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ml.chartshapes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/>
  <mc:AlternateContent xmlns:mc="http://schemas.openxmlformats.org/markup-compatibility/2006">
    <mc:Choice Requires="x15">
      <x15ac:absPath xmlns:x15ac="http://schemas.microsoft.com/office/spreadsheetml/2010/11/ac" url="https://ufubr-my.sharepoint.com/personal/jparodrigues_ufu_br/Documents/Mestrado/Dados/"/>
    </mc:Choice>
  </mc:AlternateContent>
  <xr:revisionPtr revIDLastSave="0" documentId="11_080FEAD4A4160C8B26FB68A4FDE840208879DD76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A" sheetId="1" r:id="rId1"/>
    <sheet name="Graficos_resumo" sheetId="2" r:id="rId2"/>
    <sheet name="Exp_res" sheetId="3" r:id="rId3"/>
    <sheet name="Sheet8" sheetId="4" r:id="rId4"/>
    <sheet name="Planilha5" sheetId="5" r:id="rId5"/>
  </sheets>
  <definedNames>
    <definedName name="Exporta1">#REF!</definedName>
    <definedName name="Exporta2">#REF!</definedName>
    <definedName name="fibras">#REF!</definedName>
    <definedName name="fibras2">#REF!</definedName>
    <definedName name="GRAFICO1">#REF!</definedName>
    <definedName name="GRAFICO2">#REF!</definedName>
    <definedName name="GRAFICO3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E103" i="4" l="1"/>
  <c r="A103" i="4"/>
  <c r="A102" i="4"/>
  <c r="A2" i="4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J1" i="4"/>
  <c r="I1" i="4"/>
  <c r="F1" i="4"/>
  <c r="AH58" i="1"/>
  <c r="AF58" i="1"/>
  <c r="Y58" i="1"/>
  <c r="Q58" i="1"/>
  <c r="A58" i="1"/>
  <c r="K52" i="1"/>
  <c r="K51" i="1"/>
  <c r="Y44" i="1"/>
  <c r="C26" i="1"/>
  <c r="C21" i="1"/>
  <c r="C17" i="1"/>
  <c r="C15" i="1"/>
  <c r="C16" i="1" s="1"/>
  <c r="E12" i="1"/>
  <c r="E13" i="1" s="1"/>
  <c r="D10" i="1"/>
  <c r="B8" i="1"/>
  <c r="B7" i="1"/>
  <c r="R58" i="1" s="1"/>
  <c r="B6" i="1"/>
  <c r="K58" i="1" s="1"/>
  <c r="Z58" i="1" l="1"/>
  <c r="A59" i="1"/>
  <c r="B58" i="1"/>
  <c r="S58" i="1"/>
  <c r="G59" i="1"/>
  <c r="G58" i="1"/>
  <c r="E58" i="1"/>
  <c r="AA59" i="1"/>
  <c r="AA58" i="1"/>
  <c r="AB58" i="1"/>
  <c r="B5" i="1"/>
  <c r="AD58" i="1"/>
  <c r="AE58" i="1" s="1"/>
  <c r="B59" i="1" l="1"/>
  <c r="P59" i="1"/>
  <c r="A104" i="4"/>
  <c r="F58" i="1"/>
  <c r="X58" i="1"/>
  <c r="AG58" i="1"/>
  <c r="G1" i="4"/>
  <c r="B10" i="1"/>
  <c r="B1" i="4"/>
  <c r="C1" i="4"/>
  <c r="D1" i="4"/>
  <c r="B2" i="4"/>
  <c r="D2" i="4"/>
  <c r="B3" i="4"/>
  <c r="D3" i="4"/>
  <c r="C4" i="4"/>
  <c r="E4" i="4"/>
  <c r="B5" i="4"/>
  <c r="D5" i="4"/>
  <c r="E5" i="4"/>
  <c r="B6" i="4"/>
  <c r="E6" i="4"/>
  <c r="B7" i="4"/>
  <c r="D7" i="4"/>
  <c r="C8" i="4"/>
  <c r="E8" i="4"/>
  <c r="B9" i="4"/>
  <c r="C9" i="4"/>
  <c r="E9" i="4"/>
  <c r="B10" i="4"/>
  <c r="D10" i="4"/>
  <c r="E28" i="4"/>
  <c r="C29" i="4"/>
  <c r="E29" i="4"/>
  <c r="C30" i="4"/>
  <c r="E30" i="4"/>
  <c r="B31" i="4"/>
  <c r="D31" i="4"/>
  <c r="B32" i="4"/>
  <c r="D32" i="4"/>
  <c r="B33" i="4"/>
  <c r="D33" i="4"/>
  <c r="C34" i="4"/>
  <c r="E34" i="4"/>
  <c r="B35" i="4"/>
  <c r="D35" i="4"/>
  <c r="C36" i="4"/>
  <c r="E36" i="4"/>
  <c r="B37" i="4"/>
  <c r="D37" i="4"/>
  <c r="B38" i="4"/>
  <c r="D38" i="4"/>
  <c r="B39" i="4"/>
  <c r="D39" i="4"/>
  <c r="B40" i="4"/>
  <c r="C40" i="4"/>
  <c r="E40" i="4"/>
  <c r="B41" i="4"/>
  <c r="D41" i="4"/>
  <c r="B42" i="4"/>
  <c r="D42" i="4"/>
  <c r="C43" i="4"/>
  <c r="E43" i="4"/>
  <c r="B44" i="4"/>
  <c r="D44" i="4"/>
  <c r="D45" i="4"/>
  <c r="C46" i="4"/>
  <c r="D46" i="4"/>
  <c r="B47" i="4"/>
  <c r="C47" i="4"/>
  <c r="E47" i="4"/>
  <c r="B48" i="4"/>
  <c r="D48" i="4"/>
  <c r="C49" i="4"/>
  <c r="D49" i="4"/>
  <c r="C50" i="4"/>
  <c r="C51" i="4"/>
  <c r="E51" i="4"/>
  <c r="B52" i="4"/>
  <c r="D52" i="4"/>
  <c r="C53" i="4"/>
  <c r="E53" i="4"/>
  <c r="C54" i="4"/>
  <c r="E54" i="4"/>
  <c r="B55" i="4"/>
  <c r="E55" i="4"/>
  <c r="C56" i="4"/>
  <c r="E56" i="4"/>
  <c r="B57" i="4"/>
  <c r="D57" i="4"/>
  <c r="D58" i="4"/>
  <c r="B59" i="4"/>
  <c r="D59" i="4"/>
  <c r="C60" i="4"/>
  <c r="E60" i="4"/>
  <c r="B61" i="4"/>
  <c r="D61" i="4"/>
  <c r="C62" i="4"/>
  <c r="E62" i="4"/>
  <c r="B63" i="4"/>
  <c r="D63" i="4"/>
  <c r="B64" i="4"/>
  <c r="D64" i="4"/>
  <c r="C65" i="4"/>
  <c r="E65" i="4"/>
  <c r="C66" i="4"/>
  <c r="E66" i="4"/>
  <c r="B67" i="4"/>
  <c r="D67" i="4"/>
  <c r="B68" i="4"/>
  <c r="D68" i="4"/>
  <c r="B69" i="4"/>
  <c r="D69" i="4"/>
  <c r="B70" i="4"/>
  <c r="D70" i="4"/>
  <c r="E70" i="4"/>
  <c r="B71" i="4"/>
  <c r="D71" i="4"/>
  <c r="B72" i="4"/>
  <c r="D72" i="4"/>
  <c r="C73" i="4"/>
  <c r="E73" i="4"/>
  <c r="C74" i="4"/>
  <c r="E74" i="4"/>
  <c r="B75" i="4"/>
  <c r="D75" i="4"/>
  <c r="C76" i="4"/>
  <c r="E76" i="4"/>
  <c r="C77" i="4"/>
  <c r="E77" i="4"/>
  <c r="B78" i="4"/>
  <c r="D78" i="4"/>
  <c r="B79" i="4"/>
  <c r="D79" i="4"/>
  <c r="C80" i="4"/>
  <c r="D80" i="4"/>
  <c r="C81" i="4"/>
  <c r="E81" i="4"/>
  <c r="B82" i="4"/>
  <c r="D82" i="4"/>
  <c r="C83" i="4"/>
  <c r="E83" i="4"/>
  <c r="C84" i="4"/>
  <c r="E84" i="4"/>
  <c r="C85" i="4"/>
  <c r="E85" i="4"/>
  <c r="B86" i="4"/>
  <c r="D86" i="4"/>
  <c r="C87" i="4"/>
  <c r="E87" i="4"/>
  <c r="C88" i="4"/>
  <c r="E88" i="4"/>
  <c r="B89" i="4"/>
  <c r="D89" i="4"/>
  <c r="B90" i="4"/>
  <c r="E90" i="4"/>
  <c r="B91" i="4"/>
  <c r="D91" i="4"/>
  <c r="E91" i="4"/>
  <c r="C92" i="4"/>
  <c r="E92" i="4"/>
  <c r="C93" i="4"/>
  <c r="E93" i="4"/>
  <c r="B94" i="4"/>
  <c r="D94" i="4"/>
  <c r="E94" i="4"/>
  <c r="B95" i="4"/>
  <c r="C95" i="4"/>
  <c r="D95" i="4"/>
  <c r="E95" i="4"/>
  <c r="B96" i="4"/>
  <c r="C96" i="4"/>
  <c r="D96" i="4"/>
  <c r="E96" i="4"/>
  <c r="B97" i="4"/>
  <c r="C97" i="4"/>
  <c r="D97" i="4"/>
  <c r="E97" i="4"/>
  <c r="B98" i="4"/>
  <c r="C98" i="4"/>
  <c r="D98" i="4"/>
  <c r="E98" i="4"/>
  <c r="B99" i="4"/>
  <c r="C99" i="4"/>
  <c r="D99" i="4"/>
  <c r="E99" i="4"/>
  <c r="B100" i="4"/>
  <c r="C100" i="4"/>
  <c r="D100" i="4"/>
  <c r="E100" i="4"/>
  <c r="B101" i="4"/>
  <c r="C101" i="4"/>
  <c r="D101" i="4"/>
  <c r="E101" i="4"/>
  <c r="B102" i="4"/>
  <c r="C102" i="4"/>
  <c r="B103" i="4"/>
  <c r="C103" i="4"/>
  <c r="B104" i="4"/>
  <c r="C104" i="4"/>
  <c r="E1" i="4"/>
  <c r="C2" i="4"/>
  <c r="E2" i="4"/>
  <c r="C3" i="4"/>
  <c r="E3" i="4"/>
  <c r="B4" i="4"/>
  <c r="D4" i="4"/>
  <c r="C5" i="4"/>
  <c r="C6" i="4"/>
  <c r="D6" i="4"/>
  <c r="C7" i="4"/>
  <c r="E7" i="4"/>
  <c r="B8" i="4"/>
  <c r="D8" i="4"/>
  <c r="D9" i="4"/>
  <c r="C10" i="4"/>
  <c r="E10" i="4"/>
  <c r="B11" i="4"/>
  <c r="C11" i="4"/>
  <c r="D11" i="4"/>
  <c r="E11" i="4"/>
  <c r="B12" i="4"/>
  <c r="C12" i="4"/>
  <c r="D12" i="4"/>
  <c r="E12" i="4"/>
  <c r="B13" i="4"/>
  <c r="C13" i="4"/>
  <c r="D13" i="4"/>
  <c r="E13" i="4"/>
  <c r="B14" i="4"/>
  <c r="C14" i="4"/>
  <c r="D14" i="4"/>
  <c r="E14" i="4"/>
  <c r="B15" i="4"/>
  <c r="C15" i="4"/>
  <c r="D15" i="4"/>
  <c r="E15" i="4"/>
  <c r="B16" i="4"/>
  <c r="C16" i="4"/>
  <c r="D16" i="4"/>
  <c r="E16" i="4"/>
  <c r="B17" i="4"/>
  <c r="C17" i="4"/>
  <c r="D17" i="4"/>
  <c r="E17" i="4"/>
  <c r="B18" i="4"/>
  <c r="C18" i="4"/>
  <c r="D18" i="4"/>
  <c r="E18" i="4"/>
  <c r="B19" i="4"/>
  <c r="C19" i="4"/>
  <c r="D19" i="4"/>
  <c r="E19" i="4"/>
  <c r="B20" i="4"/>
  <c r="C20" i="4"/>
  <c r="D20" i="4"/>
  <c r="E20" i="4"/>
  <c r="B21" i="4"/>
  <c r="C21" i="4"/>
  <c r="D21" i="4"/>
  <c r="E21" i="4"/>
  <c r="B22" i="4"/>
  <c r="C22" i="4"/>
  <c r="D22" i="4"/>
  <c r="E22" i="4"/>
  <c r="B23" i="4"/>
  <c r="C23" i="4"/>
  <c r="D23" i="4"/>
  <c r="E23" i="4"/>
  <c r="B24" i="4"/>
  <c r="C24" i="4"/>
  <c r="D24" i="4"/>
  <c r="E24" i="4"/>
  <c r="B25" i="4"/>
  <c r="C25" i="4"/>
  <c r="D25" i="4"/>
  <c r="E25" i="4"/>
  <c r="B26" i="4"/>
  <c r="C26" i="4"/>
  <c r="D26" i="4"/>
  <c r="E26" i="4"/>
  <c r="B27" i="4"/>
  <c r="C27" i="4"/>
  <c r="D27" i="4"/>
  <c r="E27" i="4"/>
  <c r="B28" i="4"/>
  <c r="C28" i="4"/>
  <c r="D28" i="4"/>
  <c r="B29" i="4"/>
  <c r="D29" i="4"/>
  <c r="B30" i="4"/>
  <c r="D30" i="4"/>
  <c r="C31" i="4"/>
  <c r="E31" i="4"/>
  <c r="C32" i="4"/>
  <c r="E32" i="4"/>
  <c r="C33" i="4"/>
  <c r="E33" i="4"/>
  <c r="B34" i="4"/>
  <c r="D34" i="4"/>
  <c r="C35" i="4"/>
  <c r="E35" i="4"/>
  <c r="B36" i="4"/>
  <c r="D36" i="4"/>
  <c r="C37" i="4"/>
  <c r="E37" i="4"/>
  <c r="C38" i="4"/>
  <c r="E38" i="4"/>
  <c r="C39" i="4"/>
  <c r="E39" i="4"/>
  <c r="D40" i="4"/>
  <c r="C41" i="4"/>
  <c r="E41" i="4"/>
  <c r="C42" i="4"/>
  <c r="E42" i="4"/>
  <c r="B43" i="4"/>
  <c r="D43" i="4"/>
  <c r="C44" i="4"/>
  <c r="E44" i="4"/>
  <c r="B45" i="4"/>
  <c r="C45" i="4"/>
  <c r="E45" i="4"/>
  <c r="B46" i="4"/>
  <c r="E46" i="4"/>
  <c r="D47" i="4"/>
  <c r="C48" i="4"/>
  <c r="E48" i="4"/>
  <c r="B49" i="4"/>
  <c r="E49" i="4"/>
  <c r="B50" i="4"/>
  <c r="D50" i="4"/>
  <c r="E50" i="4"/>
  <c r="B51" i="4"/>
  <c r="D51" i="4"/>
  <c r="C52" i="4"/>
  <c r="E52" i="4"/>
  <c r="B53" i="4"/>
  <c r="D53" i="4"/>
  <c r="B54" i="4"/>
  <c r="D54" i="4"/>
  <c r="C55" i="4"/>
  <c r="D55" i="4"/>
  <c r="B56" i="4"/>
  <c r="D56" i="4"/>
  <c r="C57" i="4"/>
  <c r="E57" i="4"/>
  <c r="B58" i="4"/>
  <c r="C58" i="4"/>
  <c r="E58" i="4"/>
  <c r="C59" i="4"/>
  <c r="E59" i="4"/>
  <c r="B60" i="4"/>
  <c r="D60" i="4"/>
  <c r="C61" i="4"/>
  <c r="E61" i="4"/>
  <c r="B62" i="4"/>
  <c r="D62" i="4"/>
  <c r="C63" i="4"/>
  <c r="E63" i="4"/>
  <c r="C64" i="4"/>
  <c r="E64" i="4"/>
  <c r="B65" i="4"/>
  <c r="D65" i="4"/>
  <c r="B66" i="4"/>
  <c r="D66" i="4"/>
  <c r="C67" i="4"/>
  <c r="E67" i="4"/>
  <c r="C68" i="4"/>
  <c r="E68" i="4"/>
  <c r="C69" i="4"/>
  <c r="E69" i="4"/>
  <c r="C70" i="4"/>
  <c r="C71" i="4"/>
  <c r="E71" i="4"/>
  <c r="C72" i="4"/>
  <c r="E72" i="4"/>
  <c r="B73" i="4"/>
  <c r="D73" i="4"/>
  <c r="B74" i="4"/>
  <c r="D74" i="4"/>
  <c r="C75" i="4"/>
  <c r="E75" i="4"/>
  <c r="B76" i="4"/>
  <c r="D76" i="4"/>
  <c r="B77" i="4"/>
  <c r="D77" i="4"/>
  <c r="C78" i="4"/>
  <c r="E78" i="4"/>
  <c r="C79" i="4"/>
  <c r="E79" i="4"/>
  <c r="B80" i="4"/>
  <c r="E80" i="4"/>
  <c r="B81" i="4"/>
  <c r="D81" i="4"/>
  <c r="C82" i="4"/>
  <c r="E82" i="4"/>
  <c r="B83" i="4"/>
  <c r="D83" i="4"/>
  <c r="B84" i="4"/>
  <c r="D84" i="4"/>
  <c r="B85" i="4"/>
  <c r="D85" i="4"/>
  <c r="C86" i="4"/>
  <c r="E86" i="4"/>
  <c r="B87" i="4"/>
  <c r="D87" i="4"/>
  <c r="B88" i="4"/>
  <c r="D88" i="4"/>
  <c r="C89" i="4"/>
  <c r="E89" i="4"/>
  <c r="C90" i="4"/>
  <c r="D90" i="4"/>
  <c r="C91" i="4"/>
  <c r="B92" i="4"/>
  <c r="D92" i="4"/>
  <c r="B93" i="4"/>
  <c r="D93" i="4"/>
  <c r="C94" i="4"/>
  <c r="C59" i="1" l="1"/>
  <c r="H59" i="1"/>
  <c r="X59" i="1"/>
  <c r="AG59" i="1"/>
  <c r="G2" i="4"/>
  <c r="AC58" i="1"/>
  <c r="D8" i="1"/>
  <c r="I59" i="1" l="1"/>
  <c r="J59" i="1"/>
  <c r="K59" i="1" l="1"/>
  <c r="Y59" i="1"/>
  <c r="Z59" i="1"/>
  <c r="A60" i="1"/>
  <c r="E104" i="4"/>
  <c r="D59" i="1"/>
  <c r="V59" i="1"/>
  <c r="AC59" i="1" l="1"/>
  <c r="L59" i="1"/>
  <c r="M59" i="1" s="1"/>
  <c r="N59" i="1"/>
  <c r="AD59" i="1"/>
  <c r="P60" i="1"/>
  <c r="AA60" i="1"/>
  <c r="G60" i="1"/>
  <c r="B60" i="1"/>
  <c r="A105" i="4"/>
  <c r="F59" i="1"/>
  <c r="Q59" i="1" l="1"/>
  <c r="R59" i="1" s="1"/>
  <c r="U59" i="1"/>
  <c r="C60" i="1"/>
  <c r="X60" i="1"/>
  <c r="AG60" i="1"/>
  <c r="G3" i="4"/>
  <c r="C105" i="4"/>
  <c r="B105" i="4"/>
  <c r="AE59" i="1" l="1"/>
  <c r="AB59" i="1"/>
  <c r="S59" i="1"/>
  <c r="E59" i="1" l="1"/>
  <c r="H60" i="1" s="1"/>
  <c r="T59" i="1"/>
  <c r="I60" i="1" l="1"/>
  <c r="D60" i="1" s="1"/>
  <c r="J60" i="1"/>
  <c r="J2" i="4"/>
  <c r="AH59" i="1"/>
  <c r="W59" i="1"/>
  <c r="E105" i="4" l="1"/>
  <c r="A61" i="1"/>
  <c r="Z60" i="1"/>
  <c r="Y60" i="1"/>
  <c r="K60" i="1"/>
  <c r="AF59" i="1"/>
  <c r="F2" i="4"/>
  <c r="I2" i="4"/>
  <c r="P61" i="1" l="1"/>
  <c r="AA61" i="1"/>
  <c r="G61" i="1"/>
  <c r="B61" i="1"/>
  <c r="A106" i="4"/>
  <c r="F60" i="1"/>
  <c r="N60" i="1"/>
  <c r="AC60" i="1"/>
  <c r="L60" i="1"/>
  <c r="M60" i="1" s="1"/>
  <c r="AD60" i="1"/>
  <c r="C61" i="1" l="1"/>
  <c r="X61" i="1"/>
  <c r="AG61" i="1"/>
  <c r="G4" i="4"/>
  <c r="C106" i="4"/>
  <c r="B106" i="4"/>
  <c r="U60" i="1"/>
  <c r="V60" i="1" s="1"/>
  <c r="Q60" i="1"/>
  <c r="R60" i="1" s="1"/>
  <c r="AE60" i="1" l="1"/>
  <c r="AB60" i="1"/>
  <c r="S60" i="1"/>
  <c r="E60" i="1" l="1"/>
  <c r="H61" i="1" s="1"/>
  <c r="T60" i="1"/>
  <c r="I61" i="1" l="1"/>
  <c r="D61" i="1" s="1"/>
  <c r="J61" i="1"/>
  <c r="J3" i="4"/>
  <c r="AH60" i="1"/>
  <c r="W60" i="1"/>
  <c r="E106" i="4" l="1"/>
  <c r="A62" i="1"/>
  <c r="Z61" i="1"/>
  <c r="Y61" i="1"/>
  <c r="K61" i="1"/>
  <c r="AF60" i="1"/>
  <c r="F3" i="4"/>
  <c r="I3" i="4"/>
  <c r="P62" i="1" l="1"/>
  <c r="AA62" i="1"/>
  <c r="G62" i="1"/>
  <c r="B62" i="1"/>
  <c r="A107" i="4"/>
  <c r="F61" i="1"/>
  <c r="N61" i="1"/>
  <c r="AC61" i="1"/>
  <c r="L61" i="1"/>
  <c r="M61" i="1" s="1"/>
  <c r="AD61" i="1"/>
  <c r="C62" i="1" l="1"/>
  <c r="X62" i="1"/>
  <c r="AG62" i="1"/>
  <c r="G5" i="4"/>
  <c r="C107" i="4"/>
  <c r="B107" i="4"/>
  <c r="U61" i="1"/>
  <c r="V61" i="1" s="1"/>
  <c r="Q61" i="1"/>
  <c r="R61" i="1" s="1"/>
  <c r="AE61" i="1" l="1"/>
  <c r="AB61" i="1"/>
  <c r="S61" i="1"/>
  <c r="E61" i="1" l="1"/>
  <c r="H62" i="1" s="1"/>
  <c r="T61" i="1"/>
  <c r="I62" i="1" l="1"/>
  <c r="J62" i="1"/>
  <c r="J4" i="4"/>
  <c r="AH61" i="1"/>
  <c r="W61" i="1"/>
  <c r="E107" i="4" l="1"/>
  <c r="A63" i="1"/>
  <c r="Z62" i="1"/>
  <c r="Y62" i="1"/>
  <c r="K62" i="1"/>
  <c r="AF61" i="1"/>
  <c r="F4" i="4"/>
  <c r="I4" i="4"/>
  <c r="D62" i="1"/>
  <c r="P63" i="1" l="1"/>
  <c r="AA63" i="1"/>
  <c r="G63" i="1"/>
  <c r="B63" i="1"/>
  <c r="A108" i="4"/>
  <c r="F62" i="1"/>
  <c r="N62" i="1"/>
  <c r="AC62" i="1"/>
  <c r="L62" i="1"/>
  <c r="M62" i="1" s="1"/>
  <c r="AD62" i="1"/>
  <c r="C63" i="1" l="1"/>
  <c r="X63" i="1"/>
  <c r="AG63" i="1"/>
  <c r="G6" i="4"/>
  <c r="C108" i="4"/>
  <c r="B108" i="4"/>
  <c r="U62" i="1"/>
  <c r="V62" i="1" s="1"/>
  <c r="Q62" i="1"/>
  <c r="R62" i="1" s="1"/>
  <c r="AE62" i="1" l="1"/>
  <c r="AB62" i="1"/>
  <c r="S62" i="1"/>
  <c r="E62" i="1" l="1"/>
  <c r="H63" i="1" s="1"/>
  <c r="T62" i="1"/>
  <c r="I63" i="1" l="1"/>
  <c r="J63" i="1"/>
  <c r="J5" i="4"/>
  <c r="AH62" i="1"/>
  <c r="W62" i="1"/>
  <c r="E108" i="4" l="1"/>
  <c r="A64" i="1"/>
  <c r="Z63" i="1"/>
  <c r="Y63" i="1"/>
  <c r="K63" i="1"/>
  <c r="AF62" i="1"/>
  <c r="F5" i="4"/>
  <c r="I5" i="4"/>
  <c r="D63" i="1"/>
  <c r="P64" i="1" l="1"/>
  <c r="AA64" i="1"/>
  <c r="G64" i="1"/>
  <c r="B64" i="1"/>
  <c r="A109" i="4"/>
  <c r="F63" i="1"/>
  <c r="N63" i="1"/>
  <c r="AC63" i="1"/>
  <c r="L63" i="1"/>
  <c r="M63" i="1" s="1"/>
  <c r="AD63" i="1"/>
  <c r="C64" i="1" l="1"/>
  <c r="X64" i="1"/>
  <c r="AG64" i="1"/>
  <c r="G7" i="4"/>
  <c r="C109" i="4"/>
  <c r="B109" i="4"/>
  <c r="U63" i="1"/>
  <c r="V63" i="1" s="1"/>
  <c r="Q63" i="1"/>
  <c r="R63" i="1" s="1"/>
  <c r="AE63" i="1" l="1"/>
  <c r="AB63" i="1"/>
  <c r="S63" i="1"/>
  <c r="E63" i="1" l="1"/>
  <c r="H64" i="1" s="1"/>
  <c r="T63" i="1"/>
  <c r="I64" i="1" l="1"/>
  <c r="D64" i="1" s="1"/>
  <c r="J64" i="1"/>
  <c r="J6" i="4"/>
  <c r="AH63" i="1"/>
  <c r="W63" i="1"/>
  <c r="E109" i="4" l="1"/>
  <c r="A65" i="1"/>
  <c r="Z64" i="1"/>
  <c r="Y64" i="1"/>
  <c r="K64" i="1"/>
  <c r="AF63" i="1"/>
  <c r="F6" i="4"/>
  <c r="I6" i="4"/>
  <c r="P65" i="1" l="1"/>
  <c r="AA65" i="1"/>
  <c r="G65" i="1"/>
  <c r="B65" i="1"/>
  <c r="A110" i="4"/>
  <c r="F64" i="1"/>
  <c r="N64" i="1"/>
  <c r="AC64" i="1"/>
  <c r="L64" i="1"/>
  <c r="M64" i="1" s="1"/>
  <c r="AD64" i="1"/>
  <c r="C65" i="1" l="1"/>
  <c r="X65" i="1"/>
  <c r="AG65" i="1"/>
  <c r="G8" i="4"/>
  <c r="C110" i="4"/>
  <c r="B110" i="4"/>
  <c r="U64" i="1"/>
  <c r="V64" i="1" s="1"/>
  <c r="Q64" i="1"/>
  <c r="R64" i="1" s="1"/>
  <c r="AE64" i="1" l="1"/>
  <c r="AB64" i="1"/>
  <c r="S64" i="1"/>
  <c r="E64" i="1" l="1"/>
  <c r="H65" i="1" s="1"/>
  <c r="T64" i="1"/>
  <c r="I65" i="1" l="1"/>
  <c r="D65" i="1" s="1"/>
  <c r="J65" i="1"/>
  <c r="J7" i="4"/>
  <c r="AH64" i="1"/>
  <c r="W64" i="1"/>
  <c r="E110" i="4" l="1"/>
  <c r="A66" i="1"/>
  <c r="Z65" i="1"/>
  <c r="Y65" i="1"/>
  <c r="K65" i="1"/>
  <c r="AF64" i="1"/>
  <c r="F7" i="4"/>
  <c r="I7" i="4"/>
  <c r="P66" i="1" l="1"/>
  <c r="AA66" i="1"/>
  <c r="G66" i="1"/>
  <c r="B66" i="1"/>
  <c r="A111" i="4"/>
  <c r="F65" i="1"/>
  <c r="N65" i="1"/>
  <c r="AC65" i="1"/>
  <c r="L65" i="1"/>
  <c r="M65" i="1" s="1"/>
  <c r="AD65" i="1"/>
  <c r="C66" i="1" l="1"/>
  <c r="X66" i="1"/>
  <c r="AG66" i="1"/>
  <c r="G9" i="4"/>
  <c r="B111" i="4"/>
  <c r="C111" i="4"/>
  <c r="U65" i="1"/>
  <c r="V65" i="1" s="1"/>
  <c r="Q65" i="1"/>
  <c r="R65" i="1" s="1"/>
  <c r="AE65" i="1" l="1"/>
  <c r="AB65" i="1"/>
  <c r="S65" i="1"/>
  <c r="E65" i="1" l="1"/>
  <c r="H66" i="1" s="1"/>
  <c r="T65" i="1"/>
  <c r="I66" i="1" l="1"/>
  <c r="J66" i="1"/>
  <c r="J8" i="4"/>
  <c r="AH65" i="1"/>
  <c r="W65" i="1"/>
  <c r="E111" i="4" l="1"/>
  <c r="A67" i="1"/>
  <c r="Z66" i="1"/>
  <c r="Y66" i="1"/>
  <c r="K66" i="1"/>
  <c r="AF65" i="1"/>
  <c r="F8" i="4"/>
  <c r="I8" i="4"/>
  <c r="D66" i="1"/>
  <c r="P67" i="1" l="1"/>
  <c r="AA67" i="1"/>
  <c r="G67" i="1"/>
  <c r="B67" i="1"/>
  <c r="A112" i="4"/>
  <c r="F66" i="1"/>
  <c r="N66" i="1"/>
  <c r="AC66" i="1"/>
  <c r="L66" i="1"/>
  <c r="M66" i="1" s="1"/>
  <c r="AD66" i="1"/>
  <c r="C67" i="1" l="1"/>
  <c r="X67" i="1"/>
  <c r="AG67" i="1"/>
  <c r="G10" i="4"/>
  <c r="B112" i="4"/>
  <c r="C112" i="4"/>
  <c r="U66" i="1"/>
  <c r="V66" i="1" s="1"/>
  <c r="Q66" i="1"/>
  <c r="R66" i="1" s="1"/>
  <c r="AE66" i="1" l="1"/>
  <c r="AB66" i="1"/>
  <c r="S66" i="1"/>
  <c r="E66" i="1" l="1"/>
  <c r="H67" i="1" s="1"/>
  <c r="T66" i="1"/>
  <c r="I67" i="1" l="1"/>
  <c r="D67" i="1" s="1"/>
  <c r="J67" i="1"/>
  <c r="J9" i="4"/>
  <c r="AH66" i="1"/>
  <c r="W66" i="1"/>
  <c r="E112" i="4" l="1"/>
  <c r="A68" i="1"/>
  <c r="Z67" i="1"/>
  <c r="Y67" i="1"/>
  <c r="K67" i="1"/>
  <c r="AF66" i="1"/>
  <c r="F9" i="4"/>
  <c r="I9" i="4"/>
  <c r="P68" i="1" l="1"/>
  <c r="AA68" i="1"/>
  <c r="G68" i="1"/>
  <c r="B68" i="1"/>
  <c r="A113" i="4"/>
  <c r="F67" i="1"/>
  <c r="N67" i="1"/>
  <c r="AC67" i="1"/>
  <c r="L67" i="1"/>
  <c r="M67" i="1" s="1"/>
  <c r="AD67" i="1"/>
  <c r="C68" i="1" l="1"/>
  <c r="X68" i="1"/>
  <c r="AG68" i="1"/>
  <c r="G11" i="4"/>
  <c r="B113" i="4"/>
  <c r="C113" i="4"/>
  <c r="U67" i="1"/>
  <c r="V67" i="1" s="1"/>
  <c r="Q67" i="1"/>
  <c r="R67" i="1" s="1"/>
  <c r="AE67" i="1" l="1"/>
  <c r="AB67" i="1"/>
  <c r="S67" i="1"/>
  <c r="E67" i="1" l="1"/>
  <c r="H68" i="1" s="1"/>
  <c r="T67" i="1"/>
  <c r="I68" i="1" l="1"/>
  <c r="J68" i="1"/>
  <c r="J10" i="4"/>
  <c r="AH67" i="1"/>
  <c r="W67" i="1"/>
  <c r="E113" i="4" l="1"/>
  <c r="A69" i="1"/>
  <c r="Z68" i="1"/>
  <c r="Y68" i="1"/>
  <c r="K68" i="1"/>
  <c r="AF67" i="1"/>
  <c r="F10" i="4"/>
  <c r="I10" i="4"/>
  <c r="D68" i="1"/>
  <c r="P69" i="1" l="1"/>
  <c r="AA69" i="1"/>
  <c r="G69" i="1"/>
  <c r="B69" i="1"/>
  <c r="A114" i="4"/>
  <c r="F68" i="1"/>
  <c r="N68" i="1"/>
  <c r="AC68" i="1"/>
  <c r="L68" i="1"/>
  <c r="M68" i="1" s="1"/>
  <c r="AD68" i="1"/>
  <c r="C69" i="1" l="1"/>
  <c r="X69" i="1"/>
  <c r="AG69" i="1"/>
  <c r="G12" i="4"/>
  <c r="B114" i="4"/>
  <c r="C114" i="4"/>
  <c r="U68" i="1"/>
  <c r="V68" i="1" s="1"/>
  <c r="Q68" i="1"/>
  <c r="R68" i="1" s="1"/>
  <c r="AE68" i="1" l="1"/>
  <c r="AB68" i="1"/>
  <c r="S68" i="1"/>
  <c r="E68" i="1" l="1"/>
  <c r="H69" i="1" s="1"/>
  <c r="T68" i="1"/>
  <c r="I69" i="1" l="1"/>
  <c r="D69" i="1" s="1"/>
  <c r="J69" i="1"/>
  <c r="J11" i="4"/>
  <c r="AH68" i="1"/>
  <c r="W68" i="1"/>
  <c r="E114" i="4" l="1"/>
  <c r="A70" i="1"/>
  <c r="Z69" i="1"/>
  <c r="Y69" i="1"/>
  <c r="K69" i="1"/>
  <c r="AF68" i="1"/>
  <c r="F11" i="4"/>
  <c r="I11" i="4"/>
  <c r="P70" i="1" l="1"/>
  <c r="AA70" i="1"/>
  <c r="G70" i="1"/>
  <c r="B70" i="1"/>
  <c r="A115" i="4"/>
  <c r="F69" i="1"/>
  <c r="N69" i="1"/>
  <c r="AC69" i="1"/>
  <c r="L69" i="1"/>
  <c r="M69" i="1" s="1"/>
  <c r="AD69" i="1"/>
  <c r="C70" i="1" l="1"/>
  <c r="X70" i="1"/>
  <c r="AG70" i="1"/>
  <c r="G13" i="4"/>
  <c r="B115" i="4"/>
  <c r="C115" i="4"/>
  <c r="U69" i="1"/>
  <c r="V69" i="1" s="1"/>
  <c r="Q69" i="1"/>
  <c r="R69" i="1" s="1"/>
  <c r="AE69" i="1" l="1"/>
  <c r="AB69" i="1"/>
  <c r="S69" i="1"/>
  <c r="E69" i="1" l="1"/>
  <c r="H70" i="1" s="1"/>
  <c r="T69" i="1"/>
  <c r="I70" i="1" l="1"/>
  <c r="J70" i="1"/>
  <c r="J12" i="4"/>
  <c r="AH69" i="1"/>
  <c r="W69" i="1"/>
  <c r="E115" i="4" l="1"/>
  <c r="A71" i="1"/>
  <c r="Z70" i="1"/>
  <c r="Y70" i="1"/>
  <c r="K70" i="1"/>
  <c r="AF69" i="1"/>
  <c r="F12" i="4"/>
  <c r="I12" i="4"/>
  <c r="D70" i="1"/>
  <c r="P71" i="1" l="1"/>
  <c r="AA71" i="1"/>
  <c r="G71" i="1"/>
  <c r="B71" i="1"/>
  <c r="A116" i="4"/>
  <c r="F70" i="1"/>
  <c r="N70" i="1"/>
  <c r="AC70" i="1"/>
  <c r="L70" i="1"/>
  <c r="M70" i="1" s="1"/>
  <c r="AD70" i="1"/>
  <c r="C71" i="1" l="1"/>
  <c r="X71" i="1"/>
  <c r="AG71" i="1"/>
  <c r="G14" i="4"/>
  <c r="B116" i="4"/>
  <c r="C116" i="4"/>
  <c r="U70" i="1"/>
  <c r="V70" i="1" s="1"/>
  <c r="Q70" i="1"/>
  <c r="R70" i="1" s="1"/>
  <c r="AE70" i="1" l="1"/>
  <c r="AB70" i="1"/>
  <c r="S70" i="1"/>
  <c r="E70" i="1" l="1"/>
  <c r="H71" i="1" s="1"/>
  <c r="T70" i="1"/>
  <c r="I71" i="1" l="1"/>
  <c r="D71" i="1" s="1"/>
  <c r="J71" i="1"/>
  <c r="J13" i="4"/>
  <c r="AH70" i="1"/>
  <c r="W70" i="1"/>
  <c r="E116" i="4" l="1"/>
  <c r="A72" i="1"/>
  <c r="Z71" i="1"/>
  <c r="Y71" i="1"/>
  <c r="K71" i="1"/>
  <c r="AF70" i="1"/>
  <c r="F13" i="4"/>
  <c r="I13" i="4"/>
  <c r="P72" i="1" l="1"/>
  <c r="AA72" i="1"/>
  <c r="G72" i="1"/>
  <c r="B72" i="1"/>
  <c r="A117" i="4"/>
  <c r="F71" i="1"/>
  <c r="N71" i="1"/>
  <c r="AC71" i="1"/>
  <c r="L71" i="1"/>
  <c r="M71" i="1" s="1"/>
  <c r="AD71" i="1"/>
  <c r="C72" i="1" l="1"/>
  <c r="X72" i="1"/>
  <c r="AG72" i="1"/>
  <c r="G15" i="4"/>
  <c r="B117" i="4"/>
  <c r="C117" i="4"/>
  <c r="U71" i="1"/>
  <c r="V71" i="1" s="1"/>
  <c r="Q71" i="1"/>
  <c r="R71" i="1" s="1"/>
  <c r="AE71" i="1" l="1"/>
  <c r="AB71" i="1"/>
  <c r="S71" i="1"/>
  <c r="E71" i="1" l="1"/>
  <c r="H72" i="1" s="1"/>
  <c r="T71" i="1"/>
  <c r="I72" i="1" l="1"/>
  <c r="D72" i="1" s="1"/>
  <c r="J72" i="1"/>
  <c r="J14" i="4"/>
  <c r="AH71" i="1"/>
  <c r="W71" i="1"/>
  <c r="E117" i="4" l="1"/>
  <c r="A73" i="1"/>
  <c r="Z72" i="1"/>
  <c r="Y72" i="1"/>
  <c r="K72" i="1"/>
  <c r="AF71" i="1"/>
  <c r="F14" i="4"/>
  <c r="I14" i="4"/>
  <c r="P73" i="1" l="1"/>
  <c r="AA73" i="1"/>
  <c r="G73" i="1"/>
  <c r="B73" i="1"/>
  <c r="A118" i="4"/>
  <c r="F72" i="1"/>
  <c r="N72" i="1"/>
  <c r="AC72" i="1"/>
  <c r="L72" i="1"/>
  <c r="M72" i="1" s="1"/>
  <c r="AD72" i="1"/>
  <c r="C73" i="1" l="1"/>
  <c r="X73" i="1"/>
  <c r="AG73" i="1"/>
  <c r="G16" i="4"/>
  <c r="B118" i="4"/>
  <c r="C118" i="4"/>
  <c r="U72" i="1"/>
  <c r="V72" i="1" s="1"/>
  <c r="Q72" i="1"/>
  <c r="R72" i="1" s="1"/>
  <c r="AE72" i="1" l="1"/>
  <c r="AB72" i="1"/>
  <c r="S72" i="1"/>
  <c r="E72" i="1" l="1"/>
  <c r="H73" i="1" s="1"/>
  <c r="T72" i="1"/>
  <c r="I73" i="1" l="1"/>
  <c r="D73" i="1" s="1"/>
  <c r="J73" i="1"/>
  <c r="J15" i="4"/>
  <c r="AH72" i="1"/>
  <c r="W72" i="1"/>
  <c r="E118" i="4" l="1"/>
  <c r="A74" i="1"/>
  <c r="Z73" i="1"/>
  <c r="Y73" i="1"/>
  <c r="K73" i="1"/>
  <c r="AF72" i="1"/>
  <c r="F15" i="4"/>
  <c r="I15" i="4"/>
  <c r="P74" i="1" l="1"/>
  <c r="AA74" i="1"/>
  <c r="G74" i="1"/>
  <c r="B74" i="1"/>
  <c r="A119" i="4"/>
  <c r="F73" i="1"/>
  <c r="N73" i="1"/>
  <c r="AC73" i="1"/>
  <c r="L73" i="1"/>
  <c r="M73" i="1" s="1"/>
  <c r="AD73" i="1"/>
  <c r="C74" i="1" l="1"/>
  <c r="X74" i="1"/>
  <c r="AG74" i="1"/>
  <c r="G17" i="4"/>
  <c r="B119" i="4"/>
  <c r="C119" i="4"/>
  <c r="U73" i="1"/>
  <c r="V73" i="1" s="1"/>
  <c r="Q73" i="1"/>
  <c r="R73" i="1" s="1"/>
  <c r="AE73" i="1" l="1"/>
  <c r="AB73" i="1"/>
  <c r="S73" i="1"/>
  <c r="E73" i="1" l="1"/>
  <c r="H74" i="1" s="1"/>
  <c r="T73" i="1"/>
  <c r="I74" i="1" l="1"/>
  <c r="D74" i="1" s="1"/>
  <c r="J74" i="1"/>
  <c r="J16" i="4"/>
  <c r="AH73" i="1"/>
  <c r="W73" i="1"/>
  <c r="E119" i="4" l="1"/>
  <c r="A75" i="1"/>
  <c r="Z74" i="1"/>
  <c r="Y74" i="1"/>
  <c r="K74" i="1"/>
  <c r="AF73" i="1"/>
  <c r="F16" i="4"/>
  <c r="I16" i="4"/>
  <c r="P75" i="1" l="1"/>
  <c r="AA75" i="1"/>
  <c r="G75" i="1"/>
  <c r="B75" i="1"/>
  <c r="A120" i="4"/>
  <c r="F74" i="1"/>
  <c r="N74" i="1"/>
  <c r="AC74" i="1"/>
  <c r="L74" i="1"/>
  <c r="M74" i="1" s="1"/>
  <c r="AD74" i="1"/>
  <c r="C75" i="1" l="1"/>
  <c r="X75" i="1"/>
  <c r="AG75" i="1"/>
  <c r="G18" i="4"/>
  <c r="B120" i="4"/>
  <c r="C120" i="4"/>
  <c r="U74" i="1"/>
  <c r="V74" i="1" s="1"/>
  <c r="Q74" i="1"/>
  <c r="R74" i="1" s="1"/>
  <c r="AE74" i="1" l="1"/>
  <c r="AB74" i="1"/>
  <c r="S74" i="1"/>
  <c r="E74" i="1" l="1"/>
  <c r="H75" i="1" s="1"/>
  <c r="T74" i="1"/>
  <c r="I75" i="1" l="1"/>
  <c r="D75" i="1" s="1"/>
  <c r="J75" i="1"/>
  <c r="J17" i="4"/>
  <c r="AH74" i="1"/>
  <c r="W74" i="1"/>
  <c r="E120" i="4" l="1"/>
  <c r="A76" i="1"/>
  <c r="Z75" i="1"/>
  <c r="Y75" i="1"/>
  <c r="K75" i="1"/>
  <c r="AF74" i="1"/>
  <c r="F17" i="4"/>
  <c r="I17" i="4"/>
  <c r="P76" i="1" l="1"/>
  <c r="AA76" i="1"/>
  <c r="G76" i="1"/>
  <c r="B76" i="1"/>
  <c r="A121" i="4"/>
  <c r="F75" i="1"/>
  <c r="N75" i="1"/>
  <c r="AC75" i="1"/>
  <c r="L75" i="1"/>
  <c r="M75" i="1" s="1"/>
  <c r="AD75" i="1"/>
  <c r="C76" i="1" l="1"/>
  <c r="X76" i="1"/>
  <c r="AG76" i="1"/>
  <c r="G19" i="4"/>
  <c r="B121" i="4"/>
  <c r="C121" i="4"/>
  <c r="U75" i="1"/>
  <c r="V75" i="1" s="1"/>
  <c r="Q75" i="1"/>
  <c r="R75" i="1" s="1"/>
  <c r="AE75" i="1" l="1"/>
  <c r="AB75" i="1"/>
  <c r="S75" i="1"/>
  <c r="E75" i="1" l="1"/>
  <c r="H76" i="1" s="1"/>
  <c r="T75" i="1"/>
  <c r="I76" i="1" l="1"/>
  <c r="D76" i="1" s="1"/>
  <c r="J76" i="1"/>
  <c r="J18" i="4"/>
  <c r="AH75" i="1"/>
  <c r="W75" i="1"/>
  <c r="E121" i="4" l="1"/>
  <c r="A77" i="1"/>
  <c r="Z76" i="1"/>
  <c r="Y76" i="1"/>
  <c r="K76" i="1"/>
  <c r="AF75" i="1"/>
  <c r="F18" i="4"/>
  <c r="I18" i="4"/>
  <c r="P77" i="1" l="1"/>
  <c r="AA77" i="1"/>
  <c r="G77" i="1"/>
  <c r="B77" i="1"/>
  <c r="A122" i="4"/>
  <c r="F76" i="1"/>
  <c r="N76" i="1"/>
  <c r="AC76" i="1"/>
  <c r="L76" i="1"/>
  <c r="M76" i="1" s="1"/>
  <c r="AD76" i="1"/>
  <c r="C77" i="1" l="1"/>
  <c r="X77" i="1"/>
  <c r="AG77" i="1"/>
  <c r="G20" i="4"/>
  <c r="B122" i="4"/>
  <c r="C122" i="4"/>
  <c r="U76" i="1"/>
  <c r="V76" i="1" s="1"/>
  <c r="Q76" i="1"/>
  <c r="R76" i="1" s="1"/>
  <c r="AE76" i="1" l="1"/>
  <c r="AB76" i="1"/>
  <c r="S76" i="1"/>
  <c r="E76" i="1" l="1"/>
  <c r="H77" i="1" s="1"/>
  <c r="T76" i="1"/>
  <c r="I77" i="1" l="1"/>
  <c r="D77" i="1" s="1"/>
  <c r="J77" i="1"/>
  <c r="J19" i="4"/>
  <c r="AH76" i="1"/>
  <c r="W76" i="1"/>
  <c r="E122" i="4" l="1"/>
  <c r="A78" i="1"/>
  <c r="Z77" i="1"/>
  <c r="Y77" i="1"/>
  <c r="K77" i="1"/>
  <c r="AF76" i="1"/>
  <c r="F19" i="4"/>
  <c r="I19" i="4"/>
  <c r="P78" i="1" l="1"/>
  <c r="AA78" i="1"/>
  <c r="G78" i="1"/>
  <c r="B78" i="1"/>
  <c r="A123" i="4"/>
  <c r="F77" i="1"/>
  <c r="N77" i="1"/>
  <c r="AC77" i="1"/>
  <c r="L77" i="1"/>
  <c r="M77" i="1" s="1"/>
  <c r="AD77" i="1"/>
  <c r="C78" i="1" l="1"/>
  <c r="X78" i="1"/>
  <c r="AG78" i="1"/>
  <c r="G21" i="4"/>
  <c r="B123" i="4"/>
  <c r="C123" i="4"/>
  <c r="U77" i="1"/>
  <c r="V77" i="1" s="1"/>
  <c r="Q77" i="1"/>
  <c r="R77" i="1" s="1"/>
  <c r="AE77" i="1" l="1"/>
  <c r="AB77" i="1"/>
  <c r="S77" i="1"/>
  <c r="E77" i="1" l="1"/>
  <c r="H78" i="1" s="1"/>
  <c r="T77" i="1"/>
  <c r="I78" i="1" l="1"/>
  <c r="J78" i="1"/>
  <c r="J20" i="4"/>
  <c r="AH77" i="1"/>
  <c r="W77" i="1"/>
  <c r="E123" i="4" l="1"/>
  <c r="A79" i="1"/>
  <c r="Z78" i="1"/>
  <c r="Y78" i="1"/>
  <c r="K78" i="1"/>
  <c r="AF77" i="1"/>
  <c r="F20" i="4"/>
  <c r="I20" i="4"/>
  <c r="D78" i="1"/>
  <c r="P79" i="1" l="1"/>
  <c r="AA79" i="1"/>
  <c r="G79" i="1"/>
  <c r="B79" i="1"/>
  <c r="A124" i="4"/>
  <c r="F78" i="1"/>
  <c r="N78" i="1"/>
  <c r="AC78" i="1"/>
  <c r="L78" i="1"/>
  <c r="M78" i="1" s="1"/>
  <c r="AD78" i="1"/>
  <c r="C79" i="1" l="1"/>
  <c r="X79" i="1"/>
  <c r="AG79" i="1"/>
  <c r="G22" i="4"/>
  <c r="B124" i="4"/>
  <c r="C124" i="4"/>
  <c r="U78" i="1"/>
  <c r="V78" i="1" s="1"/>
  <c r="Q78" i="1"/>
  <c r="R78" i="1" s="1"/>
  <c r="AE78" i="1" l="1"/>
  <c r="AB78" i="1"/>
  <c r="S78" i="1"/>
  <c r="E78" i="1" l="1"/>
  <c r="H79" i="1" s="1"/>
  <c r="T78" i="1"/>
  <c r="I79" i="1" l="1"/>
  <c r="J79" i="1"/>
  <c r="J21" i="4"/>
  <c r="AH78" i="1"/>
  <c r="W78" i="1"/>
  <c r="E124" i="4" l="1"/>
  <c r="A80" i="1"/>
  <c r="Z79" i="1"/>
  <c r="Y79" i="1"/>
  <c r="K79" i="1"/>
  <c r="AF78" i="1"/>
  <c r="F21" i="4"/>
  <c r="I21" i="4"/>
  <c r="D79" i="1"/>
  <c r="P80" i="1" l="1"/>
  <c r="AA80" i="1"/>
  <c r="G80" i="1"/>
  <c r="B80" i="1"/>
  <c r="A125" i="4"/>
  <c r="F79" i="1"/>
  <c r="N79" i="1"/>
  <c r="AC79" i="1"/>
  <c r="L79" i="1"/>
  <c r="M79" i="1" s="1"/>
  <c r="AD79" i="1"/>
  <c r="C80" i="1" l="1"/>
  <c r="X80" i="1"/>
  <c r="AG80" i="1"/>
  <c r="G23" i="4"/>
  <c r="C125" i="4"/>
  <c r="B125" i="4"/>
  <c r="U79" i="1"/>
  <c r="V79" i="1" s="1"/>
  <c r="Q79" i="1"/>
  <c r="R79" i="1" s="1"/>
  <c r="AE79" i="1" l="1"/>
  <c r="AB79" i="1"/>
  <c r="S79" i="1"/>
  <c r="E79" i="1" l="1"/>
  <c r="H80" i="1" s="1"/>
  <c r="T79" i="1"/>
  <c r="I80" i="1" l="1"/>
  <c r="J80" i="1"/>
  <c r="J22" i="4"/>
  <c r="AH79" i="1"/>
  <c r="W79" i="1"/>
  <c r="E125" i="4" l="1"/>
  <c r="A81" i="1"/>
  <c r="Z80" i="1"/>
  <c r="Y80" i="1"/>
  <c r="K80" i="1"/>
  <c r="AF79" i="1"/>
  <c r="F22" i="4"/>
  <c r="I22" i="4"/>
  <c r="D80" i="1"/>
  <c r="P81" i="1" l="1"/>
  <c r="AA81" i="1"/>
  <c r="G81" i="1"/>
  <c r="B81" i="1"/>
  <c r="A126" i="4"/>
  <c r="F80" i="1"/>
  <c r="N80" i="1"/>
  <c r="AC80" i="1"/>
  <c r="L80" i="1"/>
  <c r="M80" i="1" s="1"/>
  <c r="AD80" i="1"/>
  <c r="C81" i="1" l="1"/>
  <c r="X81" i="1"/>
  <c r="AG81" i="1"/>
  <c r="G24" i="4"/>
  <c r="C126" i="4"/>
  <c r="B126" i="4"/>
  <c r="U80" i="1"/>
  <c r="V80" i="1" s="1"/>
  <c r="Q80" i="1"/>
  <c r="R80" i="1" s="1"/>
  <c r="AE80" i="1" l="1"/>
  <c r="AB80" i="1"/>
  <c r="S80" i="1"/>
  <c r="E80" i="1" l="1"/>
  <c r="H81" i="1" s="1"/>
  <c r="T80" i="1"/>
  <c r="I81" i="1" l="1"/>
  <c r="J81" i="1"/>
  <c r="J23" i="4"/>
  <c r="AH80" i="1"/>
  <c r="W80" i="1"/>
  <c r="E126" i="4" l="1"/>
  <c r="A82" i="1"/>
  <c r="Z81" i="1"/>
  <c r="Y81" i="1"/>
  <c r="K81" i="1"/>
  <c r="AF80" i="1"/>
  <c r="F23" i="4"/>
  <c r="I23" i="4"/>
  <c r="D81" i="1"/>
  <c r="P82" i="1" l="1"/>
  <c r="AA82" i="1"/>
  <c r="G82" i="1"/>
  <c r="B82" i="1"/>
  <c r="A127" i="4"/>
  <c r="F81" i="1"/>
  <c r="N81" i="1"/>
  <c r="AC81" i="1"/>
  <c r="L81" i="1"/>
  <c r="M81" i="1" s="1"/>
  <c r="AD81" i="1"/>
  <c r="C82" i="1" l="1"/>
  <c r="X82" i="1"/>
  <c r="AG82" i="1"/>
  <c r="G25" i="4"/>
  <c r="C127" i="4"/>
  <c r="B127" i="4"/>
  <c r="U81" i="1"/>
  <c r="V81" i="1" s="1"/>
  <c r="Q81" i="1"/>
  <c r="R81" i="1" s="1"/>
  <c r="AE81" i="1" l="1"/>
  <c r="AB81" i="1"/>
  <c r="S81" i="1"/>
  <c r="E81" i="1" l="1"/>
  <c r="H82" i="1" s="1"/>
  <c r="T81" i="1"/>
  <c r="I82" i="1" l="1"/>
  <c r="J82" i="1"/>
  <c r="J24" i="4"/>
  <c r="AH81" i="1"/>
  <c r="W81" i="1"/>
  <c r="E127" i="4" l="1"/>
  <c r="A83" i="1"/>
  <c r="Z82" i="1"/>
  <c r="Y82" i="1"/>
  <c r="K82" i="1"/>
  <c r="AF81" i="1"/>
  <c r="F24" i="4"/>
  <c r="I24" i="4"/>
  <c r="D82" i="1"/>
  <c r="P83" i="1" l="1"/>
  <c r="AA83" i="1"/>
  <c r="G83" i="1"/>
  <c r="B83" i="1"/>
  <c r="A128" i="4"/>
  <c r="F82" i="1"/>
  <c r="N82" i="1"/>
  <c r="AC82" i="1"/>
  <c r="L82" i="1"/>
  <c r="M82" i="1" s="1"/>
  <c r="AD82" i="1"/>
  <c r="C83" i="1" l="1"/>
  <c r="X83" i="1"/>
  <c r="AG83" i="1"/>
  <c r="G26" i="4"/>
  <c r="C128" i="4"/>
  <c r="B128" i="4"/>
  <c r="U82" i="1"/>
  <c r="V82" i="1" s="1"/>
  <c r="Q82" i="1"/>
  <c r="R82" i="1" s="1"/>
  <c r="AE82" i="1" l="1"/>
  <c r="AB82" i="1"/>
  <c r="S82" i="1"/>
  <c r="E82" i="1" l="1"/>
  <c r="H83" i="1" s="1"/>
  <c r="T82" i="1"/>
  <c r="I83" i="1" l="1"/>
  <c r="D83" i="1" s="1"/>
  <c r="J83" i="1"/>
  <c r="J25" i="4"/>
  <c r="AH82" i="1"/>
  <c r="W82" i="1"/>
  <c r="E128" i="4" l="1"/>
  <c r="A84" i="1"/>
  <c r="Z83" i="1"/>
  <c r="Y83" i="1"/>
  <c r="K83" i="1"/>
  <c r="AF82" i="1"/>
  <c r="F25" i="4"/>
  <c r="I25" i="4"/>
  <c r="P84" i="1" l="1"/>
  <c r="AA84" i="1"/>
  <c r="G84" i="1"/>
  <c r="B84" i="1"/>
  <c r="A129" i="4"/>
  <c r="F83" i="1"/>
  <c r="N83" i="1"/>
  <c r="AC83" i="1"/>
  <c r="L83" i="1"/>
  <c r="M83" i="1" s="1"/>
  <c r="AD83" i="1"/>
  <c r="C84" i="1" l="1"/>
  <c r="X84" i="1"/>
  <c r="AG84" i="1"/>
  <c r="G27" i="4"/>
  <c r="C129" i="4"/>
  <c r="B129" i="4"/>
  <c r="U83" i="1"/>
  <c r="V83" i="1" s="1"/>
  <c r="Q83" i="1"/>
  <c r="R83" i="1" s="1"/>
  <c r="AE83" i="1" l="1"/>
  <c r="AB83" i="1"/>
  <c r="S83" i="1"/>
  <c r="E83" i="1" l="1"/>
  <c r="H84" i="1" s="1"/>
  <c r="T83" i="1"/>
  <c r="I84" i="1" l="1"/>
  <c r="J84" i="1"/>
  <c r="J26" i="4"/>
  <c r="AH83" i="1"/>
  <c r="W83" i="1"/>
  <c r="E129" i="4" l="1"/>
  <c r="A85" i="1"/>
  <c r="Z84" i="1"/>
  <c r="Y84" i="1"/>
  <c r="K84" i="1"/>
  <c r="AF83" i="1"/>
  <c r="F26" i="4"/>
  <c r="I26" i="4"/>
  <c r="D84" i="1"/>
  <c r="P85" i="1" l="1"/>
  <c r="AA85" i="1"/>
  <c r="G85" i="1"/>
  <c r="B85" i="1"/>
  <c r="A130" i="4"/>
  <c r="F84" i="1"/>
  <c r="N84" i="1"/>
  <c r="AC84" i="1"/>
  <c r="L84" i="1"/>
  <c r="M84" i="1" s="1"/>
  <c r="AD84" i="1"/>
  <c r="C85" i="1" l="1"/>
  <c r="X85" i="1"/>
  <c r="AG85" i="1"/>
  <c r="G28" i="4"/>
  <c r="C130" i="4"/>
  <c r="B130" i="4"/>
  <c r="U84" i="1"/>
  <c r="V84" i="1" s="1"/>
  <c r="Q84" i="1"/>
  <c r="R84" i="1" s="1"/>
  <c r="AE84" i="1" l="1"/>
  <c r="AB84" i="1"/>
  <c r="S84" i="1"/>
  <c r="E84" i="1" l="1"/>
  <c r="H85" i="1" s="1"/>
  <c r="T84" i="1"/>
  <c r="I85" i="1" l="1"/>
  <c r="D85" i="1" s="1"/>
  <c r="J85" i="1"/>
  <c r="J27" i="4"/>
  <c r="AH84" i="1"/>
  <c r="W84" i="1"/>
  <c r="E130" i="4" l="1"/>
  <c r="A86" i="1"/>
  <c r="Z85" i="1"/>
  <c r="Y85" i="1"/>
  <c r="K85" i="1"/>
  <c r="AF84" i="1"/>
  <c r="F27" i="4"/>
  <c r="I27" i="4"/>
  <c r="P86" i="1" l="1"/>
  <c r="AA86" i="1"/>
  <c r="G86" i="1"/>
  <c r="B86" i="1"/>
  <c r="A131" i="4"/>
  <c r="F85" i="1"/>
  <c r="N85" i="1"/>
  <c r="AC85" i="1"/>
  <c r="L85" i="1"/>
  <c r="M85" i="1" s="1"/>
  <c r="AD85" i="1"/>
  <c r="C86" i="1" l="1"/>
  <c r="X86" i="1"/>
  <c r="AG86" i="1"/>
  <c r="G29" i="4"/>
  <c r="C131" i="4"/>
  <c r="B131" i="4"/>
  <c r="U85" i="1"/>
  <c r="V85" i="1" s="1"/>
  <c r="Q85" i="1"/>
  <c r="R85" i="1" s="1"/>
  <c r="AE85" i="1" l="1"/>
  <c r="AB85" i="1"/>
  <c r="S85" i="1"/>
  <c r="E85" i="1" l="1"/>
  <c r="H86" i="1" s="1"/>
  <c r="T85" i="1"/>
  <c r="I86" i="1" l="1"/>
  <c r="D86" i="1" s="1"/>
  <c r="J86" i="1"/>
  <c r="J28" i="4"/>
  <c r="AH85" i="1"/>
  <c r="W85" i="1"/>
  <c r="E131" i="4" l="1"/>
  <c r="A87" i="1"/>
  <c r="Z86" i="1"/>
  <c r="Y86" i="1"/>
  <c r="K86" i="1"/>
  <c r="AF85" i="1"/>
  <c r="F28" i="4"/>
  <c r="I28" i="4"/>
  <c r="P87" i="1" l="1"/>
  <c r="AA87" i="1"/>
  <c r="G87" i="1"/>
  <c r="B87" i="1"/>
  <c r="A132" i="4"/>
  <c r="F86" i="1"/>
  <c r="N86" i="1"/>
  <c r="AC86" i="1"/>
  <c r="L86" i="1"/>
  <c r="M86" i="1" s="1"/>
  <c r="AD86" i="1"/>
  <c r="C87" i="1" l="1"/>
  <c r="X87" i="1"/>
  <c r="AG87" i="1"/>
  <c r="G30" i="4"/>
  <c r="C132" i="4"/>
  <c r="B132" i="4"/>
  <c r="U86" i="1"/>
  <c r="V86" i="1" s="1"/>
  <c r="Q86" i="1"/>
  <c r="R86" i="1" s="1"/>
  <c r="AE86" i="1" l="1"/>
  <c r="AB86" i="1"/>
  <c r="S86" i="1"/>
  <c r="E86" i="1" l="1"/>
  <c r="H87" i="1" s="1"/>
  <c r="T86" i="1"/>
  <c r="I87" i="1" l="1"/>
  <c r="D87" i="1" s="1"/>
  <c r="J87" i="1"/>
  <c r="J29" i="4"/>
  <c r="AH86" i="1"/>
  <c r="W86" i="1"/>
  <c r="E132" i="4" l="1"/>
  <c r="A88" i="1"/>
  <c r="Z87" i="1"/>
  <c r="Y87" i="1"/>
  <c r="K87" i="1"/>
  <c r="AF86" i="1"/>
  <c r="F29" i="4"/>
  <c r="I29" i="4"/>
  <c r="P88" i="1" l="1"/>
  <c r="AA88" i="1"/>
  <c r="G88" i="1"/>
  <c r="B88" i="1"/>
  <c r="A133" i="4"/>
  <c r="F87" i="1"/>
  <c r="N87" i="1"/>
  <c r="AC87" i="1"/>
  <c r="L87" i="1"/>
  <c r="M87" i="1" s="1"/>
  <c r="AD87" i="1"/>
  <c r="C88" i="1" l="1"/>
  <c r="X88" i="1"/>
  <c r="AG88" i="1"/>
  <c r="G31" i="4"/>
  <c r="C133" i="4"/>
  <c r="B133" i="4"/>
  <c r="U87" i="1"/>
  <c r="V87" i="1" s="1"/>
  <c r="Q87" i="1"/>
  <c r="R87" i="1" s="1"/>
  <c r="AE87" i="1" l="1"/>
  <c r="AB87" i="1"/>
  <c r="S87" i="1"/>
  <c r="E87" i="1" l="1"/>
  <c r="H88" i="1" s="1"/>
  <c r="T87" i="1"/>
  <c r="I88" i="1" l="1"/>
  <c r="J88" i="1"/>
  <c r="J30" i="4"/>
  <c r="AH87" i="1"/>
  <c r="W87" i="1"/>
  <c r="E133" i="4" l="1"/>
  <c r="A89" i="1"/>
  <c r="Z88" i="1"/>
  <c r="Y88" i="1"/>
  <c r="K88" i="1"/>
  <c r="AF87" i="1"/>
  <c r="F30" i="4"/>
  <c r="I30" i="4"/>
  <c r="D88" i="1"/>
  <c r="P89" i="1" l="1"/>
  <c r="AA89" i="1"/>
  <c r="G89" i="1"/>
  <c r="B89" i="1"/>
  <c r="A134" i="4"/>
  <c r="F88" i="1"/>
  <c r="N88" i="1"/>
  <c r="AC88" i="1"/>
  <c r="L88" i="1"/>
  <c r="M88" i="1" s="1"/>
  <c r="AD88" i="1"/>
  <c r="C89" i="1" l="1"/>
  <c r="X89" i="1"/>
  <c r="AG89" i="1"/>
  <c r="G32" i="4"/>
  <c r="C134" i="4"/>
  <c r="B134" i="4"/>
  <c r="U88" i="1"/>
  <c r="V88" i="1" s="1"/>
  <c r="Q88" i="1"/>
  <c r="R88" i="1" s="1"/>
  <c r="AE88" i="1" l="1"/>
  <c r="AB88" i="1"/>
  <c r="S88" i="1"/>
  <c r="E88" i="1" l="1"/>
  <c r="H89" i="1" s="1"/>
  <c r="T88" i="1"/>
  <c r="I89" i="1" l="1"/>
  <c r="D89" i="1" s="1"/>
  <c r="J89" i="1"/>
  <c r="J31" i="4"/>
  <c r="AH88" i="1"/>
  <c r="W88" i="1"/>
  <c r="E134" i="4" l="1"/>
  <c r="A90" i="1"/>
  <c r="Z89" i="1"/>
  <c r="Y89" i="1"/>
  <c r="K89" i="1"/>
  <c r="AF88" i="1"/>
  <c r="F31" i="4"/>
  <c r="I31" i="4"/>
  <c r="P90" i="1" l="1"/>
  <c r="AA90" i="1"/>
  <c r="G90" i="1"/>
  <c r="B90" i="1"/>
  <c r="A135" i="4"/>
  <c r="F89" i="1"/>
  <c r="N89" i="1"/>
  <c r="AC89" i="1"/>
  <c r="L89" i="1"/>
  <c r="M89" i="1" s="1"/>
  <c r="AD89" i="1"/>
  <c r="C90" i="1" l="1"/>
  <c r="X90" i="1"/>
  <c r="AG90" i="1"/>
  <c r="G33" i="4"/>
  <c r="C135" i="4"/>
  <c r="B135" i="4"/>
  <c r="U89" i="1"/>
  <c r="V89" i="1" s="1"/>
  <c r="Q89" i="1"/>
  <c r="R89" i="1" s="1"/>
  <c r="AE89" i="1" l="1"/>
  <c r="AB89" i="1"/>
  <c r="S89" i="1"/>
  <c r="E89" i="1" l="1"/>
  <c r="H90" i="1" s="1"/>
  <c r="T89" i="1"/>
  <c r="I90" i="1" l="1"/>
  <c r="J90" i="1"/>
  <c r="J32" i="4"/>
  <c r="AH89" i="1"/>
  <c r="W89" i="1"/>
  <c r="E135" i="4" l="1"/>
  <c r="A91" i="1"/>
  <c r="Z90" i="1"/>
  <c r="Y90" i="1"/>
  <c r="K90" i="1"/>
  <c r="AF89" i="1"/>
  <c r="F32" i="4"/>
  <c r="I32" i="4"/>
  <c r="D90" i="1"/>
  <c r="P91" i="1" l="1"/>
  <c r="AA91" i="1"/>
  <c r="G91" i="1"/>
  <c r="B91" i="1"/>
  <c r="A136" i="4"/>
  <c r="F90" i="1"/>
  <c r="N90" i="1"/>
  <c r="AC90" i="1"/>
  <c r="L90" i="1"/>
  <c r="M90" i="1" s="1"/>
  <c r="AD90" i="1"/>
  <c r="C91" i="1" l="1"/>
  <c r="X91" i="1"/>
  <c r="AG91" i="1"/>
  <c r="G34" i="4"/>
  <c r="C136" i="4"/>
  <c r="B136" i="4"/>
  <c r="U90" i="1"/>
  <c r="V90" i="1" s="1"/>
  <c r="Q90" i="1"/>
  <c r="R90" i="1" s="1"/>
  <c r="AE90" i="1" l="1"/>
  <c r="AB90" i="1"/>
  <c r="S90" i="1"/>
  <c r="E90" i="1" l="1"/>
  <c r="H91" i="1" s="1"/>
  <c r="T90" i="1"/>
  <c r="I91" i="1" l="1"/>
  <c r="J91" i="1"/>
  <c r="J33" i="4"/>
  <c r="AH90" i="1"/>
  <c r="W90" i="1"/>
  <c r="E136" i="4" l="1"/>
  <c r="A92" i="1"/>
  <c r="Z91" i="1"/>
  <c r="Y91" i="1"/>
  <c r="K91" i="1"/>
  <c r="AF90" i="1"/>
  <c r="F33" i="4"/>
  <c r="I33" i="4"/>
  <c r="D91" i="1"/>
  <c r="P92" i="1" l="1"/>
  <c r="AA92" i="1"/>
  <c r="G92" i="1"/>
  <c r="B92" i="1"/>
  <c r="A137" i="4"/>
  <c r="F91" i="1"/>
  <c r="N91" i="1"/>
  <c r="AC91" i="1"/>
  <c r="L91" i="1"/>
  <c r="M91" i="1" s="1"/>
  <c r="AD91" i="1"/>
  <c r="C92" i="1" l="1"/>
  <c r="X92" i="1"/>
  <c r="AG92" i="1"/>
  <c r="G35" i="4"/>
  <c r="C137" i="4"/>
  <c r="B137" i="4"/>
  <c r="U91" i="1"/>
  <c r="V91" i="1" s="1"/>
  <c r="Q91" i="1"/>
  <c r="R91" i="1" s="1"/>
  <c r="AE91" i="1" l="1"/>
  <c r="AB91" i="1"/>
  <c r="S91" i="1"/>
  <c r="E91" i="1" l="1"/>
  <c r="H92" i="1" s="1"/>
  <c r="T91" i="1"/>
  <c r="I92" i="1" l="1"/>
  <c r="J92" i="1"/>
  <c r="J34" i="4"/>
  <c r="AH91" i="1"/>
  <c r="W91" i="1"/>
  <c r="E137" i="4" l="1"/>
  <c r="A93" i="1"/>
  <c r="Z92" i="1"/>
  <c r="Y92" i="1"/>
  <c r="K92" i="1"/>
  <c r="AF91" i="1"/>
  <c r="F34" i="4"/>
  <c r="I34" i="4"/>
  <c r="D92" i="1"/>
  <c r="P93" i="1" l="1"/>
  <c r="AA93" i="1"/>
  <c r="G93" i="1"/>
  <c r="B93" i="1"/>
  <c r="A138" i="4"/>
  <c r="F92" i="1"/>
  <c r="N92" i="1"/>
  <c r="AC92" i="1"/>
  <c r="L92" i="1"/>
  <c r="M92" i="1" s="1"/>
  <c r="AD92" i="1"/>
  <c r="C93" i="1" l="1"/>
  <c r="X93" i="1"/>
  <c r="AG93" i="1"/>
  <c r="G36" i="4"/>
  <c r="C138" i="4"/>
  <c r="B138" i="4"/>
  <c r="U92" i="1"/>
  <c r="V92" i="1" s="1"/>
  <c r="Q92" i="1"/>
  <c r="R92" i="1" s="1"/>
  <c r="AE92" i="1" l="1"/>
  <c r="AB92" i="1"/>
  <c r="S92" i="1"/>
  <c r="E92" i="1" l="1"/>
  <c r="H93" i="1" s="1"/>
  <c r="T92" i="1"/>
  <c r="I93" i="1" l="1"/>
  <c r="J93" i="1"/>
  <c r="J35" i="4"/>
  <c r="AH92" i="1"/>
  <c r="W92" i="1"/>
  <c r="E138" i="4" l="1"/>
  <c r="A94" i="1"/>
  <c r="Z93" i="1"/>
  <c r="Y93" i="1"/>
  <c r="K93" i="1"/>
  <c r="AF92" i="1"/>
  <c r="F35" i="4"/>
  <c r="I35" i="4"/>
  <c r="D93" i="1"/>
  <c r="P94" i="1" l="1"/>
  <c r="AA94" i="1"/>
  <c r="G94" i="1"/>
  <c r="B94" i="1"/>
  <c r="A139" i="4"/>
  <c r="F93" i="1"/>
  <c r="N93" i="1"/>
  <c r="AC93" i="1"/>
  <c r="L93" i="1"/>
  <c r="M93" i="1" s="1"/>
  <c r="AD93" i="1"/>
  <c r="C94" i="1" l="1"/>
  <c r="X94" i="1"/>
  <c r="AG94" i="1"/>
  <c r="G37" i="4"/>
  <c r="C139" i="4"/>
  <c r="B139" i="4"/>
  <c r="U93" i="1"/>
  <c r="V93" i="1" s="1"/>
  <c r="Q93" i="1"/>
  <c r="R93" i="1" s="1"/>
  <c r="AE93" i="1" l="1"/>
  <c r="AB93" i="1"/>
  <c r="S93" i="1"/>
  <c r="E93" i="1" l="1"/>
  <c r="H94" i="1" s="1"/>
  <c r="T93" i="1"/>
  <c r="I94" i="1" l="1"/>
  <c r="J94" i="1"/>
  <c r="J36" i="4"/>
  <c r="AH93" i="1"/>
  <c r="W93" i="1"/>
  <c r="E139" i="4" l="1"/>
  <c r="A95" i="1"/>
  <c r="Z94" i="1"/>
  <c r="Y94" i="1"/>
  <c r="K94" i="1"/>
  <c r="AF93" i="1"/>
  <c r="I36" i="4"/>
  <c r="F36" i="4"/>
  <c r="D94" i="1"/>
  <c r="P95" i="1" l="1"/>
  <c r="AA95" i="1"/>
  <c r="G95" i="1"/>
  <c r="B95" i="1"/>
  <c r="A140" i="4"/>
  <c r="F94" i="1"/>
  <c r="N94" i="1"/>
  <c r="AC94" i="1"/>
  <c r="L94" i="1"/>
  <c r="M94" i="1" s="1"/>
  <c r="AD94" i="1"/>
  <c r="C95" i="1" l="1"/>
  <c r="X95" i="1"/>
  <c r="AG95" i="1"/>
  <c r="G38" i="4"/>
  <c r="B140" i="4"/>
  <c r="C140" i="4"/>
  <c r="U94" i="1"/>
  <c r="V94" i="1" s="1"/>
  <c r="Q94" i="1"/>
  <c r="R94" i="1" s="1"/>
  <c r="AE94" i="1" l="1"/>
  <c r="AB94" i="1"/>
  <c r="S94" i="1"/>
  <c r="E94" i="1" l="1"/>
  <c r="H95" i="1" s="1"/>
  <c r="T94" i="1"/>
  <c r="I95" i="1" l="1"/>
  <c r="J95" i="1"/>
  <c r="J37" i="4"/>
  <c r="AH94" i="1"/>
  <c r="W94" i="1"/>
  <c r="E140" i="4" l="1"/>
  <c r="A96" i="1"/>
  <c r="Z95" i="1"/>
  <c r="Y95" i="1"/>
  <c r="K95" i="1"/>
  <c r="AF94" i="1"/>
  <c r="F37" i="4"/>
  <c r="I37" i="4"/>
  <c r="D95" i="1"/>
  <c r="P96" i="1" l="1"/>
  <c r="AA96" i="1"/>
  <c r="G96" i="1"/>
  <c r="B96" i="1"/>
  <c r="A141" i="4"/>
  <c r="F95" i="1"/>
  <c r="N95" i="1"/>
  <c r="AC95" i="1"/>
  <c r="L95" i="1"/>
  <c r="M95" i="1" s="1"/>
  <c r="AD95" i="1"/>
  <c r="C96" i="1" l="1"/>
  <c r="X96" i="1"/>
  <c r="AG96" i="1"/>
  <c r="G39" i="4"/>
  <c r="B141" i="4"/>
  <c r="C141" i="4"/>
  <c r="U95" i="1"/>
  <c r="V95" i="1" s="1"/>
  <c r="Q95" i="1"/>
  <c r="R95" i="1" s="1"/>
  <c r="AE95" i="1" l="1"/>
  <c r="AB95" i="1"/>
  <c r="S95" i="1"/>
  <c r="E95" i="1" l="1"/>
  <c r="H96" i="1" s="1"/>
  <c r="T95" i="1"/>
  <c r="I96" i="1" l="1"/>
  <c r="D96" i="1" s="1"/>
  <c r="J96" i="1"/>
  <c r="J38" i="4"/>
  <c r="AH95" i="1"/>
  <c r="W95" i="1"/>
  <c r="E141" i="4" l="1"/>
  <c r="A97" i="1"/>
  <c r="Z96" i="1"/>
  <c r="Y96" i="1"/>
  <c r="K96" i="1"/>
  <c r="AF95" i="1"/>
  <c r="F38" i="4"/>
  <c r="I38" i="4"/>
  <c r="P97" i="1" l="1"/>
  <c r="AA97" i="1"/>
  <c r="G97" i="1"/>
  <c r="B97" i="1"/>
  <c r="A142" i="4"/>
  <c r="F96" i="1"/>
  <c r="N96" i="1"/>
  <c r="AC96" i="1"/>
  <c r="L96" i="1"/>
  <c r="M96" i="1" s="1"/>
  <c r="AD96" i="1"/>
  <c r="C97" i="1" l="1"/>
  <c r="X97" i="1"/>
  <c r="AG97" i="1"/>
  <c r="G40" i="4"/>
  <c r="B142" i="4"/>
  <c r="C142" i="4"/>
  <c r="U96" i="1"/>
  <c r="V96" i="1" s="1"/>
  <c r="Q96" i="1"/>
  <c r="R96" i="1" s="1"/>
  <c r="AE96" i="1" l="1"/>
  <c r="AB96" i="1"/>
  <c r="S96" i="1"/>
  <c r="E96" i="1" l="1"/>
  <c r="H97" i="1" s="1"/>
  <c r="T96" i="1"/>
  <c r="I97" i="1" l="1"/>
  <c r="D97" i="1" s="1"/>
  <c r="J97" i="1"/>
  <c r="J39" i="4"/>
  <c r="AH96" i="1"/>
  <c r="W96" i="1"/>
  <c r="E142" i="4" l="1"/>
  <c r="A98" i="1"/>
  <c r="Z97" i="1"/>
  <c r="Y97" i="1"/>
  <c r="K97" i="1"/>
  <c r="AF96" i="1"/>
  <c r="F39" i="4"/>
  <c r="I39" i="4"/>
  <c r="P98" i="1" l="1"/>
  <c r="AA98" i="1"/>
  <c r="G98" i="1"/>
  <c r="B98" i="1"/>
  <c r="A143" i="4"/>
  <c r="F97" i="1"/>
  <c r="N97" i="1"/>
  <c r="AC97" i="1"/>
  <c r="L97" i="1"/>
  <c r="M97" i="1" s="1"/>
  <c r="AD97" i="1"/>
  <c r="C98" i="1" l="1"/>
  <c r="X98" i="1"/>
  <c r="AG98" i="1"/>
  <c r="G41" i="4"/>
  <c r="B143" i="4"/>
  <c r="C143" i="4"/>
  <c r="U97" i="1"/>
  <c r="V97" i="1" s="1"/>
  <c r="Q97" i="1"/>
  <c r="R97" i="1" s="1"/>
  <c r="AE97" i="1" l="1"/>
  <c r="AB97" i="1"/>
  <c r="S97" i="1"/>
  <c r="E97" i="1" l="1"/>
  <c r="H98" i="1" s="1"/>
  <c r="T97" i="1"/>
  <c r="I98" i="1" l="1"/>
  <c r="D98" i="1" s="1"/>
  <c r="J98" i="1"/>
  <c r="J40" i="4"/>
  <c r="AH97" i="1"/>
  <c r="W97" i="1"/>
  <c r="E143" i="4" l="1"/>
  <c r="A99" i="1"/>
  <c r="Z98" i="1"/>
  <c r="Y98" i="1"/>
  <c r="K98" i="1"/>
  <c r="AF97" i="1"/>
  <c r="F40" i="4"/>
  <c r="I40" i="4"/>
  <c r="P99" i="1" l="1"/>
  <c r="AA99" i="1"/>
  <c r="G99" i="1"/>
  <c r="B99" i="1"/>
  <c r="A144" i="4"/>
  <c r="F98" i="1"/>
  <c r="N98" i="1"/>
  <c r="AC98" i="1"/>
  <c r="L98" i="1"/>
  <c r="M98" i="1" s="1"/>
  <c r="AD98" i="1"/>
  <c r="C99" i="1" l="1"/>
  <c r="X99" i="1"/>
  <c r="AG99" i="1"/>
  <c r="G42" i="4"/>
  <c r="B144" i="4"/>
  <c r="C144" i="4"/>
  <c r="U98" i="1"/>
  <c r="V98" i="1" s="1"/>
  <c r="Q98" i="1"/>
  <c r="R98" i="1" s="1"/>
  <c r="AE98" i="1" l="1"/>
  <c r="AB98" i="1"/>
  <c r="S98" i="1"/>
  <c r="E98" i="1" l="1"/>
  <c r="H99" i="1" s="1"/>
  <c r="T98" i="1"/>
  <c r="I99" i="1" l="1"/>
  <c r="D99" i="1" s="1"/>
  <c r="J99" i="1"/>
  <c r="J41" i="4"/>
  <c r="AH98" i="1"/>
  <c r="W98" i="1"/>
  <c r="E144" i="4" l="1"/>
  <c r="A100" i="1"/>
  <c r="Z99" i="1"/>
  <c r="Y99" i="1"/>
  <c r="K99" i="1"/>
  <c r="AF98" i="1"/>
  <c r="F41" i="4"/>
  <c r="I41" i="4"/>
  <c r="P100" i="1" l="1"/>
  <c r="AA100" i="1"/>
  <c r="G100" i="1"/>
  <c r="B100" i="1"/>
  <c r="A145" i="4"/>
  <c r="F99" i="1"/>
  <c r="N99" i="1"/>
  <c r="AC99" i="1"/>
  <c r="L99" i="1"/>
  <c r="M99" i="1" s="1"/>
  <c r="AD99" i="1"/>
  <c r="C100" i="1" l="1"/>
  <c r="X100" i="1"/>
  <c r="AG100" i="1"/>
  <c r="G43" i="4"/>
  <c r="B145" i="4"/>
  <c r="C145" i="4"/>
  <c r="U99" i="1"/>
  <c r="V99" i="1" s="1"/>
  <c r="Q99" i="1"/>
  <c r="R99" i="1" s="1"/>
  <c r="AE99" i="1" l="1"/>
  <c r="AB99" i="1"/>
  <c r="S99" i="1"/>
  <c r="E99" i="1" l="1"/>
  <c r="H100" i="1" s="1"/>
  <c r="T99" i="1"/>
  <c r="I100" i="1" l="1"/>
  <c r="J100" i="1"/>
  <c r="J42" i="4"/>
  <c r="AH99" i="1"/>
  <c r="W99" i="1"/>
  <c r="E145" i="4" l="1"/>
  <c r="A101" i="1"/>
  <c r="Z100" i="1"/>
  <c r="Y100" i="1"/>
  <c r="K100" i="1"/>
  <c r="AF99" i="1"/>
  <c r="F42" i="4"/>
  <c r="I42" i="4"/>
  <c r="D100" i="1"/>
  <c r="P101" i="1" l="1"/>
  <c r="AA101" i="1"/>
  <c r="G101" i="1"/>
  <c r="B101" i="1"/>
  <c r="A146" i="4"/>
  <c r="F100" i="1"/>
  <c r="N100" i="1"/>
  <c r="AC100" i="1"/>
  <c r="L100" i="1"/>
  <c r="M100" i="1" s="1"/>
  <c r="AD100" i="1"/>
  <c r="C101" i="1" l="1"/>
  <c r="X101" i="1"/>
  <c r="AG101" i="1"/>
  <c r="G44" i="4"/>
  <c r="B146" i="4"/>
  <c r="C146" i="4"/>
  <c r="U100" i="1"/>
  <c r="V100" i="1" s="1"/>
  <c r="Q100" i="1"/>
  <c r="R100" i="1" s="1"/>
  <c r="AE100" i="1" l="1"/>
  <c r="AB100" i="1"/>
  <c r="S100" i="1"/>
  <c r="E100" i="1" l="1"/>
  <c r="H101" i="1" s="1"/>
  <c r="T100" i="1"/>
  <c r="I101" i="1" l="1"/>
  <c r="J101" i="1"/>
  <c r="J43" i="4"/>
  <c r="AH100" i="1"/>
  <c r="W100" i="1"/>
  <c r="E146" i="4" l="1"/>
  <c r="A102" i="1"/>
  <c r="Z101" i="1"/>
  <c r="Y101" i="1"/>
  <c r="K101" i="1"/>
  <c r="AF100" i="1"/>
  <c r="F43" i="4"/>
  <c r="I43" i="4"/>
  <c r="D101" i="1"/>
  <c r="P102" i="1" l="1"/>
  <c r="AA102" i="1"/>
  <c r="G102" i="1"/>
  <c r="B102" i="1"/>
  <c r="A147" i="4"/>
  <c r="F101" i="1"/>
  <c r="N101" i="1"/>
  <c r="AC101" i="1"/>
  <c r="L101" i="1"/>
  <c r="M101" i="1" s="1"/>
  <c r="AD101" i="1"/>
  <c r="C102" i="1" l="1"/>
  <c r="X102" i="1"/>
  <c r="AG102" i="1"/>
  <c r="G45" i="4"/>
  <c r="B147" i="4"/>
  <c r="C147" i="4"/>
  <c r="U101" i="1"/>
  <c r="V101" i="1" s="1"/>
  <c r="Q101" i="1"/>
  <c r="R101" i="1" s="1"/>
  <c r="AE101" i="1" l="1"/>
  <c r="AB101" i="1"/>
  <c r="S101" i="1"/>
  <c r="E101" i="1" l="1"/>
  <c r="H102" i="1" s="1"/>
  <c r="T101" i="1"/>
  <c r="I102" i="1" l="1"/>
  <c r="D102" i="1" s="1"/>
  <c r="J102" i="1"/>
  <c r="J44" i="4"/>
  <c r="AH101" i="1"/>
  <c r="W101" i="1"/>
  <c r="E147" i="4" l="1"/>
  <c r="A103" i="1"/>
  <c r="Z102" i="1"/>
  <c r="Y102" i="1"/>
  <c r="K102" i="1"/>
  <c r="AF101" i="1"/>
  <c r="F44" i="4"/>
  <c r="I44" i="4"/>
  <c r="P103" i="1" l="1"/>
  <c r="AA103" i="1"/>
  <c r="G103" i="1"/>
  <c r="B103" i="1"/>
  <c r="A148" i="4"/>
  <c r="F102" i="1"/>
  <c r="N102" i="1"/>
  <c r="AC102" i="1"/>
  <c r="L102" i="1"/>
  <c r="M102" i="1" s="1"/>
  <c r="AD102" i="1"/>
  <c r="C103" i="1" l="1"/>
  <c r="X103" i="1"/>
  <c r="AG103" i="1"/>
  <c r="G46" i="4"/>
  <c r="C148" i="4"/>
  <c r="B148" i="4"/>
  <c r="U102" i="1"/>
  <c r="V102" i="1" s="1"/>
  <c r="Q102" i="1"/>
  <c r="R102" i="1" s="1"/>
  <c r="AE102" i="1" l="1"/>
  <c r="AB102" i="1"/>
  <c r="S102" i="1"/>
  <c r="E102" i="1" l="1"/>
  <c r="H103" i="1" s="1"/>
  <c r="T102" i="1"/>
  <c r="I103" i="1" l="1"/>
  <c r="J103" i="1"/>
  <c r="J45" i="4"/>
  <c r="AH102" i="1"/>
  <c r="W102" i="1"/>
  <c r="E148" i="4" l="1"/>
  <c r="A104" i="1"/>
  <c r="Z103" i="1"/>
  <c r="Y103" i="1"/>
  <c r="K103" i="1"/>
  <c r="AF102" i="1"/>
  <c r="F45" i="4"/>
  <c r="I45" i="4"/>
  <c r="D103" i="1"/>
  <c r="P104" i="1" l="1"/>
  <c r="AA104" i="1"/>
  <c r="G104" i="1"/>
  <c r="B104" i="1"/>
  <c r="A149" i="4"/>
  <c r="F103" i="1"/>
  <c r="N103" i="1"/>
  <c r="AC103" i="1"/>
  <c r="L103" i="1"/>
  <c r="M103" i="1" s="1"/>
  <c r="AD103" i="1"/>
  <c r="C104" i="1" l="1"/>
  <c r="X104" i="1"/>
  <c r="AG104" i="1"/>
  <c r="G47" i="4"/>
  <c r="B149" i="4"/>
  <c r="C149" i="4"/>
  <c r="U103" i="1"/>
  <c r="V103" i="1" s="1"/>
  <c r="Q103" i="1"/>
  <c r="R103" i="1" s="1"/>
  <c r="AE103" i="1" l="1"/>
  <c r="AB103" i="1"/>
  <c r="S103" i="1"/>
  <c r="E103" i="1" l="1"/>
  <c r="H104" i="1" s="1"/>
  <c r="T103" i="1"/>
  <c r="I104" i="1" l="1"/>
  <c r="D104" i="1" s="1"/>
  <c r="J104" i="1"/>
  <c r="J46" i="4"/>
  <c r="AH103" i="1"/>
  <c r="W103" i="1"/>
  <c r="E149" i="4" l="1"/>
  <c r="A105" i="1"/>
  <c r="Z104" i="1"/>
  <c r="Y104" i="1"/>
  <c r="K104" i="1"/>
  <c r="AF103" i="1"/>
  <c r="F46" i="4"/>
  <c r="I46" i="4"/>
  <c r="P105" i="1" l="1"/>
  <c r="AA105" i="1"/>
  <c r="G105" i="1"/>
  <c r="B105" i="1"/>
  <c r="A150" i="4"/>
  <c r="F104" i="1"/>
  <c r="N104" i="1"/>
  <c r="AC104" i="1"/>
  <c r="L104" i="1"/>
  <c r="M104" i="1" s="1"/>
  <c r="AD104" i="1"/>
  <c r="C105" i="1" l="1"/>
  <c r="X105" i="1"/>
  <c r="AG105" i="1"/>
  <c r="G48" i="4"/>
  <c r="C150" i="4"/>
  <c r="B150" i="4"/>
  <c r="U104" i="1"/>
  <c r="V104" i="1" s="1"/>
  <c r="Q104" i="1"/>
  <c r="R104" i="1" s="1"/>
  <c r="AE104" i="1" l="1"/>
  <c r="AB104" i="1"/>
  <c r="S104" i="1"/>
  <c r="E104" i="1" l="1"/>
  <c r="H105" i="1" s="1"/>
  <c r="T104" i="1"/>
  <c r="I105" i="1" l="1"/>
  <c r="D105" i="1" s="1"/>
  <c r="J105" i="1"/>
  <c r="J47" i="4"/>
  <c r="AH104" i="1"/>
  <c r="W104" i="1"/>
  <c r="E150" i="4" l="1"/>
  <c r="A106" i="1"/>
  <c r="Z105" i="1"/>
  <c r="Y105" i="1"/>
  <c r="K105" i="1"/>
  <c r="AF104" i="1"/>
  <c r="F47" i="4"/>
  <c r="I47" i="4"/>
  <c r="P106" i="1" l="1"/>
  <c r="AA106" i="1"/>
  <c r="G106" i="1"/>
  <c r="B106" i="1"/>
  <c r="A151" i="4"/>
  <c r="F105" i="1"/>
  <c r="N105" i="1"/>
  <c r="AC105" i="1"/>
  <c r="L105" i="1"/>
  <c r="M105" i="1" s="1"/>
  <c r="AD105" i="1"/>
  <c r="C106" i="1" l="1"/>
  <c r="X106" i="1"/>
  <c r="AG106" i="1"/>
  <c r="G49" i="4"/>
  <c r="C151" i="4"/>
  <c r="B151" i="4"/>
  <c r="U105" i="1"/>
  <c r="V105" i="1" s="1"/>
  <c r="Q105" i="1"/>
  <c r="R105" i="1" s="1"/>
  <c r="AE105" i="1" l="1"/>
  <c r="AB105" i="1"/>
  <c r="S105" i="1"/>
  <c r="E105" i="1" l="1"/>
  <c r="H106" i="1" s="1"/>
  <c r="T105" i="1"/>
  <c r="I106" i="1" l="1"/>
  <c r="D106" i="1" s="1"/>
  <c r="J106" i="1"/>
  <c r="J48" i="4"/>
  <c r="AH105" i="1"/>
  <c r="W105" i="1"/>
  <c r="E151" i="4" l="1"/>
  <c r="A107" i="1"/>
  <c r="Z106" i="1"/>
  <c r="Y106" i="1"/>
  <c r="K106" i="1"/>
  <c r="AF105" i="1"/>
  <c r="F48" i="4"/>
  <c r="I48" i="4"/>
  <c r="P107" i="1" l="1"/>
  <c r="AA107" i="1"/>
  <c r="G107" i="1"/>
  <c r="B107" i="1"/>
  <c r="A152" i="4"/>
  <c r="F106" i="1"/>
  <c r="N106" i="1"/>
  <c r="AC106" i="1"/>
  <c r="L106" i="1"/>
  <c r="M106" i="1" s="1"/>
  <c r="AD106" i="1"/>
  <c r="C107" i="1" l="1"/>
  <c r="X107" i="1"/>
  <c r="AG107" i="1"/>
  <c r="G50" i="4"/>
  <c r="C152" i="4"/>
  <c r="B152" i="4"/>
  <c r="U106" i="1"/>
  <c r="V106" i="1" s="1"/>
  <c r="Q106" i="1"/>
  <c r="R106" i="1" s="1"/>
  <c r="AE106" i="1" l="1"/>
  <c r="AB106" i="1"/>
  <c r="S106" i="1"/>
  <c r="E106" i="1" l="1"/>
  <c r="H107" i="1" s="1"/>
  <c r="T106" i="1"/>
  <c r="I107" i="1" l="1"/>
  <c r="D107" i="1" s="1"/>
  <c r="J107" i="1"/>
  <c r="J49" i="4"/>
  <c r="AH106" i="1"/>
  <c r="W106" i="1"/>
  <c r="E152" i="4" l="1"/>
  <c r="A108" i="1"/>
  <c r="Z107" i="1"/>
  <c r="Y107" i="1"/>
  <c r="K107" i="1"/>
  <c r="AF106" i="1"/>
  <c r="F49" i="4"/>
  <c r="I49" i="4"/>
  <c r="P108" i="1" l="1"/>
  <c r="AA108" i="1"/>
  <c r="G108" i="1"/>
  <c r="B108" i="1"/>
  <c r="A153" i="4"/>
  <c r="F107" i="1"/>
  <c r="N107" i="1"/>
  <c r="AC107" i="1"/>
  <c r="L107" i="1"/>
  <c r="M107" i="1" s="1"/>
  <c r="AD107" i="1"/>
  <c r="C108" i="1" l="1"/>
  <c r="X108" i="1"/>
  <c r="AG108" i="1"/>
  <c r="G51" i="4"/>
  <c r="C153" i="4"/>
  <c r="B153" i="4"/>
  <c r="U107" i="1"/>
  <c r="V107" i="1" s="1"/>
  <c r="Q107" i="1"/>
  <c r="R107" i="1" s="1"/>
  <c r="AE107" i="1" l="1"/>
  <c r="AB107" i="1"/>
  <c r="S107" i="1"/>
  <c r="E107" i="1" l="1"/>
  <c r="H108" i="1" s="1"/>
  <c r="T107" i="1"/>
  <c r="I108" i="1" l="1"/>
  <c r="J108" i="1"/>
  <c r="J50" i="4"/>
  <c r="AH107" i="1"/>
  <c r="W107" i="1"/>
  <c r="E153" i="4" l="1"/>
  <c r="A109" i="1"/>
  <c r="Z108" i="1"/>
  <c r="Y108" i="1"/>
  <c r="K108" i="1"/>
  <c r="AF107" i="1"/>
  <c r="F50" i="4"/>
  <c r="I50" i="4"/>
  <c r="D108" i="1"/>
  <c r="P109" i="1" l="1"/>
  <c r="AA109" i="1"/>
  <c r="G109" i="1"/>
  <c r="B109" i="1"/>
  <c r="A154" i="4"/>
  <c r="F108" i="1"/>
  <c r="N108" i="1"/>
  <c r="AC108" i="1"/>
  <c r="L108" i="1"/>
  <c r="M108" i="1" s="1"/>
  <c r="AD108" i="1"/>
  <c r="C109" i="1" l="1"/>
  <c r="X109" i="1"/>
  <c r="AG109" i="1"/>
  <c r="G52" i="4"/>
  <c r="C154" i="4"/>
  <c r="B154" i="4"/>
  <c r="U108" i="1"/>
  <c r="V108" i="1" s="1"/>
  <c r="Q108" i="1"/>
  <c r="R108" i="1" s="1"/>
  <c r="AE108" i="1" l="1"/>
  <c r="AB108" i="1"/>
  <c r="S108" i="1"/>
  <c r="E108" i="1" l="1"/>
  <c r="H109" i="1" s="1"/>
  <c r="T108" i="1"/>
  <c r="I109" i="1" l="1"/>
  <c r="D109" i="1" s="1"/>
  <c r="J109" i="1"/>
  <c r="J51" i="4"/>
  <c r="AH108" i="1"/>
  <c r="W108" i="1"/>
  <c r="E154" i="4" l="1"/>
  <c r="A110" i="1"/>
  <c r="Z109" i="1"/>
  <c r="Y109" i="1"/>
  <c r="K109" i="1"/>
  <c r="AF108" i="1"/>
  <c r="F51" i="4"/>
  <c r="I51" i="4"/>
  <c r="P110" i="1" l="1"/>
  <c r="AA110" i="1"/>
  <c r="G110" i="1"/>
  <c r="B110" i="1"/>
  <c r="A155" i="4"/>
  <c r="F109" i="1"/>
  <c r="N109" i="1"/>
  <c r="AC109" i="1"/>
  <c r="L109" i="1"/>
  <c r="M109" i="1" s="1"/>
  <c r="AD109" i="1"/>
  <c r="C110" i="1" l="1"/>
  <c r="X110" i="1"/>
  <c r="AG110" i="1"/>
  <c r="G53" i="4"/>
  <c r="B155" i="4"/>
  <c r="C155" i="4"/>
  <c r="U109" i="1"/>
  <c r="V109" i="1" s="1"/>
  <c r="Q109" i="1"/>
  <c r="R109" i="1" s="1"/>
  <c r="AE109" i="1" l="1"/>
  <c r="AB109" i="1"/>
  <c r="S109" i="1"/>
  <c r="E109" i="1" l="1"/>
  <c r="H110" i="1" s="1"/>
  <c r="T109" i="1"/>
  <c r="I110" i="1" l="1"/>
  <c r="D110" i="1" s="1"/>
  <c r="J110" i="1"/>
  <c r="J52" i="4"/>
  <c r="AH109" i="1"/>
  <c r="W109" i="1"/>
  <c r="E155" i="4" l="1"/>
  <c r="A111" i="1"/>
  <c r="Z110" i="1"/>
  <c r="Y110" i="1"/>
  <c r="K110" i="1"/>
  <c r="AF109" i="1"/>
  <c r="F52" i="4"/>
  <c r="I52" i="4"/>
  <c r="P111" i="1" l="1"/>
  <c r="AA111" i="1"/>
  <c r="G111" i="1"/>
  <c r="B111" i="1"/>
  <c r="A156" i="4"/>
  <c r="F110" i="1"/>
  <c r="N110" i="1"/>
  <c r="AC110" i="1"/>
  <c r="L110" i="1"/>
  <c r="M110" i="1" s="1"/>
  <c r="AD110" i="1"/>
  <c r="C111" i="1" l="1"/>
  <c r="X111" i="1"/>
  <c r="AG111" i="1"/>
  <c r="G54" i="4"/>
  <c r="C156" i="4"/>
  <c r="B156" i="4"/>
  <c r="U110" i="1"/>
  <c r="V110" i="1" s="1"/>
  <c r="Q110" i="1"/>
  <c r="R110" i="1" s="1"/>
  <c r="AE110" i="1" l="1"/>
  <c r="AB110" i="1"/>
  <c r="S110" i="1"/>
  <c r="E110" i="1" l="1"/>
  <c r="H111" i="1" s="1"/>
  <c r="T110" i="1"/>
  <c r="I111" i="1" l="1"/>
  <c r="D111" i="1" s="1"/>
  <c r="J111" i="1"/>
  <c r="J53" i="4"/>
  <c r="AH110" i="1"/>
  <c r="W110" i="1"/>
  <c r="E156" i="4" l="1"/>
  <c r="A112" i="1"/>
  <c r="Z111" i="1"/>
  <c r="Y111" i="1"/>
  <c r="K111" i="1"/>
  <c r="AF110" i="1"/>
  <c r="F53" i="4"/>
  <c r="I53" i="4"/>
  <c r="P112" i="1" l="1"/>
  <c r="AA112" i="1"/>
  <c r="G112" i="1"/>
  <c r="B112" i="1"/>
  <c r="A157" i="4"/>
  <c r="F111" i="1"/>
  <c r="N111" i="1"/>
  <c r="AC111" i="1"/>
  <c r="L111" i="1"/>
  <c r="M111" i="1" s="1"/>
  <c r="AD111" i="1"/>
  <c r="C112" i="1" l="1"/>
  <c r="X112" i="1"/>
  <c r="AG112" i="1"/>
  <c r="G55" i="4"/>
  <c r="C157" i="4"/>
  <c r="B157" i="4"/>
  <c r="U111" i="1"/>
  <c r="V111" i="1" s="1"/>
  <c r="Q111" i="1"/>
  <c r="R111" i="1" s="1"/>
  <c r="AE111" i="1" l="1"/>
  <c r="AB111" i="1"/>
  <c r="S111" i="1"/>
  <c r="E111" i="1" l="1"/>
  <c r="H112" i="1" s="1"/>
  <c r="T111" i="1"/>
  <c r="I112" i="1" l="1"/>
  <c r="D112" i="1" s="1"/>
  <c r="J112" i="1"/>
  <c r="J54" i="4"/>
  <c r="AH111" i="1"/>
  <c r="W111" i="1"/>
  <c r="E157" i="4" l="1"/>
  <c r="A113" i="1"/>
  <c r="Z112" i="1"/>
  <c r="Y112" i="1"/>
  <c r="K112" i="1"/>
  <c r="AF111" i="1"/>
  <c r="I54" i="4"/>
  <c r="F54" i="4"/>
  <c r="P113" i="1" l="1"/>
  <c r="AA113" i="1"/>
  <c r="G113" i="1"/>
  <c r="B113" i="1"/>
  <c r="A158" i="4"/>
  <c r="F112" i="1"/>
  <c r="N112" i="1"/>
  <c r="AC112" i="1"/>
  <c r="L112" i="1"/>
  <c r="M112" i="1" s="1"/>
  <c r="AD112" i="1"/>
  <c r="C113" i="1" l="1"/>
  <c r="X113" i="1"/>
  <c r="AG113" i="1"/>
  <c r="G56" i="4"/>
  <c r="B158" i="4"/>
  <c r="C158" i="4"/>
  <c r="U112" i="1"/>
  <c r="V112" i="1" s="1"/>
  <c r="Q112" i="1"/>
  <c r="R112" i="1" s="1"/>
  <c r="AE112" i="1" l="1"/>
  <c r="AB112" i="1"/>
  <c r="S112" i="1"/>
  <c r="E112" i="1" l="1"/>
  <c r="H113" i="1" s="1"/>
  <c r="T112" i="1"/>
  <c r="I113" i="1" l="1"/>
  <c r="J113" i="1"/>
  <c r="J55" i="4"/>
  <c r="AH112" i="1"/>
  <c r="W112" i="1"/>
  <c r="E158" i="4" l="1"/>
  <c r="A114" i="1"/>
  <c r="Z113" i="1"/>
  <c r="Y113" i="1"/>
  <c r="K113" i="1"/>
  <c r="AF112" i="1"/>
  <c r="F55" i="4"/>
  <c r="I55" i="4"/>
  <c r="D113" i="1"/>
  <c r="P114" i="1" l="1"/>
  <c r="AA114" i="1"/>
  <c r="G114" i="1"/>
  <c r="B114" i="1"/>
  <c r="A159" i="4"/>
  <c r="F113" i="1"/>
  <c r="N113" i="1"/>
  <c r="AC113" i="1"/>
  <c r="L113" i="1"/>
  <c r="M113" i="1" s="1"/>
  <c r="AD113" i="1"/>
  <c r="C114" i="1" l="1"/>
  <c r="X114" i="1"/>
  <c r="AG114" i="1"/>
  <c r="G57" i="4"/>
  <c r="C159" i="4"/>
  <c r="B159" i="4"/>
  <c r="U113" i="1"/>
  <c r="V113" i="1" s="1"/>
  <c r="Q113" i="1"/>
  <c r="R113" i="1" s="1"/>
  <c r="AE113" i="1" l="1"/>
  <c r="AB113" i="1"/>
  <c r="S113" i="1"/>
  <c r="E113" i="1" l="1"/>
  <c r="H114" i="1" s="1"/>
  <c r="T113" i="1"/>
  <c r="I114" i="1" l="1"/>
  <c r="D114" i="1" s="1"/>
  <c r="J114" i="1"/>
  <c r="J56" i="4"/>
  <c r="AH113" i="1"/>
  <c r="W113" i="1"/>
  <c r="E159" i="4" l="1"/>
  <c r="A115" i="1"/>
  <c r="Z114" i="1"/>
  <c r="Y114" i="1"/>
  <c r="K114" i="1"/>
  <c r="AF113" i="1"/>
  <c r="F56" i="4"/>
  <c r="I56" i="4"/>
  <c r="P115" i="1" l="1"/>
  <c r="AA115" i="1"/>
  <c r="G115" i="1"/>
  <c r="B115" i="1"/>
  <c r="A160" i="4"/>
  <c r="F114" i="1"/>
  <c r="N114" i="1"/>
  <c r="AC114" i="1"/>
  <c r="L114" i="1"/>
  <c r="M114" i="1" s="1"/>
  <c r="AD114" i="1"/>
  <c r="C115" i="1" l="1"/>
  <c r="X115" i="1"/>
  <c r="AG115" i="1"/>
  <c r="G58" i="4"/>
  <c r="C160" i="4"/>
  <c r="B160" i="4"/>
  <c r="U114" i="1"/>
  <c r="V114" i="1" s="1"/>
  <c r="Q114" i="1"/>
  <c r="R114" i="1" s="1"/>
  <c r="AE114" i="1" l="1"/>
  <c r="AB114" i="1"/>
  <c r="S114" i="1"/>
  <c r="E114" i="1" l="1"/>
  <c r="H115" i="1" s="1"/>
  <c r="T114" i="1"/>
  <c r="I115" i="1" l="1"/>
  <c r="J115" i="1"/>
  <c r="J57" i="4"/>
  <c r="AH114" i="1"/>
  <c r="W114" i="1"/>
  <c r="E160" i="4" l="1"/>
  <c r="A116" i="1"/>
  <c r="Z115" i="1"/>
  <c r="Y115" i="1"/>
  <c r="K115" i="1"/>
  <c r="AF114" i="1"/>
  <c r="F57" i="4"/>
  <c r="I57" i="4"/>
  <c r="D115" i="1"/>
  <c r="P116" i="1" l="1"/>
  <c r="AA116" i="1"/>
  <c r="G116" i="1"/>
  <c r="B116" i="1"/>
  <c r="A161" i="4"/>
  <c r="F115" i="1"/>
  <c r="N115" i="1"/>
  <c r="AC115" i="1"/>
  <c r="L115" i="1"/>
  <c r="M115" i="1" s="1"/>
  <c r="AD115" i="1"/>
  <c r="C116" i="1" l="1"/>
  <c r="X116" i="1"/>
  <c r="AG116" i="1"/>
  <c r="G59" i="4"/>
  <c r="B161" i="4"/>
  <c r="C161" i="4"/>
  <c r="U115" i="1"/>
  <c r="V115" i="1" s="1"/>
  <c r="Q115" i="1"/>
  <c r="R115" i="1" s="1"/>
  <c r="AE115" i="1" l="1"/>
  <c r="AB115" i="1"/>
  <c r="S115" i="1"/>
  <c r="E115" i="1" l="1"/>
  <c r="H116" i="1" s="1"/>
  <c r="T115" i="1"/>
  <c r="I116" i="1" l="1"/>
  <c r="D116" i="1" s="1"/>
  <c r="J116" i="1"/>
  <c r="J58" i="4"/>
  <c r="AH115" i="1"/>
  <c r="W115" i="1"/>
  <c r="E161" i="4" l="1"/>
  <c r="A117" i="1"/>
  <c r="Z116" i="1"/>
  <c r="Y116" i="1"/>
  <c r="K116" i="1"/>
  <c r="AF115" i="1"/>
  <c r="F58" i="4"/>
  <c r="I58" i="4"/>
  <c r="P117" i="1" l="1"/>
  <c r="AA117" i="1"/>
  <c r="G117" i="1"/>
  <c r="B117" i="1"/>
  <c r="A162" i="4"/>
  <c r="F116" i="1"/>
  <c r="N116" i="1"/>
  <c r="AC116" i="1"/>
  <c r="L116" i="1"/>
  <c r="M116" i="1" s="1"/>
  <c r="AD116" i="1"/>
  <c r="C117" i="1" l="1"/>
  <c r="X117" i="1"/>
  <c r="AG117" i="1"/>
  <c r="G60" i="4"/>
  <c r="B162" i="4"/>
  <c r="C162" i="4"/>
  <c r="U116" i="1"/>
  <c r="V116" i="1" s="1"/>
  <c r="Q116" i="1"/>
  <c r="R116" i="1" s="1"/>
  <c r="AE116" i="1" l="1"/>
  <c r="AB116" i="1"/>
  <c r="S116" i="1"/>
  <c r="E116" i="1" l="1"/>
  <c r="H117" i="1" s="1"/>
  <c r="T116" i="1"/>
  <c r="I117" i="1" l="1"/>
  <c r="J117" i="1"/>
  <c r="J59" i="4"/>
  <c r="AH116" i="1"/>
  <c r="W116" i="1"/>
  <c r="E162" i="4" l="1"/>
  <c r="A118" i="1"/>
  <c r="Z117" i="1"/>
  <c r="Y117" i="1"/>
  <c r="K117" i="1"/>
  <c r="AF116" i="1"/>
  <c r="F59" i="4"/>
  <c r="I59" i="4"/>
  <c r="D117" i="1"/>
  <c r="P118" i="1" l="1"/>
  <c r="AA118" i="1"/>
  <c r="G118" i="1"/>
  <c r="B118" i="1"/>
  <c r="A163" i="4"/>
  <c r="F117" i="1"/>
  <c r="N117" i="1"/>
  <c r="AC117" i="1"/>
  <c r="L117" i="1"/>
  <c r="M117" i="1" s="1"/>
  <c r="AD117" i="1"/>
  <c r="C118" i="1" l="1"/>
  <c r="X118" i="1"/>
  <c r="AG118" i="1"/>
  <c r="G61" i="4"/>
  <c r="C163" i="4"/>
  <c r="B163" i="4"/>
  <c r="U117" i="1"/>
  <c r="V117" i="1" s="1"/>
  <c r="Q117" i="1"/>
  <c r="R117" i="1" s="1"/>
  <c r="AE117" i="1" l="1"/>
  <c r="AB117" i="1"/>
  <c r="S117" i="1"/>
  <c r="E117" i="1" l="1"/>
  <c r="H118" i="1" s="1"/>
  <c r="T117" i="1"/>
  <c r="I118" i="1" l="1"/>
  <c r="D118" i="1" s="1"/>
  <c r="J118" i="1"/>
  <c r="J60" i="4"/>
  <c r="AH117" i="1"/>
  <c r="W117" i="1"/>
  <c r="E163" i="4" l="1"/>
  <c r="A119" i="1"/>
  <c r="Z118" i="1"/>
  <c r="Y118" i="1"/>
  <c r="K118" i="1"/>
  <c r="AF117" i="1"/>
  <c r="F60" i="4"/>
  <c r="I60" i="4"/>
  <c r="P119" i="1" l="1"/>
  <c r="AA119" i="1"/>
  <c r="G119" i="1"/>
  <c r="B119" i="1"/>
  <c r="A164" i="4"/>
  <c r="F118" i="1"/>
  <c r="N118" i="1"/>
  <c r="AC118" i="1"/>
  <c r="L118" i="1"/>
  <c r="M118" i="1" s="1"/>
  <c r="AD118" i="1"/>
  <c r="C119" i="1" l="1"/>
  <c r="X119" i="1"/>
  <c r="AG119" i="1"/>
  <c r="G62" i="4"/>
  <c r="B164" i="4"/>
  <c r="C164" i="4"/>
  <c r="U118" i="1"/>
  <c r="V118" i="1" s="1"/>
  <c r="Q118" i="1"/>
  <c r="R118" i="1" s="1"/>
  <c r="AE118" i="1" l="1"/>
  <c r="AB118" i="1"/>
  <c r="S118" i="1"/>
  <c r="E118" i="1" l="1"/>
  <c r="H119" i="1" s="1"/>
  <c r="T118" i="1"/>
  <c r="I119" i="1" l="1"/>
  <c r="D119" i="1" s="1"/>
  <c r="J119" i="1"/>
  <c r="J61" i="4"/>
  <c r="AH118" i="1"/>
  <c r="W118" i="1"/>
  <c r="E164" i="4" l="1"/>
  <c r="A120" i="1"/>
  <c r="Z119" i="1"/>
  <c r="Y119" i="1"/>
  <c r="K119" i="1"/>
  <c r="AF118" i="1"/>
  <c r="F61" i="4"/>
  <c r="I61" i="4"/>
  <c r="P120" i="1" l="1"/>
  <c r="AA120" i="1"/>
  <c r="G120" i="1"/>
  <c r="B120" i="1"/>
  <c r="A165" i="4"/>
  <c r="F119" i="1"/>
  <c r="N119" i="1"/>
  <c r="AC119" i="1"/>
  <c r="L119" i="1"/>
  <c r="M119" i="1" s="1"/>
  <c r="AD119" i="1"/>
  <c r="C120" i="1" l="1"/>
  <c r="X120" i="1"/>
  <c r="AG120" i="1"/>
  <c r="G63" i="4"/>
  <c r="B165" i="4"/>
  <c r="C165" i="4"/>
  <c r="U119" i="1"/>
  <c r="V119" i="1" s="1"/>
  <c r="Q119" i="1"/>
  <c r="R119" i="1" s="1"/>
  <c r="AE119" i="1" l="1"/>
  <c r="AB119" i="1"/>
  <c r="S119" i="1"/>
  <c r="E119" i="1" l="1"/>
  <c r="H120" i="1" s="1"/>
  <c r="T119" i="1"/>
  <c r="I120" i="1" l="1"/>
  <c r="D120" i="1" s="1"/>
  <c r="J120" i="1"/>
  <c r="J62" i="4"/>
  <c r="AH119" i="1"/>
  <c r="W119" i="1"/>
  <c r="E165" i="4" l="1"/>
  <c r="A121" i="1"/>
  <c r="Z120" i="1"/>
  <c r="Y120" i="1"/>
  <c r="K120" i="1"/>
  <c r="AF119" i="1"/>
  <c r="F62" i="4"/>
  <c r="I62" i="4"/>
  <c r="P121" i="1" l="1"/>
  <c r="AA121" i="1"/>
  <c r="G121" i="1"/>
  <c r="B121" i="1"/>
  <c r="A166" i="4"/>
  <c r="F120" i="1"/>
  <c r="N120" i="1"/>
  <c r="AC120" i="1"/>
  <c r="L120" i="1"/>
  <c r="M120" i="1" s="1"/>
  <c r="AD120" i="1"/>
  <c r="C121" i="1" l="1"/>
  <c r="X121" i="1"/>
  <c r="AG121" i="1"/>
  <c r="G64" i="4"/>
  <c r="C166" i="4"/>
  <c r="B166" i="4"/>
  <c r="U120" i="1"/>
  <c r="V120" i="1" s="1"/>
  <c r="Q120" i="1"/>
  <c r="R120" i="1" s="1"/>
  <c r="AE120" i="1" l="1"/>
  <c r="AB120" i="1"/>
  <c r="S120" i="1"/>
  <c r="E120" i="1" l="1"/>
  <c r="H121" i="1" s="1"/>
  <c r="T120" i="1"/>
  <c r="I121" i="1" l="1"/>
  <c r="D121" i="1" s="1"/>
  <c r="J121" i="1"/>
  <c r="J63" i="4"/>
  <c r="AH120" i="1"/>
  <c r="W120" i="1"/>
  <c r="E166" i="4" l="1"/>
  <c r="A122" i="1"/>
  <c r="Z121" i="1"/>
  <c r="Y121" i="1"/>
  <c r="K121" i="1"/>
  <c r="AF120" i="1"/>
  <c r="F63" i="4"/>
  <c r="I63" i="4"/>
  <c r="P122" i="1" l="1"/>
  <c r="AA122" i="1"/>
  <c r="G122" i="1"/>
  <c r="B122" i="1"/>
  <c r="A167" i="4"/>
  <c r="F121" i="1"/>
  <c r="N121" i="1"/>
  <c r="AC121" i="1"/>
  <c r="L121" i="1"/>
  <c r="M121" i="1" s="1"/>
  <c r="AD121" i="1"/>
  <c r="C122" i="1" l="1"/>
  <c r="X122" i="1"/>
  <c r="AG122" i="1"/>
  <c r="G65" i="4"/>
  <c r="B167" i="4"/>
  <c r="C167" i="4"/>
  <c r="U121" i="1"/>
  <c r="V121" i="1" s="1"/>
  <c r="Q121" i="1"/>
  <c r="R121" i="1" s="1"/>
  <c r="AE121" i="1" l="1"/>
  <c r="AB121" i="1"/>
  <c r="S121" i="1"/>
  <c r="E121" i="1" l="1"/>
  <c r="H122" i="1" s="1"/>
  <c r="T121" i="1"/>
  <c r="I122" i="1" l="1"/>
  <c r="J122" i="1"/>
  <c r="J64" i="4"/>
  <c r="AH121" i="1"/>
  <c r="W121" i="1"/>
  <c r="E167" i="4" l="1"/>
  <c r="A123" i="1"/>
  <c r="Z122" i="1"/>
  <c r="Y122" i="1"/>
  <c r="K122" i="1"/>
  <c r="AF121" i="1"/>
  <c r="F64" i="4"/>
  <c r="I64" i="4"/>
  <c r="D122" i="1"/>
  <c r="P123" i="1" l="1"/>
  <c r="AA123" i="1"/>
  <c r="G123" i="1"/>
  <c r="B123" i="1"/>
  <c r="A168" i="4"/>
  <c r="F122" i="1"/>
  <c r="N122" i="1"/>
  <c r="AC122" i="1"/>
  <c r="L122" i="1"/>
  <c r="M122" i="1" s="1"/>
  <c r="AD122" i="1"/>
  <c r="C123" i="1" l="1"/>
  <c r="X123" i="1"/>
  <c r="AG123" i="1"/>
  <c r="G66" i="4"/>
  <c r="B168" i="4"/>
  <c r="C168" i="4"/>
  <c r="U122" i="1"/>
  <c r="V122" i="1" s="1"/>
  <c r="Q122" i="1"/>
  <c r="R122" i="1" s="1"/>
  <c r="AE122" i="1" l="1"/>
  <c r="AB122" i="1"/>
  <c r="S122" i="1"/>
  <c r="E122" i="1" l="1"/>
  <c r="H123" i="1" s="1"/>
  <c r="T122" i="1"/>
  <c r="I123" i="1" l="1"/>
  <c r="D123" i="1" s="1"/>
  <c r="J123" i="1"/>
  <c r="J65" i="4"/>
  <c r="AH122" i="1"/>
  <c r="W122" i="1"/>
  <c r="E168" i="4" l="1"/>
  <c r="A124" i="1"/>
  <c r="Z123" i="1"/>
  <c r="Y123" i="1"/>
  <c r="K123" i="1"/>
  <c r="AF122" i="1"/>
  <c r="F65" i="4"/>
  <c r="I65" i="4"/>
  <c r="P124" i="1" l="1"/>
  <c r="AA124" i="1"/>
  <c r="G124" i="1"/>
  <c r="B124" i="1"/>
  <c r="A169" i="4"/>
  <c r="F123" i="1"/>
  <c r="N123" i="1"/>
  <c r="AC123" i="1"/>
  <c r="L123" i="1"/>
  <c r="M123" i="1" s="1"/>
  <c r="AD123" i="1"/>
  <c r="C124" i="1" l="1"/>
  <c r="X124" i="1"/>
  <c r="AG124" i="1"/>
  <c r="G67" i="4"/>
  <c r="C169" i="4"/>
  <c r="B169" i="4"/>
  <c r="U123" i="1"/>
  <c r="V123" i="1" s="1"/>
  <c r="Q123" i="1"/>
  <c r="R123" i="1" s="1"/>
  <c r="AE123" i="1" l="1"/>
  <c r="AB123" i="1"/>
  <c r="S123" i="1"/>
  <c r="E123" i="1" l="1"/>
  <c r="H124" i="1" s="1"/>
  <c r="T123" i="1"/>
  <c r="I124" i="1" l="1"/>
  <c r="D124" i="1" s="1"/>
  <c r="J124" i="1"/>
  <c r="J66" i="4"/>
  <c r="AH123" i="1"/>
  <c r="W123" i="1"/>
  <c r="E169" i="4" l="1"/>
  <c r="A125" i="1"/>
  <c r="Z124" i="1"/>
  <c r="Y124" i="1"/>
  <c r="K124" i="1"/>
  <c r="AF123" i="1"/>
  <c r="F66" i="4"/>
  <c r="I66" i="4"/>
  <c r="P125" i="1" l="1"/>
  <c r="AA125" i="1"/>
  <c r="G125" i="1"/>
  <c r="B125" i="1"/>
  <c r="A170" i="4"/>
  <c r="F124" i="1"/>
  <c r="N124" i="1"/>
  <c r="AC124" i="1"/>
  <c r="L124" i="1"/>
  <c r="M124" i="1" s="1"/>
  <c r="AD124" i="1"/>
  <c r="C125" i="1" l="1"/>
  <c r="X125" i="1"/>
  <c r="AG125" i="1"/>
  <c r="G68" i="4"/>
  <c r="B170" i="4"/>
  <c r="C170" i="4"/>
  <c r="U124" i="1"/>
  <c r="V124" i="1" s="1"/>
  <c r="Q124" i="1"/>
  <c r="R124" i="1" s="1"/>
  <c r="AE124" i="1" l="1"/>
  <c r="AB124" i="1"/>
  <c r="S124" i="1"/>
  <c r="E124" i="1" l="1"/>
  <c r="H125" i="1" s="1"/>
  <c r="T124" i="1"/>
  <c r="I125" i="1" l="1"/>
  <c r="J125" i="1"/>
  <c r="J67" i="4"/>
  <c r="AH124" i="1"/>
  <c r="W124" i="1"/>
  <c r="E170" i="4" l="1"/>
  <c r="A126" i="1"/>
  <c r="Z125" i="1"/>
  <c r="Y125" i="1"/>
  <c r="K125" i="1"/>
  <c r="AF124" i="1"/>
  <c r="F67" i="4"/>
  <c r="I67" i="4"/>
  <c r="D125" i="1"/>
  <c r="P126" i="1" l="1"/>
  <c r="AA126" i="1"/>
  <c r="G126" i="1"/>
  <c r="B126" i="1"/>
  <c r="A171" i="4"/>
  <c r="F125" i="1"/>
  <c r="N125" i="1"/>
  <c r="AC125" i="1"/>
  <c r="L125" i="1"/>
  <c r="M125" i="1" s="1"/>
  <c r="AD125" i="1"/>
  <c r="C126" i="1" l="1"/>
  <c r="X126" i="1"/>
  <c r="AG126" i="1"/>
  <c r="G69" i="4"/>
  <c r="B171" i="4"/>
  <c r="C171" i="4"/>
  <c r="U125" i="1"/>
  <c r="V125" i="1" s="1"/>
  <c r="Q125" i="1"/>
  <c r="R125" i="1" s="1"/>
  <c r="AE125" i="1" l="1"/>
  <c r="AB125" i="1"/>
  <c r="S125" i="1"/>
  <c r="E125" i="1" l="1"/>
  <c r="H126" i="1" s="1"/>
  <c r="T125" i="1"/>
  <c r="I126" i="1" l="1"/>
  <c r="D126" i="1" s="1"/>
  <c r="J126" i="1"/>
  <c r="J68" i="4"/>
  <c r="AH125" i="1"/>
  <c r="W125" i="1"/>
  <c r="E171" i="4" l="1"/>
  <c r="A127" i="1"/>
  <c r="Z126" i="1"/>
  <c r="Y126" i="1"/>
  <c r="K126" i="1"/>
  <c r="AF125" i="1"/>
  <c r="F68" i="4"/>
  <c r="I68" i="4"/>
  <c r="P127" i="1" l="1"/>
  <c r="AA127" i="1"/>
  <c r="G127" i="1"/>
  <c r="B127" i="1"/>
  <c r="A172" i="4"/>
  <c r="F126" i="1"/>
  <c r="N126" i="1"/>
  <c r="AC126" i="1"/>
  <c r="L126" i="1"/>
  <c r="M126" i="1" s="1"/>
  <c r="AD126" i="1"/>
  <c r="C127" i="1" l="1"/>
  <c r="X127" i="1"/>
  <c r="AG127" i="1"/>
  <c r="G70" i="4"/>
  <c r="C172" i="4"/>
  <c r="B172" i="4"/>
  <c r="U126" i="1"/>
  <c r="V126" i="1" s="1"/>
  <c r="Q126" i="1"/>
  <c r="R126" i="1" s="1"/>
  <c r="AE126" i="1" l="1"/>
  <c r="AB126" i="1"/>
  <c r="S126" i="1"/>
  <c r="E126" i="1" l="1"/>
  <c r="H127" i="1" s="1"/>
  <c r="T126" i="1"/>
  <c r="I127" i="1" l="1"/>
  <c r="D127" i="1" s="1"/>
  <c r="J127" i="1"/>
  <c r="J69" i="4"/>
  <c r="AH126" i="1"/>
  <c r="W126" i="1"/>
  <c r="E172" i="4" l="1"/>
  <c r="A128" i="1"/>
  <c r="Z127" i="1"/>
  <c r="Y127" i="1"/>
  <c r="K127" i="1"/>
  <c r="AF126" i="1"/>
  <c r="F69" i="4"/>
  <c r="I69" i="4"/>
  <c r="P128" i="1" l="1"/>
  <c r="AA128" i="1"/>
  <c r="G128" i="1"/>
  <c r="B128" i="1"/>
  <c r="A173" i="4"/>
  <c r="F127" i="1"/>
  <c r="N127" i="1"/>
  <c r="AC127" i="1"/>
  <c r="L127" i="1"/>
  <c r="M127" i="1" s="1"/>
  <c r="AD127" i="1"/>
  <c r="C128" i="1" l="1"/>
  <c r="X128" i="1"/>
  <c r="AG128" i="1"/>
  <c r="G71" i="4"/>
  <c r="B173" i="4"/>
  <c r="C173" i="4"/>
  <c r="U127" i="1"/>
  <c r="V127" i="1" s="1"/>
  <c r="Q127" i="1"/>
  <c r="R127" i="1" s="1"/>
  <c r="AE127" i="1" l="1"/>
  <c r="AB127" i="1"/>
  <c r="S127" i="1"/>
  <c r="E127" i="1" l="1"/>
  <c r="H128" i="1" s="1"/>
  <c r="T127" i="1"/>
  <c r="I128" i="1" l="1"/>
  <c r="D128" i="1" s="1"/>
  <c r="J128" i="1"/>
  <c r="J70" i="4"/>
  <c r="AH127" i="1"/>
  <c r="W127" i="1"/>
  <c r="E173" i="4" l="1"/>
  <c r="A129" i="1"/>
  <c r="Z128" i="1"/>
  <c r="Y128" i="1"/>
  <c r="K128" i="1"/>
  <c r="AF127" i="1"/>
  <c r="F70" i="4"/>
  <c r="I70" i="4"/>
  <c r="P129" i="1" l="1"/>
  <c r="AA129" i="1"/>
  <c r="G129" i="1"/>
  <c r="B129" i="1"/>
  <c r="A174" i="4"/>
  <c r="F128" i="1"/>
  <c r="N128" i="1"/>
  <c r="AC128" i="1"/>
  <c r="L128" i="1"/>
  <c r="M128" i="1" s="1"/>
  <c r="AD128" i="1"/>
  <c r="C129" i="1" l="1"/>
  <c r="X129" i="1"/>
  <c r="AG129" i="1"/>
  <c r="G72" i="4"/>
  <c r="B174" i="4"/>
  <c r="C174" i="4"/>
  <c r="U128" i="1"/>
  <c r="V128" i="1" s="1"/>
  <c r="Q128" i="1"/>
  <c r="R128" i="1" s="1"/>
  <c r="AE128" i="1" l="1"/>
  <c r="AB128" i="1"/>
  <c r="S128" i="1"/>
  <c r="E128" i="1" l="1"/>
  <c r="H129" i="1" s="1"/>
  <c r="T128" i="1"/>
  <c r="I129" i="1" l="1"/>
  <c r="D129" i="1" s="1"/>
  <c r="J129" i="1"/>
  <c r="J71" i="4"/>
  <c r="AH128" i="1"/>
  <c r="W128" i="1"/>
  <c r="E174" i="4" l="1"/>
  <c r="A130" i="1"/>
  <c r="Z129" i="1"/>
  <c r="Y129" i="1"/>
  <c r="K129" i="1"/>
  <c r="AF128" i="1"/>
  <c r="F71" i="4"/>
  <c r="I71" i="4"/>
  <c r="P130" i="1" l="1"/>
  <c r="AA130" i="1"/>
  <c r="G130" i="1"/>
  <c r="B130" i="1"/>
  <c r="A175" i="4"/>
  <c r="F129" i="1"/>
  <c r="N129" i="1"/>
  <c r="AC129" i="1"/>
  <c r="L129" i="1"/>
  <c r="M129" i="1" s="1"/>
  <c r="AD129" i="1"/>
  <c r="C130" i="1" l="1"/>
  <c r="X130" i="1"/>
  <c r="AG130" i="1"/>
  <c r="G73" i="4"/>
  <c r="C175" i="4"/>
  <c r="B175" i="4"/>
  <c r="U129" i="1"/>
  <c r="V129" i="1" s="1"/>
  <c r="Q129" i="1"/>
  <c r="R129" i="1" s="1"/>
  <c r="AE129" i="1" l="1"/>
  <c r="AB129" i="1"/>
  <c r="S129" i="1"/>
  <c r="E129" i="1" l="1"/>
  <c r="H130" i="1" s="1"/>
  <c r="T129" i="1"/>
  <c r="I130" i="1" l="1"/>
  <c r="D130" i="1" s="1"/>
  <c r="J130" i="1"/>
  <c r="J72" i="4"/>
  <c r="AH129" i="1"/>
  <c r="W129" i="1"/>
  <c r="E175" i="4" l="1"/>
  <c r="A131" i="1"/>
  <c r="Z130" i="1"/>
  <c r="Y130" i="1"/>
  <c r="K130" i="1"/>
  <c r="AF129" i="1"/>
  <c r="F72" i="4"/>
  <c r="I72" i="4"/>
  <c r="P131" i="1" l="1"/>
  <c r="AA131" i="1"/>
  <c r="G131" i="1"/>
  <c r="B131" i="1"/>
  <c r="A176" i="4"/>
  <c r="F130" i="1"/>
  <c r="N130" i="1"/>
  <c r="AC130" i="1"/>
  <c r="L130" i="1"/>
  <c r="M130" i="1" s="1"/>
  <c r="AD130" i="1"/>
  <c r="C131" i="1" l="1"/>
  <c r="X131" i="1"/>
  <c r="AG131" i="1"/>
  <c r="G74" i="4"/>
  <c r="B176" i="4"/>
  <c r="C176" i="4"/>
  <c r="U130" i="1"/>
  <c r="V130" i="1" s="1"/>
  <c r="Q130" i="1"/>
  <c r="R130" i="1" s="1"/>
  <c r="AE130" i="1" l="1"/>
  <c r="AB130" i="1"/>
  <c r="S130" i="1"/>
  <c r="E130" i="1" l="1"/>
  <c r="H131" i="1" s="1"/>
  <c r="T130" i="1"/>
  <c r="I131" i="1" l="1"/>
  <c r="J131" i="1"/>
  <c r="J73" i="4"/>
  <c r="AH130" i="1"/>
  <c r="W130" i="1"/>
  <c r="E176" i="4" l="1"/>
  <c r="A132" i="1"/>
  <c r="Z131" i="1"/>
  <c r="Y131" i="1"/>
  <c r="K131" i="1"/>
  <c r="AF130" i="1"/>
  <c r="F73" i="4"/>
  <c r="I73" i="4"/>
  <c r="D131" i="1"/>
  <c r="P132" i="1" l="1"/>
  <c r="AA132" i="1"/>
  <c r="G132" i="1"/>
  <c r="B132" i="1"/>
  <c r="A177" i="4"/>
  <c r="F131" i="1"/>
  <c r="N131" i="1"/>
  <c r="AC131" i="1"/>
  <c r="L131" i="1"/>
  <c r="M131" i="1" s="1"/>
  <c r="AD131" i="1"/>
  <c r="C132" i="1" l="1"/>
  <c r="X132" i="1"/>
  <c r="AG132" i="1"/>
  <c r="G75" i="4"/>
  <c r="B177" i="4"/>
  <c r="C177" i="4"/>
  <c r="U131" i="1"/>
  <c r="V131" i="1" s="1"/>
  <c r="Q131" i="1"/>
  <c r="R131" i="1" s="1"/>
  <c r="AE131" i="1" l="1"/>
  <c r="AB131" i="1"/>
  <c r="S131" i="1"/>
  <c r="E131" i="1" l="1"/>
  <c r="H132" i="1" s="1"/>
  <c r="T131" i="1"/>
  <c r="I132" i="1" l="1"/>
  <c r="D132" i="1" s="1"/>
  <c r="J132" i="1"/>
  <c r="J74" i="4"/>
  <c r="AH131" i="1"/>
  <c r="W131" i="1"/>
  <c r="E177" i="4" l="1"/>
  <c r="A133" i="1"/>
  <c r="Z132" i="1"/>
  <c r="Y132" i="1"/>
  <c r="K132" i="1"/>
  <c r="AF131" i="1"/>
  <c r="F74" i="4"/>
  <c r="I74" i="4"/>
  <c r="P133" i="1" l="1"/>
  <c r="AA133" i="1"/>
  <c r="G133" i="1"/>
  <c r="B133" i="1"/>
  <c r="A178" i="4"/>
  <c r="F132" i="1"/>
  <c r="N132" i="1"/>
  <c r="AC132" i="1"/>
  <c r="L132" i="1"/>
  <c r="M132" i="1" s="1"/>
  <c r="AD132" i="1"/>
  <c r="C133" i="1" l="1"/>
  <c r="X133" i="1"/>
  <c r="AG133" i="1"/>
  <c r="G76" i="4"/>
  <c r="C178" i="4"/>
  <c r="B178" i="4"/>
  <c r="U132" i="1"/>
  <c r="V132" i="1" s="1"/>
  <c r="Q132" i="1"/>
  <c r="R132" i="1" s="1"/>
  <c r="AE132" i="1" l="1"/>
  <c r="AB132" i="1"/>
  <c r="S132" i="1"/>
  <c r="E132" i="1" l="1"/>
  <c r="H133" i="1" s="1"/>
  <c r="T132" i="1"/>
  <c r="I133" i="1" l="1"/>
  <c r="J133" i="1"/>
  <c r="J75" i="4"/>
  <c r="AH132" i="1"/>
  <c r="W132" i="1"/>
  <c r="E178" i="4" l="1"/>
  <c r="A134" i="1"/>
  <c r="Z133" i="1"/>
  <c r="Y133" i="1"/>
  <c r="K133" i="1"/>
  <c r="AF132" i="1"/>
  <c r="F75" i="4"/>
  <c r="I75" i="4"/>
  <c r="D133" i="1"/>
  <c r="P134" i="1" l="1"/>
  <c r="AA134" i="1"/>
  <c r="G134" i="1"/>
  <c r="B134" i="1"/>
  <c r="A179" i="4"/>
  <c r="F133" i="1"/>
  <c r="N133" i="1"/>
  <c r="AC133" i="1"/>
  <c r="L133" i="1"/>
  <c r="M133" i="1" s="1"/>
  <c r="AD133" i="1"/>
  <c r="C134" i="1" l="1"/>
  <c r="X134" i="1"/>
  <c r="AG134" i="1"/>
  <c r="G77" i="4"/>
  <c r="B179" i="4"/>
  <c r="C179" i="4"/>
  <c r="U133" i="1"/>
  <c r="V133" i="1" s="1"/>
  <c r="Q133" i="1"/>
  <c r="R133" i="1" s="1"/>
  <c r="AE133" i="1" l="1"/>
  <c r="AB133" i="1"/>
  <c r="S133" i="1"/>
  <c r="E133" i="1" l="1"/>
  <c r="H134" i="1" s="1"/>
  <c r="T133" i="1"/>
  <c r="I134" i="1" l="1"/>
  <c r="D134" i="1" s="1"/>
  <c r="J134" i="1"/>
  <c r="J76" i="4"/>
  <c r="AH133" i="1"/>
  <c r="W133" i="1"/>
  <c r="E179" i="4" l="1"/>
  <c r="A135" i="1"/>
  <c r="Z134" i="1"/>
  <c r="Y134" i="1"/>
  <c r="K134" i="1"/>
  <c r="AF133" i="1"/>
  <c r="I76" i="4"/>
  <c r="F76" i="4"/>
  <c r="P135" i="1" l="1"/>
  <c r="AA135" i="1"/>
  <c r="G135" i="1"/>
  <c r="B135" i="1"/>
  <c r="A180" i="4"/>
  <c r="F134" i="1"/>
  <c r="N134" i="1"/>
  <c r="AC134" i="1"/>
  <c r="L134" i="1"/>
  <c r="M134" i="1" s="1"/>
  <c r="AD134" i="1"/>
  <c r="C135" i="1" l="1"/>
  <c r="X135" i="1"/>
  <c r="AG135" i="1"/>
  <c r="G78" i="4"/>
  <c r="B180" i="4"/>
  <c r="C180" i="4"/>
  <c r="U134" i="1"/>
  <c r="V134" i="1" s="1"/>
  <c r="Q134" i="1"/>
  <c r="R134" i="1" s="1"/>
  <c r="AE134" i="1" l="1"/>
  <c r="AB134" i="1"/>
  <c r="S134" i="1"/>
  <c r="E134" i="1" l="1"/>
  <c r="H135" i="1" s="1"/>
  <c r="T134" i="1"/>
  <c r="I135" i="1" l="1"/>
  <c r="J135" i="1"/>
  <c r="J77" i="4"/>
  <c r="AH134" i="1"/>
  <c r="W134" i="1"/>
  <c r="E180" i="4" l="1"/>
  <c r="A136" i="1"/>
  <c r="Z135" i="1"/>
  <c r="Y135" i="1"/>
  <c r="K135" i="1"/>
  <c r="AF134" i="1"/>
  <c r="F77" i="4"/>
  <c r="I77" i="4"/>
  <c r="D135" i="1"/>
  <c r="P136" i="1" l="1"/>
  <c r="AA136" i="1"/>
  <c r="G136" i="1"/>
  <c r="B136" i="1"/>
  <c r="A181" i="4"/>
  <c r="F135" i="1"/>
  <c r="N135" i="1"/>
  <c r="AC135" i="1"/>
  <c r="L135" i="1"/>
  <c r="M135" i="1" s="1"/>
  <c r="AD135" i="1"/>
  <c r="C136" i="1" l="1"/>
  <c r="X136" i="1"/>
  <c r="AG136" i="1"/>
  <c r="G79" i="4"/>
  <c r="C181" i="4"/>
  <c r="B181" i="4"/>
  <c r="U135" i="1"/>
  <c r="V135" i="1" s="1"/>
  <c r="Q135" i="1"/>
  <c r="R135" i="1" s="1"/>
  <c r="AE135" i="1" l="1"/>
  <c r="AB135" i="1"/>
  <c r="S135" i="1"/>
  <c r="E135" i="1" l="1"/>
  <c r="H136" i="1" s="1"/>
  <c r="T135" i="1"/>
  <c r="I136" i="1" l="1"/>
  <c r="D136" i="1" s="1"/>
  <c r="J136" i="1"/>
  <c r="J78" i="4"/>
  <c r="AH135" i="1"/>
  <c r="W135" i="1"/>
  <c r="E181" i="4" l="1"/>
  <c r="A137" i="1"/>
  <c r="Z136" i="1"/>
  <c r="Y136" i="1"/>
  <c r="K136" i="1"/>
  <c r="AF135" i="1"/>
  <c r="F78" i="4"/>
  <c r="I78" i="4"/>
  <c r="P137" i="1" l="1"/>
  <c r="AA137" i="1"/>
  <c r="G137" i="1"/>
  <c r="B137" i="1"/>
  <c r="A182" i="4"/>
  <c r="F136" i="1"/>
  <c r="N136" i="1"/>
  <c r="AC136" i="1"/>
  <c r="L136" i="1"/>
  <c r="M136" i="1" s="1"/>
  <c r="AD136" i="1"/>
  <c r="C137" i="1" l="1"/>
  <c r="X137" i="1"/>
  <c r="AG137" i="1"/>
  <c r="G80" i="4"/>
  <c r="B182" i="4"/>
  <c r="C182" i="4"/>
  <c r="U136" i="1"/>
  <c r="V136" i="1" s="1"/>
  <c r="Q136" i="1"/>
  <c r="R136" i="1" s="1"/>
  <c r="AE136" i="1" l="1"/>
  <c r="AB136" i="1"/>
  <c r="S136" i="1"/>
  <c r="E136" i="1" l="1"/>
  <c r="H137" i="1" s="1"/>
  <c r="T136" i="1"/>
  <c r="I137" i="1" l="1"/>
  <c r="D137" i="1" s="1"/>
  <c r="J137" i="1"/>
  <c r="J79" i="4"/>
  <c r="AH136" i="1"/>
  <c r="W136" i="1"/>
  <c r="E182" i="4" l="1"/>
  <c r="A138" i="1"/>
  <c r="Z137" i="1"/>
  <c r="Y137" i="1"/>
  <c r="K137" i="1"/>
  <c r="AF136" i="1"/>
  <c r="F79" i="4"/>
  <c r="I79" i="4"/>
  <c r="P138" i="1" l="1"/>
  <c r="AA138" i="1"/>
  <c r="G138" i="1"/>
  <c r="B138" i="1"/>
  <c r="A183" i="4"/>
  <c r="F137" i="1"/>
  <c r="N137" i="1"/>
  <c r="AC137" i="1"/>
  <c r="L137" i="1"/>
  <c r="M137" i="1" s="1"/>
  <c r="AD137" i="1"/>
  <c r="C138" i="1" l="1"/>
  <c r="X138" i="1"/>
  <c r="AG138" i="1"/>
  <c r="G81" i="4"/>
  <c r="B183" i="4"/>
  <c r="C183" i="4"/>
  <c r="U137" i="1"/>
  <c r="V137" i="1" s="1"/>
  <c r="Q137" i="1"/>
  <c r="R137" i="1" s="1"/>
  <c r="AE137" i="1" l="1"/>
  <c r="AB137" i="1"/>
  <c r="S137" i="1"/>
  <c r="E137" i="1" l="1"/>
  <c r="H138" i="1" s="1"/>
  <c r="T137" i="1"/>
  <c r="I138" i="1" l="1"/>
  <c r="D138" i="1" s="1"/>
  <c r="J138" i="1"/>
  <c r="J80" i="4"/>
  <c r="AH137" i="1"/>
  <c r="W137" i="1"/>
  <c r="E183" i="4" l="1"/>
  <c r="A139" i="1"/>
  <c r="Z138" i="1"/>
  <c r="Y138" i="1"/>
  <c r="K138" i="1"/>
  <c r="AF137" i="1"/>
  <c r="F80" i="4"/>
  <c r="I80" i="4"/>
  <c r="P139" i="1" l="1"/>
  <c r="AA139" i="1"/>
  <c r="G139" i="1"/>
  <c r="B139" i="1"/>
  <c r="A184" i="4"/>
  <c r="F138" i="1"/>
  <c r="N138" i="1"/>
  <c r="AC138" i="1"/>
  <c r="L138" i="1"/>
  <c r="M138" i="1" s="1"/>
  <c r="AD138" i="1"/>
  <c r="C139" i="1" l="1"/>
  <c r="X139" i="1"/>
  <c r="AG139" i="1"/>
  <c r="G82" i="4"/>
  <c r="C184" i="4"/>
  <c r="B184" i="4"/>
  <c r="U138" i="1"/>
  <c r="V138" i="1" s="1"/>
  <c r="Q138" i="1"/>
  <c r="R138" i="1" s="1"/>
  <c r="AE138" i="1" l="1"/>
  <c r="AB138" i="1"/>
  <c r="S138" i="1"/>
  <c r="E138" i="1" l="1"/>
  <c r="H139" i="1" s="1"/>
  <c r="T138" i="1"/>
  <c r="I139" i="1" l="1"/>
  <c r="D139" i="1" s="1"/>
  <c r="J139" i="1"/>
  <c r="J81" i="4"/>
  <c r="AH138" i="1"/>
  <c r="W138" i="1"/>
  <c r="E184" i="4" l="1"/>
  <c r="A140" i="1"/>
  <c r="Z139" i="1"/>
  <c r="Y139" i="1"/>
  <c r="K139" i="1"/>
  <c r="AF138" i="1"/>
  <c r="F81" i="4"/>
  <c r="I81" i="4"/>
  <c r="P140" i="1" l="1"/>
  <c r="AA140" i="1"/>
  <c r="G140" i="1"/>
  <c r="B140" i="1"/>
  <c r="A185" i="4"/>
  <c r="F139" i="1"/>
  <c r="N139" i="1"/>
  <c r="AC139" i="1"/>
  <c r="L139" i="1"/>
  <c r="M139" i="1" s="1"/>
  <c r="AD139" i="1"/>
  <c r="C140" i="1" l="1"/>
  <c r="X140" i="1"/>
  <c r="AG140" i="1"/>
  <c r="G83" i="4"/>
  <c r="B185" i="4"/>
  <c r="C185" i="4"/>
  <c r="U139" i="1"/>
  <c r="V139" i="1" s="1"/>
  <c r="Q139" i="1"/>
  <c r="R139" i="1" s="1"/>
  <c r="AE139" i="1" l="1"/>
  <c r="AB139" i="1"/>
  <c r="S139" i="1"/>
  <c r="E139" i="1" l="1"/>
  <c r="H140" i="1" s="1"/>
  <c r="T139" i="1"/>
  <c r="I140" i="1" l="1"/>
  <c r="J140" i="1"/>
  <c r="J82" i="4"/>
  <c r="AH139" i="1"/>
  <c r="W139" i="1"/>
  <c r="E185" i="4" l="1"/>
  <c r="A141" i="1"/>
  <c r="Z140" i="1"/>
  <c r="Y140" i="1"/>
  <c r="K140" i="1"/>
  <c r="AF139" i="1"/>
  <c r="F82" i="4"/>
  <c r="I82" i="4"/>
  <c r="D140" i="1"/>
  <c r="P141" i="1" l="1"/>
  <c r="AA141" i="1"/>
  <c r="G141" i="1"/>
  <c r="B141" i="1"/>
  <c r="A186" i="4"/>
  <c r="F140" i="1"/>
  <c r="N140" i="1"/>
  <c r="AC140" i="1"/>
  <c r="L140" i="1"/>
  <c r="M140" i="1" s="1"/>
  <c r="AD140" i="1"/>
  <c r="C141" i="1" l="1"/>
  <c r="X141" i="1"/>
  <c r="AG141" i="1"/>
  <c r="G84" i="4"/>
  <c r="B186" i="4"/>
  <c r="C186" i="4"/>
  <c r="U140" i="1"/>
  <c r="V140" i="1" s="1"/>
  <c r="Q140" i="1"/>
  <c r="R140" i="1" s="1"/>
  <c r="AE140" i="1" l="1"/>
  <c r="AB140" i="1"/>
  <c r="S140" i="1"/>
  <c r="E140" i="1" l="1"/>
  <c r="H141" i="1" s="1"/>
  <c r="T140" i="1"/>
  <c r="I141" i="1" l="1"/>
  <c r="J141" i="1"/>
  <c r="J83" i="4"/>
  <c r="AH140" i="1"/>
  <c r="W140" i="1"/>
  <c r="E186" i="4" l="1"/>
  <c r="A142" i="1"/>
  <c r="Z141" i="1"/>
  <c r="Y141" i="1"/>
  <c r="K141" i="1"/>
  <c r="AF140" i="1"/>
  <c r="F83" i="4"/>
  <c r="I83" i="4"/>
  <c r="D141" i="1"/>
  <c r="P142" i="1" l="1"/>
  <c r="AA142" i="1"/>
  <c r="G142" i="1"/>
  <c r="B142" i="1"/>
  <c r="A187" i="4"/>
  <c r="F141" i="1"/>
  <c r="N141" i="1"/>
  <c r="AC141" i="1"/>
  <c r="L141" i="1"/>
  <c r="M141" i="1" s="1"/>
  <c r="AD141" i="1"/>
  <c r="C142" i="1" l="1"/>
  <c r="X142" i="1"/>
  <c r="AG142" i="1"/>
  <c r="G85" i="4"/>
  <c r="C187" i="4"/>
  <c r="B187" i="4"/>
  <c r="U141" i="1"/>
  <c r="V141" i="1" s="1"/>
  <c r="Q141" i="1"/>
  <c r="R141" i="1" s="1"/>
  <c r="AE141" i="1" l="1"/>
  <c r="AB141" i="1"/>
  <c r="S141" i="1"/>
  <c r="E141" i="1" l="1"/>
  <c r="H142" i="1" s="1"/>
  <c r="T141" i="1"/>
  <c r="I142" i="1" l="1"/>
  <c r="J142" i="1"/>
  <c r="J84" i="4"/>
  <c r="AH141" i="1"/>
  <c r="W141" i="1"/>
  <c r="E187" i="4" l="1"/>
  <c r="A143" i="1"/>
  <c r="Z142" i="1"/>
  <c r="Y142" i="1"/>
  <c r="K142" i="1"/>
  <c r="AF141" i="1"/>
  <c r="F84" i="4"/>
  <c r="I84" i="4"/>
  <c r="D142" i="1"/>
  <c r="P143" i="1" l="1"/>
  <c r="AA143" i="1"/>
  <c r="G143" i="1"/>
  <c r="B143" i="1"/>
  <c r="A188" i="4"/>
  <c r="F142" i="1"/>
  <c r="N142" i="1"/>
  <c r="AC142" i="1"/>
  <c r="L142" i="1"/>
  <c r="M142" i="1" s="1"/>
  <c r="AD142" i="1"/>
  <c r="C143" i="1" l="1"/>
  <c r="X143" i="1"/>
  <c r="AG143" i="1"/>
  <c r="G86" i="4"/>
  <c r="B188" i="4"/>
  <c r="C188" i="4"/>
  <c r="U142" i="1"/>
  <c r="V142" i="1" s="1"/>
  <c r="Q142" i="1"/>
  <c r="R142" i="1" s="1"/>
  <c r="AE142" i="1" l="1"/>
  <c r="AB142" i="1"/>
  <c r="S142" i="1"/>
  <c r="E142" i="1" l="1"/>
  <c r="H143" i="1" s="1"/>
  <c r="T142" i="1"/>
  <c r="I143" i="1" l="1"/>
  <c r="J143" i="1"/>
  <c r="J85" i="4"/>
  <c r="AH142" i="1"/>
  <c r="W142" i="1"/>
  <c r="E188" i="4" l="1"/>
  <c r="A144" i="1"/>
  <c r="Z143" i="1"/>
  <c r="Y143" i="1"/>
  <c r="K143" i="1"/>
  <c r="AF142" i="1"/>
  <c r="F85" i="4"/>
  <c r="I85" i="4"/>
  <c r="D143" i="1"/>
  <c r="P144" i="1" l="1"/>
  <c r="AA144" i="1"/>
  <c r="G144" i="1"/>
  <c r="B144" i="1"/>
  <c r="A189" i="4"/>
  <c r="F143" i="1"/>
  <c r="N143" i="1"/>
  <c r="AC143" i="1"/>
  <c r="L143" i="1"/>
  <c r="M143" i="1" s="1"/>
  <c r="AD143" i="1"/>
  <c r="C144" i="1" l="1"/>
  <c r="X144" i="1"/>
  <c r="AG144" i="1"/>
  <c r="G87" i="4"/>
  <c r="B189" i="4"/>
  <c r="C189" i="4"/>
  <c r="U143" i="1"/>
  <c r="V143" i="1" s="1"/>
  <c r="Q143" i="1"/>
  <c r="R143" i="1" s="1"/>
  <c r="AE143" i="1" l="1"/>
  <c r="AB143" i="1"/>
  <c r="S143" i="1"/>
  <c r="E143" i="1" l="1"/>
  <c r="H144" i="1" s="1"/>
  <c r="T143" i="1"/>
  <c r="I144" i="1" l="1"/>
  <c r="D144" i="1" s="1"/>
  <c r="J144" i="1"/>
  <c r="J86" i="4"/>
  <c r="AH143" i="1"/>
  <c r="W143" i="1"/>
  <c r="E189" i="4" l="1"/>
  <c r="A145" i="1"/>
  <c r="Z144" i="1"/>
  <c r="Y144" i="1"/>
  <c r="K144" i="1"/>
  <c r="AF143" i="1"/>
  <c r="F86" i="4"/>
  <c r="I86" i="4"/>
  <c r="P145" i="1" l="1"/>
  <c r="AA145" i="1"/>
  <c r="G145" i="1"/>
  <c r="B145" i="1"/>
  <c r="A190" i="4"/>
  <c r="F144" i="1"/>
  <c r="N144" i="1"/>
  <c r="AC144" i="1"/>
  <c r="L144" i="1"/>
  <c r="M144" i="1" s="1"/>
  <c r="AD144" i="1"/>
  <c r="C145" i="1" l="1"/>
  <c r="X145" i="1"/>
  <c r="AG145" i="1"/>
  <c r="G88" i="4"/>
  <c r="C190" i="4"/>
  <c r="B190" i="4"/>
  <c r="U144" i="1"/>
  <c r="V144" i="1" s="1"/>
  <c r="Q144" i="1"/>
  <c r="R144" i="1" s="1"/>
  <c r="AE144" i="1" l="1"/>
  <c r="AB144" i="1"/>
  <c r="S144" i="1"/>
  <c r="E144" i="1" l="1"/>
  <c r="H145" i="1" s="1"/>
  <c r="T144" i="1"/>
  <c r="I145" i="1" l="1"/>
  <c r="J145" i="1"/>
  <c r="J87" i="4"/>
  <c r="AH144" i="1"/>
  <c r="W144" i="1"/>
  <c r="E190" i="4" l="1"/>
  <c r="A146" i="1"/>
  <c r="Z145" i="1"/>
  <c r="Y145" i="1"/>
  <c r="K145" i="1"/>
  <c r="AF144" i="1"/>
  <c r="F87" i="4"/>
  <c r="I87" i="4"/>
  <c r="D145" i="1"/>
  <c r="P146" i="1" l="1"/>
  <c r="AA146" i="1"/>
  <c r="G146" i="1"/>
  <c r="B146" i="1"/>
  <c r="A191" i="4"/>
  <c r="F145" i="1"/>
  <c r="N145" i="1"/>
  <c r="AC145" i="1"/>
  <c r="L145" i="1"/>
  <c r="M145" i="1" s="1"/>
  <c r="AD145" i="1"/>
  <c r="C146" i="1" l="1"/>
  <c r="X146" i="1"/>
  <c r="AG146" i="1"/>
  <c r="G89" i="4"/>
  <c r="B191" i="4"/>
  <c r="C191" i="4"/>
  <c r="U145" i="1"/>
  <c r="V145" i="1" s="1"/>
  <c r="Q145" i="1"/>
  <c r="R145" i="1" s="1"/>
  <c r="AE145" i="1" l="1"/>
  <c r="AB145" i="1"/>
  <c r="S145" i="1"/>
  <c r="E145" i="1" l="1"/>
  <c r="H146" i="1" s="1"/>
  <c r="T145" i="1"/>
  <c r="I146" i="1" l="1"/>
  <c r="J146" i="1"/>
  <c r="J88" i="4"/>
  <c r="AH145" i="1"/>
  <c r="W145" i="1"/>
  <c r="E191" i="4" l="1"/>
  <c r="A147" i="1"/>
  <c r="Z146" i="1"/>
  <c r="Y146" i="1"/>
  <c r="K146" i="1"/>
  <c r="AF145" i="1"/>
  <c r="F88" i="4"/>
  <c r="I88" i="4"/>
  <c r="D146" i="1"/>
  <c r="P147" i="1" l="1"/>
  <c r="AA147" i="1"/>
  <c r="G147" i="1"/>
  <c r="B147" i="1"/>
  <c r="A192" i="4"/>
  <c r="F146" i="1"/>
  <c r="N146" i="1"/>
  <c r="AC146" i="1"/>
  <c r="L146" i="1"/>
  <c r="M146" i="1" s="1"/>
  <c r="AD146" i="1"/>
  <c r="C147" i="1" l="1"/>
  <c r="X147" i="1"/>
  <c r="AG147" i="1"/>
  <c r="G90" i="4"/>
  <c r="B192" i="4"/>
  <c r="C192" i="4"/>
  <c r="U146" i="1"/>
  <c r="V146" i="1" s="1"/>
  <c r="Q146" i="1"/>
  <c r="R146" i="1" s="1"/>
  <c r="AE146" i="1" l="1"/>
  <c r="AB146" i="1"/>
  <c r="S146" i="1"/>
  <c r="E146" i="1" l="1"/>
  <c r="H147" i="1" s="1"/>
  <c r="T146" i="1"/>
  <c r="I147" i="1" l="1"/>
  <c r="J147" i="1"/>
  <c r="J89" i="4"/>
  <c r="AH146" i="1"/>
  <c r="W146" i="1"/>
  <c r="E192" i="4" l="1"/>
  <c r="A148" i="1"/>
  <c r="Z147" i="1"/>
  <c r="Y147" i="1"/>
  <c r="K147" i="1"/>
  <c r="AF146" i="1"/>
  <c r="F89" i="4"/>
  <c r="I89" i="4"/>
  <c r="D147" i="1"/>
  <c r="P148" i="1" l="1"/>
  <c r="AA148" i="1"/>
  <c r="G148" i="1"/>
  <c r="B148" i="1"/>
  <c r="A193" i="4"/>
  <c r="F147" i="1"/>
  <c r="N147" i="1"/>
  <c r="AC147" i="1"/>
  <c r="L147" i="1"/>
  <c r="M147" i="1" s="1"/>
  <c r="AD147" i="1"/>
  <c r="C148" i="1" l="1"/>
  <c r="X148" i="1"/>
  <c r="AG148" i="1"/>
  <c r="G91" i="4"/>
  <c r="C193" i="4"/>
  <c r="B193" i="4"/>
  <c r="U147" i="1"/>
  <c r="V147" i="1" s="1"/>
  <c r="Q147" i="1"/>
  <c r="R147" i="1" s="1"/>
  <c r="AE147" i="1" l="1"/>
  <c r="AB147" i="1"/>
  <c r="S147" i="1"/>
  <c r="E147" i="1" l="1"/>
  <c r="H148" i="1" s="1"/>
  <c r="T147" i="1"/>
  <c r="I148" i="1" l="1"/>
  <c r="J148" i="1"/>
  <c r="J90" i="4"/>
  <c r="AH147" i="1"/>
  <c r="W147" i="1"/>
  <c r="E193" i="4" l="1"/>
  <c r="A149" i="1"/>
  <c r="Z148" i="1"/>
  <c r="Y148" i="1"/>
  <c r="K148" i="1"/>
  <c r="AF147" i="1"/>
  <c r="F90" i="4"/>
  <c r="I90" i="4"/>
  <c r="D148" i="1"/>
  <c r="P149" i="1" l="1"/>
  <c r="AA149" i="1"/>
  <c r="G149" i="1"/>
  <c r="B149" i="1"/>
  <c r="A194" i="4"/>
  <c r="F148" i="1"/>
  <c r="N148" i="1"/>
  <c r="AC148" i="1"/>
  <c r="L148" i="1"/>
  <c r="M148" i="1" s="1"/>
  <c r="AD148" i="1"/>
  <c r="C149" i="1" l="1"/>
  <c r="X149" i="1"/>
  <c r="AG149" i="1"/>
  <c r="G92" i="4"/>
  <c r="C194" i="4"/>
  <c r="B194" i="4"/>
  <c r="U148" i="1"/>
  <c r="V148" i="1" s="1"/>
  <c r="Q148" i="1"/>
  <c r="R148" i="1" s="1"/>
  <c r="AE148" i="1" l="1"/>
  <c r="AB148" i="1"/>
  <c r="S148" i="1"/>
  <c r="E148" i="1" l="1"/>
  <c r="H149" i="1" s="1"/>
  <c r="T148" i="1"/>
  <c r="I149" i="1" l="1"/>
  <c r="D149" i="1" s="1"/>
  <c r="J149" i="1"/>
  <c r="J91" i="4"/>
  <c r="AH148" i="1"/>
  <c r="W148" i="1"/>
  <c r="E194" i="4" l="1"/>
  <c r="A150" i="1"/>
  <c r="Z149" i="1"/>
  <c r="Y149" i="1"/>
  <c r="K149" i="1"/>
  <c r="AF148" i="1"/>
  <c r="I91" i="4"/>
  <c r="F91" i="4"/>
  <c r="P150" i="1" l="1"/>
  <c r="AA150" i="1"/>
  <c r="G150" i="1"/>
  <c r="B150" i="1"/>
  <c r="A195" i="4"/>
  <c r="F149" i="1"/>
  <c r="N149" i="1"/>
  <c r="AC149" i="1"/>
  <c r="L149" i="1"/>
  <c r="M149" i="1" s="1"/>
  <c r="AD149" i="1"/>
  <c r="C150" i="1" l="1"/>
  <c r="X150" i="1"/>
  <c r="AG150" i="1"/>
  <c r="G93" i="4"/>
  <c r="C195" i="4"/>
  <c r="B195" i="4"/>
  <c r="U149" i="1"/>
  <c r="V149" i="1" s="1"/>
  <c r="Q149" i="1"/>
  <c r="R149" i="1" s="1"/>
  <c r="AE149" i="1" l="1"/>
  <c r="AB149" i="1"/>
  <c r="S149" i="1"/>
  <c r="E149" i="1" l="1"/>
  <c r="H150" i="1" s="1"/>
  <c r="T149" i="1"/>
  <c r="I150" i="1" l="1"/>
  <c r="D150" i="1" s="1"/>
  <c r="J150" i="1"/>
  <c r="J92" i="4"/>
  <c r="AH149" i="1"/>
  <c r="W149" i="1"/>
  <c r="E195" i="4" l="1"/>
  <c r="A151" i="1"/>
  <c r="Z150" i="1"/>
  <c r="Y150" i="1"/>
  <c r="K150" i="1"/>
  <c r="AF149" i="1"/>
  <c r="F92" i="4"/>
  <c r="I92" i="4"/>
  <c r="P151" i="1" l="1"/>
  <c r="AA151" i="1"/>
  <c r="G151" i="1"/>
  <c r="B151" i="1"/>
  <c r="A196" i="4"/>
  <c r="F150" i="1"/>
  <c r="N150" i="1"/>
  <c r="AC150" i="1"/>
  <c r="L150" i="1"/>
  <c r="M150" i="1" s="1"/>
  <c r="AD150" i="1"/>
  <c r="C151" i="1" l="1"/>
  <c r="X151" i="1"/>
  <c r="AG151" i="1"/>
  <c r="G94" i="4"/>
  <c r="B196" i="4"/>
  <c r="C196" i="4"/>
  <c r="U150" i="1"/>
  <c r="V150" i="1" s="1"/>
  <c r="Q150" i="1"/>
  <c r="R150" i="1" s="1"/>
  <c r="AE150" i="1" l="1"/>
  <c r="AB150" i="1"/>
  <c r="S150" i="1"/>
  <c r="E150" i="1" l="1"/>
  <c r="H151" i="1" s="1"/>
  <c r="T150" i="1"/>
  <c r="I151" i="1" l="1"/>
  <c r="D151" i="1" s="1"/>
  <c r="J151" i="1"/>
  <c r="J93" i="4"/>
  <c r="AH150" i="1"/>
  <c r="W150" i="1"/>
  <c r="E196" i="4" l="1"/>
  <c r="A152" i="1"/>
  <c r="Z151" i="1"/>
  <c r="Y151" i="1"/>
  <c r="K151" i="1"/>
  <c r="AF150" i="1"/>
  <c r="F93" i="4"/>
  <c r="I93" i="4"/>
  <c r="P152" i="1" l="1"/>
  <c r="AA152" i="1"/>
  <c r="G152" i="1"/>
  <c r="B152" i="1"/>
  <c r="A197" i="4"/>
  <c r="F151" i="1"/>
  <c r="N151" i="1"/>
  <c r="AC151" i="1"/>
  <c r="L151" i="1"/>
  <c r="M151" i="1" s="1"/>
  <c r="AD151" i="1"/>
  <c r="C152" i="1" l="1"/>
  <c r="X152" i="1"/>
  <c r="AG152" i="1"/>
  <c r="G95" i="4"/>
  <c r="C197" i="4"/>
  <c r="B197" i="4"/>
  <c r="U151" i="1"/>
  <c r="V151" i="1" s="1"/>
  <c r="Q151" i="1"/>
  <c r="R151" i="1" s="1"/>
  <c r="AE151" i="1" l="1"/>
  <c r="AB151" i="1"/>
  <c r="S151" i="1"/>
  <c r="E151" i="1" l="1"/>
  <c r="H152" i="1" s="1"/>
  <c r="T151" i="1"/>
  <c r="I152" i="1" l="1"/>
  <c r="D152" i="1" s="1"/>
  <c r="J152" i="1"/>
  <c r="J94" i="4"/>
  <c r="AH151" i="1"/>
  <c r="W151" i="1"/>
  <c r="E197" i="4" l="1"/>
  <c r="A153" i="1"/>
  <c r="Z152" i="1"/>
  <c r="Y152" i="1"/>
  <c r="K152" i="1"/>
  <c r="AF151" i="1"/>
  <c r="F94" i="4"/>
  <c r="I94" i="4"/>
  <c r="P153" i="1" l="1"/>
  <c r="AA153" i="1"/>
  <c r="G153" i="1"/>
  <c r="B153" i="1"/>
  <c r="A198" i="4"/>
  <c r="F152" i="1"/>
  <c r="N152" i="1"/>
  <c r="AC152" i="1"/>
  <c r="L152" i="1"/>
  <c r="M152" i="1" s="1"/>
  <c r="AD152" i="1"/>
  <c r="C153" i="1" l="1"/>
  <c r="X153" i="1"/>
  <c r="AG153" i="1"/>
  <c r="G96" i="4"/>
  <c r="C198" i="4"/>
  <c r="B198" i="4"/>
  <c r="U152" i="1"/>
  <c r="V152" i="1" s="1"/>
  <c r="Q152" i="1"/>
  <c r="R152" i="1" s="1"/>
  <c r="AE152" i="1" l="1"/>
  <c r="AB152" i="1"/>
  <c r="S152" i="1"/>
  <c r="E152" i="1" l="1"/>
  <c r="H153" i="1" s="1"/>
  <c r="T152" i="1"/>
  <c r="I153" i="1" l="1"/>
  <c r="D153" i="1" s="1"/>
  <c r="J153" i="1"/>
  <c r="J95" i="4"/>
  <c r="AH152" i="1"/>
  <c r="W152" i="1"/>
  <c r="E198" i="4" l="1"/>
  <c r="A154" i="1"/>
  <c r="Z153" i="1"/>
  <c r="Y153" i="1"/>
  <c r="K153" i="1"/>
  <c r="AF152" i="1"/>
  <c r="I95" i="4"/>
  <c r="F95" i="4"/>
  <c r="P154" i="1" l="1"/>
  <c r="AA154" i="1"/>
  <c r="G154" i="1"/>
  <c r="B154" i="1"/>
  <c r="A199" i="4"/>
  <c r="F153" i="1"/>
  <c r="N153" i="1"/>
  <c r="AC153" i="1"/>
  <c r="L153" i="1"/>
  <c r="M153" i="1" s="1"/>
  <c r="AD153" i="1"/>
  <c r="C154" i="1" l="1"/>
  <c r="X154" i="1"/>
  <c r="AG154" i="1"/>
  <c r="G97" i="4"/>
  <c r="B199" i="4"/>
  <c r="C199" i="4"/>
  <c r="U153" i="1"/>
  <c r="V153" i="1" s="1"/>
  <c r="Q153" i="1"/>
  <c r="R153" i="1" s="1"/>
  <c r="AE153" i="1" l="1"/>
  <c r="AB153" i="1"/>
  <c r="S153" i="1"/>
  <c r="E153" i="1" l="1"/>
  <c r="H154" i="1" s="1"/>
  <c r="T153" i="1"/>
  <c r="I154" i="1" l="1"/>
  <c r="D154" i="1" s="1"/>
  <c r="J154" i="1"/>
  <c r="J96" i="4"/>
  <c r="AH153" i="1"/>
  <c r="W153" i="1"/>
  <c r="E199" i="4" l="1"/>
  <c r="A155" i="1"/>
  <c r="Z154" i="1"/>
  <c r="Y154" i="1"/>
  <c r="K154" i="1"/>
  <c r="AF153" i="1"/>
  <c r="F96" i="4"/>
  <c r="I96" i="4"/>
  <c r="P155" i="1" l="1"/>
  <c r="AA155" i="1"/>
  <c r="G155" i="1"/>
  <c r="B155" i="1"/>
  <c r="A200" i="4"/>
  <c r="F154" i="1"/>
  <c r="N154" i="1"/>
  <c r="AC154" i="1"/>
  <c r="L154" i="1"/>
  <c r="M154" i="1" s="1"/>
  <c r="AD154" i="1"/>
  <c r="C155" i="1" l="1"/>
  <c r="X155" i="1"/>
  <c r="AG155" i="1"/>
  <c r="G98" i="4"/>
  <c r="C200" i="4"/>
  <c r="B200" i="4"/>
  <c r="U154" i="1"/>
  <c r="V154" i="1" s="1"/>
  <c r="Q154" i="1"/>
  <c r="R154" i="1" s="1"/>
  <c r="AE154" i="1" l="1"/>
  <c r="AB154" i="1"/>
  <c r="S154" i="1"/>
  <c r="E154" i="1" l="1"/>
  <c r="H155" i="1" s="1"/>
  <c r="T154" i="1"/>
  <c r="I155" i="1" l="1"/>
  <c r="D155" i="1" s="1"/>
  <c r="J155" i="1"/>
  <c r="J97" i="4"/>
  <c r="AH154" i="1"/>
  <c r="W154" i="1"/>
  <c r="E200" i="4" l="1"/>
  <c r="A156" i="1"/>
  <c r="Z155" i="1"/>
  <c r="Y155" i="1"/>
  <c r="K155" i="1"/>
  <c r="AF154" i="1"/>
  <c r="F97" i="4"/>
  <c r="I97" i="4"/>
  <c r="P156" i="1" l="1"/>
  <c r="AA156" i="1"/>
  <c r="G156" i="1"/>
  <c r="B156" i="1"/>
  <c r="A201" i="4"/>
  <c r="F155" i="1"/>
  <c r="N155" i="1"/>
  <c r="AC155" i="1"/>
  <c r="L155" i="1"/>
  <c r="M155" i="1" s="1"/>
  <c r="AD155" i="1"/>
  <c r="C156" i="1" l="1"/>
  <c r="X156" i="1"/>
  <c r="AG156" i="1"/>
  <c r="G99" i="4"/>
  <c r="C201" i="4"/>
  <c r="B201" i="4"/>
  <c r="U155" i="1"/>
  <c r="V155" i="1" s="1"/>
  <c r="Q155" i="1"/>
  <c r="R155" i="1" s="1"/>
  <c r="AE155" i="1" l="1"/>
  <c r="AB155" i="1"/>
  <c r="S155" i="1"/>
  <c r="E155" i="1" l="1"/>
  <c r="H156" i="1" s="1"/>
  <c r="T155" i="1"/>
  <c r="I156" i="1" l="1"/>
  <c r="J156" i="1"/>
  <c r="J98" i="4"/>
  <c r="AH155" i="1"/>
  <c r="W155" i="1"/>
  <c r="A157" i="1" l="1"/>
  <c r="E201" i="4"/>
  <c r="Z156" i="1"/>
  <c r="Y156" i="1"/>
  <c r="K156" i="1"/>
  <c r="AF155" i="1"/>
  <c r="F98" i="4"/>
  <c r="I98" i="4"/>
  <c r="D156" i="1"/>
  <c r="P157" i="1" l="1"/>
  <c r="F156" i="1"/>
  <c r="AA157" i="1"/>
  <c r="B157" i="1"/>
  <c r="G157" i="1"/>
  <c r="A202" i="4"/>
  <c r="N156" i="1"/>
  <c r="AC156" i="1"/>
  <c r="L156" i="1"/>
  <c r="M156" i="1" s="1"/>
  <c r="AD156" i="1"/>
  <c r="C157" i="1" l="1"/>
  <c r="G100" i="4"/>
  <c r="X157" i="1"/>
  <c r="AG157" i="1"/>
  <c r="B202" i="4"/>
  <c r="C202" i="4"/>
  <c r="U156" i="1"/>
  <c r="V156" i="1" s="1"/>
  <c r="Q156" i="1"/>
  <c r="R156" i="1" s="1"/>
  <c r="AE156" i="1" l="1"/>
  <c r="AB156" i="1"/>
  <c r="S156" i="1"/>
  <c r="E156" i="1" l="1"/>
  <c r="H157" i="1" s="1"/>
  <c r="T156" i="1"/>
  <c r="I157" i="1" l="1"/>
  <c r="D157" i="1" s="1"/>
  <c r="J157" i="1"/>
  <c r="J99" i="4"/>
  <c r="AH156" i="1"/>
  <c r="W156" i="1"/>
  <c r="E202" i="4" l="1"/>
  <c r="Z157" i="1"/>
  <c r="A158" i="1"/>
  <c r="Y157" i="1"/>
  <c r="K157" i="1"/>
  <c r="AF156" i="1"/>
  <c r="F99" i="4"/>
  <c r="I99" i="4"/>
  <c r="P158" i="1" l="1"/>
  <c r="AA158" i="1"/>
  <c r="A203" i="4"/>
  <c r="F157" i="1"/>
  <c r="B158" i="1"/>
  <c r="G158" i="1"/>
  <c r="N157" i="1"/>
  <c r="AC157" i="1"/>
  <c r="AD157" i="1"/>
  <c r="L157" i="1"/>
  <c r="M157" i="1" s="1"/>
  <c r="C203" i="4" l="1"/>
  <c r="B203" i="4"/>
  <c r="X158" i="1"/>
  <c r="AG158" i="1"/>
  <c r="C158" i="1"/>
  <c r="G101" i="4"/>
  <c r="U157" i="1"/>
  <c r="V157" i="1" s="1"/>
  <c r="Q157" i="1"/>
  <c r="R157" i="1" s="1"/>
  <c r="AB157" i="1" l="1"/>
  <c r="AE157" i="1"/>
  <c r="S157" i="1"/>
  <c r="E157" i="1" l="1"/>
  <c r="H158" i="1" s="1"/>
  <c r="T157" i="1"/>
  <c r="I158" i="1" l="1"/>
  <c r="D158" i="1" s="1"/>
  <c r="J158" i="1"/>
  <c r="AH157" i="1"/>
  <c r="J100" i="4"/>
  <c r="W157" i="1"/>
  <c r="Y158" i="1" l="1"/>
  <c r="A159" i="1"/>
  <c r="E203" i="4"/>
  <c r="Z158" i="1"/>
  <c r="K158" i="1"/>
  <c r="AF157" i="1"/>
  <c r="F100" i="4"/>
  <c r="I100" i="4"/>
  <c r="P159" i="1" l="1"/>
  <c r="F158" i="1"/>
  <c r="G159" i="1"/>
  <c r="AA159" i="1"/>
  <c r="B159" i="1"/>
  <c r="A204" i="4"/>
  <c r="N158" i="1"/>
  <c r="AC158" i="1"/>
  <c r="AD158" i="1"/>
  <c r="L158" i="1"/>
  <c r="M158" i="1" s="1"/>
  <c r="G102" i="4" l="1"/>
  <c r="AG159" i="1"/>
  <c r="X159" i="1"/>
  <c r="C159" i="1"/>
  <c r="C204" i="4"/>
  <c r="B204" i="4"/>
  <c r="U158" i="1"/>
  <c r="V158" i="1" s="1"/>
  <c r="Q158" i="1"/>
  <c r="R158" i="1" s="1"/>
  <c r="AE158" i="1" l="1"/>
  <c r="AB158" i="1"/>
  <c r="S158" i="1"/>
  <c r="E158" i="1" l="1"/>
  <c r="H159" i="1" s="1"/>
  <c r="T158" i="1"/>
  <c r="I159" i="1" l="1"/>
  <c r="D159" i="1" s="1"/>
  <c r="J159" i="1"/>
  <c r="AH158" i="1"/>
  <c r="J101" i="4"/>
  <c r="W158" i="1"/>
  <c r="Y159" i="1" l="1"/>
  <c r="K159" i="1"/>
  <c r="E204" i="4"/>
  <c r="A160" i="1"/>
  <c r="Z159" i="1"/>
  <c r="AF158" i="1"/>
  <c r="F101" i="4"/>
  <c r="I101" i="4"/>
  <c r="N159" i="1" l="1"/>
  <c r="AC159" i="1"/>
  <c r="L159" i="1"/>
  <c r="M159" i="1" s="1"/>
  <c r="AD159" i="1"/>
  <c r="P160" i="1"/>
  <c r="G160" i="1"/>
  <c r="A205" i="4"/>
  <c r="F159" i="1"/>
  <c r="B160" i="1"/>
  <c r="AA160" i="1"/>
  <c r="U159" i="1" l="1"/>
  <c r="V159" i="1" s="1"/>
  <c r="Q159" i="1"/>
  <c r="R159" i="1" s="1"/>
  <c r="B205" i="4"/>
  <c r="C205" i="4"/>
  <c r="X160" i="1"/>
  <c r="AG160" i="1"/>
  <c r="C160" i="1"/>
  <c r="G103" i="4"/>
  <c r="S159" i="1" l="1"/>
  <c r="AE159" i="1"/>
  <c r="AB159" i="1"/>
  <c r="E159" i="1" l="1"/>
  <c r="H160" i="1" s="1"/>
  <c r="T159" i="1"/>
  <c r="I160" i="1" l="1"/>
  <c r="D160" i="1" s="1"/>
  <c r="J160" i="1"/>
  <c r="W159" i="1"/>
  <c r="AH159" i="1"/>
  <c r="J102" i="4"/>
  <c r="E205" i="4" l="1"/>
  <c r="Y160" i="1"/>
  <c r="K160" i="1"/>
  <c r="A161" i="1"/>
  <c r="Z160" i="1"/>
  <c r="F102" i="4"/>
  <c r="I102" i="4"/>
  <c r="AF159" i="1"/>
  <c r="N160" i="1" l="1"/>
  <c r="AC160" i="1"/>
  <c r="L160" i="1"/>
  <c r="M160" i="1" s="1"/>
  <c r="AD160" i="1"/>
  <c r="P161" i="1"/>
  <c r="G161" i="1"/>
  <c r="F160" i="1"/>
  <c r="B161" i="1"/>
  <c r="AA161" i="1"/>
  <c r="A206" i="4"/>
  <c r="U160" i="1" l="1"/>
  <c r="V160" i="1" s="1"/>
  <c r="Q160" i="1"/>
  <c r="R160" i="1" s="1"/>
  <c r="X161" i="1"/>
  <c r="AG161" i="1"/>
  <c r="G104" i="4"/>
  <c r="C161" i="1"/>
  <c r="C206" i="4"/>
  <c r="B206" i="4"/>
  <c r="AB160" i="1" l="1"/>
  <c r="S160" i="1"/>
  <c r="AE160" i="1"/>
  <c r="E160" i="1" l="1"/>
  <c r="H161" i="1" s="1"/>
  <c r="T160" i="1"/>
  <c r="I161" i="1" l="1"/>
  <c r="J161" i="1"/>
  <c r="W160" i="1"/>
  <c r="J103" i="4"/>
  <c r="AH160" i="1"/>
  <c r="E206" i="4" l="1"/>
  <c r="K161" i="1"/>
  <c r="Y161" i="1"/>
  <c r="Z161" i="1"/>
  <c r="A162" i="1"/>
  <c r="AF160" i="1"/>
  <c r="F103" i="4"/>
  <c r="I103" i="4"/>
  <c r="D161" i="1"/>
  <c r="N161" i="1" l="1"/>
  <c r="AC161" i="1"/>
  <c r="AD161" i="1"/>
  <c r="L161" i="1"/>
  <c r="M161" i="1" s="1"/>
  <c r="P162" i="1"/>
  <c r="B162" i="1"/>
  <c r="F161" i="1"/>
  <c r="G162" i="1"/>
  <c r="AA162" i="1"/>
  <c r="A207" i="4"/>
  <c r="U161" i="1" l="1"/>
  <c r="V161" i="1" s="1"/>
  <c r="Q161" i="1"/>
  <c r="R161" i="1" s="1"/>
  <c r="X162" i="1"/>
  <c r="AG162" i="1"/>
  <c r="C162" i="1"/>
  <c r="G105" i="4"/>
  <c r="C207" i="4"/>
  <c r="B207" i="4"/>
  <c r="AB161" i="1" l="1"/>
  <c r="S161" i="1"/>
  <c r="AE161" i="1"/>
  <c r="E161" i="1" l="1"/>
  <c r="H162" i="1" s="1"/>
  <c r="T161" i="1"/>
  <c r="I162" i="1" l="1"/>
  <c r="D162" i="1" s="1"/>
  <c r="J162" i="1"/>
  <c r="W161" i="1"/>
  <c r="AH161" i="1"/>
  <c r="J104" i="4"/>
  <c r="Z162" i="1" l="1"/>
  <c r="A163" i="1"/>
  <c r="Y162" i="1"/>
  <c r="K162" i="1"/>
  <c r="E207" i="4"/>
  <c r="F104" i="4"/>
  <c r="I104" i="4"/>
  <c r="AF161" i="1"/>
  <c r="P163" i="1" l="1"/>
  <c r="G163" i="1"/>
  <c r="AA163" i="1"/>
  <c r="B163" i="1"/>
  <c r="A208" i="4"/>
  <c r="F162" i="1"/>
  <c r="N162" i="1"/>
  <c r="AC162" i="1"/>
  <c r="AD162" i="1"/>
  <c r="L162" i="1"/>
  <c r="M162" i="1" s="1"/>
  <c r="C163" i="1" l="1"/>
  <c r="G106" i="4"/>
  <c r="AG163" i="1"/>
  <c r="X163" i="1"/>
  <c r="B208" i="4"/>
  <c r="C208" i="4"/>
  <c r="U162" i="1"/>
  <c r="V162" i="1" s="1"/>
  <c r="Q162" i="1"/>
  <c r="R162" i="1" s="1"/>
  <c r="AB162" i="1" l="1"/>
  <c r="AE162" i="1"/>
  <c r="S162" i="1"/>
  <c r="E162" i="1" l="1"/>
  <c r="H163" i="1" s="1"/>
  <c r="T162" i="1"/>
  <c r="I163" i="1" l="1"/>
  <c r="J163" i="1"/>
  <c r="J105" i="4"/>
  <c r="W162" i="1"/>
  <c r="AH162" i="1"/>
  <c r="Z163" i="1" l="1"/>
  <c r="E208" i="4"/>
  <c r="A164" i="1"/>
  <c r="Y163" i="1"/>
  <c r="K163" i="1"/>
  <c r="AF162" i="1"/>
  <c r="F105" i="4"/>
  <c r="I105" i="4"/>
  <c r="D163" i="1"/>
  <c r="P164" i="1" l="1"/>
  <c r="A209" i="4"/>
  <c r="B164" i="1"/>
  <c r="G164" i="1"/>
  <c r="AA164" i="1"/>
  <c r="F163" i="1"/>
  <c r="N163" i="1"/>
  <c r="AC163" i="1"/>
  <c r="AD163" i="1"/>
  <c r="L163" i="1"/>
  <c r="M163" i="1" s="1"/>
  <c r="C209" i="4" l="1"/>
  <c r="B209" i="4"/>
  <c r="X164" i="1"/>
  <c r="C164" i="1"/>
  <c r="AG164" i="1"/>
  <c r="G107" i="4"/>
  <c r="U163" i="1"/>
  <c r="V163" i="1" s="1"/>
  <c r="Q163" i="1"/>
  <c r="R163" i="1" s="1"/>
  <c r="AB163" i="1" l="1"/>
  <c r="S163" i="1"/>
  <c r="AE163" i="1"/>
  <c r="E163" i="1" l="1"/>
  <c r="H164" i="1" s="1"/>
  <c r="T163" i="1"/>
  <c r="I164" i="1" l="1"/>
  <c r="J164" i="1"/>
  <c r="W163" i="1"/>
  <c r="AH163" i="1"/>
  <c r="J106" i="4"/>
  <c r="Y164" i="1" l="1"/>
  <c r="K164" i="1"/>
  <c r="A165" i="1"/>
  <c r="E209" i="4"/>
  <c r="Z164" i="1"/>
  <c r="F106" i="4"/>
  <c r="I106" i="4"/>
  <c r="AF163" i="1"/>
  <c r="D164" i="1"/>
  <c r="N164" i="1" l="1"/>
  <c r="AC164" i="1"/>
  <c r="L164" i="1"/>
  <c r="M164" i="1" s="1"/>
  <c r="AD164" i="1"/>
  <c r="P165" i="1"/>
  <c r="G165" i="1"/>
  <c r="AA165" i="1"/>
  <c r="B165" i="1"/>
  <c r="A210" i="4"/>
  <c r="F164" i="1"/>
  <c r="U164" i="1" l="1"/>
  <c r="V164" i="1" s="1"/>
  <c r="Q164" i="1"/>
  <c r="R164" i="1" s="1"/>
  <c r="G108" i="4"/>
  <c r="C165" i="1"/>
  <c r="AG165" i="1"/>
  <c r="X165" i="1"/>
  <c r="C210" i="4"/>
  <c r="B210" i="4"/>
  <c r="AE164" i="1" l="1"/>
  <c r="S164" i="1"/>
  <c r="AB164" i="1"/>
  <c r="E164" i="1" l="1"/>
  <c r="H165" i="1" s="1"/>
  <c r="T164" i="1"/>
  <c r="I165" i="1" l="1"/>
  <c r="D165" i="1" s="1"/>
  <c r="J165" i="1"/>
  <c r="W164" i="1"/>
  <c r="AH164" i="1"/>
  <c r="J107" i="4"/>
  <c r="Y165" i="1" l="1"/>
  <c r="E210" i="4"/>
  <c r="Z165" i="1"/>
  <c r="K165" i="1"/>
  <c r="A166" i="1"/>
  <c r="AF164" i="1"/>
  <c r="F107" i="4"/>
  <c r="I107" i="4"/>
  <c r="N165" i="1" l="1"/>
  <c r="AC165" i="1"/>
  <c r="AD165" i="1"/>
  <c r="L165" i="1"/>
  <c r="M165" i="1" s="1"/>
  <c r="P166" i="1"/>
  <c r="G166" i="1"/>
  <c r="B166" i="1"/>
  <c r="A211" i="4"/>
  <c r="AA166" i="1"/>
  <c r="F165" i="1"/>
  <c r="U165" i="1" l="1"/>
  <c r="V165" i="1" s="1"/>
  <c r="Q165" i="1"/>
  <c r="R165" i="1" s="1"/>
  <c r="AG166" i="1"/>
  <c r="G109" i="4"/>
  <c r="C166" i="1"/>
  <c r="X166" i="1"/>
  <c r="B211" i="4"/>
  <c r="C211" i="4"/>
  <c r="AB165" i="1" l="1"/>
  <c r="S165" i="1"/>
  <c r="AE165" i="1"/>
  <c r="E165" i="1" l="1"/>
  <c r="H166" i="1" s="1"/>
  <c r="T165" i="1"/>
  <c r="I166" i="1" l="1"/>
  <c r="D166" i="1" s="1"/>
  <c r="J166" i="1"/>
  <c r="W165" i="1"/>
  <c r="AH165" i="1"/>
  <c r="J108" i="4"/>
  <c r="E211" i="4" l="1"/>
  <c r="Z166" i="1"/>
  <c r="K166" i="1"/>
  <c r="A167" i="1"/>
  <c r="Y166" i="1"/>
  <c r="AF165" i="1"/>
  <c r="F108" i="4"/>
  <c r="I108" i="4"/>
  <c r="N166" i="1" l="1"/>
  <c r="AC166" i="1"/>
  <c r="L166" i="1"/>
  <c r="M166" i="1" s="1"/>
  <c r="AD166" i="1"/>
  <c r="P167" i="1"/>
  <c r="A212" i="4"/>
  <c r="AA167" i="1"/>
  <c r="F166" i="1"/>
  <c r="B167" i="1"/>
  <c r="G167" i="1"/>
  <c r="U166" i="1" l="1"/>
  <c r="V166" i="1" s="1"/>
  <c r="Q166" i="1"/>
  <c r="R166" i="1" s="1"/>
  <c r="C212" i="4"/>
  <c r="B212" i="4"/>
  <c r="X167" i="1"/>
  <c r="C167" i="1"/>
  <c r="G110" i="4"/>
  <c r="AG167" i="1"/>
  <c r="S166" i="1" l="1"/>
  <c r="AB166" i="1"/>
  <c r="AE166" i="1"/>
  <c r="E166" i="1" l="1"/>
  <c r="H167" i="1" s="1"/>
  <c r="T166" i="1"/>
  <c r="I167" i="1" l="1"/>
  <c r="D167" i="1" s="1"/>
  <c r="J167" i="1"/>
  <c r="W166" i="1"/>
  <c r="J109" i="4"/>
  <c r="AH166" i="1"/>
  <c r="A168" i="1" l="1"/>
  <c r="Z167" i="1"/>
  <c r="E212" i="4"/>
  <c r="Y167" i="1"/>
  <c r="K167" i="1"/>
  <c r="F109" i="4"/>
  <c r="I109" i="4"/>
  <c r="AF166" i="1"/>
  <c r="P168" i="1" l="1"/>
  <c r="G168" i="1"/>
  <c r="AA168" i="1"/>
  <c r="A213" i="4"/>
  <c r="F167" i="1"/>
  <c r="B168" i="1"/>
  <c r="N167" i="1"/>
  <c r="AC167" i="1"/>
  <c r="L167" i="1"/>
  <c r="M167" i="1" s="1"/>
  <c r="AD167" i="1"/>
  <c r="C213" i="4" l="1"/>
  <c r="B213" i="4"/>
  <c r="C168" i="1"/>
  <c r="AG168" i="1"/>
  <c r="X168" i="1"/>
  <c r="G111" i="4"/>
  <c r="U167" i="1"/>
  <c r="V167" i="1" s="1"/>
  <c r="Q167" i="1"/>
  <c r="R167" i="1" s="1"/>
  <c r="AB167" i="1" l="1"/>
  <c r="S167" i="1"/>
  <c r="AE167" i="1"/>
  <c r="E167" i="1" l="1"/>
  <c r="H168" i="1" s="1"/>
  <c r="T167" i="1"/>
  <c r="I168" i="1" l="1"/>
  <c r="D168" i="1" s="1"/>
  <c r="J168" i="1"/>
  <c r="AH167" i="1"/>
  <c r="J110" i="4"/>
  <c r="W167" i="1"/>
  <c r="Z168" i="1" l="1"/>
  <c r="E213" i="4"/>
  <c r="A169" i="1"/>
  <c r="Y168" i="1"/>
  <c r="K168" i="1"/>
  <c r="AF167" i="1"/>
  <c r="F110" i="4"/>
  <c r="I110" i="4"/>
  <c r="P169" i="1" l="1"/>
  <c r="F168" i="1"/>
  <c r="A214" i="4"/>
  <c r="AA169" i="1"/>
  <c r="B169" i="1"/>
  <c r="G169" i="1"/>
  <c r="N168" i="1"/>
  <c r="AC168" i="1"/>
  <c r="AD168" i="1"/>
  <c r="L168" i="1"/>
  <c r="M168" i="1" s="1"/>
  <c r="B214" i="4" l="1"/>
  <c r="C214" i="4"/>
  <c r="X169" i="1"/>
  <c r="C169" i="1"/>
  <c r="AG169" i="1"/>
  <c r="G112" i="4"/>
  <c r="U168" i="1"/>
  <c r="V168" i="1" s="1"/>
  <c r="Q168" i="1"/>
  <c r="R168" i="1" s="1"/>
  <c r="AB168" i="1" l="1"/>
  <c r="S168" i="1"/>
  <c r="AE168" i="1"/>
  <c r="E168" i="1" l="1"/>
  <c r="H169" i="1" s="1"/>
  <c r="T168" i="1"/>
  <c r="I169" i="1" l="1"/>
  <c r="D169" i="1" s="1"/>
  <c r="J169" i="1"/>
  <c r="J111" i="4"/>
  <c r="W168" i="1"/>
  <c r="AH168" i="1"/>
  <c r="E214" i="4" l="1"/>
  <c r="Z169" i="1"/>
  <c r="Y169" i="1"/>
  <c r="K169" i="1"/>
  <c r="A170" i="1"/>
  <c r="AF168" i="1"/>
  <c r="F111" i="4"/>
  <c r="I111" i="4"/>
  <c r="N169" i="1" l="1"/>
  <c r="AC169" i="1"/>
  <c r="AD169" i="1"/>
  <c r="L169" i="1"/>
  <c r="M169" i="1" s="1"/>
  <c r="P170" i="1"/>
  <c r="AA170" i="1"/>
  <c r="F169" i="1"/>
  <c r="B170" i="1"/>
  <c r="G170" i="1"/>
  <c r="A215" i="4"/>
  <c r="U169" i="1" l="1"/>
  <c r="V169" i="1" s="1"/>
  <c r="Q169" i="1"/>
  <c r="R169" i="1" s="1"/>
  <c r="X170" i="1"/>
  <c r="AG170" i="1"/>
  <c r="C170" i="1"/>
  <c r="G113" i="4"/>
  <c r="C215" i="4"/>
  <c r="B215" i="4"/>
  <c r="AE169" i="1" l="1"/>
  <c r="S169" i="1"/>
  <c r="AB169" i="1"/>
  <c r="E169" i="1" l="1"/>
  <c r="H170" i="1" s="1"/>
  <c r="T169" i="1"/>
  <c r="I170" i="1" l="1"/>
  <c r="J170" i="1"/>
  <c r="J112" i="4"/>
  <c r="W169" i="1"/>
  <c r="AH169" i="1"/>
  <c r="Y170" i="1" l="1"/>
  <c r="K170" i="1"/>
  <c r="E215" i="4"/>
  <c r="A171" i="1"/>
  <c r="Z170" i="1"/>
  <c r="AF169" i="1"/>
  <c r="F112" i="4"/>
  <c r="I112" i="4"/>
  <c r="D170" i="1"/>
  <c r="N170" i="1" l="1"/>
  <c r="AC170" i="1"/>
  <c r="L170" i="1"/>
  <c r="M170" i="1" s="1"/>
  <c r="AD170" i="1"/>
  <c r="P171" i="1"/>
  <c r="G171" i="1"/>
  <c r="A216" i="4"/>
  <c r="F170" i="1"/>
  <c r="B171" i="1"/>
  <c r="AA171" i="1"/>
  <c r="U170" i="1" l="1"/>
  <c r="V170" i="1" s="1"/>
  <c r="Q170" i="1"/>
  <c r="R170" i="1" s="1"/>
  <c r="C216" i="4"/>
  <c r="B216" i="4"/>
  <c r="AG171" i="1"/>
  <c r="X171" i="1"/>
  <c r="G114" i="4"/>
  <c r="C171" i="1"/>
  <c r="AB170" i="1" l="1"/>
  <c r="S170" i="1"/>
  <c r="AE170" i="1"/>
  <c r="E170" i="1" l="1"/>
  <c r="H171" i="1" s="1"/>
  <c r="T170" i="1"/>
  <c r="I171" i="1" l="1"/>
  <c r="D171" i="1" s="1"/>
  <c r="J171" i="1"/>
  <c r="W170" i="1"/>
  <c r="AH170" i="1"/>
  <c r="J113" i="4"/>
  <c r="Z171" i="1" l="1"/>
  <c r="E216" i="4"/>
  <c r="Y171" i="1"/>
  <c r="A172" i="1"/>
  <c r="K171" i="1"/>
  <c r="F113" i="4"/>
  <c r="I113" i="4"/>
  <c r="AF170" i="1"/>
  <c r="P172" i="1" l="1"/>
  <c r="AA172" i="1"/>
  <c r="A217" i="4"/>
  <c r="B172" i="1"/>
  <c r="G172" i="1"/>
  <c r="F171" i="1"/>
  <c r="N171" i="1"/>
  <c r="AC171" i="1"/>
  <c r="L171" i="1"/>
  <c r="M171" i="1" s="1"/>
  <c r="AD171" i="1"/>
  <c r="B217" i="4" l="1"/>
  <c r="C217" i="4"/>
  <c r="AG172" i="1"/>
  <c r="X172" i="1"/>
  <c r="C172" i="1"/>
  <c r="G115" i="4"/>
  <c r="U171" i="1"/>
  <c r="V171" i="1" s="1"/>
  <c r="Q171" i="1"/>
  <c r="R171" i="1" s="1"/>
  <c r="AE171" i="1" l="1"/>
  <c r="S171" i="1"/>
  <c r="AB171" i="1"/>
  <c r="E171" i="1" l="1"/>
  <c r="H172" i="1" s="1"/>
  <c r="T171" i="1"/>
  <c r="I172" i="1" l="1"/>
  <c r="J172" i="1"/>
  <c r="W171" i="1"/>
  <c r="AH171" i="1"/>
  <c r="J114" i="4"/>
  <c r="E217" i="4" l="1"/>
  <c r="Z172" i="1"/>
  <c r="K172" i="1"/>
  <c r="Y172" i="1"/>
  <c r="A173" i="1"/>
  <c r="F114" i="4"/>
  <c r="I114" i="4"/>
  <c r="AF171" i="1"/>
  <c r="D172" i="1"/>
  <c r="N172" i="1" l="1"/>
  <c r="AC172" i="1"/>
  <c r="L172" i="1"/>
  <c r="M172" i="1" s="1"/>
  <c r="AD172" i="1"/>
  <c r="P173" i="1"/>
  <c r="G173" i="1"/>
  <c r="B173" i="1"/>
  <c r="F172" i="1"/>
  <c r="A218" i="4"/>
  <c r="AA173" i="1"/>
  <c r="U172" i="1" l="1"/>
  <c r="V172" i="1" s="1"/>
  <c r="Q172" i="1"/>
  <c r="R172" i="1" s="1"/>
  <c r="X173" i="1"/>
  <c r="AG173" i="1"/>
  <c r="C173" i="1"/>
  <c r="G116" i="4"/>
  <c r="C218" i="4"/>
  <c r="B218" i="4"/>
  <c r="AB172" i="1" l="1"/>
  <c r="S172" i="1"/>
  <c r="AE172" i="1"/>
  <c r="E172" i="1" l="1"/>
  <c r="H173" i="1" s="1"/>
  <c r="T172" i="1"/>
  <c r="I173" i="1" l="1"/>
  <c r="D173" i="1" s="1"/>
  <c r="J173" i="1"/>
  <c r="AH172" i="1"/>
  <c r="W172" i="1"/>
  <c r="J115" i="4"/>
  <c r="Z173" i="1" l="1"/>
  <c r="Y173" i="1"/>
  <c r="K173" i="1"/>
  <c r="E218" i="4"/>
  <c r="A174" i="1"/>
  <c r="F115" i="4"/>
  <c r="I115" i="4"/>
  <c r="AF172" i="1"/>
  <c r="N173" i="1" l="1"/>
  <c r="AC173" i="1"/>
  <c r="AD173" i="1"/>
  <c r="L173" i="1"/>
  <c r="M173" i="1" s="1"/>
  <c r="P174" i="1"/>
  <c r="A219" i="4"/>
  <c r="F173" i="1"/>
  <c r="B174" i="1"/>
  <c r="G174" i="1"/>
  <c r="AA174" i="1"/>
  <c r="U173" i="1" l="1"/>
  <c r="V173" i="1" s="1"/>
  <c r="Q173" i="1"/>
  <c r="R173" i="1" s="1"/>
  <c r="C219" i="4"/>
  <c r="B219" i="4"/>
  <c r="C174" i="1"/>
  <c r="AG174" i="1"/>
  <c r="X174" i="1"/>
  <c r="G117" i="4"/>
  <c r="AE173" i="1" l="1"/>
  <c r="AB173" i="1"/>
  <c r="S173" i="1"/>
  <c r="E173" i="1" l="1"/>
  <c r="H174" i="1" s="1"/>
  <c r="T173" i="1"/>
  <c r="I174" i="1" l="1"/>
  <c r="J174" i="1"/>
  <c r="W173" i="1"/>
  <c r="AH173" i="1"/>
  <c r="J116" i="4"/>
  <c r="A175" i="1" l="1"/>
  <c r="Y174" i="1"/>
  <c r="Z174" i="1"/>
  <c r="K174" i="1"/>
  <c r="E219" i="4"/>
  <c r="AF173" i="1"/>
  <c r="F116" i="4"/>
  <c r="I116" i="4"/>
  <c r="D174" i="1"/>
  <c r="P175" i="1" l="1"/>
  <c r="B175" i="1"/>
  <c r="G175" i="1"/>
  <c r="AA175" i="1"/>
  <c r="A220" i="4"/>
  <c r="F174" i="1"/>
  <c r="N174" i="1"/>
  <c r="AC174" i="1"/>
  <c r="L174" i="1"/>
  <c r="M174" i="1" s="1"/>
  <c r="AD174" i="1"/>
  <c r="G118" i="4" l="1"/>
  <c r="X175" i="1"/>
  <c r="C175" i="1"/>
  <c r="AG175" i="1"/>
  <c r="B220" i="4"/>
  <c r="C220" i="4"/>
  <c r="U174" i="1"/>
  <c r="V174" i="1" s="1"/>
  <c r="Q174" i="1"/>
  <c r="R174" i="1" s="1"/>
  <c r="AB174" i="1" l="1"/>
  <c r="S174" i="1"/>
  <c r="AE174" i="1"/>
  <c r="E174" i="1" l="1"/>
  <c r="H175" i="1" s="1"/>
  <c r="T174" i="1"/>
  <c r="I175" i="1" l="1"/>
  <c r="D175" i="1" s="1"/>
  <c r="J175" i="1"/>
  <c r="W174" i="1"/>
  <c r="J117" i="4"/>
  <c r="AH174" i="1"/>
  <c r="K175" i="1" l="1"/>
  <c r="E220" i="4"/>
  <c r="A176" i="1"/>
  <c r="Y175" i="1"/>
  <c r="Z175" i="1"/>
  <c r="F117" i="4"/>
  <c r="I117" i="4"/>
  <c r="AF174" i="1"/>
  <c r="N175" i="1" l="1"/>
  <c r="AC175" i="1"/>
  <c r="AD175" i="1"/>
  <c r="L175" i="1"/>
  <c r="M175" i="1" s="1"/>
  <c r="P176" i="1"/>
  <c r="AA176" i="1"/>
  <c r="A221" i="4"/>
  <c r="F175" i="1"/>
  <c r="B176" i="1"/>
  <c r="G176" i="1"/>
  <c r="U175" i="1" l="1"/>
  <c r="V175" i="1" s="1"/>
  <c r="Q175" i="1"/>
  <c r="R175" i="1" s="1"/>
  <c r="C221" i="4"/>
  <c r="B221" i="4"/>
  <c r="X176" i="1"/>
  <c r="C176" i="1"/>
  <c r="AG176" i="1"/>
  <c r="G119" i="4"/>
  <c r="AE175" i="1" l="1"/>
  <c r="AB175" i="1"/>
  <c r="S175" i="1"/>
  <c r="E175" i="1" l="1"/>
  <c r="H176" i="1" s="1"/>
  <c r="T175" i="1"/>
  <c r="I176" i="1" l="1"/>
  <c r="J176" i="1"/>
  <c r="AH175" i="1"/>
  <c r="W175" i="1"/>
  <c r="J118" i="4"/>
  <c r="A177" i="1" l="1"/>
  <c r="Z176" i="1"/>
  <c r="K176" i="1"/>
  <c r="E221" i="4"/>
  <c r="Y176" i="1"/>
  <c r="AF175" i="1"/>
  <c r="F118" i="4"/>
  <c r="I118" i="4"/>
  <c r="D176" i="1"/>
  <c r="P177" i="1" l="1"/>
  <c r="G177" i="1"/>
  <c r="A222" i="4"/>
  <c r="F176" i="1"/>
  <c r="B177" i="1"/>
  <c r="AA177" i="1"/>
  <c r="N176" i="1"/>
  <c r="AC176" i="1"/>
  <c r="AD176" i="1"/>
  <c r="L176" i="1"/>
  <c r="M176" i="1" s="1"/>
  <c r="C222" i="4" l="1"/>
  <c r="B222" i="4"/>
  <c r="AG177" i="1"/>
  <c r="C177" i="1"/>
  <c r="X177" i="1"/>
  <c r="G120" i="4"/>
  <c r="U176" i="1"/>
  <c r="V176" i="1" s="1"/>
  <c r="Q176" i="1"/>
  <c r="R176" i="1" s="1"/>
  <c r="AB176" i="1" l="1"/>
  <c r="AE176" i="1"/>
  <c r="S176" i="1"/>
  <c r="E176" i="1" l="1"/>
  <c r="H177" i="1" s="1"/>
  <c r="T176" i="1"/>
  <c r="I177" i="1" l="1"/>
  <c r="D177" i="1" s="1"/>
  <c r="J177" i="1"/>
  <c r="W176" i="1"/>
  <c r="AH176" i="1"/>
  <c r="J119" i="4"/>
  <c r="A178" i="1" l="1"/>
  <c r="Z177" i="1"/>
  <c r="K177" i="1"/>
  <c r="Y177" i="1"/>
  <c r="E222" i="4"/>
  <c r="F119" i="4"/>
  <c r="I119" i="4"/>
  <c r="AF176" i="1"/>
  <c r="P178" i="1" l="1"/>
  <c r="G178" i="1"/>
  <c r="B178" i="1"/>
  <c r="AA178" i="1"/>
  <c r="A223" i="4"/>
  <c r="F177" i="1"/>
  <c r="N177" i="1"/>
  <c r="AC177" i="1"/>
  <c r="L177" i="1"/>
  <c r="M177" i="1" s="1"/>
  <c r="AD177" i="1"/>
  <c r="G121" i="4" l="1"/>
  <c r="C178" i="1"/>
  <c r="X178" i="1"/>
  <c r="AG178" i="1"/>
  <c r="B223" i="4"/>
  <c r="C223" i="4"/>
  <c r="U177" i="1"/>
  <c r="V177" i="1" s="1"/>
  <c r="Q177" i="1"/>
  <c r="R177" i="1" s="1"/>
  <c r="AE177" i="1" l="1"/>
  <c r="S177" i="1"/>
  <c r="AB177" i="1"/>
  <c r="E177" i="1" l="1"/>
  <c r="H178" i="1" s="1"/>
  <c r="T177" i="1"/>
  <c r="I178" i="1" l="1"/>
  <c r="J178" i="1"/>
  <c r="J120" i="4"/>
  <c r="W177" i="1"/>
  <c r="AH177" i="1"/>
  <c r="A179" i="1" l="1"/>
  <c r="Z178" i="1"/>
  <c r="K178" i="1"/>
  <c r="E223" i="4"/>
  <c r="Y178" i="1"/>
  <c r="AF177" i="1"/>
  <c r="F120" i="4"/>
  <c r="I120" i="4"/>
  <c r="D178" i="1"/>
  <c r="P179" i="1" l="1"/>
  <c r="B179" i="1"/>
  <c r="G179" i="1"/>
  <c r="F178" i="1"/>
  <c r="AA179" i="1"/>
  <c r="A224" i="4"/>
  <c r="N178" i="1"/>
  <c r="AC178" i="1"/>
  <c r="AD178" i="1"/>
  <c r="L178" i="1"/>
  <c r="M178" i="1" s="1"/>
  <c r="AG179" i="1" l="1"/>
  <c r="X179" i="1"/>
  <c r="G122" i="4"/>
  <c r="C179" i="1"/>
  <c r="C224" i="4"/>
  <c r="B224" i="4"/>
  <c r="U178" i="1"/>
  <c r="V178" i="1" s="1"/>
  <c r="Q178" i="1"/>
  <c r="R178" i="1" s="1"/>
  <c r="AB178" i="1" l="1"/>
  <c r="AE178" i="1"/>
  <c r="S178" i="1"/>
  <c r="E178" i="1" l="1"/>
  <c r="H179" i="1" s="1"/>
  <c r="T178" i="1"/>
  <c r="I179" i="1" l="1"/>
  <c r="J179" i="1"/>
  <c r="W178" i="1"/>
  <c r="AH178" i="1"/>
  <c r="J121" i="4"/>
  <c r="Z179" i="1" l="1"/>
  <c r="E224" i="4"/>
  <c r="K179" i="1"/>
  <c r="Y179" i="1"/>
  <c r="A180" i="1"/>
  <c r="AF178" i="1"/>
  <c r="F121" i="4"/>
  <c r="I121" i="4"/>
  <c r="D179" i="1"/>
  <c r="N179" i="1" l="1"/>
  <c r="AC179" i="1"/>
  <c r="L179" i="1"/>
  <c r="M179" i="1" s="1"/>
  <c r="AD179" i="1"/>
  <c r="P180" i="1"/>
  <c r="AA180" i="1"/>
  <c r="G180" i="1"/>
  <c r="F179" i="1"/>
  <c r="B180" i="1"/>
  <c r="A225" i="4"/>
  <c r="U179" i="1" l="1"/>
  <c r="V179" i="1" s="1"/>
  <c r="Q179" i="1"/>
  <c r="R179" i="1" s="1"/>
  <c r="G123" i="4"/>
  <c r="C180" i="1"/>
  <c r="AG180" i="1"/>
  <c r="X180" i="1"/>
  <c r="C225" i="4"/>
  <c r="B225" i="4"/>
  <c r="AB179" i="1" l="1"/>
  <c r="S179" i="1"/>
  <c r="AE179" i="1"/>
  <c r="E179" i="1" l="1"/>
  <c r="H180" i="1" s="1"/>
  <c r="T179" i="1"/>
  <c r="I180" i="1" l="1"/>
  <c r="D180" i="1" s="1"/>
  <c r="J180" i="1"/>
  <c r="J122" i="4"/>
  <c r="W179" i="1"/>
  <c r="AH179" i="1"/>
  <c r="Y180" i="1" l="1"/>
  <c r="K180" i="1"/>
  <c r="E225" i="4"/>
  <c r="A181" i="1"/>
  <c r="Z180" i="1"/>
  <c r="AF179" i="1"/>
  <c r="F122" i="4"/>
  <c r="I122" i="4"/>
  <c r="N180" i="1" l="1"/>
  <c r="AC180" i="1"/>
  <c r="AD180" i="1"/>
  <c r="L180" i="1"/>
  <c r="M180" i="1" s="1"/>
  <c r="P181" i="1"/>
  <c r="AA181" i="1"/>
  <c r="A226" i="4"/>
  <c r="F180" i="1"/>
  <c r="B181" i="1"/>
  <c r="G181" i="1"/>
  <c r="U180" i="1" l="1"/>
  <c r="V180" i="1" s="1"/>
  <c r="Q180" i="1"/>
  <c r="R180" i="1" s="1"/>
  <c r="B226" i="4"/>
  <c r="C226" i="4"/>
  <c r="C181" i="1"/>
  <c r="AG181" i="1"/>
  <c r="G124" i="4"/>
  <c r="X181" i="1"/>
  <c r="AE180" i="1" l="1"/>
  <c r="S180" i="1"/>
  <c r="AB180" i="1"/>
  <c r="E180" i="1" l="1"/>
  <c r="H181" i="1" s="1"/>
  <c r="T180" i="1"/>
  <c r="I181" i="1" l="1"/>
  <c r="D181" i="1" s="1"/>
  <c r="J181" i="1"/>
  <c r="W180" i="1"/>
  <c r="AH180" i="1"/>
  <c r="J123" i="4"/>
  <c r="E226" i="4" l="1"/>
  <c r="Z181" i="1"/>
  <c r="K181" i="1"/>
  <c r="A182" i="1"/>
  <c r="Y181" i="1"/>
  <c r="F123" i="4"/>
  <c r="I123" i="4"/>
  <c r="AF180" i="1"/>
  <c r="N181" i="1" l="1"/>
  <c r="AC181" i="1"/>
  <c r="AD181" i="1"/>
  <c r="L181" i="1"/>
  <c r="M181" i="1" s="1"/>
  <c r="P182" i="1"/>
  <c r="F181" i="1"/>
  <c r="B182" i="1"/>
  <c r="G182" i="1"/>
  <c r="A227" i="4"/>
  <c r="AA182" i="1"/>
  <c r="U181" i="1" l="1"/>
  <c r="V181" i="1" s="1"/>
  <c r="Q181" i="1"/>
  <c r="R181" i="1" s="1"/>
  <c r="G125" i="4"/>
  <c r="AG182" i="1"/>
  <c r="C182" i="1"/>
  <c r="X182" i="1"/>
  <c r="C227" i="4"/>
  <c r="B227" i="4"/>
  <c r="AE181" i="1" l="1"/>
  <c r="AB181" i="1"/>
  <c r="S181" i="1"/>
  <c r="E181" i="1" l="1"/>
  <c r="H182" i="1" s="1"/>
  <c r="T181" i="1"/>
  <c r="I182" i="1" l="1"/>
  <c r="D182" i="1" s="1"/>
  <c r="J182" i="1"/>
  <c r="W181" i="1"/>
  <c r="J124" i="4"/>
  <c r="AH181" i="1"/>
  <c r="Z182" i="1" l="1"/>
  <c r="Y182" i="1"/>
  <c r="K182" i="1"/>
  <c r="E227" i="4"/>
  <c r="A183" i="1"/>
  <c r="AF181" i="1"/>
  <c r="F124" i="4"/>
  <c r="I124" i="4"/>
  <c r="N182" i="1" l="1"/>
  <c r="AC182" i="1"/>
  <c r="L182" i="1"/>
  <c r="M182" i="1" s="1"/>
  <c r="AD182" i="1"/>
  <c r="P183" i="1"/>
  <c r="A228" i="4"/>
  <c r="F182" i="1"/>
  <c r="AA183" i="1"/>
  <c r="G183" i="1"/>
  <c r="B183" i="1"/>
  <c r="U182" i="1" l="1"/>
  <c r="V182" i="1" s="1"/>
  <c r="Q182" i="1"/>
  <c r="R182" i="1" s="1"/>
  <c r="C228" i="4"/>
  <c r="B228" i="4"/>
  <c r="G126" i="4"/>
  <c r="C183" i="1"/>
  <c r="X183" i="1"/>
  <c r="AG183" i="1"/>
  <c r="AE182" i="1" l="1"/>
  <c r="S182" i="1"/>
  <c r="AB182" i="1"/>
  <c r="E182" i="1" l="1"/>
  <c r="H183" i="1" s="1"/>
  <c r="T182" i="1"/>
  <c r="I183" i="1" l="1"/>
  <c r="J183" i="1"/>
  <c r="W182" i="1"/>
  <c r="J125" i="4"/>
  <c r="AH182" i="1"/>
  <c r="E228" i="4" l="1"/>
  <c r="Y183" i="1"/>
  <c r="A184" i="1"/>
  <c r="K183" i="1"/>
  <c r="Z183" i="1"/>
  <c r="F125" i="4"/>
  <c r="I125" i="4"/>
  <c r="AF182" i="1"/>
  <c r="D183" i="1"/>
  <c r="P184" i="1" l="1"/>
  <c r="B184" i="1"/>
  <c r="A229" i="4"/>
  <c r="F183" i="1"/>
  <c r="AA184" i="1"/>
  <c r="G184" i="1"/>
  <c r="N183" i="1"/>
  <c r="AC183" i="1"/>
  <c r="L183" i="1"/>
  <c r="M183" i="1" s="1"/>
  <c r="AD183" i="1"/>
  <c r="G127" i="4" l="1"/>
  <c r="C184" i="1"/>
  <c r="X184" i="1"/>
  <c r="AG184" i="1"/>
  <c r="B229" i="4"/>
  <c r="C229" i="4"/>
  <c r="U183" i="1"/>
  <c r="V183" i="1" s="1"/>
  <c r="Q183" i="1"/>
  <c r="R183" i="1" s="1"/>
  <c r="AE183" i="1" l="1"/>
  <c r="S183" i="1"/>
  <c r="AB183" i="1"/>
  <c r="E183" i="1" l="1"/>
  <c r="H184" i="1" s="1"/>
  <c r="T183" i="1"/>
  <c r="I184" i="1" l="1"/>
  <c r="D184" i="1" s="1"/>
  <c r="J184" i="1"/>
  <c r="W183" i="1"/>
  <c r="J126" i="4"/>
  <c r="AH183" i="1"/>
  <c r="Y184" i="1" l="1"/>
  <c r="A185" i="1"/>
  <c r="K184" i="1"/>
  <c r="E229" i="4"/>
  <c r="Z184" i="1"/>
  <c r="AF183" i="1"/>
  <c r="F126" i="4"/>
  <c r="I126" i="4"/>
  <c r="P185" i="1" l="1"/>
  <c r="A230" i="4"/>
  <c r="B185" i="1"/>
  <c r="G185" i="1"/>
  <c r="AA185" i="1"/>
  <c r="F184" i="1"/>
  <c r="N184" i="1"/>
  <c r="AC184" i="1"/>
  <c r="L184" i="1"/>
  <c r="M184" i="1" s="1"/>
  <c r="AD184" i="1"/>
  <c r="C230" i="4" l="1"/>
  <c r="B230" i="4"/>
  <c r="AG185" i="1"/>
  <c r="C185" i="1"/>
  <c r="X185" i="1"/>
  <c r="G128" i="4"/>
  <c r="U184" i="1"/>
  <c r="V184" i="1" s="1"/>
  <c r="Q184" i="1"/>
  <c r="R184" i="1" s="1"/>
  <c r="S184" i="1" l="1"/>
  <c r="AB184" i="1"/>
  <c r="AE184" i="1"/>
  <c r="E184" i="1" l="1"/>
  <c r="H185" i="1" s="1"/>
  <c r="T184" i="1"/>
  <c r="I185" i="1" l="1"/>
  <c r="D185" i="1" s="1"/>
  <c r="J185" i="1"/>
  <c r="J127" i="4"/>
  <c r="AH184" i="1"/>
  <c r="W184" i="1"/>
  <c r="Z185" i="1" l="1"/>
  <c r="K185" i="1"/>
  <c r="A186" i="1"/>
  <c r="Y185" i="1"/>
  <c r="E230" i="4"/>
  <c r="AF184" i="1"/>
  <c r="F127" i="4"/>
  <c r="I127" i="4"/>
  <c r="N185" i="1" l="1"/>
  <c r="AC185" i="1"/>
  <c r="L185" i="1"/>
  <c r="M185" i="1" s="1"/>
  <c r="AD185" i="1"/>
  <c r="P186" i="1"/>
  <c r="B186" i="1"/>
  <c r="A231" i="4"/>
  <c r="G186" i="1"/>
  <c r="AA186" i="1"/>
  <c r="F185" i="1"/>
  <c r="U185" i="1" l="1"/>
  <c r="V185" i="1" s="1"/>
  <c r="Q185" i="1"/>
  <c r="R185" i="1" s="1"/>
  <c r="AG186" i="1"/>
  <c r="G129" i="4"/>
  <c r="X186" i="1"/>
  <c r="C186" i="1"/>
  <c r="C231" i="4"/>
  <c r="B231" i="4"/>
  <c r="S185" i="1" l="1"/>
  <c r="AB185" i="1"/>
  <c r="AE185" i="1"/>
  <c r="E185" i="1" l="1"/>
  <c r="H186" i="1" s="1"/>
  <c r="T185" i="1"/>
  <c r="I186" i="1" l="1"/>
  <c r="J186" i="1"/>
  <c r="J128" i="4"/>
  <c r="W185" i="1"/>
  <c r="AH185" i="1"/>
  <c r="E231" i="4" l="1"/>
  <c r="A187" i="1"/>
  <c r="Y186" i="1"/>
  <c r="K186" i="1"/>
  <c r="Z186" i="1"/>
  <c r="AF185" i="1"/>
  <c r="F128" i="4"/>
  <c r="I128" i="4"/>
  <c r="D186" i="1"/>
  <c r="P187" i="1" l="1"/>
  <c r="B187" i="1"/>
  <c r="G187" i="1"/>
  <c r="AA187" i="1"/>
  <c r="A232" i="4"/>
  <c r="F186" i="1"/>
  <c r="N186" i="1"/>
  <c r="AC186" i="1"/>
  <c r="AD186" i="1"/>
  <c r="L186" i="1"/>
  <c r="M186" i="1" s="1"/>
  <c r="X187" i="1" l="1"/>
  <c r="G130" i="4"/>
  <c r="AG187" i="1"/>
  <c r="C187" i="1"/>
  <c r="C232" i="4"/>
  <c r="B232" i="4"/>
  <c r="U186" i="1"/>
  <c r="V186" i="1" s="1"/>
  <c r="Q186" i="1"/>
  <c r="R186" i="1" s="1"/>
  <c r="AB186" i="1" l="1"/>
  <c r="AE186" i="1"/>
  <c r="S186" i="1"/>
  <c r="E186" i="1" l="1"/>
  <c r="H187" i="1" s="1"/>
  <c r="T186" i="1"/>
  <c r="I187" i="1" l="1"/>
  <c r="D187" i="1" s="1"/>
  <c r="J187" i="1"/>
  <c r="AH186" i="1"/>
  <c r="J129" i="4"/>
  <c r="W186" i="1"/>
  <c r="E232" i="4" l="1"/>
  <c r="Y187" i="1"/>
  <c r="K187" i="1"/>
  <c r="A188" i="1"/>
  <c r="Z187" i="1"/>
  <c r="F129" i="4"/>
  <c r="I129" i="4"/>
  <c r="AF186" i="1"/>
  <c r="N187" i="1" l="1"/>
  <c r="AC187" i="1"/>
  <c r="L187" i="1"/>
  <c r="M187" i="1" s="1"/>
  <c r="AD187" i="1"/>
  <c r="P188" i="1"/>
  <c r="B188" i="1"/>
  <c r="G188" i="1"/>
  <c r="A233" i="4"/>
  <c r="AA188" i="1"/>
  <c r="F187" i="1"/>
  <c r="U187" i="1" l="1"/>
  <c r="V187" i="1" s="1"/>
  <c r="Q187" i="1"/>
  <c r="R187" i="1" s="1"/>
  <c r="C188" i="1"/>
  <c r="X188" i="1"/>
  <c r="G131" i="4"/>
  <c r="AG188" i="1"/>
  <c r="C233" i="4"/>
  <c r="B233" i="4"/>
  <c r="AE187" i="1" l="1"/>
  <c r="S187" i="1"/>
  <c r="AB187" i="1"/>
  <c r="E187" i="1" l="1"/>
  <c r="H188" i="1" s="1"/>
  <c r="T187" i="1"/>
  <c r="I188" i="1" l="1"/>
  <c r="D188" i="1" s="1"/>
  <c r="J188" i="1"/>
  <c r="AH187" i="1"/>
  <c r="W187" i="1"/>
  <c r="J130" i="4"/>
  <c r="A189" i="1" l="1"/>
  <c r="K188" i="1"/>
  <c r="Z188" i="1"/>
  <c r="E233" i="4"/>
  <c r="Y188" i="1"/>
  <c r="F130" i="4"/>
  <c r="I130" i="4"/>
  <c r="AF187" i="1"/>
  <c r="P189" i="1" l="1"/>
  <c r="AA189" i="1"/>
  <c r="A234" i="4"/>
  <c r="B189" i="1"/>
  <c r="G189" i="1"/>
  <c r="F188" i="1"/>
  <c r="N188" i="1"/>
  <c r="AC188" i="1"/>
  <c r="L188" i="1"/>
  <c r="M188" i="1" s="1"/>
  <c r="AD188" i="1"/>
  <c r="C234" i="4" l="1"/>
  <c r="B234" i="4"/>
  <c r="X189" i="1"/>
  <c r="G132" i="4"/>
  <c r="C189" i="1"/>
  <c r="AG189" i="1"/>
  <c r="U188" i="1"/>
  <c r="V188" i="1" s="1"/>
  <c r="Q188" i="1"/>
  <c r="R188" i="1" s="1"/>
  <c r="AB188" i="1" l="1"/>
  <c r="AE188" i="1"/>
  <c r="S188" i="1"/>
  <c r="E188" i="1" l="1"/>
  <c r="H189" i="1" s="1"/>
  <c r="T188" i="1"/>
  <c r="I189" i="1" l="1"/>
  <c r="D189" i="1" s="1"/>
  <c r="J189" i="1"/>
  <c r="AH188" i="1"/>
  <c r="J131" i="4"/>
  <c r="W188" i="1"/>
  <c r="A190" i="1" l="1"/>
  <c r="Y189" i="1"/>
  <c r="K189" i="1"/>
  <c r="Z189" i="1"/>
  <c r="E234" i="4"/>
  <c r="AF188" i="1"/>
  <c r="F131" i="4"/>
  <c r="I131" i="4"/>
  <c r="P190" i="1" l="1"/>
  <c r="AA190" i="1"/>
  <c r="G190" i="1"/>
  <c r="F189" i="1"/>
  <c r="A235" i="4"/>
  <c r="B190" i="1"/>
  <c r="N189" i="1"/>
  <c r="AC189" i="1"/>
  <c r="L189" i="1"/>
  <c r="M189" i="1" s="1"/>
  <c r="AD189" i="1"/>
  <c r="C235" i="4" l="1"/>
  <c r="B235" i="4"/>
  <c r="X190" i="1"/>
  <c r="C190" i="1"/>
  <c r="AG190" i="1"/>
  <c r="G133" i="4"/>
  <c r="U189" i="1"/>
  <c r="V189" i="1" s="1"/>
  <c r="Q189" i="1"/>
  <c r="R189" i="1" s="1"/>
  <c r="AE189" i="1" l="1"/>
  <c r="S189" i="1"/>
  <c r="AB189" i="1"/>
  <c r="E189" i="1" l="1"/>
  <c r="H190" i="1" s="1"/>
  <c r="T189" i="1"/>
  <c r="I190" i="1" l="1"/>
  <c r="D190" i="1" s="1"/>
  <c r="J190" i="1"/>
  <c r="W189" i="1"/>
  <c r="AH189" i="1"/>
  <c r="J132" i="4"/>
  <c r="A191" i="1" l="1"/>
  <c r="K190" i="1"/>
  <c r="Z190" i="1"/>
  <c r="E235" i="4"/>
  <c r="Y190" i="1"/>
  <c r="AF189" i="1"/>
  <c r="F132" i="4"/>
  <c r="I132" i="4"/>
  <c r="P191" i="1" l="1"/>
  <c r="AA191" i="1"/>
  <c r="G191" i="1"/>
  <c r="A236" i="4"/>
  <c r="B191" i="1"/>
  <c r="F190" i="1"/>
  <c r="N190" i="1"/>
  <c r="AC190" i="1"/>
  <c r="AD190" i="1"/>
  <c r="L190" i="1"/>
  <c r="M190" i="1" s="1"/>
  <c r="C236" i="4" l="1"/>
  <c r="B236" i="4"/>
  <c r="X191" i="1"/>
  <c r="C191" i="1"/>
  <c r="AG191" i="1"/>
  <c r="G134" i="4"/>
  <c r="U190" i="1"/>
  <c r="V190" i="1" s="1"/>
  <c r="Q190" i="1"/>
  <c r="R190" i="1" s="1"/>
  <c r="AE190" i="1" l="1"/>
  <c r="AB190" i="1"/>
  <c r="S190" i="1"/>
  <c r="E190" i="1" l="1"/>
  <c r="H191" i="1" s="1"/>
  <c r="T190" i="1"/>
  <c r="I191" i="1" l="1"/>
  <c r="J191" i="1"/>
  <c r="AH190" i="1"/>
  <c r="W190" i="1"/>
  <c r="J133" i="4"/>
  <c r="E236" i="4" l="1"/>
  <c r="K191" i="1"/>
  <c r="A192" i="1"/>
  <c r="Z191" i="1"/>
  <c r="Y191" i="1"/>
  <c r="F133" i="4"/>
  <c r="I133" i="4"/>
  <c r="AF190" i="1"/>
  <c r="D191" i="1"/>
  <c r="N191" i="1" l="1"/>
  <c r="AC191" i="1"/>
  <c r="AD191" i="1"/>
  <c r="L191" i="1"/>
  <c r="M191" i="1" s="1"/>
  <c r="P192" i="1"/>
  <c r="AA192" i="1"/>
  <c r="A237" i="4"/>
  <c r="F191" i="1"/>
  <c r="B192" i="1"/>
  <c r="G192" i="1"/>
  <c r="U191" i="1" l="1"/>
  <c r="V191" i="1" s="1"/>
  <c r="Q191" i="1"/>
  <c r="R191" i="1" s="1"/>
  <c r="C237" i="4"/>
  <c r="B237" i="4"/>
  <c r="C192" i="1"/>
  <c r="X192" i="1"/>
  <c r="AG192" i="1"/>
  <c r="G135" i="4"/>
  <c r="AB191" i="1" l="1"/>
  <c r="S191" i="1"/>
  <c r="AE191" i="1"/>
  <c r="E191" i="1" l="1"/>
  <c r="H192" i="1" s="1"/>
  <c r="T191" i="1"/>
  <c r="I192" i="1" l="1"/>
  <c r="D192" i="1" s="1"/>
  <c r="J192" i="1"/>
  <c r="W191" i="1"/>
  <c r="AH191" i="1"/>
  <c r="J134" i="4"/>
  <c r="K192" i="1" l="1"/>
  <c r="Y192" i="1"/>
  <c r="E237" i="4"/>
  <c r="A193" i="1"/>
  <c r="Z192" i="1"/>
  <c r="AF191" i="1"/>
  <c r="F134" i="4"/>
  <c r="I134" i="4"/>
  <c r="N192" i="1" l="1"/>
  <c r="AC192" i="1"/>
  <c r="AD192" i="1"/>
  <c r="L192" i="1"/>
  <c r="M192" i="1" s="1"/>
  <c r="P193" i="1"/>
  <c r="G193" i="1"/>
  <c r="A238" i="4"/>
  <c r="F192" i="1"/>
  <c r="B193" i="1"/>
  <c r="AA193" i="1"/>
  <c r="U192" i="1" l="1"/>
  <c r="V192" i="1" s="1"/>
  <c r="Q192" i="1"/>
  <c r="R192" i="1" s="1"/>
  <c r="C238" i="4"/>
  <c r="B238" i="4"/>
  <c r="X193" i="1"/>
  <c r="AG193" i="1"/>
  <c r="C193" i="1"/>
  <c r="G136" i="4"/>
  <c r="S192" i="1" l="1"/>
  <c r="AB192" i="1"/>
  <c r="AE192" i="1"/>
  <c r="E192" i="1" l="1"/>
  <c r="H193" i="1" s="1"/>
  <c r="T192" i="1"/>
  <c r="I193" i="1" l="1"/>
  <c r="J193" i="1"/>
  <c r="AH192" i="1"/>
  <c r="W192" i="1"/>
  <c r="J135" i="4"/>
  <c r="A194" i="1" l="1"/>
  <c r="K193" i="1"/>
  <c r="E238" i="4"/>
  <c r="Z193" i="1"/>
  <c r="Y193" i="1"/>
  <c r="F135" i="4"/>
  <c r="I135" i="4"/>
  <c r="AF192" i="1"/>
  <c r="D193" i="1"/>
  <c r="P194" i="1" l="1"/>
  <c r="B194" i="1"/>
  <c r="A239" i="4"/>
  <c r="G194" i="1"/>
  <c r="AA194" i="1"/>
  <c r="F193" i="1"/>
  <c r="N193" i="1"/>
  <c r="AC193" i="1"/>
  <c r="AD193" i="1"/>
  <c r="L193" i="1"/>
  <c r="M193" i="1" s="1"/>
  <c r="AG194" i="1" l="1"/>
  <c r="G137" i="4"/>
  <c r="C194" i="1"/>
  <c r="X194" i="1"/>
  <c r="C239" i="4"/>
  <c r="B239" i="4"/>
  <c r="U193" i="1"/>
  <c r="V193" i="1" s="1"/>
  <c r="Q193" i="1"/>
  <c r="R193" i="1" s="1"/>
  <c r="AE193" i="1" l="1"/>
  <c r="S193" i="1"/>
  <c r="AB193" i="1"/>
  <c r="E193" i="1" l="1"/>
  <c r="H194" i="1" s="1"/>
  <c r="T193" i="1"/>
  <c r="I194" i="1" l="1"/>
  <c r="J194" i="1"/>
  <c r="W193" i="1"/>
  <c r="AH193" i="1"/>
  <c r="J136" i="4"/>
  <c r="Z194" i="1" l="1"/>
  <c r="A195" i="1"/>
  <c r="E239" i="4"/>
  <c r="K194" i="1"/>
  <c r="Y194" i="1"/>
  <c r="AF193" i="1"/>
  <c r="F136" i="4"/>
  <c r="I136" i="4"/>
  <c r="D194" i="1"/>
  <c r="P195" i="1" l="1"/>
  <c r="G195" i="1"/>
  <c r="B195" i="1"/>
  <c r="F194" i="1"/>
  <c r="AA195" i="1"/>
  <c r="A240" i="4"/>
  <c r="N194" i="1"/>
  <c r="AC194" i="1"/>
  <c r="L194" i="1"/>
  <c r="M194" i="1" s="1"/>
  <c r="AD194" i="1"/>
  <c r="X195" i="1" l="1"/>
  <c r="AG195" i="1"/>
  <c r="G138" i="4"/>
  <c r="C195" i="1"/>
  <c r="C240" i="4"/>
  <c r="B240" i="4"/>
  <c r="U194" i="1"/>
  <c r="V194" i="1" s="1"/>
  <c r="Q194" i="1"/>
  <c r="R194" i="1" s="1"/>
  <c r="AE194" i="1" l="1"/>
  <c r="AB194" i="1"/>
  <c r="S194" i="1"/>
  <c r="E194" i="1" l="1"/>
  <c r="H195" i="1" s="1"/>
  <c r="T194" i="1"/>
  <c r="I195" i="1" l="1"/>
  <c r="D195" i="1" s="1"/>
  <c r="J195" i="1"/>
  <c r="W194" i="1"/>
  <c r="AH194" i="1"/>
  <c r="J137" i="4"/>
  <c r="Y195" i="1" l="1"/>
  <c r="K195" i="1"/>
  <c r="E240" i="4"/>
  <c r="A196" i="1"/>
  <c r="Z195" i="1"/>
  <c r="F137" i="4"/>
  <c r="I137" i="4"/>
  <c r="AF194" i="1"/>
  <c r="N195" i="1" l="1"/>
  <c r="AC195" i="1"/>
  <c r="L195" i="1"/>
  <c r="M195" i="1" s="1"/>
  <c r="AD195" i="1"/>
  <c r="P196" i="1"/>
  <c r="F195" i="1"/>
  <c r="B196" i="1"/>
  <c r="G196" i="1"/>
  <c r="A241" i="4"/>
  <c r="AA196" i="1"/>
  <c r="U195" i="1" l="1"/>
  <c r="V195" i="1" s="1"/>
  <c r="Q195" i="1"/>
  <c r="R195" i="1" s="1"/>
  <c r="X196" i="1"/>
  <c r="G139" i="4"/>
  <c r="AG196" i="1"/>
  <c r="C196" i="1"/>
  <c r="C241" i="4"/>
  <c r="B241" i="4"/>
  <c r="S195" i="1" l="1"/>
  <c r="AB195" i="1"/>
  <c r="AE195" i="1"/>
  <c r="E195" i="1" l="1"/>
  <c r="H196" i="1" s="1"/>
  <c r="T195" i="1"/>
  <c r="I196" i="1" l="1"/>
  <c r="D196" i="1" s="1"/>
  <c r="J196" i="1"/>
  <c r="W195" i="1"/>
  <c r="J138" i="4"/>
  <c r="AH195" i="1"/>
  <c r="Y196" i="1" l="1"/>
  <c r="K196" i="1"/>
  <c r="E241" i="4"/>
  <c r="A197" i="1"/>
  <c r="Z196" i="1"/>
  <c r="AF195" i="1"/>
  <c r="F138" i="4"/>
  <c r="I138" i="4"/>
  <c r="N196" i="1" l="1"/>
  <c r="AC196" i="1"/>
  <c r="AD196" i="1"/>
  <c r="L196" i="1"/>
  <c r="M196" i="1" s="1"/>
  <c r="P197" i="1"/>
  <c r="A242" i="4"/>
  <c r="AA197" i="1"/>
  <c r="F196" i="1"/>
  <c r="B197" i="1"/>
  <c r="G197" i="1"/>
  <c r="U196" i="1" l="1"/>
  <c r="V196" i="1" s="1"/>
  <c r="Q196" i="1"/>
  <c r="R196" i="1" s="1"/>
  <c r="C242" i="4"/>
  <c r="B242" i="4"/>
  <c r="X197" i="1"/>
  <c r="G140" i="4"/>
  <c r="AG197" i="1"/>
  <c r="C197" i="1"/>
  <c r="S196" i="1" l="1"/>
  <c r="AB196" i="1"/>
  <c r="AE196" i="1"/>
  <c r="E196" i="1" l="1"/>
  <c r="H197" i="1" s="1"/>
  <c r="T196" i="1"/>
  <c r="I197" i="1" l="1"/>
  <c r="D197" i="1" s="1"/>
  <c r="J197" i="1"/>
  <c r="W196" i="1"/>
  <c r="AH196" i="1"/>
  <c r="J139" i="4"/>
  <c r="K197" i="1" l="1"/>
  <c r="E242" i="4"/>
  <c r="Y197" i="1"/>
  <c r="Z197" i="1"/>
  <c r="A198" i="1"/>
  <c r="AF196" i="1"/>
  <c r="F139" i="4"/>
  <c r="I139" i="4"/>
  <c r="N197" i="1" l="1"/>
  <c r="AC197" i="1"/>
  <c r="AD197" i="1"/>
  <c r="L197" i="1"/>
  <c r="M197" i="1" s="1"/>
  <c r="P198" i="1"/>
  <c r="G198" i="1"/>
  <c r="F197" i="1"/>
  <c r="AA198" i="1"/>
  <c r="A243" i="4"/>
  <c r="B198" i="1"/>
  <c r="U197" i="1" l="1"/>
  <c r="V197" i="1" s="1"/>
  <c r="Q197" i="1"/>
  <c r="R197" i="1" s="1"/>
  <c r="C243" i="4"/>
  <c r="B243" i="4"/>
  <c r="X198" i="1"/>
  <c r="C198" i="1"/>
  <c r="AG198" i="1"/>
  <c r="G141" i="4"/>
  <c r="S197" i="1" l="1"/>
  <c r="AE197" i="1"/>
  <c r="AB197" i="1"/>
  <c r="E197" i="1" l="1"/>
  <c r="H198" i="1" s="1"/>
  <c r="T197" i="1"/>
  <c r="I198" i="1" l="1"/>
  <c r="D198" i="1" s="1"/>
  <c r="J198" i="1"/>
  <c r="AH197" i="1"/>
  <c r="J140" i="4"/>
  <c r="W197" i="1"/>
  <c r="A199" i="1" l="1"/>
  <c r="Y198" i="1"/>
  <c r="K198" i="1"/>
  <c r="E243" i="4"/>
  <c r="Z198" i="1"/>
  <c r="AF197" i="1"/>
  <c r="F140" i="4"/>
  <c r="I140" i="4"/>
  <c r="P199" i="1" l="1"/>
  <c r="AA199" i="1"/>
  <c r="B199" i="1"/>
  <c r="G199" i="1"/>
  <c r="A244" i="4"/>
  <c r="F198" i="1"/>
  <c r="N198" i="1"/>
  <c r="AC198" i="1"/>
  <c r="AD198" i="1"/>
  <c r="L198" i="1"/>
  <c r="M198" i="1" s="1"/>
  <c r="AG199" i="1" l="1"/>
  <c r="G142" i="4"/>
  <c r="C199" i="1"/>
  <c r="X199" i="1"/>
  <c r="C244" i="4"/>
  <c r="B244" i="4"/>
  <c r="U198" i="1"/>
  <c r="V198" i="1" s="1"/>
  <c r="Q198" i="1"/>
  <c r="R198" i="1" s="1"/>
  <c r="AB198" i="1" l="1"/>
  <c r="AE198" i="1"/>
  <c r="S198" i="1"/>
  <c r="E198" i="1" l="1"/>
  <c r="H199" i="1" s="1"/>
  <c r="T198" i="1"/>
  <c r="I199" i="1" l="1"/>
  <c r="D199" i="1" s="1"/>
  <c r="J199" i="1"/>
  <c r="W198" i="1"/>
  <c r="J141" i="4"/>
  <c r="AH198" i="1"/>
  <c r="A200" i="1" l="1"/>
  <c r="E244" i="4"/>
  <c r="Y199" i="1"/>
  <c r="K199" i="1"/>
  <c r="Z199" i="1"/>
  <c r="AF198" i="1"/>
  <c r="F141" i="4"/>
  <c r="I141" i="4"/>
  <c r="P200" i="1" l="1"/>
  <c r="AA200" i="1"/>
  <c r="F199" i="1"/>
  <c r="B200" i="1"/>
  <c r="G200" i="1"/>
  <c r="A245" i="4"/>
  <c r="N199" i="1"/>
  <c r="AC199" i="1"/>
  <c r="AD199" i="1"/>
  <c r="L199" i="1"/>
  <c r="M199" i="1" s="1"/>
  <c r="X200" i="1" l="1"/>
  <c r="G143" i="4"/>
  <c r="C200" i="1"/>
  <c r="AG200" i="1"/>
  <c r="C245" i="4"/>
  <c r="B245" i="4"/>
  <c r="U199" i="1"/>
  <c r="V199" i="1" s="1"/>
  <c r="Q199" i="1"/>
  <c r="R199" i="1" s="1"/>
  <c r="AB199" i="1" l="1"/>
  <c r="S199" i="1"/>
  <c r="AE199" i="1"/>
  <c r="E199" i="1" l="1"/>
  <c r="H200" i="1" s="1"/>
  <c r="T199" i="1"/>
  <c r="I200" i="1" l="1"/>
  <c r="J200" i="1"/>
  <c r="W199" i="1"/>
  <c r="AH199" i="1"/>
  <c r="J142" i="4"/>
  <c r="A201" i="1" l="1"/>
  <c r="E245" i="4"/>
  <c r="K200" i="1"/>
  <c r="Y200" i="1"/>
  <c r="Z200" i="1"/>
  <c r="AF199" i="1"/>
  <c r="F142" i="4"/>
  <c r="I142" i="4"/>
  <c r="D200" i="1"/>
  <c r="P201" i="1" l="1"/>
  <c r="G201" i="1"/>
  <c r="B201" i="1"/>
  <c r="AA201" i="1"/>
  <c r="A246" i="4"/>
  <c r="F200" i="1"/>
  <c r="N200" i="1"/>
  <c r="AC200" i="1"/>
  <c r="L200" i="1"/>
  <c r="M200" i="1" s="1"/>
  <c r="AD200" i="1"/>
  <c r="AG201" i="1" l="1"/>
  <c r="X201" i="1"/>
  <c r="G144" i="4"/>
  <c r="C201" i="1"/>
  <c r="C246" i="4"/>
  <c r="B246" i="4"/>
  <c r="U200" i="1"/>
  <c r="V200" i="1" s="1"/>
  <c r="Q200" i="1"/>
  <c r="R200" i="1" s="1"/>
  <c r="AB200" i="1" l="1"/>
  <c r="S200" i="1"/>
  <c r="AE200" i="1"/>
  <c r="E200" i="1" l="1"/>
  <c r="H201" i="1" s="1"/>
  <c r="T200" i="1"/>
  <c r="I201" i="1" l="1"/>
  <c r="D201" i="1" s="1"/>
  <c r="J201" i="1"/>
  <c r="W200" i="1"/>
  <c r="AH200" i="1"/>
  <c r="J143" i="4"/>
  <c r="E246" i="4" l="1"/>
  <c r="Y201" i="1"/>
  <c r="K201" i="1"/>
  <c r="A202" i="1"/>
  <c r="Z201" i="1"/>
  <c r="AF200" i="1"/>
  <c r="F143" i="4"/>
  <c r="I143" i="4"/>
  <c r="N201" i="1" l="1"/>
  <c r="AC201" i="1"/>
  <c r="AD201" i="1"/>
  <c r="L201" i="1"/>
  <c r="M201" i="1" s="1"/>
  <c r="P202" i="1"/>
  <c r="F201" i="1"/>
  <c r="B202" i="1"/>
  <c r="G202" i="1"/>
  <c r="AA202" i="1"/>
  <c r="A247" i="4"/>
  <c r="U201" i="1" l="1"/>
  <c r="V201" i="1" s="1"/>
  <c r="Q201" i="1"/>
  <c r="R201" i="1" s="1"/>
  <c r="C202" i="1"/>
  <c r="G145" i="4"/>
  <c r="X202" i="1"/>
  <c r="AG202" i="1"/>
  <c r="C247" i="4"/>
  <c r="B247" i="4"/>
  <c r="AB201" i="1" l="1"/>
  <c r="AE201" i="1"/>
  <c r="S201" i="1"/>
  <c r="E201" i="1" l="1"/>
  <c r="H202" i="1" s="1"/>
  <c r="T201" i="1"/>
  <c r="I202" i="1" l="1"/>
  <c r="D202" i="1" s="1"/>
  <c r="J202" i="1"/>
  <c r="W201" i="1"/>
  <c r="AH201" i="1"/>
  <c r="J144" i="4"/>
  <c r="E247" i="4" l="1"/>
  <c r="Y202" i="1"/>
  <c r="K202" i="1"/>
  <c r="Z202" i="1"/>
  <c r="A203" i="1"/>
  <c r="F144" i="4"/>
  <c r="I144" i="4"/>
  <c r="AF201" i="1"/>
  <c r="N202" i="1" l="1"/>
  <c r="AC202" i="1"/>
  <c r="L202" i="1"/>
  <c r="M202" i="1" s="1"/>
  <c r="AD202" i="1"/>
  <c r="P203" i="1"/>
  <c r="G203" i="1"/>
  <c r="AA203" i="1"/>
  <c r="B203" i="1"/>
  <c r="A248" i="4"/>
  <c r="F202" i="1"/>
  <c r="U202" i="1" l="1"/>
  <c r="V202" i="1" s="1"/>
  <c r="Q202" i="1"/>
  <c r="R202" i="1" s="1"/>
  <c r="G146" i="4"/>
  <c r="X203" i="1"/>
  <c r="C203" i="1"/>
  <c r="AG203" i="1"/>
  <c r="C248" i="4"/>
  <c r="B248" i="4"/>
  <c r="AB202" i="1" l="1"/>
  <c r="AE202" i="1"/>
  <c r="S202" i="1"/>
  <c r="E202" i="1" l="1"/>
  <c r="H203" i="1" s="1"/>
  <c r="T202" i="1"/>
  <c r="I203" i="1" l="1"/>
  <c r="J203" i="1"/>
  <c r="W202" i="1"/>
  <c r="AH202" i="1"/>
  <c r="J145" i="4"/>
  <c r="A204" i="1" l="1"/>
  <c r="Z203" i="1"/>
  <c r="E248" i="4"/>
  <c r="Y203" i="1"/>
  <c r="K203" i="1"/>
  <c r="AF202" i="1"/>
  <c r="F145" i="4"/>
  <c r="I145" i="4"/>
  <c r="D203" i="1"/>
  <c r="P204" i="1" l="1"/>
  <c r="F203" i="1"/>
  <c r="AA204" i="1"/>
  <c r="G204" i="1"/>
  <c r="A249" i="4"/>
  <c r="B204" i="1"/>
  <c r="N203" i="1"/>
  <c r="AC203" i="1"/>
  <c r="L203" i="1"/>
  <c r="M203" i="1" s="1"/>
  <c r="AD203" i="1"/>
  <c r="C249" i="4" l="1"/>
  <c r="B249" i="4"/>
  <c r="AG204" i="1"/>
  <c r="X204" i="1"/>
  <c r="C204" i="1"/>
  <c r="G147" i="4"/>
  <c r="U203" i="1"/>
  <c r="V203" i="1" s="1"/>
  <c r="Q203" i="1"/>
  <c r="R203" i="1" s="1"/>
  <c r="S203" i="1" l="1"/>
  <c r="AE203" i="1"/>
  <c r="AB203" i="1"/>
  <c r="E203" i="1" l="1"/>
  <c r="H204" i="1" s="1"/>
  <c r="T203" i="1"/>
  <c r="I204" i="1" l="1"/>
  <c r="D204" i="1" s="1"/>
  <c r="J204" i="1"/>
  <c r="W203" i="1"/>
  <c r="AH203" i="1"/>
  <c r="J146" i="4"/>
  <c r="E249" i="4" l="1"/>
  <c r="A205" i="1"/>
  <c r="Z204" i="1"/>
  <c r="K204" i="1"/>
  <c r="Y204" i="1"/>
  <c r="AF203" i="1"/>
  <c r="F146" i="4"/>
  <c r="I146" i="4"/>
  <c r="P205" i="1" l="1"/>
  <c r="A250" i="4"/>
  <c r="F204" i="1"/>
  <c r="B205" i="1"/>
  <c r="G205" i="1"/>
  <c r="AA205" i="1"/>
  <c r="N204" i="1"/>
  <c r="AC204" i="1"/>
  <c r="AD204" i="1"/>
  <c r="L204" i="1"/>
  <c r="M204" i="1" s="1"/>
  <c r="C250" i="4" l="1"/>
  <c r="B250" i="4"/>
  <c r="AG205" i="1"/>
  <c r="X205" i="1"/>
  <c r="G148" i="4"/>
  <c r="C205" i="1"/>
  <c r="U204" i="1"/>
  <c r="V204" i="1" s="1"/>
  <c r="Q204" i="1"/>
  <c r="R204" i="1" s="1"/>
  <c r="S204" i="1" l="1"/>
  <c r="AB204" i="1"/>
  <c r="AE204" i="1"/>
  <c r="E204" i="1" l="1"/>
  <c r="H205" i="1" s="1"/>
  <c r="T204" i="1"/>
  <c r="I205" i="1" l="1"/>
  <c r="D205" i="1" s="1"/>
  <c r="J205" i="1"/>
  <c r="W204" i="1"/>
  <c r="J147" i="4"/>
  <c r="AH204" i="1"/>
  <c r="Y205" i="1" l="1"/>
  <c r="A206" i="1"/>
  <c r="Z205" i="1"/>
  <c r="K205" i="1"/>
  <c r="E250" i="4"/>
  <c r="F147" i="4"/>
  <c r="I147" i="4"/>
  <c r="AF204" i="1"/>
  <c r="P206" i="1" l="1"/>
  <c r="AA206" i="1"/>
  <c r="B206" i="1"/>
  <c r="G206" i="1"/>
  <c r="F205" i="1"/>
  <c r="A251" i="4"/>
  <c r="N205" i="1"/>
  <c r="AC205" i="1"/>
  <c r="AD205" i="1"/>
  <c r="L205" i="1"/>
  <c r="M205" i="1" s="1"/>
  <c r="X206" i="1" l="1"/>
  <c r="C206" i="1"/>
  <c r="G149" i="4"/>
  <c r="AG206" i="1"/>
  <c r="C251" i="4"/>
  <c r="B251" i="4"/>
  <c r="U205" i="1"/>
  <c r="V205" i="1" s="1"/>
  <c r="Q205" i="1"/>
  <c r="R205" i="1" s="1"/>
  <c r="AE205" i="1" l="1"/>
  <c r="AB205" i="1"/>
  <c r="S205" i="1"/>
  <c r="E205" i="1" l="1"/>
  <c r="H206" i="1" s="1"/>
  <c r="T205" i="1"/>
  <c r="I206" i="1" l="1"/>
  <c r="J206" i="1"/>
  <c r="W205" i="1"/>
  <c r="AH205" i="1"/>
  <c r="J148" i="4"/>
  <c r="E251" i="4" l="1"/>
  <c r="Z206" i="1"/>
  <c r="A207" i="1"/>
  <c r="K206" i="1"/>
  <c r="Y206" i="1"/>
  <c r="AF205" i="1"/>
  <c r="F148" i="4"/>
  <c r="I148" i="4"/>
  <c r="D206" i="1"/>
  <c r="P207" i="1" l="1"/>
  <c r="AA207" i="1"/>
  <c r="B207" i="1"/>
  <c r="A252" i="4"/>
  <c r="F206" i="1"/>
  <c r="G207" i="1"/>
  <c r="N206" i="1"/>
  <c r="AC206" i="1"/>
  <c r="L206" i="1"/>
  <c r="M206" i="1" s="1"/>
  <c r="AD206" i="1"/>
  <c r="G150" i="4" l="1"/>
  <c r="AG207" i="1"/>
  <c r="C207" i="1"/>
  <c r="X207" i="1"/>
  <c r="C252" i="4"/>
  <c r="B252" i="4"/>
  <c r="U206" i="1"/>
  <c r="V206" i="1" s="1"/>
  <c r="Q206" i="1"/>
  <c r="R206" i="1" s="1"/>
  <c r="AE206" i="1" l="1"/>
  <c r="AB206" i="1"/>
  <c r="S206" i="1"/>
  <c r="E206" i="1" l="1"/>
  <c r="H207" i="1" s="1"/>
  <c r="T206" i="1"/>
  <c r="I207" i="1" l="1"/>
  <c r="D207" i="1" s="1"/>
  <c r="J207" i="1"/>
  <c r="AH206" i="1"/>
  <c r="W206" i="1"/>
  <c r="J149" i="4"/>
  <c r="K207" i="1" l="1"/>
  <c r="E252" i="4"/>
  <c r="Z207" i="1"/>
  <c r="A208" i="1"/>
  <c r="Y207" i="1"/>
  <c r="AF206" i="1"/>
  <c r="F149" i="4"/>
  <c r="I149" i="4"/>
  <c r="N207" i="1" l="1"/>
  <c r="AC207" i="1"/>
  <c r="L207" i="1"/>
  <c r="M207" i="1" s="1"/>
  <c r="AD207" i="1"/>
  <c r="P208" i="1"/>
  <c r="AA208" i="1"/>
  <c r="A253" i="4"/>
  <c r="G208" i="1"/>
  <c r="F207" i="1"/>
  <c r="B208" i="1"/>
  <c r="U207" i="1" l="1"/>
  <c r="V207" i="1" s="1"/>
  <c r="Q207" i="1"/>
  <c r="R207" i="1" s="1"/>
  <c r="C253" i="4"/>
  <c r="B253" i="4"/>
  <c r="G151" i="4"/>
  <c r="C208" i="1"/>
  <c r="X208" i="1"/>
  <c r="AG208" i="1"/>
  <c r="AB207" i="1" l="1"/>
  <c r="S207" i="1"/>
  <c r="AE207" i="1"/>
  <c r="E207" i="1" l="1"/>
  <c r="H208" i="1" s="1"/>
  <c r="T207" i="1"/>
  <c r="I208" i="1" l="1"/>
  <c r="D208" i="1" s="1"/>
  <c r="J208" i="1"/>
  <c r="W207" i="1"/>
  <c r="J150" i="4"/>
  <c r="AH207" i="1"/>
  <c r="A209" i="1" l="1"/>
  <c r="E253" i="4"/>
  <c r="Z208" i="1"/>
  <c r="K208" i="1"/>
  <c r="Y208" i="1"/>
  <c r="AF207" i="1"/>
  <c r="F150" i="4"/>
  <c r="I150" i="4"/>
  <c r="P209" i="1" l="1"/>
  <c r="G209" i="1"/>
  <c r="AA209" i="1"/>
  <c r="F208" i="1"/>
  <c r="B209" i="1"/>
  <c r="A254" i="4"/>
  <c r="N208" i="1"/>
  <c r="AC208" i="1"/>
  <c r="AD208" i="1"/>
  <c r="L208" i="1"/>
  <c r="M208" i="1" s="1"/>
  <c r="AG209" i="1" l="1"/>
  <c r="C209" i="1"/>
  <c r="X209" i="1"/>
  <c r="G152" i="4"/>
  <c r="C254" i="4"/>
  <c r="B254" i="4"/>
  <c r="U208" i="1"/>
  <c r="V208" i="1" s="1"/>
  <c r="Q208" i="1"/>
  <c r="R208" i="1" s="1"/>
  <c r="AB208" i="1" l="1"/>
  <c r="AE208" i="1"/>
  <c r="S208" i="1"/>
  <c r="E208" i="1" l="1"/>
  <c r="H209" i="1" s="1"/>
  <c r="T208" i="1"/>
  <c r="I209" i="1" l="1"/>
  <c r="D209" i="1" s="1"/>
  <c r="J209" i="1"/>
  <c r="W208" i="1"/>
  <c r="AH208" i="1"/>
  <c r="J151" i="4"/>
  <c r="Z209" i="1" l="1"/>
  <c r="A210" i="1"/>
  <c r="Y209" i="1"/>
  <c r="K209" i="1"/>
  <c r="E254" i="4"/>
  <c r="AF208" i="1"/>
  <c r="F151" i="4"/>
  <c r="I151" i="4"/>
  <c r="P210" i="1" l="1"/>
  <c r="F209" i="1"/>
  <c r="B210" i="1"/>
  <c r="G210" i="1"/>
  <c r="AA210" i="1"/>
  <c r="A255" i="4"/>
  <c r="N209" i="1"/>
  <c r="AC209" i="1"/>
  <c r="AD209" i="1"/>
  <c r="L209" i="1"/>
  <c r="M209" i="1" s="1"/>
  <c r="X210" i="1" l="1"/>
  <c r="C210" i="1"/>
  <c r="AG210" i="1"/>
  <c r="G153" i="4"/>
  <c r="C255" i="4"/>
  <c r="B255" i="4"/>
  <c r="U209" i="1"/>
  <c r="V209" i="1" s="1"/>
  <c r="Q209" i="1"/>
  <c r="R209" i="1" s="1"/>
  <c r="AE209" i="1" l="1"/>
  <c r="AB209" i="1"/>
  <c r="S209" i="1"/>
  <c r="E209" i="1" l="1"/>
  <c r="H210" i="1" s="1"/>
  <c r="T209" i="1"/>
  <c r="I210" i="1" l="1"/>
  <c r="D210" i="1" s="1"/>
  <c r="J210" i="1"/>
  <c r="W209" i="1"/>
  <c r="AH209" i="1"/>
  <c r="J152" i="4"/>
  <c r="K210" i="1" l="1"/>
  <c r="Y210" i="1"/>
  <c r="E255" i="4"/>
  <c r="A211" i="1"/>
  <c r="Z210" i="1"/>
  <c r="AF209" i="1"/>
  <c r="F152" i="4"/>
  <c r="I152" i="4"/>
  <c r="N210" i="1" l="1"/>
  <c r="AC210" i="1"/>
  <c r="AD210" i="1"/>
  <c r="L210" i="1"/>
  <c r="M210" i="1" s="1"/>
  <c r="P211" i="1"/>
  <c r="G211" i="1"/>
  <c r="AA211" i="1"/>
  <c r="A256" i="4"/>
  <c r="F210" i="1"/>
  <c r="B211" i="1"/>
  <c r="U210" i="1" l="1"/>
  <c r="V210" i="1" s="1"/>
  <c r="Q210" i="1"/>
  <c r="R210" i="1" s="1"/>
  <c r="C256" i="4"/>
  <c r="B256" i="4"/>
  <c r="AG211" i="1"/>
  <c r="C211" i="1"/>
  <c r="X211" i="1"/>
  <c r="G154" i="4"/>
  <c r="S210" i="1" l="1"/>
  <c r="AE210" i="1"/>
  <c r="AB210" i="1"/>
  <c r="E210" i="1" l="1"/>
  <c r="H211" i="1" s="1"/>
  <c r="T210" i="1"/>
  <c r="I211" i="1" l="1"/>
  <c r="J211" i="1"/>
  <c r="W210" i="1"/>
  <c r="J153" i="4"/>
  <c r="AH210" i="1"/>
  <c r="E256" i="4" l="1"/>
  <c r="A212" i="1"/>
  <c r="Y211" i="1"/>
  <c r="K211" i="1"/>
  <c r="Z211" i="1"/>
  <c r="AF210" i="1"/>
  <c r="F153" i="4"/>
  <c r="I153" i="4"/>
  <c r="D211" i="1"/>
  <c r="P212" i="1" l="1"/>
  <c r="A257" i="4"/>
  <c r="AA212" i="1"/>
  <c r="B212" i="1"/>
  <c r="G212" i="1"/>
  <c r="F211" i="1"/>
  <c r="N211" i="1"/>
  <c r="AC211" i="1"/>
  <c r="L211" i="1"/>
  <c r="M211" i="1" s="1"/>
  <c r="AD211" i="1"/>
  <c r="C257" i="4" l="1"/>
  <c r="B257" i="4"/>
  <c r="X212" i="1"/>
  <c r="G155" i="4"/>
  <c r="C212" i="1"/>
  <c r="AG212" i="1"/>
  <c r="U211" i="1"/>
  <c r="V211" i="1" s="1"/>
  <c r="Q211" i="1"/>
  <c r="R211" i="1" s="1"/>
  <c r="S211" i="1" l="1"/>
  <c r="AE211" i="1"/>
  <c r="AB211" i="1"/>
  <c r="E211" i="1" l="1"/>
  <c r="H212" i="1" s="1"/>
  <c r="T211" i="1"/>
  <c r="I212" i="1" l="1"/>
  <c r="J212" i="1"/>
  <c r="W211" i="1"/>
  <c r="AH211" i="1"/>
  <c r="J154" i="4"/>
  <c r="K212" i="1" l="1"/>
  <c r="A213" i="1"/>
  <c r="Y212" i="1"/>
  <c r="E257" i="4"/>
  <c r="Z212" i="1"/>
  <c r="AF211" i="1"/>
  <c r="F154" i="4"/>
  <c r="I154" i="4"/>
  <c r="D212" i="1"/>
  <c r="N212" i="1" l="1"/>
  <c r="AC212" i="1"/>
  <c r="L212" i="1"/>
  <c r="M212" i="1" s="1"/>
  <c r="AD212" i="1"/>
  <c r="P213" i="1"/>
  <c r="B213" i="1"/>
  <c r="F212" i="1"/>
  <c r="G213" i="1"/>
  <c r="AA213" i="1"/>
  <c r="A258" i="4"/>
  <c r="U212" i="1" l="1"/>
  <c r="V212" i="1" s="1"/>
  <c r="Q212" i="1"/>
  <c r="R212" i="1" s="1"/>
  <c r="X213" i="1"/>
  <c r="AG213" i="1"/>
  <c r="C213" i="1"/>
  <c r="G156" i="4"/>
  <c r="C258" i="4"/>
  <c r="B258" i="4"/>
  <c r="AE212" i="1" l="1"/>
  <c r="S212" i="1"/>
  <c r="AB212" i="1"/>
  <c r="E212" i="1" l="1"/>
  <c r="H213" i="1" s="1"/>
  <c r="T212" i="1"/>
  <c r="I213" i="1" l="1"/>
  <c r="J213" i="1"/>
  <c r="W212" i="1"/>
  <c r="AH212" i="1"/>
  <c r="J155" i="4"/>
  <c r="Y213" i="1" l="1"/>
  <c r="A214" i="1"/>
  <c r="Z213" i="1"/>
  <c r="K213" i="1"/>
  <c r="E258" i="4"/>
  <c r="F155" i="4"/>
  <c r="I155" i="4"/>
  <c r="AF212" i="1"/>
  <c r="D213" i="1"/>
  <c r="P214" i="1" l="1"/>
  <c r="G214" i="1"/>
  <c r="F213" i="1"/>
  <c r="B214" i="1"/>
  <c r="A259" i="4"/>
  <c r="AA214" i="1"/>
  <c r="N213" i="1"/>
  <c r="AC213" i="1"/>
  <c r="AD213" i="1"/>
  <c r="L213" i="1"/>
  <c r="M213" i="1" s="1"/>
  <c r="G157" i="4" l="1"/>
  <c r="C214" i="1"/>
  <c r="X214" i="1"/>
  <c r="AG214" i="1"/>
  <c r="C259" i="4"/>
  <c r="B259" i="4"/>
  <c r="U213" i="1"/>
  <c r="V213" i="1" s="1"/>
  <c r="Q213" i="1"/>
  <c r="R213" i="1" s="1"/>
  <c r="AE213" i="1" l="1"/>
  <c r="S213" i="1"/>
  <c r="AB213" i="1"/>
  <c r="E213" i="1" l="1"/>
  <c r="H214" i="1" s="1"/>
  <c r="T213" i="1"/>
  <c r="I214" i="1" l="1"/>
  <c r="J214" i="1"/>
  <c r="W213" i="1"/>
  <c r="AH213" i="1"/>
  <c r="J156" i="4"/>
  <c r="A215" i="1" l="1"/>
  <c r="Y214" i="1"/>
  <c r="E259" i="4"/>
  <c r="Z214" i="1"/>
  <c r="K214" i="1"/>
  <c r="F156" i="4"/>
  <c r="I156" i="4"/>
  <c r="AF213" i="1"/>
  <c r="D214" i="1"/>
  <c r="P215" i="1" l="1"/>
  <c r="B215" i="1"/>
  <c r="G215" i="1"/>
  <c r="AA215" i="1"/>
  <c r="A260" i="4"/>
  <c r="F214" i="1"/>
  <c r="N214" i="1"/>
  <c r="AC214" i="1"/>
  <c r="AD214" i="1"/>
  <c r="L214" i="1"/>
  <c r="M214" i="1" s="1"/>
  <c r="G158" i="4" l="1"/>
  <c r="C215" i="1"/>
  <c r="X215" i="1"/>
  <c r="AG215" i="1"/>
  <c r="C260" i="4"/>
  <c r="B260" i="4"/>
  <c r="U214" i="1"/>
  <c r="V214" i="1" s="1"/>
  <c r="Q214" i="1"/>
  <c r="R214" i="1" s="1"/>
  <c r="AE214" i="1" l="1"/>
  <c r="S214" i="1"/>
  <c r="AB214" i="1"/>
  <c r="E214" i="1" l="1"/>
  <c r="H215" i="1" s="1"/>
  <c r="T214" i="1"/>
  <c r="I215" i="1" l="1"/>
  <c r="J215" i="1"/>
  <c r="J157" i="4"/>
  <c r="W214" i="1"/>
  <c r="AH214" i="1"/>
  <c r="A216" i="1" l="1"/>
  <c r="Y215" i="1"/>
  <c r="E260" i="4"/>
  <c r="K215" i="1"/>
  <c r="Z215" i="1"/>
  <c r="F157" i="4"/>
  <c r="I157" i="4"/>
  <c r="AF214" i="1"/>
  <c r="D215" i="1"/>
  <c r="P216" i="1" l="1"/>
  <c r="F215" i="1"/>
  <c r="G216" i="1"/>
  <c r="AA216" i="1"/>
  <c r="B216" i="1"/>
  <c r="A261" i="4"/>
  <c r="N215" i="1"/>
  <c r="AC215" i="1"/>
  <c r="AD215" i="1"/>
  <c r="L215" i="1"/>
  <c r="M215" i="1" s="1"/>
  <c r="G159" i="4" l="1"/>
  <c r="X216" i="1"/>
  <c r="C216" i="1"/>
  <c r="AG216" i="1"/>
  <c r="C261" i="4"/>
  <c r="B261" i="4"/>
  <c r="U215" i="1"/>
  <c r="V215" i="1" s="1"/>
  <c r="Q215" i="1"/>
  <c r="R215" i="1" s="1"/>
  <c r="AE215" i="1" l="1"/>
  <c r="AB215" i="1"/>
  <c r="S215" i="1"/>
  <c r="E215" i="1" l="1"/>
  <c r="H216" i="1" s="1"/>
  <c r="T215" i="1"/>
  <c r="I216" i="1" l="1"/>
  <c r="J216" i="1"/>
  <c r="J158" i="4"/>
  <c r="AH215" i="1"/>
  <c r="W215" i="1"/>
  <c r="K216" i="1" l="1"/>
  <c r="A217" i="1"/>
  <c r="Z216" i="1"/>
  <c r="Y216" i="1"/>
  <c r="E261" i="4"/>
  <c r="F158" i="4"/>
  <c r="I158" i="4"/>
  <c r="AF215" i="1"/>
  <c r="D216" i="1"/>
  <c r="N216" i="1" l="1"/>
  <c r="AC216" i="1"/>
  <c r="L216" i="1"/>
  <c r="M216" i="1" s="1"/>
  <c r="AD216" i="1"/>
  <c r="P217" i="1"/>
  <c r="B217" i="1"/>
  <c r="G217" i="1"/>
  <c r="AA217" i="1"/>
  <c r="F216" i="1"/>
  <c r="A262" i="4"/>
  <c r="U216" i="1" l="1"/>
  <c r="V216" i="1" s="1"/>
  <c r="Q216" i="1"/>
  <c r="R216" i="1" s="1"/>
  <c r="AG217" i="1"/>
  <c r="X217" i="1"/>
  <c r="G160" i="4"/>
  <c r="C217" i="1"/>
  <c r="C262" i="4"/>
  <c r="B262" i="4"/>
  <c r="S216" i="1" l="1"/>
  <c r="AE216" i="1"/>
  <c r="AB216" i="1"/>
  <c r="E216" i="1" l="1"/>
  <c r="H217" i="1" s="1"/>
  <c r="T216" i="1"/>
  <c r="I217" i="1" l="1"/>
  <c r="D217" i="1" s="1"/>
  <c r="J217" i="1"/>
  <c r="W216" i="1"/>
  <c r="J159" i="4"/>
  <c r="AH216" i="1"/>
  <c r="E262" i="4" l="1"/>
  <c r="Z217" i="1"/>
  <c r="A218" i="1"/>
  <c r="Y217" i="1"/>
  <c r="K217" i="1"/>
  <c r="F159" i="4"/>
  <c r="I159" i="4"/>
  <c r="AF216" i="1"/>
  <c r="P218" i="1" l="1"/>
  <c r="B218" i="1"/>
  <c r="G218" i="1"/>
  <c r="AA218" i="1"/>
  <c r="A263" i="4"/>
  <c r="F217" i="1"/>
  <c r="N217" i="1"/>
  <c r="AC217" i="1"/>
  <c r="AD217" i="1"/>
  <c r="L217" i="1"/>
  <c r="M217" i="1" s="1"/>
  <c r="C218" i="1" l="1"/>
  <c r="AG218" i="1"/>
  <c r="G161" i="4"/>
  <c r="X218" i="1"/>
  <c r="C263" i="4"/>
  <c r="B263" i="4"/>
  <c r="U217" i="1"/>
  <c r="V217" i="1" s="1"/>
  <c r="Q217" i="1"/>
  <c r="R217" i="1" s="1"/>
  <c r="S217" i="1" l="1"/>
  <c r="AB217" i="1"/>
  <c r="AE217" i="1"/>
  <c r="E217" i="1" l="1"/>
  <c r="H218" i="1" s="1"/>
  <c r="T217" i="1"/>
  <c r="I218" i="1" l="1"/>
  <c r="J218" i="1"/>
  <c r="J160" i="4"/>
  <c r="W217" i="1"/>
  <c r="AH217" i="1"/>
  <c r="E263" i="4" l="1"/>
  <c r="K218" i="1"/>
  <c r="A219" i="1"/>
  <c r="Z218" i="1"/>
  <c r="Y218" i="1"/>
  <c r="AF217" i="1"/>
  <c r="F160" i="4"/>
  <c r="I160" i="4"/>
  <c r="D218" i="1"/>
  <c r="N218" i="1" l="1"/>
  <c r="AC218" i="1"/>
  <c r="L218" i="1"/>
  <c r="M218" i="1" s="1"/>
  <c r="AD218" i="1"/>
  <c r="P219" i="1"/>
  <c r="AA219" i="1"/>
  <c r="A264" i="4"/>
  <c r="F218" i="1"/>
  <c r="B219" i="1"/>
  <c r="G219" i="1"/>
  <c r="U218" i="1" l="1"/>
  <c r="V218" i="1" s="1"/>
  <c r="Q218" i="1"/>
  <c r="R218" i="1" s="1"/>
  <c r="C264" i="4"/>
  <c r="B264" i="4"/>
  <c r="C219" i="1"/>
  <c r="AG219" i="1"/>
  <c r="G162" i="4"/>
  <c r="X219" i="1"/>
  <c r="AB218" i="1" l="1"/>
  <c r="S218" i="1"/>
  <c r="AE218" i="1"/>
  <c r="E218" i="1" l="1"/>
  <c r="H219" i="1" s="1"/>
  <c r="T218" i="1"/>
  <c r="I219" i="1" l="1"/>
  <c r="J219" i="1"/>
  <c r="J161" i="4"/>
  <c r="AH218" i="1"/>
  <c r="W218" i="1"/>
  <c r="Y219" i="1" l="1"/>
  <c r="E264" i="4"/>
  <c r="Z219" i="1"/>
  <c r="A220" i="1"/>
  <c r="K219" i="1"/>
  <c r="AF218" i="1"/>
  <c r="F161" i="4"/>
  <c r="I161" i="4"/>
  <c r="D219" i="1"/>
  <c r="P220" i="1" l="1"/>
  <c r="G220" i="1"/>
  <c r="AA220" i="1"/>
  <c r="F219" i="1"/>
  <c r="B220" i="1"/>
  <c r="A265" i="4"/>
  <c r="N219" i="1"/>
  <c r="AC219" i="1"/>
  <c r="L219" i="1"/>
  <c r="M219" i="1" s="1"/>
  <c r="AD219" i="1"/>
  <c r="AG220" i="1" l="1"/>
  <c r="G163" i="4"/>
  <c r="C220" i="1"/>
  <c r="X220" i="1"/>
  <c r="C265" i="4"/>
  <c r="B265" i="4"/>
  <c r="U219" i="1"/>
  <c r="V219" i="1" s="1"/>
  <c r="Q219" i="1"/>
  <c r="R219" i="1" s="1"/>
  <c r="AE219" i="1" l="1"/>
  <c r="AB219" i="1"/>
  <c r="S219" i="1"/>
  <c r="E219" i="1" l="1"/>
  <c r="H220" i="1" s="1"/>
  <c r="T219" i="1"/>
  <c r="I220" i="1" l="1"/>
  <c r="J220" i="1"/>
  <c r="J162" i="4"/>
  <c r="AH219" i="1"/>
  <c r="W219" i="1"/>
  <c r="A221" i="1" l="1"/>
  <c r="Z220" i="1"/>
  <c r="E265" i="4"/>
  <c r="Y220" i="1"/>
  <c r="K220" i="1"/>
  <c r="F162" i="4"/>
  <c r="I162" i="4"/>
  <c r="AF219" i="1"/>
  <c r="D220" i="1"/>
  <c r="P221" i="1" l="1"/>
  <c r="B221" i="1"/>
  <c r="G221" i="1"/>
  <c r="AA221" i="1"/>
  <c r="A266" i="4"/>
  <c r="F220" i="1"/>
  <c r="N220" i="1"/>
  <c r="AC220" i="1"/>
  <c r="L220" i="1"/>
  <c r="M220" i="1" s="1"/>
  <c r="AD220" i="1"/>
  <c r="C221" i="1" l="1"/>
  <c r="AG221" i="1"/>
  <c r="X221" i="1"/>
  <c r="G164" i="4"/>
  <c r="C266" i="4"/>
  <c r="B266" i="4"/>
  <c r="U220" i="1"/>
  <c r="V220" i="1" s="1"/>
  <c r="Q220" i="1"/>
  <c r="R220" i="1" s="1"/>
  <c r="S220" i="1" l="1"/>
  <c r="AB220" i="1"/>
  <c r="AE220" i="1"/>
  <c r="E220" i="1" l="1"/>
  <c r="H221" i="1" s="1"/>
  <c r="T220" i="1"/>
  <c r="I221" i="1" l="1"/>
  <c r="D221" i="1" s="1"/>
  <c r="J221" i="1"/>
  <c r="W220" i="1"/>
  <c r="AH220" i="1"/>
  <c r="J163" i="4"/>
  <c r="A222" i="1" l="1"/>
  <c r="Z221" i="1"/>
  <c r="Y221" i="1"/>
  <c r="K221" i="1"/>
  <c r="E266" i="4"/>
  <c r="AF220" i="1"/>
  <c r="F163" i="4"/>
  <c r="I163" i="4"/>
  <c r="P222" i="1" l="1"/>
  <c r="A267" i="4"/>
  <c r="AA222" i="1"/>
  <c r="B222" i="1"/>
  <c r="G222" i="1"/>
  <c r="F221" i="1"/>
  <c r="N221" i="1"/>
  <c r="AC221" i="1"/>
  <c r="AD221" i="1"/>
  <c r="L221" i="1"/>
  <c r="M221" i="1" s="1"/>
  <c r="C267" i="4" l="1"/>
  <c r="B267" i="4"/>
  <c r="AG222" i="1"/>
  <c r="X222" i="1"/>
  <c r="C222" i="1"/>
  <c r="G165" i="4"/>
  <c r="U221" i="1"/>
  <c r="V221" i="1" s="1"/>
  <c r="Q221" i="1"/>
  <c r="R221" i="1" s="1"/>
  <c r="AB221" i="1" l="1"/>
  <c r="AE221" i="1"/>
  <c r="S221" i="1"/>
  <c r="E221" i="1" l="1"/>
  <c r="H222" i="1" s="1"/>
  <c r="T221" i="1"/>
  <c r="I222" i="1" l="1"/>
  <c r="D222" i="1" s="1"/>
  <c r="J222" i="1"/>
  <c r="AH221" i="1"/>
  <c r="J164" i="4"/>
  <c r="W221" i="1"/>
  <c r="Z222" i="1" l="1"/>
  <c r="K222" i="1"/>
  <c r="A223" i="1"/>
  <c r="E267" i="4"/>
  <c r="Y222" i="1"/>
  <c r="AF221" i="1"/>
  <c r="F164" i="4"/>
  <c r="I164" i="4"/>
  <c r="N222" i="1" l="1"/>
  <c r="AC222" i="1"/>
  <c r="L222" i="1"/>
  <c r="M222" i="1" s="1"/>
  <c r="AD222" i="1"/>
  <c r="P223" i="1"/>
  <c r="AA223" i="1"/>
  <c r="F222" i="1"/>
  <c r="G223" i="1"/>
  <c r="B223" i="1"/>
  <c r="A268" i="4"/>
  <c r="U222" i="1" l="1"/>
  <c r="V222" i="1" s="1"/>
  <c r="Q222" i="1"/>
  <c r="R222" i="1" s="1"/>
  <c r="AG223" i="1"/>
  <c r="G166" i="4"/>
  <c r="C223" i="1"/>
  <c r="X223" i="1"/>
  <c r="C268" i="4"/>
  <c r="B268" i="4"/>
  <c r="AB222" i="1" l="1"/>
  <c r="AE222" i="1"/>
  <c r="S222" i="1"/>
  <c r="E222" i="1" l="1"/>
  <c r="H223" i="1" s="1"/>
  <c r="T222" i="1"/>
  <c r="I223" i="1" l="1"/>
  <c r="D223" i="1" s="1"/>
  <c r="J223" i="1"/>
  <c r="AH222" i="1"/>
  <c r="W222" i="1"/>
  <c r="J165" i="4"/>
  <c r="Z223" i="1" l="1"/>
  <c r="A224" i="1"/>
  <c r="K223" i="1"/>
  <c r="E268" i="4"/>
  <c r="Y223" i="1"/>
  <c r="F165" i="4"/>
  <c r="I165" i="4"/>
  <c r="AF222" i="1"/>
  <c r="P224" i="1" l="1"/>
  <c r="F223" i="1"/>
  <c r="B224" i="1"/>
  <c r="G224" i="1"/>
  <c r="AA224" i="1"/>
  <c r="A269" i="4"/>
  <c r="N223" i="1"/>
  <c r="AC223" i="1"/>
  <c r="AD223" i="1"/>
  <c r="L223" i="1"/>
  <c r="M223" i="1" s="1"/>
  <c r="X224" i="1" l="1"/>
  <c r="G167" i="4"/>
  <c r="C224" i="1"/>
  <c r="AG224" i="1"/>
  <c r="C269" i="4"/>
  <c r="B269" i="4"/>
  <c r="U223" i="1"/>
  <c r="V223" i="1" s="1"/>
  <c r="Q223" i="1"/>
  <c r="R223" i="1" s="1"/>
  <c r="AB223" i="1" l="1"/>
  <c r="S223" i="1"/>
  <c r="AE223" i="1"/>
  <c r="E223" i="1" l="1"/>
  <c r="H224" i="1" s="1"/>
  <c r="T223" i="1"/>
  <c r="I224" i="1" l="1"/>
  <c r="J224" i="1"/>
  <c r="J166" i="4"/>
  <c r="W223" i="1"/>
  <c r="AH223" i="1"/>
  <c r="Y224" i="1" l="1"/>
  <c r="A225" i="1"/>
  <c r="Z224" i="1"/>
  <c r="K224" i="1"/>
  <c r="E269" i="4"/>
  <c r="AF223" i="1"/>
  <c r="F166" i="4"/>
  <c r="I166" i="4"/>
  <c r="D224" i="1"/>
  <c r="P225" i="1" l="1"/>
  <c r="G225" i="1"/>
  <c r="F224" i="1"/>
  <c r="AA225" i="1"/>
  <c r="B225" i="1"/>
  <c r="A270" i="4"/>
  <c r="N224" i="1"/>
  <c r="AC224" i="1"/>
  <c r="AD224" i="1"/>
  <c r="L224" i="1"/>
  <c r="M224" i="1" s="1"/>
  <c r="X225" i="1" l="1"/>
  <c r="G168" i="4"/>
  <c r="C225" i="1"/>
  <c r="AG225" i="1"/>
  <c r="C270" i="4"/>
  <c r="B270" i="4"/>
  <c r="U224" i="1"/>
  <c r="V224" i="1" s="1"/>
  <c r="Q224" i="1"/>
  <c r="R224" i="1" s="1"/>
  <c r="AE224" i="1" l="1"/>
  <c r="S224" i="1"/>
  <c r="AB224" i="1"/>
  <c r="E224" i="1" l="1"/>
  <c r="H225" i="1" s="1"/>
  <c r="T224" i="1"/>
  <c r="I225" i="1" l="1"/>
  <c r="D225" i="1" s="1"/>
  <c r="J225" i="1"/>
  <c r="J167" i="4"/>
  <c r="AH224" i="1"/>
  <c r="W224" i="1"/>
  <c r="Y225" i="1" l="1"/>
  <c r="K225" i="1"/>
  <c r="A226" i="1"/>
  <c r="E270" i="4"/>
  <c r="Z225" i="1"/>
  <c r="F167" i="4"/>
  <c r="I167" i="4"/>
  <c r="AF224" i="1"/>
  <c r="N225" i="1" l="1"/>
  <c r="AC225" i="1"/>
  <c r="AD225" i="1"/>
  <c r="L225" i="1"/>
  <c r="M225" i="1" s="1"/>
  <c r="P226" i="1"/>
  <c r="AA226" i="1"/>
  <c r="F225" i="1"/>
  <c r="B226" i="1"/>
  <c r="G226" i="1"/>
  <c r="A271" i="4"/>
  <c r="U225" i="1" l="1"/>
  <c r="V225" i="1" s="1"/>
  <c r="Q225" i="1"/>
  <c r="R225" i="1" s="1"/>
  <c r="X226" i="1"/>
  <c r="AG226" i="1"/>
  <c r="G169" i="4"/>
  <c r="C226" i="1"/>
  <c r="C271" i="4"/>
  <c r="B271" i="4"/>
  <c r="AE225" i="1" l="1"/>
  <c r="S225" i="1"/>
  <c r="AB225" i="1"/>
  <c r="E225" i="1" l="1"/>
  <c r="H226" i="1" s="1"/>
  <c r="T225" i="1"/>
  <c r="I226" i="1" l="1"/>
  <c r="J226" i="1"/>
  <c r="AH225" i="1"/>
  <c r="J168" i="4"/>
  <c r="W225" i="1"/>
  <c r="A227" i="1" l="1"/>
  <c r="Y226" i="1"/>
  <c r="Z226" i="1"/>
  <c r="E271" i="4"/>
  <c r="K226" i="1"/>
  <c r="AF225" i="1"/>
  <c r="F168" i="4"/>
  <c r="I168" i="4"/>
  <c r="D226" i="1"/>
  <c r="P227" i="1" l="1"/>
  <c r="AA227" i="1"/>
  <c r="G227" i="1"/>
  <c r="A272" i="4"/>
  <c r="F226" i="1"/>
  <c r="B227" i="1"/>
  <c r="N226" i="1"/>
  <c r="AC226" i="1"/>
  <c r="L226" i="1"/>
  <c r="M226" i="1" s="1"/>
  <c r="AD226" i="1"/>
  <c r="C272" i="4" l="1"/>
  <c r="B272" i="4"/>
  <c r="X227" i="1"/>
  <c r="G170" i="4"/>
  <c r="C227" i="1"/>
  <c r="AG227" i="1"/>
  <c r="U226" i="1"/>
  <c r="V226" i="1" s="1"/>
  <c r="Q226" i="1"/>
  <c r="R226" i="1" s="1"/>
  <c r="AB226" i="1" l="1"/>
  <c r="S226" i="1"/>
  <c r="AE226" i="1"/>
  <c r="E226" i="1" l="1"/>
  <c r="H227" i="1" s="1"/>
  <c r="T226" i="1"/>
  <c r="I227" i="1" l="1"/>
  <c r="D227" i="1" s="1"/>
  <c r="J227" i="1"/>
  <c r="J169" i="4"/>
  <c r="W226" i="1"/>
  <c r="AH226" i="1"/>
  <c r="E272" i="4" l="1"/>
  <c r="Z227" i="1"/>
  <c r="A228" i="1"/>
  <c r="Y227" i="1"/>
  <c r="K227" i="1"/>
  <c r="F169" i="4"/>
  <c r="I169" i="4"/>
  <c r="AF226" i="1"/>
  <c r="P228" i="1" l="1"/>
  <c r="F227" i="1"/>
  <c r="A273" i="4"/>
  <c r="B228" i="1"/>
  <c r="G228" i="1"/>
  <c r="AA228" i="1"/>
  <c r="N227" i="1"/>
  <c r="AC227" i="1"/>
  <c r="L227" i="1"/>
  <c r="M227" i="1" s="1"/>
  <c r="AD227" i="1"/>
  <c r="C273" i="4" l="1"/>
  <c r="B273" i="4"/>
  <c r="G171" i="4"/>
  <c r="C228" i="1"/>
  <c r="X228" i="1"/>
  <c r="AG228" i="1"/>
  <c r="U227" i="1"/>
  <c r="V227" i="1" s="1"/>
  <c r="Q227" i="1"/>
  <c r="R227" i="1" s="1"/>
  <c r="AE227" i="1" l="1"/>
  <c r="AB227" i="1"/>
  <c r="S227" i="1"/>
  <c r="E227" i="1" l="1"/>
  <c r="H228" i="1" s="1"/>
  <c r="T227" i="1"/>
  <c r="I228" i="1" l="1"/>
  <c r="D228" i="1" s="1"/>
  <c r="J228" i="1"/>
  <c r="AH227" i="1"/>
  <c r="W227" i="1"/>
  <c r="J170" i="4"/>
  <c r="A229" i="1" l="1"/>
  <c r="Z228" i="1"/>
  <c r="K228" i="1"/>
  <c r="E273" i="4"/>
  <c r="Y228" i="1"/>
  <c r="F170" i="4"/>
  <c r="I170" i="4"/>
  <c r="AF227" i="1"/>
  <c r="P229" i="1" l="1"/>
  <c r="B229" i="1"/>
  <c r="G229" i="1"/>
  <c r="AA229" i="1"/>
  <c r="A274" i="4"/>
  <c r="F228" i="1"/>
  <c r="N228" i="1"/>
  <c r="AC228" i="1"/>
  <c r="AD228" i="1"/>
  <c r="L228" i="1"/>
  <c r="M228" i="1" s="1"/>
  <c r="C229" i="1" l="1"/>
  <c r="X229" i="1"/>
  <c r="AG229" i="1"/>
  <c r="G172" i="4"/>
  <c r="C274" i="4"/>
  <c r="B274" i="4"/>
  <c r="U228" i="1"/>
  <c r="V228" i="1" s="1"/>
  <c r="Q228" i="1"/>
  <c r="R228" i="1" s="1"/>
  <c r="AE228" i="1" l="1"/>
  <c r="AB228" i="1"/>
  <c r="S228" i="1"/>
  <c r="E228" i="1" l="1"/>
  <c r="H229" i="1" s="1"/>
  <c r="T228" i="1"/>
  <c r="I229" i="1" l="1"/>
  <c r="D229" i="1" s="1"/>
  <c r="J229" i="1"/>
  <c r="W228" i="1"/>
  <c r="AH228" i="1"/>
  <c r="J171" i="4"/>
  <c r="Z229" i="1" l="1"/>
  <c r="K229" i="1"/>
  <c r="E274" i="4"/>
  <c r="A230" i="1"/>
  <c r="Y229" i="1"/>
  <c r="AF228" i="1"/>
  <c r="F171" i="4"/>
  <c r="I171" i="4"/>
  <c r="N229" i="1" l="1"/>
  <c r="AC229" i="1"/>
  <c r="L229" i="1"/>
  <c r="M229" i="1" s="1"/>
  <c r="AD229" i="1"/>
  <c r="P230" i="1"/>
  <c r="G230" i="1"/>
  <c r="AA230" i="1"/>
  <c r="A275" i="4"/>
  <c r="B230" i="1"/>
  <c r="F229" i="1"/>
  <c r="U229" i="1" l="1"/>
  <c r="V229" i="1" s="1"/>
  <c r="Q229" i="1"/>
  <c r="R229" i="1" s="1"/>
  <c r="C275" i="4"/>
  <c r="B275" i="4"/>
  <c r="X230" i="1"/>
  <c r="AG230" i="1"/>
  <c r="C230" i="1"/>
  <c r="G173" i="4"/>
  <c r="AE229" i="1" l="1"/>
  <c r="AB229" i="1"/>
  <c r="S229" i="1"/>
  <c r="E229" i="1" l="1"/>
  <c r="H230" i="1" s="1"/>
  <c r="T229" i="1"/>
  <c r="I230" i="1" l="1"/>
  <c r="D230" i="1" s="1"/>
  <c r="J230" i="1"/>
  <c r="W229" i="1"/>
  <c r="J172" i="4"/>
  <c r="AH229" i="1"/>
  <c r="E275" i="4" l="1"/>
  <c r="Y230" i="1"/>
  <c r="K230" i="1"/>
  <c r="A231" i="1"/>
  <c r="Z230" i="1"/>
  <c r="AF229" i="1"/>
  <c r="F172" i="4"/>
  <c r="I172" i="4"/>
  <c r="N230" i="1" l="1"/>
  <c r="AC230" i="1"/>
  <c r="AD230" i="1"/>
  <c r="L230" i="1"/>
  <c r="M230" i="1" s="1"/>
  <c r="P231" i="1"/>
  <c r="B231" i="1"/>
  <c r="G231" i="1"/>
  <c r="AA231" i="1"/>
  <c r="A276" i="4"/>
  <c r="F230" i="1"/>
  <c r="U230" i="1" l="1"/>
  <c r="V230" i="1" s="1"/>
  <c r="Q230" i="1"/>
  <c r="R230" i="1" s="1"/>
  <c r="C231" i="1"/>
  <c r="G174" i="4"/>
  <c r="X231" i="1"/>
  <c r="AG231" i="1"/>
  <c r="C276" i="4"/>
  <c r="B276" i="4"/>
  <c r="AB230" i="1" l="1"/>
  <c r="S230" i="1"/>
  <c r="AE230" i="1"/>
  <c r="E230" i="1" l="1"/>
  <c r="H231" i="1" s="1"/>
  <c r="T230" i="1"/>
  <c r="I231" i="1" l="1"/>
  <c r="D231" i="1" s="1"/>
  <c r="J231" i="1"/>
  <c r="W230" i="1"/>
  <c r="AH230" i="1"/>
  <c r="J173" i="4"/>
  <c r="E276" i="4" l="1"/>
  <c r="Y231" i="1"/>
  <c r="A232" i="1"/>
  <c r="Z231" i="1"/>
  <c r="K231" i="1"/>
  <c r="AF230" i="1"/>
  <c r="F173" i="4"/>
  <c r="I173" i="4"/>
  <c r="P232" i="1" l="1"/>
  <c r="G232" i="1"/>
  <c r="B232" i="1"/>
  <c r="AA232" i="1"/>
  <c r="A277" i="4"/>
  <c r="F231" i="1"/>
  <c r="N231" i="1"/>
  <c r="AC231" i="1"/>
  <c r="L231" i="1"/>
  <c r="M231" i="1" s="1"/>
  <c r="AD231" i="1"/>
  <c r="X232" i="1" l="1"/>
  <c r="G175" i="4"/>
  <c r="C232" i="1"/>
  <c r="AG232" i="1"/>
  <c r="C277" i="4"/>
  <c r="B277" i="4"/>
  <c r="U231" i="1"/>
  <c r="V231" i="1" s="1"/>
  <c r="Q231" i="1"/>
  <c r="R231" i="1" s="1"/>
  <c r="AB231" i="1" l="1"/>
  <c r="S231" i="1"/>
  <c r="AE231" i="1"/>
  <c r="E231" i="1" l="1"/>
  <c r="H232" i="1" s="1"/>
  <c r="T231" i="1"/>
  <c r="I232" i="1" l="1"/>
  <c r="J232" i="1"/>
  <c r="W231" i="1"/>
  <c r="AH231" i="1"/>
  <c r="J174" i="4"/>
  <c r="E277" i="4" l="1"/>
  <c r="K232" i="1"/>
  <c r="A233" i="1"/>
  <c r="Z232" i="1"/>
  <c r="Y232" i="1"/>
  <c r="AF231" i="1"/>
  <c r="F174" i="4"/>
  <c r="I174" i="4"/>
  <c r="D232" i="1"/>
  <c r="N232" i="1" l="1"/>
  <c r="AC232" i="1"/>
  <c r="AD232" i="1"/>
  <c r="L232" i="1"/>
  <c r="M232" i="1" s="1"/>
  <c r="P233" i="1"/>
  <c r="G233" i="1"/>
  <c r="AA233" i="1"/>
  <c r="F232" i="1"/>
  <c r="B233" i="1"/>
  <c r="A278" i="4"/>
  <c r="U232" i="1" l="1"/>
  <c r="V232" i="1" s="1"/>
  <c r="Q232" i="1"/>
  <c r="R232" i="1" s="1"/>
  <c r="AG233" i="1"/>
  <c r="G176" i="4"/>
  <c r="C233" i="1"/>
  <c r="X233" i="1"/>
  <c r="C278" i="4"/>
  <c r="B278" i="4"/>
  <c r="AE232" i="1" l="1"/>
  <c r="AB232" i="1"/>
  <c r="S232" i="1"/>
  <c r="E232" i="1" l="1"/>
  <c r="H233" i="1" s="1"/>
  <c r="T232" i="1"/>
  <c r="I233" i="1" l="1"/>
  <c r="J233" i="1"/>
  <c r="W232" i="1"/>
  <c r="AH232" i="1"/>
  <c r="J175" i="4"/>
  <c r="K233" i="1" l="1"/>
  <c r="E278" i="4"/>
  <c r="A234" i="1"/>
  <c r="Z233" i="1"/>
  <c r="Y233" i="1"/>
  <c r="AF232" i="1"/>
  <c r="F175" i="4"/>
  <c r="I175" i="4"/>
  <c r="D233" i="1"/>
  <c r="N233" i="1" l="1"/>
  <c r="AC233" i="1"/>
  <c r="AD233" i="1"/>
  <c r="L233" i="1"/>
  <c r="M233" i="1" s="1"/>
  <c r="P234" i="1"/>
  <c r="G234" i="1"/>
  <c r="AA234" i="1"/>
  <c r="A279" i="4"/>
  <c r="B234" i="1"/>
  <c r="F233" i="1"/>
  <c r="U233" i="1" l="1"/>
  <c r="V233" i="1" s="1"/>
  <c r="Q233" i="1"/>
  <c r="R233" i="1" s="1"/>
  <c r="C279" i="4"/>
  <c r="B279" i="4"/>
  <c r="X234" i="1"/>
  <c r="AG234" i="1"/>
  <c r="C234" i="1"/>
  <c r="G177" i="4"/>
  <c r="S233" i="1" l="1"/>
  <c r="AE233" i="1"/>
  <c r="AB233" i="1"/>
  <c r="E233" i="1" l="1"/>
  <c r="H234" i="1" s="1"/>
  <c r="T233" i="1"/>
  <c r="I234" i="1" l="1"/>
  <c r="J234" i="1"/>
  <c r="W233" i="1"/>
  <c r="J176" i="4"/>
  <c r="AH233" i="1"/>
  <c r="E279" i="4" l="1"/>
  <c r="A235" i="1"/>
  <c r="Y234" i="1"/>
  <c r="K234" i="1"/>
  <c r="Z234" i="1"/>
  <c r="F176" i="4"/>
  <c r="I176" i="4"/>
  <c r="AF233" i="1"/>
  <c r="D234" i="1"/>
  <c r="P235" i="1" l="1"/>
  <c r="AA235" i="1"/>
  <c r="A280" i="4"/>
  <c r="F234" i="1"/>
  <c r="B235" i="1"/>
  <c r="G235" i="1"/>
  <c r="N234" i="1"/>
  <c r="AC234" i="1"/>
  <c r="L234" i="1"/>
  <c r="M234" i="1" s="1"/>
  <c r="AD234" i="1"/>
  <c r="C280" i="4" l="1"/>
  <c r="B280" i="4"/>
  <c r="C235" i="1"/>
  <c r="X235" i="1"/>
  <c r="AG235" i="1"/>
  <c r="G178" i="4"/>
  <c r="U234" i="1"/>
  <c r="V234" i="1" s="1"/>
  <c r="Q234" i="1"/>
  <c r="R234" i="1" s="1"/>
  <c r="AB234" i="1" l="1"/>
  <c r="S234" i="1"/>
  <c r="AE234" i="1"/>
  <c r="E234" i="1" l="1"/>
  <c r="H235" i="1" s="1"/>
  <c r="T234" i="1"/>
  <c r="I235" i="1" l="1"/>
  <c r="D235" i="1" s="1"/>
  <c r="J235" i="1"/>
  <c r="W234" i="1"/>
  <c r="AH234" i="1"/>
  <c r="J177" i="4"/>
  <c r="A236" i="1" l="1"/>
  <c r="Z235" i="1"/>
  <c r="E280" i="4"/>
  <c r="Y235" i="1"/>
  <c r="K235" i="1"/>
  <c r="AF234" i="1"/>
  <c r="F177" i="4"/>
  <c r="I177" i="4"/>
  <c r="P236" i="1" l="1"/>
  <c r="G236" i="1"/>
  <c r="AA236" i="1"/>
  <c r="F235" i="1"/>
  <c r="B236" i="1"/>
  <c r="A281" i="4"/>
  <c r="N235" i="1"/>
  <c r="AC235" i="1"/>
  <c r="AD235" i="1"/>
  <c r="L235" i="1"/>
  <c r="M235" i="1" s="1"/>
  <c r="X236" i="1" l="1"/>
  <c r="AG236" i="1"/>
  <c r="G179" i="4"/>
  <c r="C236" i="1"/>
  <c r="C281" i="4"/>
  <c r="B281" i="4"/>
  <c r="U235" i="1"/>
  <c r="V235" i="1" s="1"/>
  <c r="Q235" i="1"/>
  <c r="R235" i="1" s="1"/>
  <c r="S235" i="1" l="1"/>
  <c r="AE235" i="1"/>
  <c r="AB235" i="1"/>
  <c r="E235" i="1" l="1"/>
  <c r="H236" i="1" s="1"/>
  <c r="T235" i="1"/>
  <c r="I236" i="1" l="1"/>
  <c r="D236" i="1" s="1"/>
  <c r="J236" i="1"/>
  <c r="W235" i="1"/>
  <c r="AH235" i="1"/>
  <c r="J178" i="4"/>
  <c r="Y236" i="1" l="1"/>
  <c r="K236" i="1"/>
  <c r="E281" i="4"/>
  <c r="A237" i="1"/>
  <c r="Z236" i="1"/>
  <c r="AF235" i="1"/>
  <c r="F178" i="4"/>
  <c r="I178" i="4"/>
  <c r="N236" i="1" l="1"/>
  <c r="AC236" i="1"/>
  <c r="AD236" i="1"/>
  <c r="L236" i="1"/>
  <c r="M236" i="1" s="1"/>
  <c r="P237" i="1"/>
  <c r="G237" i="1"/>
  <c r="A282" i="4"/>
  <c r="B237" i="1"/>
  <c r="AA237" i="1"/>
  <c r="F236" i="1"/>
  <c r="U236" i="1" l="1"/>
  <c r="V236" i="1" s="1"/>
  <c r="Q236" i="1"/>
  <c r="R236" i="1" s="1"/>
  <c r="C282" i="4"/>
  <c r="B282" i="4"/>
  <c r="AG237" i="1"/>
  <c r="C237" i="1"/>
  <c r="X237" i="1"/>
  <c r="G180" i="4"/>
  <c r="AB236" i="1" l="1"/>
  <c r="S236" i="1"/>
  <c r="AE236" i="1"/>
  <c r="E236" i="1" l="1"/>
  <c r="H237" i="1" s="1"/>
  <c r="T236" i="1"/>
  <c r="I237" i="1" l="1"/>
  <c r="J237" i="1"/>
  <c r="W236" i="1"/>
  <c r="AH236" i="1"/>
  <c r="J179" i="4"/>
  <c r="A238" i="1" l="1"/>
  <c r="Y237" i="1"/>
  <c r="K237" i="1"/>
  <c r="E282" i="4"/>
  <c r="Z237" i="1"/>
  <c r="AF236" i="1"/>
  <c r="F179" i="4"/>
  <c r="I179" i="4"/>
  <c r="D237" i="1"/>
  <c r="P238" i="1" l="1"/>
  <c r="B238" i="1"/>
  <c r="G238" i="1"/>
  <c r="AA238" i="1"/>
  <c r="A283" i="4"/>
  <c r="F237" i="1"/>
  <c r="N237" i="1"/>
  <c r="AC237" i="1"/>
  <c r="L237" i="1"/>
  <c r="M237" i="1" s="1"/>
  <c r="AD237" i="1"/>
  <c r="C238" i="1" l="1"/>
  <c r="G181" i="4"/>
  <c r="X238" i="1"/>
  <c r="AG238" i="1"/>
  <c r="C283" i="4"/>
  <c r="B283" i="4"/>
  <c r="U237" i="1"/>
  <c r="V237" i="1" s="1"/>
  <c r="Q237" i="1"/>
  <c r="R237" i="1" s="1"/>
  <c r="AE237" i="1" l="1"/>
  <c r="AB237" i="1"/>
  <c r="S237" i="1"/>
  <c r="E237" i="1" l="1"/>
  <c r="H238" i="1" s="1"/>
  <c r="T237" i="1"/>
  <c r="I238" i="1" l="1"/>
  <c r="J238" i="1"/>
  <c r="W237" i="1"/>
  <c r="AH237" i="1"/>
  <c r="J180" i="4"/>
  <c r="E283" i="4" l="1"/>
  <c r="A239" i="1"/>
  <c r="Y238" i="1"/>
  <c r="K238" i="1"/>
  <c r="Z238" i="1"/>
  <c r="AF237" i="1"/>
  <c r="F180" i="4"/>
  <c r="I180" i="4"/>
  <c r="D238" i="1"/>
  <c r="P239" i="1" l="1"/>
  <c r="G239" i="1"/>
  <c r="AA239" i="1"/>
  <c r="A284" i="4"/>
  <c r="F238" i="1"/>
  <c r="B239" i="1"/>
  <c r="N238" i="1"/>
  <c r="AC238" i="1"/>
  <c r="L238" i="1"/>
  <c r="M238" i="1" s="1"/>
  <c r="AD238" i="1"/>
  <c r="C284" i="4" l="1"/>
  <c r="B284" i="4"/>
  <c r="C239" i="1"/>
  <c r="X239" i="1"/>
  <c r="AG239" i="1"/>
  <c r="G182" i="4"/>
  <c r="U238" i="1"/>
  <c r="V238" i="1" s="1"/>
  <c r="Q238" i="1"/>
  <c r="R238" i="1" s="1"/>
  <c r="AE238" i="1" l="1"/>
  <c r="AB238" i="1"/>
  <c r="S238" i="1"/>
  <c r="E238" i="1" l="1"/>
  <c r="H239" i="1" s="1"/>
  <c r="T238" i="1"/>
  <c r="I239" i="1" l="1"/>
  <c r="D239" i="1" s="1"/>
  <c r="J239" i="1"/>
  <c r="W238" i="1"/>
  <c r="AH238" i="1"/>
  <c r="J181" i="4"/>
  <c r="E284" i="4" l="1"/>
  <c r="A240" i="1"/>
  <c r="K239" i="1"/>
  <c r="Z239" i="1"/>
  <c r="Y239" i="1"/>
  <c r="AF238" i="1"/>
  <c r="F181" i="4"/>
  <c r="I181" i="4"/>
  <c r="P240" i="1" l="1"/>
  <c r="AA240" i="1"/>
  <c r="A285" i="4"/>
  <c r="F239" i="1"/>
  <c r="B240" i="1"/>
  <c r="G240" i="1"/>
  <c r="N239" i="1"/>
  <c r="AC239" i="1"/>
  <c r="L239" i="1"/>
  <c r="M239" i="1" s="1"/>
  <c r="AD239" i="1"/>
  <c r="C285" i="4" l="1"/>
  <c r="B285" i="4"/>
  <c r="X240" i="1"/>
  <c r="C240" i="1"/>
  <c r="AG240" i="1"/>
  <c r="G183" i="4"/>
  <c r="U239" i="1"/>
  <c r="V239" i="1" s="1"/>
  <c r="Q239" i="1"/>
  <c r="R239" i="1" s="1"/>
  <c r="S239" i="1" l="1"/>
  <c r="AE239" i="1"/>
  <c r="AB239" i="1"/>
  <c r="E239" i="1" l="1"/>
  <c r="H240" i="1" s="1"/>
  <c r="T239" i="1"/>
  <c r="I240" i="1" l="1"/>
  <c r="D240" i="1" s="1"/>
  <c r="J240" i="1"/>
  <c r="W239" i="1"/>
  <c r="AH239" i="1"/>
  <c r="J182" i="4"/>
  <c r="Z240" i="1" l="1"/>
  <c r="E285" i="4"/>
  <c r="A241" i="1"/>
  <c r="Y240" i="1"/>
  <c r="K240" i="1"/>
  <c r="AF239" i="1"/>
  <c r="F182" i="4"/>
  <c r="I182" i="4"/>
  <c r="P241" i="1" l="1"/>
  <c r="G241" i="1"/>
  <c r="A286" i="4"/>
  <c r="B241" i="1"/>
  <c r="AA241" i="1"/>
  <c r="F240" i="1"/>
  <c r="N240" i="1"/>
  <c r="AC240" i="1"/>
  <c r="L240" i="1"/>
  <c r="M240" i="1" s="1"/>
  <c r="AD240" i="1"/>
  <c r="C286" i="4" l="1"/>
  <c r="B286" i="4"/>
  <c r="C241" i="1"/>
  <c r="X241" i="1"/>
  <c r="AG241" i="1"/>
  <c r="G184" i="4"/>
  <c r="U240" i="1"/>
  <c r="V240" i="1" s="1"/>
  <c r="Q240" i="1"/>
  <c r="R240" i="1" s="1"/>
  <c r="AE240" i="1" l="1"/>
  <c r="AB240" i="1"/>
  <c r="S240" i="1"/>
  <c r="E240" i="1" l="1"/>
  <c r="H241" i="1" s="1"/>
  <c r="T240" i="1"/>
  <c r="I241" i="1" l="1"/>
  <c r="J241" i="1"/>
  <c r="W240" i="1"/>
  <c r="J183" i="4"/>
  <c r="AH240" i="1"/>
  <c r="A242" i="1" l="1"/>
  <c r="K241" i="1"/>
  <c r="E286" i="4"/>
  <c r="Z241" i="1"/>
  <c r="Y241" i="1"/>
  <c r="F183" i="4"/>
  <c r="I183" i="4"/>
  <c r="AF240" i="1"/>
  <c r="D241" i="1"/>
  <c r="P242" i="1" l="1"/>
  <c r="G242" i="1"/>
  <c r="AA242" i="1"/>
  <c r="B242" i="1"/>
  <c r="A287" i="4"/>
  <c r="F241" i="1"/>
  <c r="N241" i="1"/>
  <c r="AC241" i="1"/>
  <c r="AD241" i="1"/>
  <c r="L241" i="1"/>
  <c r="M241" i="1" s="1"/>
  <c r="G185" i="4" l="1"/>
  <c r="C242" i="1"/>
  <c r="X242" i="1"/>
  <c r="AG242" i="1"/>
  <c r="C287" i="4"/>
  <c r="B287" i="4"/>
  <c r="U241" i="1"/>
  <c r="V241" i="1" s="1"/>
  <c r="Q241" i="1"/>
  <c r="R241" i="1" s="1"/>
  <c r="AB241" i="1" l="1"/>
  <c r="S241" i="1"/>
  <c r="AE241" i="1"/>
  <c r="E241" i="1" l="1"/>
  <c r="H242" i="1" s="1"/>
  <c r="T241" i="1"/>
  <c r="I242" i="1" l="1"/>
  <c r="J242" i="1"/>
  <c r="W241" i="1"/>
  <c r="AH241" i="1"/>
  <c r="J184" i="4"/>
  <c r="A243" i="1" l="1"/>
  <c r="K242" i="1"/>
  <c r="E287" i="4"/>
  <c r="Z242" i="1"/>
  <c r="Y242" i="1"/>
  <c r="F184" i="4"/>
  <c r="I184" i="4"/>
  <c r="AF241" i="1"/>
  <c r="D242" i="1"/>
  <c r="P243" i="1" l="1"/>
  <c r="G243" i="1"/>
  <c r="F242" i="1"/>
  <c r="B243" i="1"/>
  <c r="AA243" i="1"/>
  <c r="A288" i="4"/>
  <c r="N242" i="1"/>
  <c r="AC242" i="1"/>
  <c r="L242" i="1"/>
  <c r="M242" i="1" s="1"/>
  <c r="AD242" i="1"/>
  <c r="G186" i="4" l="1"/>
  <c r="C243" i="1"/>
  <c r="X243" i="1"/>
  <c r="AG243" i="1"/>
  <c r="C288" i="4"/>
  <c r="B288" i="4"/>
  <c r="U242" i="1"/>
  <c r="V242" i="1" s="1"/>
  <c r="Q242" i="1"/>
  <c r="R242" i="1" s="1"/>
  <c r="AE242" i="1" l="1"/>
  <c r="AB242" i="1"/>
  <c r="S242" i="1"/>
  <c r="E242" i="1" l="1"/>
  <c r="H243" i="1" s="1"/>
  <c r="T242" i="1"/>
  <c r="I243" i="1" l="1"/>
  <c r="D243" i="1" s="1"/>
  <c r="J243" i="1"/>
  <c r="W242" i="1"/>
  <c r="AH242" i="1"/>
  <c r="J185" i="4"/>
  <c r="E288" i="4" l="1"/>
  <c r="Y243" i="1"/>
  <c r="K243" i="1"/>
  <c r="A244" i="1"/>
  <c r="Z243" i="1"/>
  <c r="AF242" i="1"/>
  <c r="F185" i="4"/>
  <c r="I185" i="4"/>
  <c r="N243" i="1" l="1"/>
  <c r="AC243" i="1"/>
  <c r="AD243" i="1"/>
  <c r="L243" i="1"/>
  <c r="M243" i="1" s="1"/>
  <c r="P244" i="1"/>
  <c r="AA244" i="1"/>
  <c r="F243" i="1"/>
  <c r="B244" i="1"/>
  <c r="G244" i="1"/>
  <c r="A289" i="4"/>
  <c r="U243" i="1" l="1"/>
  <c r="V243" i="1" s="1"/>
  <c r="Q243" i="1"/>
  <c r="R243" i="1" s="1"/>
  <c r="C244" i="1"/>
  <c r="G187" i="4"/>
  <c r="X244" i="1"/>
  <c r="AG244" i="1"/>
  <c r="C289" i="4"/>
  <c r="B289" i="4"/>
  <c r="AB243" i="1" l="1"/>
  <c r="S243" i="1"/>
  <c r="AE243" i="1"/>
  <c r="E243" i="1" l="1"/>
  <c r="H244" i="1" s="1"/>
  <c r="T243" i="1"/>
  <c r="I244" i="1" l="1"/>
  <c r="D244" i="1" s="1"/>
  <c r="J244" i="1"/>
  <c r="W243" i="1"/>
  <c r="AH243" i="1"/>
  <c r="J186" i="4"/>
  <c r="E289" i="4" l="1"/>
  <c r="A245" i="1"/>
  <c r="Y244" i="1"/>
  <c r="K244" i="1"/>
  <c r="Z244" i="1"/>
  <c r="AF243" i="1"/>
  <c r="F186" i="4"/>
  <c r="I186" i="4"/>
  <c r="P245" i="1" l="1"/>
  <c r="B245" i="1"/>
  <c r="G245" i="1"/>
  <c r="A290" i="4"/>
  <c r="F244" i="1"/>
  <c r="AA245" i="1"/>
  <c r="N244" i="1"/>
  <c r="AC244" i="1"/>
  <c r="AD244" i="1"/>
  <c r="L244" i="1"/>
  <c r="M244" i="1" s="1"/>
  <c r="G188" i="4" l="1"/>
  <c r="C245" i="1"/>
  <c r="X245" i="1"/>
  <c r="AG245" i="1"/>
  <c r="C290" i="4"/>
  <c r="B290" i="4"/>
  <c r="U244" i="1"/>
  <c r="V244" i="1" s="1"/>
  <c r="Q244" i="1"/>
  <c r="R244" i="1" s="1"/>
  <c r="AE244" i="1" l="1"/>
  <c r="S244" i="1"/>
  <c r="AB244" i="1"/>
  <c r="E244" i="1" l="1"/>
  <c r="H245" i="1" s="1"/>
  <c r="T244" i="1"/>
  <c r="I245" i="1" l="1"/>
  <c r="D245" i="1" s="1"/>
  <c r="J245" i="1"/>
  <c r="W244" i="1"/>
  <c r="J187" i="4"/>
  <c r="AH244" i="1"/>
  <c r="E290" i="4" l="1"/>
  <c r="A246" i="1"/>
  <c r="Z245" i="1"/>
  <c r="Y245" i="1"/>
  <c r="K245" i="1"/>
  <c r="AF244" i="1"/>
  <c r="F187" i="4"/>
  <c r="I187" i="4"/>
  <c r="P246" i="1" l="1"/>
  <c r="G246" i="1"/>
  <c r="A291" i="4"/>
  <c r="F245" i="1"/>
  <c r="B246" i="1"/>
  <c r="AA246" i="1"/>
  <c r="N245" i="1"/>
  <c r="AC245" i="1"/>
  <c r="L245" i="1"/>
  <c r="M245" i="1" s="1"/>
  <c r="AD245" i="1"/>
  <c r="C291" i="4" l="1"/>
  <c r="B291" i="4"/>
  <c r="X246" i="1"/>
  <c r="C246" i="1"/>
  <c r="AG246" i="1"/>
  <c r="G189" i="4"/>
  <c r="U245" i="1"/>
  <c r="V245" i="1" s="1"/>
  <c r="Q245" i="1"/>
  <c r="R245" i="1" s="1"/>
  <c r="AE245" i="1" l="1"/>
  <c r="AB245" i="1"/>
  <c r="S245" i="1"/>
  <c r="E245" i="1" l="1"/>
  <c r="H246" i="1" s="1"/>
  <c r="T245" i="1"/>
  <c r="I246" i="1" l="1"/>
  <c r="D246" i="1" s="1"/>
  <c r="J246" i="1"/>
  <c r="W245" i="1"/>
  <c r="AH245" i="1"/>
  <c r="J188" i="4"/>
  <c r="A247" i="1" l="1"/>
  <c r="K246" i="1"/>
  <c r="E291" i="4"/>
  <c r="Z246" i="1"/>
  <c r="Y246" i="1"/>
  <c r="AF245" i="1"/>
  <c r="F188" i="4"/>
  <c r="I188" i="4"/>
  <c r="P247" i="1" l="1"/>
  <c r="G247" i="1"/>
  <c r="AA247" i="1"/>
  <c r="B247" i="1"/>
  <c r="A292" i="4"/>
  <c r="F246" i="1"/>
  <c r="N246" i="1"/>
  <c r="AC246" i="1"/>
  <c r="L246" i="1"/>
  <c r="M246" i="1" s="1"/>
  <c r="AD246" i="1"/>
  <c r="G190" i="4" l="1"/>
  <c r="C247" i="1"/>
  <c r="X247" i="1"/>
  <c r="AG247" i="1"/>
  <c r="C292" i="4"/>
  <c r="B292" i="4"/>
  <c r="U246" i="1"/>
  <c r="V246" i="1" s="1"/>
  <c r="Q246" i="1"/>
  <c r="R246" i="1" s="1"/>
  <c r="AB246" i="1" l="1"/>
  <c r="S246" i="1"/>
  <c r="AE246" i="1"/>
  <c r="E246" i="1" l="1"/>
  <c r="H247" i="1" s="1"/>
  <c r="T246" i="1"/>
  <c r="I247" i="1" l="1"/>
  <c r="D247" i="1" s="1"/>
  <c r="J247" i="1"/>
  <c r="W246" i="1"/>
  <c r="J189" i="4"/>
  <c r="AH246" i="1"/>
  <c r="A248" i="1" l="1"/>
  <c r="K247" i="1"/>
  <c r="E292" i="4"/>
  <c r="Z247" i="1"/>
  <c r="Y247" i="1"/>
  <c r="F189" i="4"/>
  <c r="I189" i="4"/>
  <c r="AF246" i="1"/>
  <c r="P248" i="1" l="1"/>
  <c r="G248" i="1"/>
  <c r="AA248" i="1"/>
  <c r="F247" i="1"/>
  <c r="B248" i="1"/>
  <c r="A293" i="4"/>
  <c r="N247" i="1"/>
  <c r="AC247" i="1"/>
  <c r="L247" i="1"/>
  <c r="M247" i="1" s="1"/>
  <c r="AD247" i="1"/>
  <c r="G191" i="4" l="1"/>
  <c r="C248" i="1"/>
  <c r="X248" i="1"/>
  <c r="AG248" i="1"/>
  <c r="C293" i="4"/>
  <c r="B293" i="4"/>
  <c r="U247" i="1"/>
  <c r="V247" i="1" s="1"/>
  <c r="Q247" i="1"/>
  <c r="R247" i="1" s="1"/>
  <c r="S247" i="1" l="1"/>
  <c r="AE247" i="1"/>
  <c r="AB247" i="1"/>
  <c r="E247" i="1" l="1"/>
  <c r="H248" i="1" s="1"/>
  <c r="T247" i="1"/>
  <c r="I248" i="1" l="1"/>
  <c r="D248" i="1" s="1"/>
  <c r="J248" i="1"/>
  <c r="W247" i="1"/>
  <c r="AH247" i="1"/>
  <c r="J190" i="4"/>
  <c r="E293" i="4" l="1"/>
  <c r="Z248" i="1"/>
  <c r="Y248" i="1"/>
  <c r="K248" i="1"/>
  <c r="A249" i="1"/>
  <c r="AF247" i="1"/>
  <c r="F190" i="4"/>
  <c r="I190" i="4"/>
  <c r="N248" i="1" l="1"/>
  <c r="AC248" i="1"/>
  <c r="AD248" i="1"/>
  <c r="L248" i="1"/>
  <c r="M248" i="1" s="1"/>
  <c r="P249" i="1"/>
  <c r="G249" i="1"/>
  <c r="F248" i="1"/>
  <c r="B249" i="1"/>
  <c r="AA249" i="1"/>
  <c r="A294" i="4"/>
  <c r="U248" i="1" l="1"/>
  <c r="V248" i="1" s="1"/>
  <c r="Q248" i="1"/>
  <c r="R248" i="1" s="1"/>
  <c r="G192" i="4"/>
  <c r="C249" i="1"/>
  <c r="X249" i="1"/>
  <c r="AG249" i="1"/>
  <c r="C294" i="4"/>
  <c r="B294" i="4"/>
  <c r="S248" i="1" l="1"/>
  <c r="AE248" i="1"/>
  <c r="AB248" i="1"/>
  <c r="E248" i="1" l="1"/>
  <c r="H249" i="1" s="1"/>
  <c r="T248" i="1"/>
  <c r="I249" i="1" l="1"/>
  <c r="J249" i="1"/>
  <c r="W248" i="1"/>
  <c r="AH248" i="1"/>
  <c r="J191" i="4"/>
  <c r="E294" i="4" l="1"/>
  <c r="Y249" i="1"/>
  <c r="K249" i="1"/>
  <c r="A250" i="1"/>
  <c r="Z249" i="1"/>
  <c r="AF248" i="1"/>
  <c r="F191" i="4"/>
  <c r="I191" i="4"/>
  <c r="D249" i="1"/>
  <c r="N249" i="1" l="1"/>
  <c r="AC249" i="1"/>
  <c r="L249" i="1"/>
  <c r="M249" i="1" s="1"/>
  <c r="AD249" i="1"/>
  <c r="P250" i="1"/>
  <c r="AA250" i="1"/>
  <c r="B250" i="1"/>
  <c r="G250" i="1"/>
  <c r="A295" i="4"/>
  <c r="F249" i="1"/>
  <c r="U249" i="1" l="1"/>
  <c r="V249" i="1" s="1"/>
  <c r="Q249" i="1"/>
  <c r="R249" i="1" s="1"/>
  <c r="AG250" i="1"/>
  <c r="G193" i="4"/>
  <c r="C250" i="1"/>
  <c r="X250" i="1"/>
  <c r="C295" i="4"/>
  <c r="B295" i="4"/>
  <c r="AB249" i="1" l="1"/>
  <c r="S249" i="1"/>
  <c r="AE249" i="1"/>
  <c r="E249" i="1" l="1"/>
  <c r="H250" i="1" s="1"/>
  <c r="T249" i="1"/>
  <c r="I250" i="1" l="1"/>
  <c r="J250" i="1"/>
  <c r="W249" i="1"/>
  <c r="AH249" i="1"/>
  <c r="J192" i="4"/>
  <c r="K250" i="1" l="1"/>
  <c r="E295" i="4"/>
  <c r="A251" i="1"/>
  <c r="Z250" i="1"/>
  <c r="Y250" i="1"/>
  <c r="AF249" i="1"/>
  <c r="F192" i="4"/>
  <c r="I192" i="4"/>
  <c r="D250" i="1"/>
  <c r="N250" i="1" l="1"/>
  <c r="AC250" i="1"/>
  <c r="AD250" i="1"/>
  <c r="L250" i="1"/>
  <c r="M250" i="1" s="1"/>
  <c r="P251" i="1"/>
  <c r="G251" i="1"/>
  <c r="AA251" i="1"/>
  <c r="A296" i="4"/>
  <c r="F250" i="1"/>
  <c r="B251" i="1"/>
  <c r="U250" i="1" l="1"/>
  <c r="V250" i="1" s="1"/>
  <c r="Q250" i="1"/>
  <c r="R250" i="1" s="1"/>
  <c r="C296" i="4"/>
  <c r="B296" i="4"/>
  <c r="X251" i="1"/>
  <c r="C251" i="1"/>
  <c r="AG251" i="1"/>
  <c r="G194" i="4"/>
  <c r="AB250" i="1" l="1"/>
  <c r="S250" i="1"/>
  <c r="AE250" i="1"/>
  <c r="E250" i="1" l="1"/>
  <c r="H251" i="1" s="1"/>
  <c r="T250" i="1"/>
  <c r="I251" i="1" l="1"/>
  <c r="D251" i="1" s="1"/>
  <c r="J251" i="1"/>
  <c r="W250" i="1"/>
  <c r="J193" i="4"/>
  <c r="AH250" i="1"/>
  <c r="E296" i="4" l="1"/>
  <c r="A252" i="1"/>
  <c r="Y251" i="1"/>
  <c r="K251" i="1"/>
  <c r="Z251" i="1"/>
  <c r="F193" i="4"/>
  <c r="I193" i="4"/>
  <c r="AF250" i="1"/>
  <c r="P252" i="1" l="1"/>
  <c r="G252" i="1"/>
  <c r="A297" i="4"/>
  <c r="F251" i="1"/>
  <c r="B252" i="1"/>
  <c r="AA252" i="1"/>
  <c r="N251" i="1"/>
  <c r="AC251" i="1"/>
  <c r="L251" i="1"/>
  <c r="M251" i="1" s="1"/>
  <c r="AD251" i="1"/>
  <c r="C297" i="4" l="1"/>
  <c r="B297" i="4"/>
  <c r="X252" i="1"/>
  <c r="AG252" i="1"/>
  <c r="C252" i="1"/>
  <c r="G195" i="4"/>
  <c r="U251" i="1"/>
  <c r="V251" i="1" s="1"/>
  <c r="Q251" i="1"/>
  <c r="R251" i="1" s="1"/>
  <c r="S251" i="1" l="1"/>
  <c r="AE251" i="1"/>
  <c r="AB251" i="1"/>
  <c r="E251" i="1" l="1"/>
  <c r="H252" i="1" s="1"/>
  <c r="T251" i="1"/>
  <c r="I252" i="1" l="1"/>
  <c r="D252" i="1" s="1"/>
  <c r="J252" i="1"/>
  <c r="W251" i="1"/>
  <c r="J194" i="4"/>
  <c r="AH251" i="1"/>
  <c r="K252" i="1" l="1"/>
  <c r="E297" i="4"/>
  <c r="A253" i="1"/>
  <c r="Z252" i="1"/>
  <c r="Y252" i="1"/>
  <c r="F194" i="4"/>
  <c r="I194" i="4"/>
  <c r="AF251" i="1"/>
  <c r="N252" i="1" l="1"/>
  <c r="AC252" i="1"/>
  <c r="L252" i="1"/>
  <c r="M252" i="1" s="1"/>
  <c r="AD252" i="1"/>
  <c r="P253" i="1"/>
  <c r="G253" i="1"/>
  <c r="A298" i="4"/>
  <c r="F252" i="1"/>
  <c r="B253" i="1"/>
  <c r="AA253" i="1"/>
  <c r="U252" i="1" l="1"/>
  <c r="V252" i="1" s="1"/>
  <c r="Q252" i="1"/>
  <c r="R252" i="1" s="1"/>
  <c r="C298" i="4"/>
  <c r="B298" i="4"/>
  <c r="X253" i="1"/>
  <c r="AG253" i="1"/>
  <c r="C253" i="1"/>
  <c r="G196" i="4"/>
  <c r="AE252" i="1" l="1"/>
  <c r="AB252" i="1"/>
  <c r="S252" i="1"/>
  <c r="E252" i="1" l="1"/>
  <c r="H253" i="1" s="1"/>
  <c r="T252" i="1"/>
  <c r="I253" i="1" l="1"/>
  <c r="J253" i="1"/>
  <c r="W252" i="1"/>
  <c r="J195" i="4"/>
  <c r="AH252" i="1"/>
  <c r="E298" i="4" l="1"/>
  <c r="Z253" i="1"/>
  <c r="Y253" i="1"/>
  <c r="K253" i="1"/>
  <c r="A254" i="1"/>
  <c r="AF252" i="1"/>
  <c r="F195" i="4"/>
  <c r="I195" i="4"/>
  <c r="D253" i="1"/>
  <c r="N253" i="1" l="1"/>
  <c r="AC253" i="1"/>
  <c r="AD253" i="1"/>
  <c r="L253" i="1"/>
  <c r="M253" i="1" s="1"/>
  <c r="P254" i="1"/>
  <c r="G254" i="1"/>
  <c r="B254" i="1"/>
  <c r="AA254" i="1"/>
  <c r="A299" i="4"/>
  <c r="F253" i="1"/>
  <c r="U253" i="1" l="1"/>
  <c r="V253" i="1" s="1"/>
  <c r="Q253" i="1"/>
  <c r="R253" i="1" s="1"/>
  <c r="X254" i="1"/>
  <c r="AG254" i="1"/>
  <c r="G197" i="4"/>
  <c r="C254" i="1"/>
  <c r="C299" i="4"/>
  <c r="B299" i="4"/>
  <c r="AE253" i="1" l="1"/>
  <c r="AB253" i="1"/>
  <c r="S253" i="1"/>
  <c r="E253" i="1" l="1"/>
  <c r="H254" i="1" s="1"/>
  <c r="T253" i="1"/>
  <c r="I254" i="1" l="1"/>
  <c r="D254" i="1" s="1"/>
  <c r="J254" i="1"/>
  <c r="W253" i="1"/>
  <c r="AH253" i="1"/>
  <c r="J196" i="4"/>
  <c r="Z254" i="1" l="1"/>
  <c r="Y254" i="1"/>
  <c r="K254" i="1"/>
  <c r="E299" i="4"/>
  <c r="A255" i="1"/>
  <c r="AF253" i="1"/>
  <c r="F196" i="4"/>
  <c r="I196" i="4"/>
  <c r="N254" i="1" l="1"/>
  <c r="AC254" i="1"/>
  <c r="AD254" i="1"/>
  <c r="L254" i="1"/>
  <c r="M254" i="1" s="1"/>
  <c r="P255" i="1"/>
  <c r="G255" i="1"/>
  <c r="AA255" i="1"/>
  <c r="A300" i="4"/>
  <c r="B255" i="1"/>
  <c r="F254" i="1"/>
  <c r="U254" i="1" l="1"/>
  <c r="V254" i="1" s="1"/>
  <c r="Q254" i="1"/>
  <c r="R254" i="1" s="1"/>
  <c r="C300" i="4"/>
  <c r="B300" i="4"/>
  <c r="C255" i="1"/>
  <c r="X255" i="1"/>
  <c r="AG255" i="1"/>
  <c r="G198" i="4"/>
  <c r="S254" i="1" l="1"/>
  <c r="AE254" i="1"/>
  <c r="AB254" i="1"/>
  <c r="E254" i="1" l="1"/>
  <c r="H255" i="1" s="1"/>
  <c r="T254" i="1"/>
  <c r="I255" i="1" l="1"/>
  <c r="J255" i="1"/>
  <c r="W254" i="1"/>
  <c r="J197" i="4"/>
  <c r="AH254" i="1"/>
  <c r="E300" i="4" l="1"/>
  <c r="A256" i="1"/>
  <c r="K255" i="1"/>
  <c r="Z255" i="1"/>
  <c r="Y255" i="1"/>
  <c r="F197" i="4"/>
  <c r="I197" i="4"/>
  <c r="AF254" i="1"/>
  <c r="D255" i="1"/>
  <c r="P256" i="1" l="1"/>
  <c r="G256" i="1"/>
  <c r="AA256" i="1"/>
  <c r="A301" i="4"/>
  <c r="F255" i="1"/>
  <c r="B256" i="1"/>
  <c r="N255" i="1"/>
  <c r="AC255" i="1"/>
  <c r="L255" i="1"/>
  <c r="M255" i="1" s="1"/>
  <c r="AD255" i="1"/>
  <c r="C301" i="4" l="1"/>
  <c r="B301" i="4"/>
  <c r="X256" i="1"/>
  <c r="C256" i="1"/>
  <c r="AG256" i="1"/>
  <c r="G199" i="4"/>
  <c r="U255" i="1"/>
  <c r="V255" i="1" s="1"/>
  <c r="Q255" i="1"/>
  <c r="R255" i="1" s="1"/>
  <c r="AE255" i="1" l="1"/>
  <c r="AB255" i="1"/>
  <c r="S255" i="1"/>
  <c r="E255" i="1" l="1"/>
  <c r="H256" i="1" s="1"/>
  <c r="T255" i="1"/>
  <c r="I256" i="1" l="1"/>
  <c r="J256" i="1"/>
  <c r="W255" i="1"/>
  <c r="AH255" i="1"/>
  <c r="J198" i="4"/>
  <c r="E301" i="4" l="1"/>
  <c r="A257" i="1"/>
  <c r="Y256" i="1"/>
  <c r="K256" i="1"/>
  <c r="Z256" i="1"/>
  <c r="AF255" i="1"/>
  <c r="F198" i="4"/>
  <c r="I198" i="4"/>
  <c r="D256" i="1"/>
  <c r="P257" i="1" l="1"/>
  <c r="A302" i="4"/>
  <c r="F256" i="1"/>
  <c r="B257" i="1"/>
  <c r="G257" i="1"/>
  <c r="AA257" i="1"/>
  <c r="N256" i="1"/>
  <c r="AC256" i="1"/>
  <c r="L256" i="1"/>
  <c r="M256" i="1" s="1"/>
  <c r="AD256" i="1"/>
  <c r="C302" i="4" l="1"/>
  <c r="B302" i="4"/>
  <c r="C257" i="1"/>
  <c r="X257" i="1"/>
  <c r="AG257" i="1"/>
  <c r="G200" i="4"/>
  <c r="U256" i="1"/>
  <c r="V256" i="1" s="1"/>
  <c r="Q256" i="1"/>
  <c r="R256" i="1" s="1"/>
  <c r="AE256" i="1" l="1"/>
  <c r="S256" i="1"/>
  <c r="AB256" i="1"/>
  <c r="E256" i="1" l="1"/>
  <c r="H257" i="1" s="1"/>
  <c r="T256" i="1"/>
  <c r="I257" i="1" l="1"/>
  <c r="J257" i="1"/>
  <c r="W256" i="1"/>
  <c r="J199" i="4"/>
  <c r="AH256" i="1"/>
  <c r="Y257" i="1" l="1"/>
  <c r="E302" i="4"/>
  <c r="A258" i="1"/>
  <c r="Z257" i="1"/>
  <c r="K257" i="1"/>
  <c r="F199" i="4"/>
  <c r="I199" i="4"/>
  <c r="AF256" i="1"/>
  <c r="D257" i="1"/>
  <c r="P258" i="1" l="1"/>
  <c r="A303" i="4"/>
  <c r="B258" i="1"/>
  <c r="G258" i="1"/>
  <c r="AA258" i="1"/>
  <c r="F257" i="1"/>
  <c r="N257" i="1"/>
  <c r="AC257" i="1"/>
  <c r="AD257" i="1"/>
  <c r="L257" i="1"/>
  <c r="M257" i="1" s="1"/>
  <c r="C303" i="4" l="1"/>
  <c r="B303" i="4"/>
  <c r="C258" i="1"/>
  <c r="X258" i="1"/>
  <c r="AG258" i="1"/>
  <c r="G201" i="4"/>
  <c r="U257" i="1"/>
  <c r="V257" i="1" s="1"/>
  <c r="Q257" i="1"/>
  <c r="R257" i="1" s="1"/>
  <c r="AE257" i="1" l="1"/>
  <c r="S257" i="1"/>
  <c r="AB257" i="1"/>
  <c r="E257" i="1" l="1"/>
  <c r="H258" i="1" s="1"/>
  <c r="T257" i="1"/>
  <c r="I258" i="1" l="1"/>
  <c r="J258" i="1"/>
  <c r="W257" i="1"/>
  <c r="AH257" i="1"/>
  <c r="J200" i="4"/>
  <c r="E303" i="4" l="1"/>
  <c r="A259" i="1"/>
  <c r="Z258" i="1"/>
  <c r="Y258" i="1"/>
  <c r="K258" i="1"/>
  <c r="AF257" i="1"/>
  <c r="F200" i="4"/>
  <c r="I200" i="4"/>
  <c r="D258" i="1"/>
  <c r="P259" i="1" l="1"/>
  <c r="G259" i="1"/>
  <c r="A304" i="4"/>
  <c r="B259" i="1"/>
  <c r="AA259" i="1"/>
  <c r="F258" i="1"/>
  <c r="N258" i="1"/>
  <c r="AC258" i="1"/>
  <c r="L258" i="1"/>
  <c r="M258" i="1" s="1"/>
  <c r="AD258" i="1"/>
  <c r="C304" i="4" l="1"/>
  <c r="B304" i="4"/>
  <c r="X259" i="1"/>
  <c r="AG259" i="1"/>
  <c r="C259" i="1"/>
  <c r="G202" i="4"/>
  <c r="U258" i="1"/>
  <c r="V258" i="1" s="1"/>
  <c r="Q258" i="1"/>
  <c r="R258" i="1" s="1"/>
  <c r="AE258" i="1" l="1"/>
  <c r="S258" i="1"/>
  <c r="AB258" i="1"/>
  <c r="E258" i="1" l="1"/>
  <c r="H259" i="1" s="1"/>
  <c r="T258" i="1"/>
  <c r="I259" i="1" l="1"/>
  <c r="D259" i="1" s="1"/>
  <c r="J259" i="1"/>
  <c r="W258" i="1"/>
  <c r="AH258" i="1"/>
  <c r="J201" i="4"/>
  <c r="E304" i="4" l="1"/>
  <c r="K259" i="1"/>
  <c r="A260" i="1"/>
  <c r="Z259" i="1"/>
  <c r="Y259" i="1"/>
  <c r="AF258" i="1"/>
  <c r="F201" i="4"/>
  <c r="I201" i="4"/>
  <c r="N259" i="1" l="1"/>
  <c r="AC259" i="1"/>
  <c r="L259" i="1"/>
  <c r="M259" i="1" s="1"/>
  <c r="AD259" i="1"/>
  <c r="P260" i="1"/>
  <c r="G260" i="1"/>
  <c r="B260" i="1"/>
  <c r="AA260" i="1"/>
  <c r="A305" i="4"/>
  <c r="F259" i="1"/>
  <c r="U259" i="1" l="1"/>
  <c r="V259" i="1" s="1"/>
  <c r="Q259" i="1"/>
  <c r="R259" i="1" s="1"/>
  <c r="AG260" i="1"/>
  <c r="G203" i="4"/>
  <c r="C260" i="1"/>
  <c r="X260" i="1"/>
  <c r="C305" i="4"/>
  <c r="B305" i="4"/>
  <c r="AB259" i="1" l="1"/>
  <c r="S259" i="1"/>
  <c r="AE259" i="1"/>
  <c r="E259" i="1" l="1"/>
  <c r="H260" i="1" s="1"/>
  <c r="T259" i="1"/>
  <c r="I260" i="1" l="1"/>
  <c r="J260" i="1"/>
  <c r="W259" i="1"/>
  <c r="AH259" i="1"/>
  <c r="J202" i="4"/>
  <c r="Z260" i="1" l="1"/>
  <c r="E305" i="4"/>
  <c r="A261" i="1"/>
  <c r="Y260" i="1"/>
  <c r="K260" i="1"/>
  <c r="AF259" i="1"/>
  <c r="F202" i="4"/>
  <c r="I202" i="4"/>
  <c r="D260" i="1"/>
  <c r="P261" i="1" l="1"/>
  <c r="AA261" i="1"/>
  <c r="A306" i="4"/>
  <c r="B261" i="1"/>
  <c r="G261" i="1"/>
  <c r="F260" i="1"/>
  <c r="N260" i="1"/>
  <c r="AC260" i="1"/>
  <c r="L260" i="1"/>
  <c r="M260" i="1" s="1"/>
  <c r="AD260" i="1"/>
  <c r="C306" i="4" l="1"/>
  <c r="B306" i="4"/>
  <c r="X261" i="1"/>
  <c r="AG261" i="1"/>
  <c r="C261" i="1"/>
  <c r="G204" i="4"/>
  <c r="U260" i="1"/>
  <c r="V260" i="1" s="1"/>
  <c r="Q260" i="1"/>
  <c r="R260" i="1" s="1"/>
  <c r="AE260" i="1" l="1"/>
  <c r="AB260" i="1"/>
  <c r="S260" i="1"/>
  <c r="E260" i="1" l="1"/>
  <c r="H261" i="1" s="1"/>
  <c r="T260" i="1"/>
  <c r="I261" i="1" l="1"/>
  <c r="J261" i="1"/>
  <c r="W260" i="1"/>
  <c r="J203" i="4"/>
  <c r="AH260" i="1"/>
  <c r="E306" i="4" l="1"/>
  <c r="Y261" i="1"/>
  <c r="K261" i="1"/>
  <c r="A262" i="1"/>
  <c r="Z261" i="1"/>
  <c r="F203" i="4"/>
  <c r="I203" i="4"/>
  <c r="AF260" i="1"/>
  <c r="D261" i="1"/>
  <c r="N261" i="1" l="1"/>
  <c r="AC261" i="1"/>
  <c r="AD261" i="1"/>
  <c r="L261" i="1"/>
  <c r="M261" i="1" s="1"/>
  <c r="P262" i="1"/>
  <c r="G262" i="1"/>
  <c r="AA262" i="1"/>
  <c r="F261" i="1"/>
  <c r="B262" i="1"/>
  <c r="A307" i="4"/>
  <c r="U261" i="1" l="1"/>
  <c r="V261" i="1" s="1"/>
  <c r="Q261" i="1"/>
  <c r="R261" i="1" s="1"/>
  <c r="AG262" i="1"/>
  <c r="G205" i="4"/>
  <c r="C262" i="1"/>
  <c r="X262" i="1"/>
  <c r="C307" i="4"/>
  <c r="B307" i="4"/>
  <c r="AE261" i="1" l="1"/>
  <c r="AB261" i="1"/>
  <c r="S261" i="1"/>
  <c r="E261" i="1" l="1"/>
  <c r="H262" i="1" s="1"/>
  <c r="T261" i="1"/>
  <c r="I262" i="1" l="1"/>
  <c r="J262" i="1"/>
  <c r="W261" i="1"/>
  <c r="AH261" i="1"/>
  <c r="J204" i="4"/>
  <c r="K262" i="1" l="1"/>
  <c r="E307" i="4"/>
  <c r="A263" i="1"/>
  <c r="Z262" i="1"/>
  <c r="Y262" i="1"/>
  <c r="AF261" i="1"/>
  <c r="F204" i="4"/>
  <c r="I204" i="4"/>
  <c r="D262" i="1"/>
  <c r="N262" i="1" l="1"/>
  <c r="AC262" i="1"/>
  <c r="AD262" i="1"/>
  <c r="L262" i="1"/>
  <c r="M262" i="1" s="1"/>
  <c r="P263" i="1"/>
  <c r="G263" i="1"/>
  <c r="AA263" i="1"/>
  <c r="A308" i="4"/>
  <c r="B263" i="1"/>
  <c r="F262" i="1"/>
  <c r="U262" i="1" l="1"/>
  <c r="V262" i="1" s="1"/>
  <c r="Q262" i="1"/>
  <c r="R262" i="1" s="1"/>
  <c r="C308" i="4"/>
  <c r="B308" i="4"/>
  <c r="X263" i="1"/>
  <c r="AG263" i="1"/>
  <c r="C263" i="1"/>
  <c r="G206" i="4"/>
  <c r="S262" i="1" l="1"/>
  <c r="AE262" i="1"/>
  <c r="AB262" i="1"/>
  <c r="E262" i="1" l="1"/>
  <c r="H263" i="1" s="1"/>
  <c r="T262" i="1"/>
  <c r="I263" i="1" l="1"/>
  <c r="J263" i="1"/>
  <c r="W262" i="1"/>
  <c r="J205" i="4"/>
  <c r="AH262" i="1"/>
  <c r="E308" i="4" l="1"/>
  <c r="Y263" i="1"/>
  <c r="K263" i="1"/>
  <c r="A264" i="1"/>
  <c r="Z263" i="1"/>
  <c r="F205" i="4"/>
  <c r="I205" i="4"/>
  <c r="AF262" i="1"/>
  <c r="D263" i="1"/>
  <c r="N263" i="1" l="1"/>
  <c r="AC263" i="1"/>
  <c r="AD263" i="1"/>
  <c r="L263" i="1"/>
  <c r="M263" i="1" s="1"/>
  <c r="P264" i="1"/>
  <c r="G264" i="1"/>
  <c r="B264" i="1"/>
  <c r="AA264" i="1"/>
  <c r="A309" i="4"/>
  <c r="F263" i="1"/>
  <c r="U263" i="1" l="1"/>
  <c r="V263" i="1" s="1"/>
  <c r="Q263" i="1"/>
  <c r="R263" i="1" s="1"/>
  <c r="AG264" i="1"/>
  <c r="G207" i="4"/>
  <c r="C264" i="1"/>
  <c r="X264" i="1"/>
  <c r="C309" i="4"/>
  <c r="B309" i="4"/>
  <c r="AB263" i="1" l="1"/>
  <c r="S263" i="1"/>
  <c r="AE263" i="1"/>
  <c r="E263" i="1" l="1"/>
  <c r="H264" i="1" s="1"/>
  <c r="T263" i="1"/>
  <c r="I264" i="1" l="1"/>
  <c r="J264" i="1"/>
  <c r="W263" i="1"/>
  <c r="AH263" i="1"/>
  <c r="J206" i="4"/>
  <c r="Z264" i="1" l="1"/>
  <c r="K264" i="1"/>
  <c r="E309" i="4"/>
  <c r="A265" i="1"/>
  <c r="Y264" i="1"/>
  <c r="AF263" i="1"/>
  <c r="F206" i="4"/>
  <c r="I206" i="4"/>
  <c r="D264" i="1"/>
  <c r="N264" i="1" l="1"/>
  <c r="AC264" i="1"/>
  <c r="AD264" i="1"/>
  <c r="L264" i="1"/>
  <c r="M264" i="1" s="1"/>
  <c r="P265" i="1"/>
  <c r="G265" i="1"/>
  <c r="AA265" i="1"/>
  <c r="A310" i="4"/>
  <c r="B265" i="1"/>
  <c r="F264" i="1"/>
  <c r="U264" i="1" l="1"/>
  <c r="V264" i="1" s="1"/>
  <c r="Q264" i="1"/>
  <c r="R264" i="1" s="1"/>
  <c r="C310" i="4"/>
  <c r="B310" i="4"/>
  <c r="X265" i="1"/>
  <c r="C265" i="1"/>
  <c r="AG265" i="1"/>
  <c r="G208" i="4"/>
  <c r="AB264" i="1" l="1"/>
  <c r="S264" i="1"/>
  <c r="AE264" i="1"/>
  <c r="E264" i="1" l="1"/>
  <c r="H265" i="1" s="1"/>
  <c r="T264" i="1"/>
  <c r="I265" i="1" l="1"/>
  <c r="J265" i="1"/>
  <c r="W264" i="1"/>
  <c r="AH264" i="1"/>
  <c r="J207" i="4"/>
  <c r="E310" i="4" l="1"/>
  <c r="A266" i="1"/>
  <c r="Y265" i="1"/>
  <c r="K265" i="1"/>
  <c r="Z265" i="1"/>
  <c r="AF264" i="1"/>
  <c r="F207" i="4"/>
  <c r="I207" i="4"/>
  <c r="D265" i="1"/>
  <c r="P266" i="1" l="1"/>
  <c r="AA266" i="1"/>
  <c r="A311" i="4"/>
  <c r="F265" i="1"/>
  <c r="B266" i="1"/>
  <c r="G266" i="1"/>
  <c r="N265" i="1"/>
  <c r="AC265" i="1"/>
  <c r="L265" i="1"/>
  <c r="M265" i="1" s="1"/>
  <c r="AD265" i="1"/>
  <c r="C311" i="4" l="1"/>
  <c r="B311" i="4"/>
  <c r="AG266" i="1"/>
  <c r="C266" i="1"/>
  <c r="X266" i="1"/>
  <c r="G209" i="4"/>
  <c r="U265" i="1"/>
  <c r="V265" i="1" s="1"/>
  <c r="Q265" i="1"/>
  <c r="R265" i="1" s="1"/>
  <c r="AE265" i="1" l="1"/>
  <c r="AB265" i="1"/>
  <c r="S265" i="1"/>
  <c r="E265" i="1" l="1"/>
  <c r="H266" i="1" s="1"/>
  <c r="T265" i="1"/>
  <c r="I266" i="1" l="1"/>
  <c r="J266" i="1"/>
  <c r="W265" i="1"/>
  <c r="J208" i="4"/>
  <c r="AH265" i="1"/>
  <c r="A267" i="1" l="1"/>
  <c r="Z266" i="1"/>
  <c r="Y266" i="1"/>
  <c r="K266" i="1"/>
  <c r="E311" i="4"/>
  <c r="F208" i="4"/>
  <c r="I208" i="4"/>
  <c r="AF265" i="1"/>
  <c r="D266" i="1"/>
  <c r="P267" i="1" l="1"/>
  <c r="G267" i="1"/>
  <c r="F266" i="1"/>
  <c r="B267" i="1"/>
  <c r="AA267" i="1"/>
  <c r="A312" i="4"/>
  <c r="N266" i="1"/>
  <c r="AC266" i="1"/>
  <c r="L266" i="1"/>
  <c r="M266" i="1" s="1"/>
  <c r="AD266" i="1"/>
  <c r="G210" i="4" l="1"/>
  <c r="C267" i="1"/>
  <c r="X267" i="1"/>
  <c r="AG267" i="1"/>
  <c r="C312" i="4"/>
  <c r="B312" i="4"/>
  <c r="U266" i="1"/>
  <c r="V266" i="1" s="1"/>
  <c r="Q266" i="1"/>
  <c r="R266" i="1" s="1"/>
  <c r="AE266" i="1" l="1"/>
  <c r="S266" i="1"/>
  <c r="AB266" i="1"/>
  <c r="E266" i="1" l="1"/>
  <c r="H267" i="1" s="1"/>
  <c r="T266" i="1"/>
  <c r="I267" i="1" l="1"/>
  <c r="D267" i="1" s="1"/>
  <c r="J267" i="1"/>
  <c r="W266" i="1"/>
  <c r="AH266" i="1"/>
  <c r="J209" i="4"/>
  <c r="E312" i="4" l="1"/>
  <c r="Y267" i="1"/>
  <c r="K267" i="1"/>
  <c r="A268" i="1"/>
  <c r="Z267" i="1"/>
  <c r="AF266" i="1"/>
  <c r="F209" i="4"/>
  <c r="I209" i="4"/>
  <c r="N267" i="1" l="1"/>
  <c r="AC267" i="1"/>
  <c r="AD267" i="1"/>
  <c r="L267" i="1"/>
  <c r="M267" i="1" s="1"/>
  <c r="P268" i="1"/>
  <c r="F267" i="1"/>
  <c r="B268" i="1"/>
  <c r="G268" i="1"/>
  <c r="AA268" i="1"/>
  <c r="A313" i="4"/>
  <c r="U267" i="1" l="1"/>
  <c r="V267" i="1" s="1"/>
  <c r="Q267" i="1"/>
  <c r="R267" i="1" s="1"/>
  <c r="C268" i="1"/>
  <c r="X268" i="1"/>
  <c r="AG268" i="1"/>
  <c r="G211" i="4"/>
  <c r="C313" i="4"/>
  <c r="B313" i="4"/>
  <c r="AB267" i="1" l="1"/>
  <c r="S267" i="1"/>
  <c r="AE267" i="1"/>
  <c r="E267" i="1" l="1"/>
  <c r="H268" i="1" s="1"/>
  <c r="T267" i="1"/>
  <c r="I268" i="1" l="1"/>
  <c r="D268" i="1" s="1"/>
  <c r="J268" i="1"/>
  <c r="W267" i="1"/>
  <c r="AH267" i="1"/>
  <c r="J210" i="4"/>
  <c r="Z268" i="1" l="1"/>
  <c r="Y268" i="1"/>
  <c r="K268" i="1"/>
  <c r="E313" i="4"/>
  <c r="A269" i="1"/>
  <c r="AF267" i="1"/>
  <c r="F210" i="4"/>
  <c r="I210" i="4"/>
  <c r="N268" i="1" l="1"/>
  <c r="AC268" i="1"/>
  <c r="AD268" i="1"/>
  <c r="L268" i="1"/>
  <c r="M268" i="1" s="1"/>
  <c r="P269" i="1"/>
  <c r="G269" i="1"/>
  <c r="A314" i="4"/>
  <c r="F268" i="1"/>
  <c r="B269" i="1"/>
  <c r="AA269" i="1"/>
  <c r="U268" i="1" l="1"/>
  <c r="V268" i="1" s="1"/>
  <c r="Q268" i="1"/>
  <c r="R268" i="1" s="1"/>
  <c r="C314" i="4"/>
  <c r="B314" i="4"/>
  <c r="X269" i="1"/>
  <c r="C269" i="1"/>
  <c r="AG269" i="1"/>
  <c r="G212" i="4"/>
  <c r="S268" i="1" l="1"/>
  <c r="AE268" i="1"/>
  <c r="AB268" i="1"/>
  <c r="E268" i="1" l="1"/>
  <c r="H269" i="1" s="1"/>
  <c r="T268" i="1"/>
  <c r="I269" i="1" l="1"/>
  <c r="D269" i="1" s="1"/>
  <c r="J269" i="1"/>
  <c r="W268" i="1"/>
  <c r="AH268" i="1"/>
  <c r="J211" i="4"/>
  <c r="E314" i="4" l="1"/>
  <c r="A270" i="1"/>
  <c r="Z269" i="1"/>
  <c r="Y269" i="1"/>
  <c r="K269" i="1"/>
  <c r="AF268" i="1"/>
  <c r="F211" i="4"/>
  <c r="I211" i="4"/>
  <c r="P270" i="1" l="1"/>
  <c r="G270" i="1"/>
  <c r="AA270" i="1"/>
  <c r="A315" i="4"/>
  <c r="F269" i="1"/>
  <c r="B270" i="1"/>
  <c r="N269" i="1"/>
  <c r="AC269" i="1"/>
  <c r="L269" i="1"/>
  <c r="M269" i="1" s="1"/>
  <c r="AD269" i="1"/>
  <c r="C315" i="4" l="1"/>
  <c r="B315" i="4"/>
  <c r="AG270" i="1"/>
  <c r="C270" i="1"/>
  <c r="X270" i="1"/>
  <c r="G213" i="4"/>
  <c r="U269" i="1"/>
  <c r="V269" i="1" s="1"/>
  <c r="Q269" i="1"/>
  <c r="R269" i="1" s="1"/>
  <c r="S269" i="1" l="1"/>
  <c r="AE269" i="1"/>
  <c r="AB269" i="1"/>
  <c r="E269" i="1" l="1"/>
  <c r="H270" i="1" s="1"/>
  <c r="T269" i="1"/>
  <c r="I270" i="1" l="1"/>
  <c r="D270" i="1" s="1"/>
  <c r="J270" i="1"/>
  <c r="W269" i="1"/>
  <c r="J212" i="4"/>
  <c r="AH269" i="1"/>
  <c r="E315" i="4" l="1"/>
  <c r="A271" i="1"/>
  <c r="Z270" i="1"/>
  <c r="Y270" i="1"/>
  <c r="K270" i="1"/>
  <c r="F212" i="4"/>
  <c r="I212" i="4"/>
  <c r="AF269" i="1"/>
  <c r="P271" i="1" l="1"/>
  <c r="G271" i="1"/>
  <c r="B271" i="1"/>
  <c r="AA271" i="1"/>
  <c r="A316" i="4"/>
  <c r="F270" i="1"/>
  <c r="N270" i="1"/>
  <c r="AC270" i="1"/>
  <c r="L270" i="1"/>
  <c r="M270" i="1" s="1"/>
  <c r="AD270" i="1"/>
  <c r="X271" i="1" l="1"/>
  <c r="AG271" i="1"/>
  <c r="G214" i="4"/>
  <c r="C271" i="1"/>
  <c r="C316" i="4"/>
  <c r="B316" i="4"/>
  <c r="U270" i="1"/>
  <c r="V270" i="1" s="1"/>
  <c r="Q270" i="1"/>
  <c r="R270" i="1" s="1"/>
  <c r="AE270" i="1" l="1"/>
  <c r="AB270" i="1"/>
  <c r="S270" i="1"/>
  <c r="E270" i="1" l="1"/>
  <c r="H271" i="1" s="1"/>
  <c r="T270" i="1"/>
  <c r="I271" i="1" l="1"/>
  <c r="J271" i="1"/>
  <c r="W270" i="1"/>
  <c r="AH270" i="1"/>
  <c r="J213" i="4"/>
  <c r="Z271" i="1" l="1"/>
  <c r="Y271" i="1"/>
  <c r="K271" i="1"/>
  <c r="E316" i="4"/>
  <c r="A272" i="1"/>
  <c r="AF270" i="1"/>
  <c r="F213" i="4"/>
  <c r="I213" i="4"/>
  <c r="D271" i="1"/>
  <c r="N271" i="1" l="1"/>
  <c r="AC271" i="1"/>
  <c r="AD271" i="1"/>
  <c r="L271" i="1"/>
  <c r="M271" i="1" s="1"/>
  <c r="P272" i="1"/>
  <c r="AA272" i="1"/>
  <c r="A317" i="4"/>
  <c r="B272" i="1"/>
  <c r="G272" i="1"/>
  <c r="F271" i="1"/>
  <c r="U271" i="1" l="1"/>
  <c r="V271" i="1" s="1"/>
  <c r="Q271" i="1"/>
  <c r="R271" i="1" s="1"/>
  <c r="C317" i="4"/>
  <c r="B317" i="4"/>
  <c r="AG272" i="1"/>
  <c r="C272" i="1"/>
  <c r="X272" i="1"/>
  <c r="G215" i="4"/>
  <c r="S271" i="1" l="1"/>
  <c r="AE271" i="1"/>
  <c r="AB271" i="1"/>
  <c r="E271" i="1" l="1"/>
  <c r="H272" i="1" s="1"/>
  <c r="T271" i="1"/>
  <c r="I272" i="1" l="1"/>
  <c r="J272" i="1"/>
  <c r="W271" i="1"/>
  <c r="AH271" i="1"/>
  <c r="J214" i="4"/>
  <c r="Z272" i="1" l="1"/>
  <c r="Y272" i="1"/>
  <c r="K272" i="1"/>
  <c r="E317" i="4"/>
  <c r="A273" i="1"/>
  <c r="AF271" i="1"/>
  <c r="F214" i="4"/>
  <c r="I214" i="4"/>
  <c r="D272" i="1"/>
  <c r="N272" i="1" l="1"/>
  <c r="AC272" i="1"/>
  <c r="L272" i="1"/>
  <c r="M272" i="1" s="1"/>
  <c r="AD272" i="1"/>
  <c r="P273" i="1"/>
  <c r="G273" i="1"/>
  <c r="AA273" i="1"/>
  <c r="A318" i="4"/>
  <c r="B273" i="1"/>
  <c r="F272" i="1"/>
  <c r="U272" i="1" l="1"/>
  <c r="V272" i="1" s="1"/>
  <c r="Q272" i="1"/>
  <c r="R272" i="1" s="1"/>
  <c r="C318" i="4"/>
  <c r="B318" i="4"/>
  <c r="X273" i="1"/>
  <c r="AG273" i="1"/>
  <c r="C273" i="1"/>
  <c r="G216" i="4"/>
  <c r="AE272" i="1" l="1"/>
  <c r="S272" i="1"/>
  <c r="AB272" i="1"/>
  <c r="E272" i="1" l="1"/>
  <c r="H273" i="1" s="1"/>
  <c r="T272" i="1"/>
  <c r="I273" i="1" l="1"/>
  <c r="D273" i="1" s="1"/>
  <c r="J273" i="1"/>
  <c r="W272" i="1"/>
  <c r="AH272" i="1"/>
  <c r="J215" i="4"/>
  <c r="E318" i="4" l="1"/>
  <c r="Y273" i="1"/>
  <c r="K273" i="1"/>
  <c r="A274" i="1"/>
  <c r="Z273" i="1"/>
  <c r="AF272" i="1"/>
  <c r="F215" i="4"/>
  <c r="I215" i="4"/>
  <c r="N273" i="1" l="1"/>
  <c r="AC273" i="1"/>
  <c r="AD273" i="1"/>
  <c r="L273" i="1"/>
  <c r="M273" i="1" s="1"/>
  <c r="P274" i="1"/>
  <c r="B274" i="1"/>
  <c r="G274" i="1"/>
  <c r="AA274" i="1"/>
  <c r="A319" i="4"/>
  <c r="F273" i="1"/>
  <c r="U273" i="1" l="1"/>
  <c r="V273" i="1" s="1"/>
  <c r="Q273" i="1"/>
  <c r="R273" i="1" s="1"/>
  <c r="C274" i="1"/>
  <c r="X274" i="1"/>
  <c r="G217" i="4"/>
  <c r="AG274" i="1"/>
  <c r="C319" i="4"/>
  <c r="B319" i="4"/>
  <c r="S273" i="1" l="1"/>
  <c r="AE273" i="1"/>
  <c r="AB273" i="1"/>
  <c r="E273" i="1" l="1"/>
  <c r="H274" i="1" s="1"/>
  <c r="T273" i="1"/>
  <c r="I274" i="1" l="1"/>
  <c r="J274" i="1"/>
  <c r="W273" i="1"/>
  <c r="AH273" i="1"/>
  <c r="J216" i="4"/>
  <c r="A275" i="1" l="1"/>
  <c r="Z274" i="1"/>
  <c r="Y274" i="1"/>
  <c r="K274" i="1"/>
  <c r="E319" i="4"/>
  <c r="AF273" i="1"/>
  <c r="F216" i="4"/>
  <c r="I216" i="4"/>
  <c r="D274" i="1"/>
  <c r="P275" i="1" l="1"/>
  <c r="G275" i="1"/>
  <c r="AA275" i="1"/>
  <c r="B275" i="1"/>
  <c r="A320" i="4"/>
  <c r="F274" i="1"/>
  <c r="N274" i="1"/>
  <c r="AC274" i="1"/>
  <c r="L274" i="1"/>
  <c r="M274" i="1" s="1"/>
  <c r="AD274" i="1"/>
  <c r="AG275" i="1" l="1"/>
  <c r="G218" i="4"/>
  <c r="C275" i="1"/>
  <c r="X275" i="1"/>
  <c r="C320" i="4"/>
  <c r="B320" i="4"/>
  <c r="U274" i="1"/>
  <c r="V274" i="1" s="1"/>
  <c r="Q274" i="1"/>
  <c r="R274" i="1" s="1"/>
  <c r="AE274" i="1" l="1"/>
  <c r="S274" i="1"/>
  <c r="AB274" i="1"/>
  <c r="E274" i="1" l="1"/>
  <c r="H275" i="1" s="1"/>
  <c r="T274" i="1"/>
  <c r="I275" i="1" l="1"/>
  <c r="J275" i="1"/>
  <c r="W274" i="1"/>
  <c r="AH274" i="1"/>
  <c r="J217" i="4"/>
  <c r="K275" i="1" l="1"/>
  <c r="E320" i="4"/>
  <c r="A276" i="1"/>
  <c r="Z275" i="1"/>
  <c r="Y275" i="1"/>
  <c r="AF274" i="1"/>
  <c r="F217" i="4"/>
  <c r="I217" i="4"/>
  <c r="D275" i="1"/>
  <c r="N275" i="1" l="1"/>
  <c r="AC275" i="1"/>
  <c r="AD275" i="1"/>
  <c r="L275" i="1"/>
  <c r="M275" i="1" s="1"/>
  <c r="P276" i="1"/>
  <c r="G276" i="1"/>
  <c r="AA276" i="1"/>
  <c r="A321" i="4"/>
  <c r="B276" i="1"/>
  <c r="F275" i="1"/>
  <c r="U275" i="1" l="1"/>
  <c r="V275" i="1" s="1"/>
  <c r="Q275" i="1"/>
  <c r="R275" i="1" s="1"/>
  <c r="C321" i="4"/>
  <c r="B321" i="4"/>
  <c r="X276" i="1"/>
  <c r="AG276" i="1"/>
  <c r="C276" i="1"/>
  <c r="G219" i="4"/>
  <c r="AE275" i="1" l="1"/>
  <c r="S275" i="1"/>
  <c r="AB275" i="1"/>
  <c r="E275" i="1" l="1"/>
  <c r="H276" i="1" s="1"/>
  <c r="T275" i="1"/>
  <c r="I276" i="1" l="1"/>
  <c r="J276" i="1"/>
  <c r="W275" i="1"/>
  <c r="J218" i="4"/>
  <c r="AH275" i="1"/>
  <c r="E321" i="4" l="1"/>
  <c r="Y276" i="1"/>
  <c r="K276" i="1"/>
  <c r="A277" i="1"/>
  <c r="Z276" i="1"/>
  <c r="F218" i="4"/>
  <c r="I218" i="4"/>
  <c r="AF275" i="1"/>
  <c r="D276" i="1"/>
  <c r="N276" i="1" l="1"/>
  <c r="AC276" i="1"/>
  <c r="AD276" i="1"/>
  <c r="L276" i="1"/>
  <c r="M276" i="1" s="1"/>
  <c r="P277" i="1"/>
  <c r="G277" i="1"/>
  <c r="AA277" i="1"/>
  <c r="B277" i="1"/>
  <c r="A322" i="4"/>
  <c r="F276" i="1"/>
  <c r="U276" i="1" l="1"/>
  <c r="V276" i="1" s="1"/>
  <c r="Q276" i="1"/>
  <c r="R276" i="1" s="1"/>
  <c r="X277" i="1"/>
  <c r="G220" i="4"/>
  <c r="C277" i="1"/>
  <c r="AG277" i="1"/>
  <c r="C322" i="4"/>
  <c r="B322" i="4"/>
  <c r="AE276" i="1" l="1"/>
  <c r="S276" i="1"/>
  <c r="AB276" i="1"/>
  <c r="E276" i="1" l="1"/>
  <c r="H277" i="1" s="1"/>
  <c r="T276" i="1"/>
  <c r="I277" i="1" l="1"/>
  <c r="D277" i="1" s="1"/>
  <c r="J277" i="1"/>
  <c r="W276" i="1"/>
  <c r="AH276" i="1"/>
  <c r="J219" i="4"/>
  <c r="A278" i="1" l="1"/>
  <c r="Y277" i="1"/>
  <c r="K277" i="1"/>
  <c r="E322" i="4"/>
  <c r="Z277" i="1"/>
  <c r="AF276" i="1"/>
  <c r="F219" i="4"/>
  <c r="I219" i="4"/>
  <c r="P278" i="1" l="1"/>
  <c r="G278" i="1"/>
  <c r="AA278" i="1"/>
  <c r="F277" i="1"/>
  <c r="B278" i="1"/>
  <c r="A323" i="4"/>
  <c r="N277" i="1"/>
  <c r="AC277" i="1"/>
  <c r="L277" i="1"/>
  <c r="M277" i="1" s="1"/>
  <c r="AD277" i="1"/>
  <c r="G221" i="4" l="1"/>
  <c r="C278" i="1"/>
  <c r="X278" i="1"/>
  <c r="AG278" i="1"/>
  <c r="C323" i="4"/>
  <c r="B323" i="4"/>
  <c r="U277" i="1"/>
  <c r="V277" i="1" s="1"/>
  <c r="Q277" i="1"/>
  <c r="R277" i="1" s="1"/>
  <c r="AE277" i="1" l="1"/>
  <c r="S277" i="1"/>
  <c r="AB277" i="1"/>
  <c r="E277" i="1" l="1"/>
  <c r="H278" i="1" s="1"/>
  <c r="T277" i="1"/>
  <c r="I278" i="1" l="1"/>
  <c r="J278" i="1"/>
  <c r="W277" i="1"/>
  <c r="AH277" i="1"/>
  <c r="J220" i="4"/>
  <c r="E323" i="4" l="1"/>
  <c r="Z278" i="1"/>
  <c r="Y278" i="1"/>
  <c r="K278" i="1"/>
  <c r="A279" i="1"/>
  <c r="AF277" i="1"/>
  <c r="F220" i="4"/>
  <c r="I220" i="4"/>
  <c r="D278" i="1"/>
  <c r="N278" i="1" l="1"/>
  <c r="AC278" i="1"/>
  <c r="L278" i="1"/>
  <c r="M278" i="1" s="1"/>
  <c r="AD278" i="1"/>
  <c r="P279" i="1"/>
  <c r="AA279" i="1"/>
  <c r="F278" i="1"/>
  <c r="B279" i="1"/>
  <c r="G279" i="1"/>
  <c r="A324" i="4"/>
  <c r="U278" i="1" l="1"/>
  <c r="V278" i="1" s="1"/>
  <c r="Q278" i="1"/>
  <c r="R278" i="1" s="1"/>
  <c r="C279" i="1"/>
  <c r="X279" i="1"/>
  <c r="AG279" i="1"/>
  <c r="G222" i="4"/>
  <c r="C324" i="4"/>
  <c r="B324" i="4"/>
  <c r="AE278" i="1" l="1"/>
  <c r="AB278" i="1"/>
  <c r="S278" i="1"/>
  <c r="E278" i="1" l="1"/>
  <c r="H279" i="1" s="1"/>
  <c r="T278" i="1"/>
  <c r="I279" i="1" l="1"/>
  <c r="D279" i="1" s="1"/>
  <c r="J279" i="1"/>
  <c r="W278" i="1"/>
  <c r="AH278" i="1"/>
  <c r="J221" i="4"/>
  <c r="E324" i="4" l="1"/>
  <c r="A280" i="1"/>
  <c r="Z279" i="1"/>
  <c r="K279" i="1"/>
  <c r="Y279" i="1"/>
  <c r="AF278" i="1"/>
  <c r="F221" i="4"/>
  <c r="I221" i="4"/>
  <c r="P280" i="1" l="1"/>
  <c r="G280" i="1"/>
  <c r="AA280" i="1"/>
  <c r="A325" i="4"/>
  <c r="F279" i="1"/>
  <c r="B280" i="1"/>
  <c r="N279" i="1"/>
  <c r="AC279" i="1"/>
  <c r="L279" i="1"/>
  <c r="M279" i="1" s="1"/>
  <c r="AD279" i="1"/>
  <c r="C325" i="4" l="1"/>
  <c r="B325" i="4"/>
  <c r="X280" i="1"/>
  <c r="AG280" i="1"/>
  <c r="C280" i="1"/>
  <c r="G223" i="4"/>
  <c r="U279" i="1"/>
  <c r="V279" i="1" s="1"/>
  <c r="Q279" i="1"/>
  <c r="R279" i="1" s="1"/>
  <c r="AE279" i="1" l="1"/>
  <c r="AB279" i="1"/>
  <c r="S279" i="1"/>
  <c r="E279" i="1" l="1"/>
  <c r="H280" i="1" s="1"/>
  <c r="T279" i="1"/>
  <c r="I280" i="1" l="1"/>
  <c r="D280" i="1" s="1"/>
  <c r="J280" i="1"/>
  <c r="W279" i="1"/>
  <c r="AH279" i="1"/>
  <c r="J222" i="4"/>
  <c r="E325" i="4" l="1"/>
  <c r="K280" i="1"/>
  <c r="A281" i="1"/>
  <c r="Z280" i="1"/>
  <c r="Y280" i="1"/>
  <c r="AF279" i="1"/>
  <c r="F222" i="4"/>
  <c r="I222" i="4"/>
  <c r="N280" i="1" l="1"/>
  <c r="AC280" i="1"/>
  <c r="AD280" i="1"/>
  <c r="L280" i="1"/>
  <c r="M280" i="1" s="1"/>
  <c r="P281" i="1"/>
  <c r="G281" i="1"/>
  <c r="AA281" i="1"/>
  <c r="B281" i="1"/>
  <c r="A326" i="4"/>
  <c r="F280" i="1"/>
  <c r="U280" i="1" l="1"/>
  <c r="V280" i="1" s="1"/>
  <c r="Q280" i="1"/>
  <c r="R280" i="1" s="1"/>
  <c r="AG281" i="1"/>
  <c r="G224" i="4"/>
  <c r="C281" i="1"/>
  <c r="X281" i="1"/>
  <c r="C326" i="4"/>
  <c r="B326" i="4"/>
  <c r="AB280" i="1" l="1"/>
  <c r="S280" i="1"/>
  <c r="AE280" i="1"/>
  <c r="E280" i="1" l="1"/>
  <c r="H281" i="1" s="1"/>
  <c r="T280" i="1"/>
  <c r="I281" i="1" l="1"/>
  <c r="J281" i="1"/>
  <c r="W280" i="1"/>
  <c r="AH280" i="1"/>
  <c r="J223" i="4"/>
  <c r="K281" i="1" l="1"/>
  <c r="E326" i="4"/>
  <c r="A282" i="1"/>
  <c r="Z281" i="1"/>
  <c r="Y281" i="1"/>
  <c r="AF280" i="1"/>
  <c r="F223" i="4"/>
  <c r="I223" i="4"/>
  <c r="D281" i="1"/>
  <c r="N281" i="1" l="1"/>
  <c r="AC281" i="1"/>
  <c r="AD281" i="1"/>
  <c r="L281" i="1"/>
  <c r="M281" i="1" s="1"/>
  <c r="P282" i="1"/>
  <c r="G282" i="1"/>
  <c r="AA282" i="1"/>
  <c r="A327" i="4"/>
  <c r="B282" i="1"/>
  <c r="F281" i="1"/>
  <c r="U281" i="1" l="1"/>
  <c r="V281" i="1" s="1"/>
  <c r="Q281" i="1"/>
  <c r="R281" i="1" s="1"/>
  <c r="C327" i="4"/>
  <c r="B327" i="4"/>
  <c r="X282" i="1"/>
  <c r="AG282" i="1"/>
  <c r="C282" i="1"/>
  <c r="G225" i="4"/>
  <c r="AB281" i="1" l="1"/>
  <c r="S281" i="1"/>
  <c r="AE281" i="1"/>
  <c r="E281" i="1" l="1"/>
  <c r="H282" i="1" s="1"/>
  <c r="T281" i="1"/>
  <c r="I282" i="1" l="1"/>
  <c r="D282" i="1" s="1"/>
  <c r="J282" i="1"/>
  <c r="AH281" i="1"/>
  <c r="W281" i="1"/>
  <c r="J224" i="4"/>
  <c r="A283" i="1" l="1"/>
  <c r="Z282" i="1"/>
  <c r="K282" i="1"/>
  <c r="E327" i="4"/>
  <c r="Y282" i="1"/>
  <c r="F224" i="4"/>
  <c r="I224" i="4"/>
  <c r="AF281" i="1"/>
  <c r="P283" i="1" l="1"/>
  <c r="G283" i="1"/>
  <c r="B283" i="1"/>
  <c r="AA283" i="1"/>
  <c r="A328" i="4"/>
  <c r="F282" i="1"/>
  <c r="N282" i="1"/>
  <c r="AC282" i="1"/>
  <c r="L282" i="1"/>
  <c r="M282" i="1" s="1"/>
  <c r="AD282" i="1"/>
  <c r="X283" i="1" l="1"/>
  <c r="G226" i="4"/>
  <c r="C283" i="1"/>
  <c r="AG283" i="1"/>
  <c r="C328" i="4"/>
  <c r="B328" i="4"/>
  <c r="U282" i="1"/>
  <c r="V282" i="1" s="1"/>
  <c r="Q282" i="1"/>
  <c r="R282" i="1" s="1"/>
  <c r="AE282" i="1" l="1"/>
  <c r="AB282" i="1"/>
  <c r="S282" i="1"/>
  <c r="E282" i="1" l="1"/>
  <c r="H283" i="1" s="1"/>
  <c r="T282" i="1"/>
  <c r="I283" i="1" l="1"/>
  <c r="D283" i="1" s="1"/>
  <c r="J283" i="1"/>
  <c r="W282" i="1"/>
  <c r="AH282" i="1"/>
  <c r="J225" i="4"/>
  <c r="E328" i="4" l="1"/>
  <c r="K283" i="1"/>
  <c r="A284" i="1"/>
  <c r="Z283" i="1"/>
  <c r="Y283" i="1"/>
  <c r="AF282" i="1"/>
  <c r="F225" i="4"/>
  <c r="I225" i="4"/>
  <c r="N283" i="1" l="1"/>
  <c r="AC283" i="1"/>
  <c r="AD283" i="1"/>
  <c r="L283" i="1"/>
  <c r="M283" i="1" s="1"/>
  <c r="P284" i="1"/>
  <c r="G284" i="1"/>
  <c r="AA284" i="1"/>
  <c r="F283" i="1"/>
  <c r="B284" i="1"/>
  <c r="A329" i="4"/>
  <c r="U283" i="1" l="1"/>
  <c r="V283" i="1" s="1"/>
  <c r="Q283" i="1"/>
  <c r="R283" i="1" s="1"/>
  <c r="G227" i="4"/>
  <c r="C284" i="1"/>
  <c r="X284" i="1"/>
  <c r="AG284" i="1"/>
  <c r="C329" i="4"/>
  <c r="B329" i="4"/>
  <c r="AB283" i="1" l="1"/>
  <c r="S283" i="1"/>
  <c r="AE283" i="1"/>
  <c r="E283" i="1" l="1"/>
  <c r="H284" i="1" s="1"/>
  <c r="T283" i="1"/>
  <c r="I284" i="1" l="1"/>
  <c r="J284" i="1"/>
  <c r="W283" i="1"/>
  <c r="AH283" i="1"/>
  <c r="J226" i="4"/>
  <c r="A285" i="1" l="1"/>
  <c r="K284" i="1"/>
  <c r="E329" i="4"/>
  <c r="Z284" i="1"/>
  <c r="Y284" i="1"/>
  <c r="AF283" i="1"/>
  <c r="F226" i="4"/>
  <c r="I226" i="4"/>
  <c r="D284" i="1"/>
  <c r="P285" i="1" l="1"/>
  <c r="F284" i="1"/>
  <c r="B285" i="1"/>
  <c r="G285" i="1"/>
  <c r="AA285" i="1"/>
  <c r="A330" i="4"/>
  <c r="N284" i="1"/>
  <c r="AC284" i="1"/>
  <c r="L284" i="1"/>
  <c r="M284" i="1" s="1"/>
  <c r="AD284" i="1"/>
  <c r="C285" i="1" l="1"/>
  <c r="X285" i="1"/>
  <c r="G228" i="4"/>
  <c r="AG285" i="1"/>
  <c r="C330" i="4"/>
  <c r="B330" i="4"/>
  <c r="U284" i="1"/>
  <c r="V284" i="1" s="1"/>
  <c r="Q284" i="1"/>
  <c r="R284" i="1" s="1"/>
  <c r="AE284" i="1" l="1"/>
  <c r="S284" i="1"/>
  <c r="AB284" i="1"/>
  <c r="E284" i="1" l="1"/>
  <c r="H285" i="1" s="1"/>
  <c r="T284" i="1"/>
  <c r="I285" i="1" l="1"/>
  <c r="D285" i="1" s="1"/>
  <c r="J285" i="1"/>
  <c r="W284" i="1"/>
  <c r="AH284" i="1"/>
  <c r="J227" i="4"/>
  <c r="A286" i="1" l="1"/>
  <c r="Z285" i="1"/>
  <c r="Y285" i="1"/>
  <c r="K285" i="1"/>
  <c r="E330" i="4"/>
  <c r="AF284" i="1"/>
  <c r="F227" i="4"/>
  <c r="I227" i="4"/>
  <c r="P286" i="1" l="1"/>
  <c r="AA286" i="1"/>
  <c r="B286" i="1"/>
  <c r="G286" i="1"/>
  <c r="A331" i="4"/>
  <c r="F285" i="1"/>
  <c r="N285" i="1"/>
  <c r="AC285" i="1"/>
  <c r="AD285" i="1"/>
  <c r="L285" i="1"/>
  <c r="M285" i="1" s="1"/>
  <c r="G229" i="4" l="1"/>
  <c r="C286" i="1"/>
  <c r="X286" i="1"/>
  <c r="AG286" i="1"/>
  <c r="C331" i="4"/>
  <c r="B331" i="4"/>
  <c r="U285" i="1"/>
  <c r="V285" i="1" s="1"/>
  <c r="Q285" i="1"/>
  <c r="R285" i="1" s="1"/>
  <c r="AB285" i="1" l="1"/>
  <c r="S285" i="1"/>
  <c r="AE285" i="1"/>
  <c r="E285" i="1" l="1"/>
  <c r="H286" i="1" s="1"/>
  <c r="T285" i="1"/>
  <c r="I286" i="1" l="1"/>
  <c r="D286" i="1" s="1"/>
  <c r="J286" i="1"/>
  <c r="W285" i="1"/>
  <c r="AH285" i="1"/>
  <c r="J228" i="4"/>
  <c r="E331" i="4" l="1"/>
  <c r="Z286" i="1"/>
  <c r="Y286" i="1"/>
  <c r="K286" i="1"/>
  <c r="A287" i="1"/>
  <c r="AF285" i="1"/>
  <c r="F228" i="4"/>
  <c r="I228" i="4"/>
  <c r="N286" i="1" l="1"/>
  <c r="AC286" i="1"/>
  <c r="AD286" i="1"/>
  <c r="L286" i="1"/>
  <c r="M286" i="1" s="1"/>
  <c r="P287" i="1"/>
  <c r="AA287" i="1"/>
  <c r="B287" i="1"/>
  <c r="G287" i="1"/>
  <c r="A332" i="4"/>
  <c r="F286" i="1"/>
  <c r="U286" i="1" l="1"/>
  <c r="V286" i="1" s="1"/>
  <c r="Q286" i="1"/>
  <c r="R286" i="1" s="1"/>
  <c r="C287" i="1"/>
  <c r="X287" i="1"/>
  <c r="AG287" i="1"/>
  <c r="G230" i="4"/>
  <c r="C332" i="4"/>
  <c r="B332" i="4"/>
  <c r="S286" i="1" l="1"/>
  <c r="AE286" i="1"/>
  <c r="AB286" i="1"/>
  <c r="E286" i="1" l="1"/>
  <c r="H287" i="1" s="1"/>
  <c r="T286" i="1"/>
  <c r="I287" i="1" l="1"/>
  <c r="D287" i="1" s="1"/>
  <c r="J287" i="1"/>
  <c r="W286" i="1"/>
  <c r="AH286" i="1"/>
  <c r="J229" i="4"/>
  <c r="E332" i="4" l="1"/>
  <c r="A288" i="1"/>
  <c r="Z287" i="1"/>
  <c r="K287" i="1"/>
  <c r="Y287" i="1"/>
  <c r="AF286" i="1"/>
  <c r="F229" i="4"/>
  <c r="I229" i="4"/>
  <c r="P288" i="1" l="1"/>
  <c r="A333" i="4"/>
  <c r="F287" i="1"/>
  <c r="B288" i="1"/>
  <c r="G288" i="1"/>
  <c r="AA288" i="1"/>
  <c r="N287" i="1"/>
  <c r="AC287" i="1"/>
  <c r="L287" i="1"/>
  <c r="M287" i="1" s="1"/>
  <c r="AD287" i="1"/>
  <c r="C333" i="4" l="1"/>
  <c r="B333" i="4"/>
  <c r="C288" i="1"/>
  <c r="X288" i="1"/>
  <c r="AG288" i="1"/>
  <c r="G231" i="4"/>
  <c r="U287" i="1"/>
  <c r="V287" i="1" s="1"/>
  <c r="Q287" i="1"/>
  <c r="R287" i="1" s="1"/>
  <c r="AB287" i="1" l="1"/>
  <c r="S287" i="1"/>
  <c r="AE287" i="1"/>
  <c r="E287" i="1" l="1"/>
  <c r="H288" i="1" s="1"/>
  <c r="T287" i="1"/>
  <c r="I288" i="1" l="1"/>
  <c r="D288" i="1" s="1"/>
  <c r="J288" i="1"/>
  <c r="AH287" i="1"/>
  <c r="W287" i="1"/>
  <c r="J230" i="4"/>
  <c r="E333" i="4" l="1"/>
  <c r="A289" i="1"/>
  <c r="Z288" i="1"/>
  <c r="Y288" i="1"/>
  <c r="K288" i="1"/>
  <c r="F230" i="4"/>
  <c r="I230" i="4"/>
  <c r="AF287" i="1"/>
  <c r="P289" i="1" l="1"/>
  <c r="B289" i="1"/>
  <c r="AA289" i="1"/>
  <c r="G289" i="1"/>
  <c r="A334" i="4"/>
  <c r="F288" i="1"/>
  <c r="N288" i="1"/>
  <c r="AC288" i="1"/>
  <c r="L288" i="1"/>
  <c r="M288" i="1" s="1"/>
  <c r="AD288" i="1"/>
  <c r="C289" i="1" l="1"/>
  <c r="X289" i="1"/>
  <c r="AG289" i="1"/>
  <c r="G232" i="4"/>
  <c r="C334" i="4"/>
  <c r="B334" i="4"/>
  <c r="U288" i="1"/>
  <c r="V288" i="1" s="1"/>
  <c r="Q288" i="1"/>
  <c r="R288" i="1" s="1"/>
  <c r="AE288" i="1" l="1"/>
  <c r="AB288" i="1"/>
  <c r="S288" i="1"/>
  <c r="E288" i="1" l="1"/>
  <c r="H289" i="1" s="1"/>
  <c r="T288" i="1"/>
  <c r="I289" i="1" l="1"/>
  <c r="J289" i="1"/>
  <c r="W288" i="1"/>
  <c r="AH288" i="1"/>
  <c r="J231" i="4"/>
  <c r="Y289" i="1" l="1"/>
  <c r="K289" i="1"/>
  <c r="E334" i="4"/>
  <c r="A290" i="1"/>
  <c r="Z289" i="1"/>
  <c r="AF288" i="1"/>
  <c r="F231" i="4"/>
  <c r="I231" i="4"/>
  <c r="D289" i="1"/>
  <c r="N289" i="1" l="1"/>
  <c r="AC289" i="1"/>
  <c r="AD289" i="1"/>
  <c r="L289" i="1"/>
  <c r="M289" i="1" s="1"/>
  <c r="P290" i="1"/>
  <c r="G290" i="1"/>
  <c r="AA290" i="1"/>
  <c r="A335" i="4"/>
  <c r="F289" i="1"/>
  <c r="B290" i="1"/>
  <c r="U289" i="1" l="1"/>
  <c r="V289" i="1" s="1"/>
  <c r="Q289" i="1"/>
  <c r="R289" i="1" s="1"/>
  <c r="C335" i="4"/>
  <c r="B335" i="4"/>
  <c r="X290" i="1"/>
  <c r="AG290" i="1"/>
  <c r="C290" i="1"/>
  <c r="G233" i="4"/>
  <c r="S289" i="1" l="1"/>
  <c r="AE289" i="1"/>
  <c r="AB289" i="1"/>
  <c r="E289" i="1" l="1"/>
  <c r="H290" i="1" s="1"/>
  <c r="T289" i="1"/>
  <c r="I290" i="1" l="1"/>
  <c r="J290" i="1"/>
  <c r="J232" i="4"/>
  <c r="W289" i="1"/>
  <c r="AH289" i="1"/>
  <c r="E335" i="4" l="1"/>
  <c r="Y290" i="1"/>
  <c r="K290" i="1"/>
  <c r="A291" i="1"/>
  <c r="Z290" i="1"/>
  <c r="AF289" i="1"/>
  <c r="F232" i="4"/>
  <c r="I232" i="4"/>
  <c r="D290" i="1"/>
  <c r="N290" i="1" l="1"/>
  <c r="AC290" i="1"/>
  <c r="L290" i="1"/>
  <c r="M290" i="1" s="1"/>
  <c r="AD290" i="1"/>
  <c r="P291" i="1"/>
  <c r="G291" i="1"/>
  <c r="AA291" i="1"/>
  <c r="B291" i="1"/>
  <c r="A336" i="4"/>
  <c r="F290" i="1"/>
  <c r="U290" i="1" l="1"/>
  <c r="V290" i="1" s="1"/>
  <c r="Q290" i="1"/>
  <c r="R290" i="1" s="1"/>
  <c r="C291" i="1"/>
  <c r="G234" i="4"/>
  <c r="X291" i="1"/>
  <c r="AG291" i="1"/>
  <c r="C336" i="4"/>
  <c r="B336" i="4"/>
  <c r="AE290" i="1" l="1"/>
  <c r="S290" i="1"/>
  <c r="AB290" i="1"/>
  <c r="E290" i="1" l="1"/>
  <c r="H291" i="1" s="1"/>
  <c r="T290" i="1"/>
  <c r="I291" i="1" l="1"/>
  <c r="J291" i="1"/>
  <c r="W290" i="1"/>
  <c r="AH290" i="1"/>
  <c r="J233" i="4"/>
  <c r="Z291" i="1" l="1"/>
  <c r="Y291" i="1"/>
  <c r="K291" i="1"/>
  <c r="E336" i="4"/>
  <c r="A292" i="1"/>
  <c r="AF290" i="1"/>
  <c r="F233" i="4"/>
  <c r="I233" i="4"/>
  <c r="D291" i="1"/>
  <c r="N291" i="1" l="1"/>
  <c r="AC291" i="1"/>
  <c r="L291" i="1"/>
  <c r="M291" i="1" s="1"/>
  <c r="AD291" i="1"/>
  <c r="P292" i="1"/>
  <c r="G292" i="1"/>
  <c r="AA292" i="1"/>
  <c r="A337" i="4"/>
  <c r="B292" i="1"/>
  <c r="F291" i="1"/>
  <c r="U291" i="1" l="1"/>
  <c r="V291" i="1" s="1"/>
  <c r="Q291" i="1"/>
  <c r="R291" i="1" s="1"/>
  <c r="C337" i="4"/>
  <c r="B337" i="4"/>
  <c r="C292" i="1"/>
  <c r="X292" i="1"/>
  <c r="AG292" i="1"/>
  <c r="G235" i="4"/>
  <c r="AE291" i="1" l="1"/>
  <c r="S291" i="1"/>
  <c r="AB291" i="1"/>
  <c r="E291" i="1" l="1"/>
  <c r="H292" i="1" s="1"/>
  <c r="T291" i="1"/>
  <c r="I292" i="1" l="1"/>
  <c r="J292" i="1"/>
  <c r="W291" i="1"/>
  <c r="AH291" i="1"/>
  <c r="J234" i="4"/>
  <c r="E337" i="4" l="1"/>
  <c r="A293" i="1"/>
  <c r="K292" i="1"/>
  <c r="Z292" i="1"/>
  <c r="Y292" i="1"/>
  <c r="AF291" i="1"/>
  <c r="F234" i="4"/>
  <c r="I234" i="4"/>
  <c r="D292" i="1"/>
  <c r="P293" i="1" l="1"/>
  <c r="G293" i="1"/>
  <c r="A338" i="4"/>
  <c r="F292" i="1"/>
  <c r="B293" i="1"/>
  <c r="AA293" i="1"/>
  <c r="N292" i="1"/>
  <c r="AC292" i="1"/>
  <c r="L292" i="1"/>
  <c r="M292" i="1" s="1"/>
  <c r="AD292" i="1"/>
  <c r="C338" i="4" l="1"/>
  <c r="B338" i="4"/>
  <c r="AG293" i="1"/>
  <c r="C293" i="1"/>
  <c r="X293" i="1"/>
  <c r="G236" i="4"/>
  <c r="U292" i="1"/>
  <c r="V292" i="1" s="1"/>
  <c r="Q292" i="1"/>
  <c r="R292" i="1" s="1"/>
  <c r="AE292" i="1" l="1"/>
  <c r="S292" i="1"/>
  <c r="AB292" i="1"/>
  <c r="E292" i="1" l="1"/>
  <c r="H293" i="1" s="1"/>
  <c r="T292" i="1"/>
  <c r="I293" i="1" l="1"/>
  <c r="D293" i="1" s="1"/>
  <c r="J293" i="1"/>
  <c r="W292" i="1"/>
  <c r="AH292" i="1"/>
  <c r="J235" i="4"/>
  <c r="E338" i="4" l="1"/>
  <c r="Z293" i="1"/>
  <c r="K293" i="1"/>
  <c r="A294" i="1"/>
  <c r="Y293" i="1"/>
  <c r="AF292" i="1"/>
  <c r="F235" i="4"/>
  <c r="I235" i="4"/>
  <c r="N293" i="1" l="1"/>
  <c r="AC293" i="1"/>
  <c r="AD293" i="1"/>
  <c r="L293" i="1"/>
  <c r="M293" i="1" s="1"/>
  <c r="P294" i="1"/>
  <c r="G294" i="1"/>
  <c r="AA294" i="1"/>
  <c r="B294" i="1"/>
  <c r="A339" i="4"/>
  <c r="F293" i="1"/>
  <c r="U293" i="1" l="1"/>
  <c r="V293" i="1" s="1"/>
  <c r="Q293" i="1"/>
  <c r="R293" i="1" s="1"/>
  <c r="X294" i="1"/>
  <c r="AG294" i="1"/>
  <c r="G237" i="4"/>
  <c r="C294" i="1"/>
  <c r="C339" i="4"/>
  <c r="B339" i="4"/>
  <c r="AE293" i="1" l="1"/>
  <c r="S293" i="1"/>
  <c r="AB293" i="1"/>
  <c r="E293" i="1" l="1"/>
  <c r="H294" i="1" s="1"/>
  <c r="T293" i="1"/>
  <c r="I294" i="1" l="1"/>
  <c r="J294" i="1"/>
  <c r="W293" i="1"/>
  <c r="AH293" i="1"/>
  <c r="J236" i="4"/>
  <c r="Y294" i="1" l="1"/>
  <c r="K294" i="1"/>
  <c r="E339" i="4"/>
  <c r="A295" i="1"/>
  <c r="Z294" i="1"/>
  <c r="AF293" i="1"/>
  <c r="F236" i="4"/>
  <c r="I236" i="4"/>
  <c r="D294" i="1"/>
  <c r="N294" i="1" l="1"/>
  <c r="AC294" i="1"/>
  <c r="AD294" i="1"/>
  <c r="L294" i="1"/>
  <c r="M294" i="1" s="1"/>
  <c r="P295" i="1"/>
  <c r="G295" i="1"/>
  <c r="A340" i="4"/>
  <c r="B295" i="1"/>
  <c r="AA295" i="1"/>
  <c r="F294" i="1"/>
  <c r="U294" i="1" l="1"/>
  <c r="V294" i="1" s="1"/>
  <c r="Q294" i="1"/>
  <c r="R294" i="1" s="1"/>
  <c r="C340" i="4"/>
  <c r="B340" i="4"/>
  <c r="C295" i="1"/>
  <c r="X295" i="1"/>
  <c r="AG295" i="1"/>
  <c r="G238" i="4"/>
  <c r="S294" i="1" l="1"/>
  <c r="AE294" i="1"/>
  <c r="AB294" i="1"/>
  <c r="E294" i="1" l="1"/>
  <c r="H295" i="1" s="1"/>
  <c r="T294" i="1"/>
  <c r="I295" i="1" l="1"/>
  <c r="J295" i="1"/>
  <c r="W294" i="1"/>
  <c r="AH294" i="1"/>
  <c r="J237" i="4"/>
  <c r="A296" i="1" l="1"/>
  <c r="Y295" i="1"/>
  <c r="K295" i="1"/>
  <c r="E340" i="4"/>
  <c r="Z295" i="1"/>
  <c r="AF294" i="1"/>
  <c r="F237" i="4"/>
  <c r="I237" i="4"/>
  <c r="D295" i="1"/>
  <c r="P296" i="1" l="1"/>
  <c r="G296" i="1"/>
  <c r="B296" i="1"/>
  <c r="AA296" i="1"/>
  <c r="A341" i="4"/>
  <c r="F295" i="1"/>
  <c r="N295" i="1"/>
  <c r="AC295" i="1"/>
  <c r="AD295" i="1"/>
  <c r="L295" i="1"/>
  <c r="M295" i="1" s="1"/>
  <c r="X296" i="1" l="1"/>
  <c r="G239" i="4"/>
  <c r="C296" i="1"/>
  <c r="AG296" i="1"/>
  <c r="C341" i="4"/>
  <c r="B341" i="4"/>
  <c r="U295" i="1"/>
  <c r="V295" i="1" s="1"/>
  <c r="Q295" i="1"/>
  <c r="R295" i="1" s="1"/>
  <c r="S295" i="1" l="1"/>
  <c r="AE295" i="1"/>
  <c r="AB295" i="1"/>
  <c r="E295" i="1" l="1"/>
  <c r="H296" i="1" s="1"/>
  <c r="T295" i="1"/>
  <c r="I296" i="1" l="1"/>
  <c r="J296" i="1"/>
  <c r="W295" i="1"/>
  <c r="AH295" i="1"/>
  <c r="J238" i="4"/>
  <c r="A297" i="1" l="1"/>
  <c r="Z296" i="1"/>
  <c r="Y296" i="1"/>
  <c r="E341" i="4"/>
  <c r="K296" i="1"/>
  <c r="AF295" i="1"/>
  <c r="F238" i="4"/>
  <c r="I238" i="4"/>
  <c r="D296" i="1"/>
  <c r="P297" i="1" l="1"/>
  <c r="G297" i="1"/>
  <c r="F296" i="1"/>
  <c r="B297" i="1"/>
  <c r="AA297" i="1"/>
  <c r="A342" i="4"/>
  <c r="N296" i="1"/>
  <c r="AC296" i="1"/>
  <c r="AD296" i="1"/>
  <c r="L296" i="1"/>
  <c r="M296" i="1" s="1"/>
  <c r="AG297" i="1" l="1"/>
  <c r="G240" i="4"/>
  <c r="C297" i="1"/>
  <c r="X297" i="1"/>
  <c r="C342" i="4"/>
  <c r="B342" i="4"/>
  <c r="U296" i="1"/>
  <c r="V296" i="1" s="1"/>
  <c r="Q296" i="1"/>
  <c r="R296" i="1" s="1"/>
  <c r="AE296" i="1" l="1"/>
  <c r="AB296" i="1"/>
  <c r="S296" i="1"/>
  <c r="E296" i="1" l="1"/>
  <c r="H297" i="1" s="1"/>
  <c r="T296" i="1"/>
  <c r="I297" i="1" l="1"/>
  <c r="D297" i="1" s="1"/>
  <c r="J297" i="1"/>
  <c r="W296" i="1"/>
  <c r="AH296" i="1"/>
  <c r="J239" i="4"/>
  <c r="Z297" i="1" l="1"/>
  <c r="E342" i="4"/>
  <c r="A298" i="1"/>
  <c r="Y297" i="1"/>
  <c r="K297" i="1"/>
  <c r="AF296" i="1"/>
  <c r="F239" i="4"/>
  <c r="I239" i="4"/>
  <c r="P298" i="1" l="1"/>
  <c r="G298" i="1"/>
  <c r="A343" i="4"/>
  <c r="B298" i="1"/>
  <c r="AA298" i="1"/>
  <c r="F297" i="1"/>
  <c r="N297" i="1"/>
  <c r="AC297" i="1"/>
  <c r="L297" i="1"/>
  <c r="M297" i="1" s="1"/>
  <c r="AD297" i="1"/>
  <c r="C343" i="4" l="1"/>
  <c r="B343" i="4"/>
  <c r="X298" i="1"/>
  <c r="AG298" i="1"/>
  <c r="C298" i="1"/>
  <c r="G241" i="4"/>
  <c r="U297" i="1"/>
  <c r="V297" i="1" s="1"/>
  <c r="Q297" i="1"/>
  <c r="R297" i="1" s="1"/>
  <c r="AE297" i="1" l="1"/>
  <c r="AB297" i="1"/>
  <c r="S297" i="1"/>
  <c r="E297" i="1" l="1"/>
  <c r="H298" i="1" s="1"/>
  <c r="T297" i="1"/>
  <c r="I298" i="1" l="1"/>
  <c r="D298" i="1" s="1"/>
  <c r="J298" i="1"/>
  <c r="AH297" i="1"/>
  <c r="W297" i="1"/>
  <c r="J240" i="4"/>
  <c r="E343" i="4" l="1"/>
  <c r="Z298" i="1"/>
  <c r="Y298" i="1"/>
  <c r="K298" i="1"/>
  <c r="A299" i="1"/>
  <c r="F240" i="4"/>
  <c r="I240" i="4"/>
  <c r="AF297" i="1"/>
  <c r="N298" i="1" l="1"/>
  <c r="AC298" i="1"/>
  <c r="L298" i="1"/>
  <c r="M298" i="1" s="1"/>
  <c r="AD298" i="1"/>
  <c r="P299" i="1"/>
  <c r="AA299" i="1"/>
  <c r="B299" i="1"/>
  <c r="G299" i="1"/>
  <c r="A344" i="4"/>
  <c r="F298" i="1"/>
  <c r="U298" i="1" l="1"/>
  <c r="V298" i="1" s="1"/>
  <c r="Q298" i="1"/>
  <c r="R298" i="1" s="1"/>
  <c r="C299" i="1"/>
  <c r="X299" i="1"/>
  <c r="G242" i="4"/>
  <c r="AG299" i="1"/>
  <c r="C344" i="4"/>
  <c r="B344" i="4"/>
  <c r="AE298" i="1" l="1"/>
  <c r="S298" i="1"/>
  <c r="AB298" i="1"/>
  <c r="E298" i="1" l="1"/>
  <c r="H299" i="1" s="1"/>
  <c r="T298" i="1"/>
  <c r="I299" i="1" l="1"/>
  <c r="J299" i="1"/>
  <c r="W298" i="1"/>
  <c r="AH298" i="1"/>
  <c r="J241" i="4"/>
  <c r="E344" i="4" l="1"/>
  <c r="Z299" i="1"/>
  <c r="K299" i="1"/>
  <c r="A300" i="1"/>
  <c r="Y299" i="1"/>
  <c r="AF298" i="1"/>
  <c r="F241" i="4"/>
  <c r="I241" i="4"/>
  <c r="D299" i="1"/>
  <c r="N299" i="1" l="1"/>
  <c r="AC299" i="1"/>
  <c r="AD299" i="1"/>
  <c r="L299" i="1"/>
  <c r="M299" i="1" s="1"/>
  <c r="P300" i="1"/>
  <c r="G300" i="1"/>
  <c r="AA300" i="1"/>
  <c r="B300" i="1"/>
  <c r="A345" i="4"/>
  <c r="F299" i="1"/>
  <c r="U299" i="1" l="1"/>
  <c r="V299" i="1" s="1"/>
  <c r="Q299" i="1"/>
  <c r="R299" i="1" s="1"/>
  <c r="C300" i="1"/>
  <c r="X300" i="1"/>
  <c r="G243" i="4"/>
  <c r="AG300" i="1"/>
  <c r="C345" i="4"/>
  <c r="B345" i="4"/>
  <c r="S299" i="1" l="1"/>
  <c r="AE299" i="1"/>
  <c r="AB299" i="1"/>
  <c r="E299" i="1" l="1"/>
  <c r="H300" i="1" s="1"/>
  <c r="T299" i="1"/>
  <c r="I300" i="1" l="1"/>
  <c r="D300" i="1" s="1"/>
  <c r="J300" i="1"/>
  <c r="W299" i="1"/>
  <c r="AH299" i="1"/>
  <c r="J242" i="4"/>
  <c r="A301" i="1" l="1"/>
  <c r="Y300" i="1"/>
  <c r="K300" i="1"/>
  <c r="E345" i="4"/>
  <c r="Z300" i="1"/>
  <c r="AF299" i="1"/>
  <c r="F242" i="4"/>
  <c r="I242" i="4"/>
  <c r="P301" i="1" l="1"/>
  <c r="G301" i="1"/>
  <c r="F300" i="1"/>
  <c r="B301" i="1"/>
  <c r="AA301" i="1"/>
  <c r="A346" i="4"/>
  <c r="N300" i="1"/>
  <c r="AC300" i="1"/>
  <c r="L300" i="1"/>
  <c r="M300" i="1" s="1"/>
  <c r="AD300" i="1"/>
  <c r="C301" i="1" l="1"/>
  <c r="X301" i="1"/>
  <c r="G244" i="4"/>
  <c r="AG301" i="1"/>
  <c r="C346" i="4"/>
  <c r="B346" i="4"/>
  <c r="U300" i="1"/>
  <c r="V300" i="1" s="1"/>
  <c r="Q300" i="1"/>
  <c r="R300" i="1" s="1"/>
  <c r="AE300" i="1" l="1"/>
  <c r="AB300" i="1"/>
  <c r="S300" i="1"/>
  <c r="E300" i="1" l="1"/>
  <c r="H301" i="1" s="1"/>
  <c r="T300" i="1"/>
  <c r="I301" i="1" l="1"/>
  <c r="D301" i="1" s="1"/>
  <c r="J301" i="1"/>
  <c r="W300" i="1"/>
  <c r="AH300" i="1"/>
  <c r="J243" i="4"/>
  <c r="E346" i="4" l="1"/>
  <c r="K301" i="1"/>
  <c r="A302" i="1"/>
  <c r="Z301" i="1"/>
  <c r="Y301" i="1"/>
  <c r="AF300" i="1"/>
  <c r="F243" i="4"/>
  <c r="I243" i="4"/>
  <c r="N301" i="1" l="1"/>
  <c r="AC301" i="1"/>
  <c r="L301" i="1"/>
  <c r="M301" i="1" s="1"/>
  <c r="AD301" i="1"/>
  <c r="P302" i="1"/>
  <c r="B302" i="1"/>
  <c r="G302" i="1"/>
  <c r="F301" i="1"/>
  <c r="AA302" i="1"/>
  <c r="A347" i="4"/>
  <c r="U301" i="1" l="1"/>
  <c r="V301" i="1" s="1"/>
  <c r="Q301" i="1"/>
  <c r="R301" i="1" s="1"/>
  <c r="C302" i="1"/>
  <c r="X302" i="1"/>
  <c r="AG302" i="1"/>
  <c r="G245" i="4"/>
  <c r="C347" i="4"/>
  <c r="B347" i="4"/>
  <c r="AE301" i="1" l="1"/>
  <c r="S301" i="1"/>
  <c r="AB301" i="1"/>
  <c r="E301" i="1" l="1"/>
  <c r="H302" i="1" s="1"/>
  <c r="T301" i="1"/>
  <c r="I302" i="1" l="1"/>
  <c r="D302" i="1" s="1"/>
  <c r="J302" i="1"/>
  <c r="J244" i="4"/>
  <c r="W301" i="1"/>
  <c r="AH301" i="1"/>
  <c r="Z302" i="1" l="1"/>
  <c r="K302" i="1"/>
  <c r="E347" i="4"/>
  <c r="A303" i="1"/>
  <c r="Y302" i="1"/>
  <c r="AF301" i="1"/>
  <c r="F244" i="4"/>
  <c r="I244" i="4"/>
  <c r="N302" i="1" l="1"/>
  <c r="AC302" i="1"/>
  <c r="L302" i="1"/>
  <c r="M302" i="1" s="1"/>
  <c r="AD302" i="1"/>
  <c r="P303" i="1"/>
  <c r="G303" i="1"/>
  <c r="A348" i="4"/>
  <c r="F302" i="1"/>
  <c r="B303" i="1"/>
  <c r="AA303" i="1"/>
  <c r="U302" i="1" l="1"/>
  <c r="V302" i="1" s="1"/>
  <c r="Q302" i="1"/>
  <c r="R302" i="1" s="1"/>
  <c r="C348" i="4"/>
  <c r="B348" i="4"/>
  <c r="X303" i="1"/>
  <c r="AG303" i="1"/>
  <c r="C303" i="1"/>
  <c r="G246" i="4"/>
  <c r="AB302" i="1" l="1"/>
  <c r="S302" i="1"/>
  <c r="AE302" i="1"/>
  <c r="E302" i="1" l="1"/>
  <c r="H303" i="1" s="1"/>
  <c r="T302" i="1"/>
  <c r="I303" i="1" l="1"/>
  <c r="D303" i="1" s="1"/>
  <c r="J303" i="1"/>
  <c r="W302" i="1"/>
  <c r="AH302" i="1"/>
  <c r="J245" i="4"/>
  <c r="A304" i="1" l="1"/>
  <c r="E348" i="4"/>
  <c r="Z303" i="1"/>
  <c r="Y303" i="1"/>
  <c r="K303" i="1"/>
  <c r="AF302" i="1"/>
  <c r="F245" i="4"/>
  <c r="I245" i="4"/>
  <c r="P304" i="1" l="1"/>
  <c r="B304" i="1"/>
  <c r="G304" i="1"/>
  <c r="AA304" i="1"/>
  <c r="A349" i="4"/>
  <c r="F303" i="1"/>
  <c r="N303" i="1"/>
  <c r="AC303" i="1"/>
  <c r="AD303" i="1"/>
  <c r="L303" i="1"/>
  <c r="M303" i="1" s="1"/>
  <c r="AG304" i="1" l="1"/>
  <c r="G247" i="4"/>
  <c r="C304" i="1"/>
  <c r="X304" i="1"/>
  <c r="C349" i="4"/>
  <c r="B349" i="4"/>
  <c r="U303" i="1"/>
  <c r="V303" i="1" s="1"/>
  <c r="Q303" i="1"/>
  <c r="R303" i="1" s="1"/>
  <c r="S303" i="1" l="1"/>
  <c r="AE303" i="1"/>
  <c r="AB303" i="1"/>
  <c r="E303" i="1" l="1"/>
  <c r="H304" i="1" s="1"/>
  <c r="T303" i="1"/>
  <c r="I304" i="1" l="1"/>
  <c r="J304" i="1"/>
  <c r="W303" i="1"/>
  <c r="AH303" i="1"/>
  <c r="J246" i="4"/>
  <c r="E349" i="4" l="1"/>
  <c r="A305" i="1"/>
  <c r="Y304" i="1"/>
  <c r="K304" i="1"/>
  <c r="Z304" i="1"/>
  <c r="AF303" i="1"/>
  <c r="F246" i="4"/>
  <c r="I246" i="4"/>
  <c r="D304" i="1"/>
  <c r="P305" i="1" l="1"/>
  <c r="B305" i="1"/>
  <c r="G305" i="1"/>
  <c r="AA305" i="1"/>
  <c r="A350" i="4"/>
  <c r="F304" i="1"/>
  <c r="N304" i="1"/>
  <c r="AC304" i="1"/>
  <c r="AD304" i="1"/>
  <c r="L304" i="1"/>
  <c r="M304" i="1" s="1"/>
  <c r="C305" i="1" l="1"/>
  <c r="X305" i="1"/>
  <c r="AG305" i="1"/>
  <c r="G248" i="4"/>
  <c r="C350" i="4"/>
  <c r="B350" i="4"/>
  <c r="U304" i="1"/>
  <c r="V304" i="1" s="1"/>
  <c r="Q304" i="1"/>
  <c r="R304" i="1" s="1"/>
  <c r="AE304" i="1" l="1"/>
  <c r="S304" i="1"/>
  <c r="AB304" i="1"/>
  <c r="E304" i="1" l="1"/>
  <c r="H305" i="1" s="1"/>
  <c r="T304" i="1"/>
  <c r="I305" i="1" l="1"/>
  <c r="J305" i="1"/>
  <c r="W304" i="1"/>
  <c r="AH304" i="1"/>
  <c r="J247" i="4"/>
  <c r="E350" i="4" l="1"/>
  <c r="A306" i="1"/>
  <c r="Z305" i="1"/>
  <c r="Y305" i="1"/>
  <c r="K305" i="1"/>
  <c r="F247" i="4"/>
  <c r="I247" i="4"/>
  <c r="AF304" i="1"/>
  <c r="D305" i="1"/>
  <c r="P306" i="1" l="1"/>
  <c r="B306" i="1"/>
  <c r="G306" i="1"/>
  <c r="AA306" i="1"/>
  <c r="A351" i="4"/>
  <c r="F305" i="1"/>
  <c r="N305" i="1"/>
  <c r="AC305" i="1"/>
  <c r="L305" i="1"/>
  <c r="M305" i="1" s="1"/>
  <c r="AD305" i="1"/>
  <c r="C306" i="1" l="1"/>
  <c r="X306" i="1"/>
  <c r="G249" i="4"/>
  <c r="AG306" i="1"/>
  <c r="C351" i="4"/>
  <c r="B351" i="4"/>
  <c r="U305" i="1"/>
  <c r="V305" i="1" s="1"/>
  <c r="Q305" i="1"/>
  <c r="R305" i="1" s="1"/>
  <c r="AE305" i="1" l="1"/>
  <c r="AB305" i="1"/>
  <c r="S305" i="1"/>
  <c r="E305" i="1" l="1"/>
  <c r="H306" i="1" s="1"/>
  <c r="T305" i="1"/>
  <c r="I306" i="1" l="1"/>
  <c r="D306" i="1" s="1"/>
  <c r="J306" i="1"/>
  <c r="W305" i="1"/>
  <c r="AH305" i="1"/>
  <c r="J248" i="4"/>
  <c r="E351" i="4" l="1"/>
  <c r="A307" i="1"/>
  <c r="K306" i="1"/>
  <c r="Z306" i="1"/>
  <c r="Y306" i="1"/>
  <c r="AF305" i="1"/>
  <c r="F248" i="4"/>
  <c r="I248" i="4"/>
  <c r="P307" i="1" l="1"/>
  <c r="G307" i="1"/>
  <c r="A352" i="4"/>
  <c r="B307" i="1"/>
  <c r="AA307" i="1"/>
  <c r="F306" i="1"/>
  <c r="N306" i="1"/>
  <c r="AC306" i="1"/>
  <c r="L306" i="1"/>
  <c r="M306" i="1" s="1"/>
  <c r="AD306" i="1"/>
  <c r="C352" i="4" l="1"/>
  <c r="B352" i="4"/>
  <c r="X307" i="1"/>
  <c r="AG307" i="1"/>
  <c r="C307" i="1"/>
  <c r="G250" i="4"/>
  <c r="U306" i="1"/>
  <c r="V306" i="1" s="1"/>
  <c r="Q306" i="1"/>
  <c r="R306" i="1" s="1"/>
  <c r="AE306" i="1" l="1"/>
  <c r="S306" i="1"/>
  <c r="AB306" i="1"/>
  <c r="E306" i="1" l="1"/>
  <c r="H307" i="1" s="1"/>
  <c r="T306" i="1"/>
  <c r="I307" i="1" l="1"/>
  <c r="D307" i="1" s="1"/>
  <c r="J307" i="1"/>
  <c r="W306" i="1"/>
  <c r="AH306" i="1"/>
  <c r="J249" i="4"/>
  <c r="E352" i="4" l="1"/>
  <c r="Z307" i="1"/>
  <c r="Y307" i="1"/>
  <c r="K307" i="1"/>
  <c r="A308" i="1"/>
  <c r="AF306" i="1"/>
  <c r="F249" i="4"/>
  <c r="I249" i="4"/>
  <c r="N307" i="1" l="1"/>
  <c r="AC307" i="1"/>
  <c r="AD307" i="1"/>
  <c r="L307" i="1"/>
  <c r="M307" i="1" s="1"/>
  <c r="P308" i="1"/>
  <c r="AA308" i="1"/>
  <c r="B308" i="1"/>
  <c r="G308" i="1"/>
  <c r="A353" i="4"/>
  <c r="F307" i="1"/>
  <c r="U307" i="1" l="1"/>
  <c r="V307" i="1" s="1"/>
  <c r="Q307" i="1"/>
  <c r="R307" i="1" s="1"/>
  <c r="AG308" i="1"/>
  <c r="G251" i="4"/>
  <c r="C308" i="1"/>
  <c r="X308" i="1"/>
  <c r="C353" i="4"/>
  <c r="B353" i="4"/>
  <c r="AE307" i="1" l="1"/>
  <c r="AB307" i="1"/>
  <c r="S307" i="1"/>
  <c r="E307" i="1" l="1"/>
  <c r="H308" i="1" s="1"/>
  <c r="T307" i="1"/>
  <c r="I308" i="1" l="1"/>
  <c r="J308" i="1"/>
  <c r="W307" i="1"/>
  <c r="AH307" i="1"/>
  <c r="J250" i="4"/>
  <c r="E353" i="4" l="1"/>
  <c r="A309" i="1"/>
  <c r="Z308" i="1"/>
  <c r="Y308" i="1"/>
  <c r="K308" i="1"/>
  <c r="AF307" i="1"/>
  <c r="F250" i="4"/>
  <c r="I250" i="4"/>
  <c r="D308" i="1"/>
  <c r="P309" i="1" l="1"/>
  <c r="AA309" i="1"/>
  <c r="A354" i="4"/>
  <c r="F308" i="1"/>
  <c r="B309" i="1"/>
  <c r="G309" i="1"/>
  <c r="N308" i="1"/>
  <c r="AC308" i="1"/>
  <c r="L308" i="1"/>
  <c r="M308" i="1" s="1"/>
  <c r="AD308" i="1"/>
  <c r="C354" i="4" l="1"/>
  <c r="B354" i="4"/>
  <c r="X309" i="1"/>
  <c r="C309" i="1"/>
  <c r="AG309" i="1"/>
  <c r="G252" i="4"/>
  <c r="U308" i="1"/>
  <c r="V308" i="1" s="1"/>
  <c r="Q308" i="1"/>
  <c r="R308" i="1" s="1"/>
  <c r="AE308" i="1" l="1"/>
  <c r="AB308" i="1"/>
  <c r="S308" i="1"/>
  <c r="E308" i="1" l="1"/>
  <c r="H309" i="1" s="1"/>
  <c r="T308" i="1"/>
  <c r="I309" i="1" l="1"/>
  <c r="J309" i="1"/>
  <c r="W308" i="1"/>
  <c r="J251" i="4"/>
  <c r="AH308" i="1"/>
  <c r="A310" i="1" l="1"/>
  <c r="Z309" i="1"/>
  <c r="K309" i="1"/>
  <c r="E354" i="4"/>
  <c r="Y309" i="1"/>
  <c r="F251" i="4"/>
  <c r="I251" i="4"/>
  <c r="AF308" i="1"/>
  <c r="D309" i="1"/>
  <c r="P310" i="1" l="1"/>
  <c r="B310" i="1"/>
  <c r="G310" i="1"/>
  <c r="F309" i="1"/>
  <c r="AA310" i="1"/>
  <c r="A355" i="4"/>
  <c r="N309" i="1"/>
  <c r="AC309" i="1"/>
  <c r="AD309" i="1"/>
  <c r="L309" i="1"/>
  <c r="M309" i="1" s="1"/>
  <c r="C310" i="1" l="1"/>
  <c r="X310" i="1"/>
  <c r="AG310" i="1"/>
  <c r="G253" i="4"/>
  <c r="C355" i="4"/>
  <c r="B355" i="4"/>
  <c r="U309" i="1"/>
  <c r="V309" i="1" s="1"/>
  <c r="Q309" i="1"/>
  <c r="R309" i="1" s="1"/>
  <c r="AB309" i="1" l="1"/>
  <c r="S309" i="1"/>
  <c r="AE309" i="1"/>
  <c r="E309" i="1" l="1"/>
  <c r="H310" i="1" s="1"/>
  <c r="T309" i="1"/>
  <c r="I310" i="1" l="1"/>
  <c r="D310" i="1" s="1"/>
  <c r="J310" i="1"/>
  <c r="W309" i="1"/>
  <c r="AH309" i="1"/>
  <c r="J252" i="4"/>
  <c r="E355" i="4" l="1"/>
  <c r="A311" i="1"/>
  <c r="K310" i="1"/>
  <c r="Z310" i="1"/>
  <c r="Y310" i="1"/>
  <c r="F252" i="4"/>
  <c r="I252" i="4"/>
  <c r="AF309" i="1"/>
  <c r="P311" i="1" l="1"/>
  <c r="A356" i="4"/>
  <c r="B311" i="1"/>
  <c r="G311" i="1"/>
  <c r="AA311" i="1"/>
  <c r="F310" i="1"/>
  <c r="N310" i="1"/>
  <c r="AC310" i="1"/>
  <c r="L310" i="1"/>
  <c r="M310" i="1" s="1"/>
  <c r="AD310" i="1"/>
  <c r="C356" i="4" l="1"/>
  <c r="B356" i="4"/>
  <c r="C311" i="1"/>
  <c r="X311" i="1"/>
  <c r="AG311" i="1"/>
  <c r="G254" i="4"/>
  <c r="U310" i="1"/>
  <c r="V310" i="1" s="1"/>
  <c r="Q310" i="1"/>
  <c r="R310" i="1" s="1"/>
  <c r="AE310" i="1" l="1"/>
  <c r="S310" i="1"/>
  <c r="AB310" i="1"/>
  <c r="E310" i="1" l="1"/>
  <c r="H311" i="1" s="1"/>
  <c r="T310" i="1"/>
  <c r="I311" i="1" l="1"/>
  <c r="D311" i="1" s="1"/>
  <c r="J311" i="1"/>
  <c r="W310" i="1"/>
  <c r="AH310" i="1"/>
  <c r="J253" i="4"/>
  <c r="E356" i="4" l="1"/>
  <c r="A312" i="1"/>
  <c r="Z311" i="1"/>
  <c r="Y311" i="1"/>
  <c r="K311" i="1"/>
  <c r="AF310" i="1"/>
  <c r="F253" i="4"/>
  <c r="I253" i="4"/>
  <c r="P312" i="1" l="1"/>
  <c r="G312" i="1"/>
  <c r="AA312" i="1"/>
  <c r="A357" i="4"/>
  <c r="F311" i="1"/>
  <c r="B312" i="1"/>
  <c r="N311" i="1"/>
  <c r="AC311" i="1"/>
  <c r="L311" i="1"/>
  <c r="M311" i="1" s="1"/>
  <c r="AD311" i="1"/>
  <c r="C357" i="4" l="1"/>
  <c r="B357" i="4"/>
  <c r="X312" i="1"/>
  <c r="C312" i="1"/>
  <c r="AG312" i="1"/>
  <c r="G255" i="4"/>
  <c r="U311" i="1"/>
  <c r="V311" i="1" s="1"/>
  <c r="Q311" i="1"/>
  <c r="R311" i="1" s="1"/>
  <c r="S311" i="1" l="1"/>
  <c r="AE311" i="1"/>
  <c r="AB311" i="1"/>
  <c r="E311" i="1" l="1"/>
  <c r="H312" i="1" s="1"/>
  <c r="T311" i="1"/>
  <c r="I312" i="1" l="1"/>
  <c r="D312" i="1" s="1"/>
  <c r="J312" i="1"/>
  <c r="W311" i="1"/>
  <c r="AH311" i="1"/>
  <c r="J254" i="4"/>
  <c r="E357" i="4" l="1"/>
  <c r="A313" i="1"/>
  <c r="Y312" i="1"/>
  <c r="K312" i="1"/>
  <c r="Z312" i="1"/>
  <c r="AF311" i="1"/>
  <c r="F254" i="4"/>
  <c r="I254" i="4"/>
  <c r="P313" i="1" l="1"/>
  <c r="G313" i="1"/>
  <c r="A358" i="4"/>
  <c r="F312" i="1"/>
  <c r="B313" i="1"/>
  <c r="AA313" i="1"/>
  <c r="N312" i="1"/>
  <c r="AC312" i="1"/>
  <c r="L312" i="1"/>
  <c r="M312" i="1" s="1"/>
  <c r="AD312" i="1"/>
  <c r="C358" i="4" l="1"/>
  <c r="B358" i="4"/>
  <c r="X313" i="1"/>
  <c r="AG313" i="1"/>
  <c r="C313" i="1"/>
  <c r="G256" i="4"/>
  <c r="U312" i="1"/>
  <c r="V312" i="1" s="1"/>
  <c r="Q312" i="1"/>
  <c r="R312" i="1" s="1"/>
  <c r="AE312" i="1" l="1"/>
  <c r="AB312" i="1"/>
  <c r="S312" i="1"/>
  <c r="E312" i="1" l="1"/>
  <c r="H313" i="1" s="1"/>
  <c r="T312" i="1"/>
  <c r="I313" i="1" l="1"/>
  <c r="D313" i="1" s="1"/>
  <c r="J313" i="1"/>
  <c r="W312" i="1"/>
  <c r="J255" i="4"/>
  <c r="AH312" i="1"/>
  <c r="A314" i="1" l="1"/>
  <c r="K313" i="1"/>
  <c r="E358" i="4"/>
  <c r="Z313" i="1"/>
  <c r="Y313" i="1"/>
  <c r="F255" i="4"/>
  <c r="I255" i="4"/>
  <c r="AF312" i="1"/>
  <c r="P314" i="1" l="1"/>
  <c r="AA314" i="1"/>
  <c r="B314" i="1"/>
  <c r="G314" i="1"/>
  <c r="A359" i="4"/>
  <c r="F313" i="1"/>
  <c r="N313" i="1"/>
  <c r="AC313" i="1"/>
  <c r="L313" i="1"/>
  <c r="M313" i="1" s="1"/>
  <c r="AD313" i="1"/>
  <c r="X314" i="1" l="1"/>
  <c r="G257" i="4"/>
  <c r="C314" i="1"/>
  <c r="AG314" i="1"/>
  <c r="C359" i="4"/>
  <c r="B359" i="4"/>
  <c r="U313" i="1"/>
  <c r="V313" i="1" s="1"/>
  <c r="Q313" i="1"/>
  <c r="R313" i="1" s="1"/>
  <c r="AE313" i="1" l="1"/>
  <c r="AB313" i="1"/>
  <c r="S313" i="1"/>
  <c r="E313" i="1" l="1"/>
  <c r="H314" i="1" s="1"/>
  <c r="T313" i="1"/>
  <c r="I314" i="1" l="1"/>
  <c r="J314" i="1"/>
  <c r="W313" i="1"/>
  <c r="AH313" i="1"/>
  <c r="J256" i="4"/>
  <c r="E359" i="4" l="1"/>
  <c r="Z314" i="1"/>
  <c r="K314" i="1"/>
  <c r="A315" i="1"/>
  <c r="Y314" i="1"/>
  <c r="AF313" i="1"/>
  <c r="F256" i="4"/>
  <c r="I256" i="4"/>
  <c r="D314" i="1"/>
  <c r="N314" i="1" l="1"/>
  <c r="AC314" i="1"/>
  <c r="AD314" i="1"/>
  <c r="L314" i="1"/>
  <c r="M314" i="1" s="1"/>
  <c r="P315" i="1"/>
  <c r="B315" i="1"/>
  <c r="G315" i="1"/>
  <c r="AA315" i="1"/>
  <c r="A360" i="4"/>
  <c r="F314" i="1"/>
  <c r="U314" i="1" l="1"/>
  <c r="V314" i="1" s="1"/>
  <c r="Q314" i="1"/>
  <c r="R314" i="1" s="1"/>
  <c r="C315" i="1"/>
  <c r="AG315" i="1"/>
  <c r="G258" i="4"/>
  <c r="X315" i="1"/>
  <c r="C360" i="4"/>
  <c r="B360" i="4"/>
  <c r="AE314" i="1" l="1"/>
  <c r="AB314" i="1"/>
  <c r="S314" i="1"/>
  <c r="E314" i="1" l="1"/>
  <c r="H315" i="1" s="1"/>
  <c r="T314" i="1"/>
  <c r="I315" i="1" l="1"/>
  <c r="D315" i="1" s="1"/>
  <c r="J315" i="1"/>
  <c r="W314" i="1"/>
  <c r="AH314" i="1"/>
  <c r="J257" i="4"/>
  <c r="E360" i="4" l="1"/>
  <c r="A316" i="1"/>
  <c r="Y315" i="1"/>
  <c r="K315" i="1"/>
  <c r="Z315" i="1"/>
  <c r="AF314" i="1"/>
  <c r="F257" i="4"/>
  <c r="I257" i="4"/>
  <c r="P316" i="1" l="1"/>
  <c r="A361" i="4"/>
  <c r="F315" i="1"/>
  <c r="B316" i="1"/>
  <c r="G316" i="1"/>
  <c r="AA316" i="1"/>
  <c r="N315" i="1"/>
  <c r="AC315" i="1"/>
  <c r="L315" i="1"/>
  <c r="M315" i="1" s="1"/>
  <c r="AD315" i="1"/>
  <c r="C361" i="4" l="1"/>
  <c r="B361" i="4"/>
  <c r="X316" i="1"/>
  <c r="AG316" i="1"/>
  <c r="C316" i="1"/>
  <c r="G259" i="4"/>
  <c r="U315" i="1"/>
  <c r="V315" i="1" s="1"/>
  <c r="Q315" i="1"/>
  <c r="R315" i="1" s="1"/>
  <c r="S315" i="1" l="1"/>
  <c r="AE315" i="1"/>
  <c r="AB315" i="1"/>
  <c r="E315" i="1" l="1"/>
  <c r="H316" i="1" s="1"/>
  <c r="T315" i="1"/>
  <c r="I316" i="1" l="1"/>
  <c r="D316" i="1" s="1"/>
  <c r="J316" i="1"/>
  <c r="W315" i="1"/>
  <c r="J258" i="4"/>
  <c r="AH315" i="1"/>
  <c r="E361" i="4" l="1"/>
  <c r="Z316" i="1"/>
  <c r="Y316" i="1"/>
  <c r="K316" i="1"/>
  <c r="A317" i="1"/>
  <c r="F258" i="4"/>
  <c r="I258" i="4"/>
  <c r="AF315" i="1"/>
  <c r="N316" i="1" l="1"/>
  <c r="AC316" i="1"/>
  <c r="AD316" i="1"/>
  <c r="L316" i="1"/>
  <c r="M316" i="1" s="1"/>
  <c r="P317" i="1"/>
  <c r="F316" i="1"/>
  <c r="B317" i="1"/>
  <c r="G317" i="1"/>
  <c r="AA317" i="1"/>
  <c r="A362" i="4"/>
  <c r="U316" i="1" l="1"/>
  <c r="V316" i="1" s="1"/>
  <c r="Q316" i="1"/>
  <c r="R316" i="1" s="1"/>
  <c r="C317" i="1"/>
  <c r="G260" i="4"/>
  <c r="X317" i="1"/>
  <c r="AG317" i="1"/>
  <c r="C362" i="4"/>
  <c r="B362" i="4"/>
  <c r="AB316" i="1" l="1"/>
  <c r="S316" i="1"/>
  <c r="AE316" i="1"/>
  <c r="E316" i="1" l="1"/>
  <c r="H317" i="1" s="1"/>
  <c r="T316" i="1"/>
  <c r="I317" i="1" l="1"/>
  <c r="D317" i="1" s="1"/>
  <c r="J317" i="1"/>
  <c r="W316" i="1"/>
  <c r="AH316" i="1"/>
  <c r="J259" i="4"/>
  <c r="A318" i="1" l="1"/>
  <c r="Z317" i="1"/>
  <c r="K317" i="1"/>
  <c r="E362" i="4"/>
  <c r="Y317" i="1"/>
  <c r="AF316" i="1"/>
  <c r="F259" i="4"/>
  <c r="I259" i="4"/>
  <c r="P318" i="1" l="1"/>
  <c r="B318" i="1"/>
  <c r="G318" i="1"/>
  <c r="AA318" i="1"/>
  <c r="A363" i="4"/>
  <c r="F317" i="1"/>
  <c r="N317" i="1"/>
  <c r="AC317" i="1"/>
  <c r="AD317" i="1"/>
  <c r="L317" i="1"/>
  <c r="M317" i="1" s="1"/>
  <c r="X318" i="1" l="1"/>
  <c r="G261" i="4"/>
  <c r="C318" i="1"/>
  <c r="AG318" i="1"/>
  <c r="C363" i="4"/>
  <c r="B363" i="4"/>
  <c r="U317" i="1"/>
  <c r="V317" i="1" s="1"/>
  <c r="Q317" i="1"/>
  <c r="R317" i="1" s="1"/>
  <c r="AE317" i="1" l="1"/>
  <c r="S317" i="1"/>
  <c r="AB317" i="1"/>
  <c r="E317" i="1" l="1"/>
  <c r="H318" i="1" s="1"/>
  <c r="T317" i="1"/>
  <c r="I318" i="1" l="1"/>
  <c r="D318" i="1" s="1"/>
  <c r="J318" i="1"/>
  <c r="W317" i="1"/>
  <c r="AH317" i="1"/>
  <c r="J260" i="4"/>
  <c r="A319" i="1" l="1"/>
  <c r="Z318" i="1"/>
  <c r="Y318" i="1"/>
  <c r="E363" i="4"/>
  <c r="K318" i="1"/>
  <c r="AF317" i="1"/>
  <c r="F260" i="4"/>
  <c r="I260" i="4"/>
  <c r="P319" i="1" l="1"/>
  <c r="AA319" i="1"/>
  <c r="B319" i="1"/>
  <c r="G319" i="1"/>
  <c r="A364" i="4"/>
  <c r="F318" i="1"/>
  <c r="N318" i="1"/>
  <c r="AC318" i="1"/>
  <c r="AD318" i="1"/>
  <c r="L318" i="1"/>
  <c r="M318" i="1" s="1"/>
  <c r="X319" i="1" l="1"/>
  <c r="G262" i="4"/>
  <c r="C319" i="1"/>
  <c r="AG319" i="1"/>
  <c r="C364" i="4"/>
  <c r="B364" i="4"/>
  <c r="U318" i="1"/>
  <c r="V318" i="1" s="1"/>
  <c r="Q318" i="1"/>
  <c r="R318" i="1" s="1"/>
  <c r="S318" i="1" l="1"/>
  <c r="AE318" i="1"/>
  <c r="AB318" i="1"/>
  <c r="E318" i="1" l="1"/>
  <c r="H319" i="1" s="1"/>
  <c r="T318" i="1"/>
  <c r="I319" i="1" l="1"/>
  <c r="J319" i="1"/>
  <c r="W318" i="1"/>
  <c r="AH318" i="1"/>
  <c r="J261" i="4"/>
  <c r="A320" i="1" l="1"/>
  <c r="Z319" i="1"/>
  <c r="Y319" i="1"/>
  <c r="K319" i="1"/>
  <c r="E364" i="4"/>
  <c r="AF318" i="1"/>
  <c r="F261" i="4"/>
  <c r="I261" i="4"/>
  <c r="D319" i="1"/>
  <c r="P320" i="1" l="1"/>
  <c r="AA320" i="1"/>
  <c r="B320" i="1"/>
  <c r="G320" i="1"/>
  <c r="A365" i="4"/>
  <c r="F319" i="1"/>
  <c r="N319" i="1"/>
  <c r="AC319" i="1"/>
  <c r="AD319" i="1"/>
  <c r="L319" i="1"/>
  <c r="M319" i="1" s="1"/>
  <c r="C320" i="1" l="1"/>
  <c r="X320" i="1"/>
  <c r="G263" i="4"/>
  <c r="AG320" i="1"/>
  <c r="C365" i="4"/>
  <c r="B365" i="4"/>
  <c r="U319" i="1"/>
  <c r="V319" i="1" s="1"/>
  <c r="Q319" i="1"/>
  <c r="R319" i="1" s="1"/>
  <c r="AB319" i="1" l="1"/>
  <c r="S319" i="1"/>
  <c r="AE319" i="1"/>
  <c r="E319" i="1" l="1"/>
  <c r="H320" i="1" s="1"/>
  <c r="T319" i="1"/>
  <c r="I320" i="1" l="1"/>
  <c r="D320" i="1" s="1"/>
  <c r="J320" i="1"/>
  <c r="W319" i="1"/>
  <c r="AH319" i="1"/>
  <c r="J262" i="4"/>
  <c r="E365" i="4" l="1"/>
  <c r="K320" i="1"/>
  <c r="A321" i="1"/>
  <c r="Z320" i="1"/>
  <c r="Y320" i="1"/>
  <c r="AF319" i="1"/>
  <c r="F262" i="4"/>
  <c r="I262" i="4"/>
  <c r="N320" i="1" l="1"/>
  <c r="AC320" i="1"/>
  <c r="L320" i="1"/>
  <c r="M320" i="1" s="1"/>
  <c r="AD320" i="1"/>
  <c r="P321" i="1"/>
  <c r="AA321" i="1"/>
  <c r="B321" i="1"/>
  <c r="G321" i="1"/>
  <c r="A366" i="4"/>
  <c r="F320" i="1"/>
  <c r="U320" i="1" l="1"/>
  <c r="V320" i="1" s="1"/>
  <c r="Q320" i="1"/>
  <c r="R320" i="1" s="1"/>
  <c r="C321" i="1"/>
  <c r="X321" i="1"/>
  <c r="AG321" i="1"/>
  <c r="G264" i="4"/>
  <c r="B366" i="4"/>
  <c r="C366" i="4"/>
  <c r="AB320" i="1" l="1"/>
  <c r="S320" i="1"/>
  <c r="AE320" i="1"/>
  <c r="E320" i="1" l="1"/>
  <c r="H321" i="1" s="1"/>
  <c r="T320" i="1"/>
  <c r="I321" i="1" l="1"/>
  <c r="J321" i="1"/>
  <c r="J263" i="4"/>
  <c r="W320" i="1"/>
  <c r="AH320" i="1"/>
  <c r="E366" i="4" l="1"/>
  <c r="A322" i="1"/>
  <c r="Z321" i="1"/>
  <c r="Y321" i="1"/>
  <c r="K321" i="1"/>
  <c r="AF320" i="1"/>
  <c r="F263" i="4"/>
  <c r="I263" i="4"/>
  <c r="D321" i="1"/>
  <c r="P322" i="1" l="1"/>
  <c r="AA322" i="1"/>
  <c r="B322" i="1"/>
  <c r="G322" i="1"/>
  <c r="A367" i="4"/>
  <c r="F321" i="1"/>
  <c r="N321" i="1"/>
  <c r="AC321" i="1"/>
  <c r="L321" i="1"/>
  <c r="M321" i="1" s="1"/>
  <c r="AD321" i="1"/>
  <c r="C322" i="1" l="1"/>
  <c r="X322" i="1"/>
  <c r="AG322" i="1"/>
  <c r="G265" i="4"/>
  <c r="C367" i="4"/>
  <c r="B367" i="4"/>
  <c r="U321" i="1"/>
  <c r="V321" i="1" s="1"/>
  <c r="Q321" i="1"/>
  <c r="R321" i="1" s="1"/>
  <c r="AE321" i="1" l="1"/>
  <c r="AB321" i="1"/>
  <c r="S321" i="1"/>
  <c r="E321" i="1" l="1"/>
  <c r="H322" i="1" s="1"/>
  <c r="T321" i="1"/>
  <c r="I322" i="1" l="1"/>
  <c r="D322" i="1" s="1"/>
  <c r="J322" i="1"/>
  <c r="W321" i="1"/>
  <c r="AH321" i="1"/>
  <c r="J264" i="4"/>
  <c r="E367" i="4" l="1"/>
  <c r="A323" i="1"/>
  <c r="Z322" i="1"/>
  <c r="Y322" i="1"/>
  <c r="K322" i="1"/>
  <c r="AF321" i="1"/>
  <c r="F264" i="4"/>
  <c r="I264" i="4"/>
  <c r="P323" i="1" l="1"/>
  <c r="AA323" i="1"/>
  <c r="B323" i="1"/>
  <c r="G323" i="1"/>
  <c r="A368" i="4"/>
  <c r="F322" i="1"/>
  <c r="N322" i="1"/>
  <c r="AC322" i="1"/>
  <c r="L322" i="1"/>
  <c r="M322" i="1" s="1"/>
  <c r="AD322" i="1"/>
  <c r="C323" i="1" l="1"/>
  <c r="X323" i="1"/>
  <c r="AG323" i="1"/>
  <c r="G266" i="4"/>
  <c r="C368" i="4"/>
  <c r="B368" i="4"/>
  <c r="U322" i="1"/>
  <c r="V322" i="1" s="1"/>
  <c r="Q322" i="1"/>
  <c r="R322" i="1" s="1"/>
  <c r="AE322" i="1" l="1"/>
  <c r="AB322" i="1"/>
  <c r="S322" i="1"/>
  <c r="E322" i="1" l="1"/>
  <c r="H323" i="1" s="1"/>
  <c r="T322" i="1"/>
  <c r="I323" i="1" l="1"/>
  <c r="D323" i="1" s="1"/>
  <c r="J323" i="1"/>
  <c r="W322" i="1"/>
  <c r="AH322" i="1"/>
  <c r="J265" i="4"/>
  <c r="E368" i="4" l="1"/>
  <c r="A324" i="1"/>
  <c r="Z323" i="1"/>
  <c r="Y323" i="1"/>
  <c r="K323" i="1"/>
  <c r="AF322" i="1"/>
  <c r="F265" i="4"/>
  <c r="I265" i="4"/>
  <c r="P324" i="1" l="1"/>
  <c r="AA324" i="1"/>
  <c r="B324" i="1"/>
  <c r="G324" i="1"/>
  <c r="A369" i="4"/>
  <c r="F323" i="1"/>
  <c r="N323" i="1"/>
  <c r="AC323" i="1"/>
  <c r="L323" i="1"/>
  <c r="M323" i="1" s="1"/>
  <c r="AD323" i="1"/>
  <c r="C324" i="1" l="1"/>
  <c r="X324" i="1"/>
  <c r="AG324" i="1"/>
  <c r="G267" i="4"/>
  <c r="B369" i="4"/>
  <c r="C369" i="4"/>
  <c r="U323" i="1"/>
  <c r="V323" i="1" s="1"/>
  <c r="Q323" i="1"/>
  <c r="R323" i="1" s="1"/>
  <c r="AE323" i="1" l="1"/>
  <c r="AB323" i="1"/>
  <c r="S323" i="1"/>
  <c r="E323" i="1" l="1"/>
  <c r="H324" i="1" s="1"/>
  <c r="T323" i="1"/>
  <c r="I324" i="1" l="1"/>
  <c r="D324" i="1" s="1"/>
  <c r="J324" i="1"/>
  <c r="W323" i="1"/>
  <c r="AH323" i="1"/>
  <c r="J266" i="4"/>
  <c r="E369" i="4" l="1"/>
  <c r="A325" i="1"/>
  <c r="Z324" i="1"/>
  <c r="Y324" i="1"/>
  <c r="K324" i="1"/>
  <c r="AF323" i="1"/>
  <c r="F266" i="4"/>
  <c r="I266" i="4"/>
  <c r="P325" i="1" l="1"/>
  <c r="AA325" i="1"/>
  <c r="G325" i="1"/>
  <c r="B325" i="1"/>
  <c r="A370" i="4"/>
  <c r="F324" i="1"/>
  <c r="N324" i="1"/>
  <c r="AC324" i="1"/>
  <c r="L324" i="1"/>
  <c r="M324" i="1" s="1"/>
  <c r="AD324" i="1"/>
  <c r="C325" i="1" l="1"/>
  <c r="X325" i="1"/>
  <c r="AG325" i="1"/>
  <c r="G268" i="4"/>
  <c r="C370" i="4"/>
  <c r="B370" i="4"/>
  <c r="U324" i="1"/>
  <c r="V324" i="1" s="1"/>
  <c r="Q324" i="1"/>
  <c r="R324" i="1" s="1"/>
  <c r="AE324" i="1" l="1"/>
  <c r="AB324" i="1"/>
  <c r="S324" i="1"/>
  <c r="E324" i="1" l="1"/>
  <c r="H325" i="1" s="1"/>
  <c r="T324" i="1"/>
  <c r="I325" i="1" l="1"/>
  <c r="J325" i="1"/>
  <c r="W324" i="1"/>
  <c r="AH324" i="1"/>
  <c r="J267" i="4"/>
  <c r="E370" i="4" l="1"/>
  <c r="A326" i="1"/>
  <c r="Z325" i="1"/>
  <c r="Y325" i="1"/>
  <c r="K325" i="1"/>
  <c r="AF324" i="1"/>
  <c r="F267" i="4"/>
  <c r="I267" i="4"/>
  <c r="D325" i="1"/>
  <c r="P326" i="1" l="1"/>
  <c r="AA326" i="1"/>
  <c r="G326" i="1"/>
  <c r="B326" i="1"/>
  <c r="A371" i="4"/>
  <c r="F325" i="1"/>
  <c r="N325" i="1"/>
  <c r="AC325" i="1"/>
  <c r="L325" i="1"/>
  <c r="M325" i="1" s="1"/>
  <c r="AD325" i="1"/>
  <c r="C326" i="1" l="1"/>
  <c r="X326" i="1"/>
  <c r="AG326" i="1"/>
  <c r="G269" i="4"/>
  <c r="B371" i="4"/>
  <c r="C371" i="4"/>
  <c r="U325" i="1"/>
  <c r="V325" i="1" s="1"/>
  <c r="Q325" i="1"/>
  <c r="R325" i="1" s="1"/>
  <c r="AE325" i="1" l="1"/>
  <c r="AB325" i="1"/>
  <c r="S325" i="1"/>
  <c r="E325" i="1" l="1"/>
  <c r="H326" i="1" s="1"/>
  <c r="T325" i="1"/>
  <c r="I326" i="1" l="1"/>
  <c r="J326" i="1"/>
  <c r="J268" i="4"/>
  <c r="AH325" i="1"/>
  <c r="W325" i="1"/>
  <c r="E371" i="4" l="1"/>
  <c r="A327" i="1"/>
  <c r="Z326" i="1"/>
  <c r="Y326" i="1"/>
  <c r="K326" i="1"/>
  <c r="AF325" i="1"/>
  <c r="F268" i="4"/>
  <c r="I268" i="4"/>
  <c r="D326" i="1"/>
  <c r="P327" i="1" l="1"/>
  <c r="AA327" i="1"/>
  <c r="G327" i="1"/>
  <c r="B327" i="1"/>
  <c r="A372" i="4"/>
  <c r="F326" i="1"/>
  <c r="N326" i="1"/>
  <c r="AC326" i="1"/>
  <c r="L326" i="1"/>
  <c r="M326" i="1" s="1"/>
  <c r="AD326" i="1"/>
  <c r="C327" i="1" l="1"/>
  <c r="X327" i="1"/>
  <c r="AG327" i="1"/>
  <c r="G270" i="4"/>
  <c r="C372" i="4"/>
  <c r="B372" i="4"/>
  <c r="U326" i="1"/>
  <c r="V326" i="1" s="1"/>
  <c r="Q326" i="1"/>
  <c r="R326" i="1" s="1"/>
  <c r="AE326" i="1" l="1"/>
  <c r="AB326" i="1"/>
  <c r="S326" i="1"/>
  <c r="E326" i="1" l="1"/>
  <c r="H327" i="1" s="1"/>
  <c r="T326" i="1"/>
  <c r="I327" i="1" l="1"/>
  <c r="J327" i="1"/>
  <c r="J269" i="4"/>
  <c r="AH326" i="1"/>
  <c r="W326" i="1"/>
  <c r="E372" i="4" l="1"/>
  <c r="A328" i="1"/>
  <c r="Z327" i="1"/>
  <c r="Y327" i="1"/>
  <c r="K327" i="1"/>
  <c r="AF326" i="1"/>
  <c r="F269" i="4"/>
  <c r="I269" i="4"/>
  <c r="D327" i="1"/>
  <c r="P328" i="1" l="1"/>
  <c r="AA328" i="1"/>
  <c r="G328" i="1"/>
  <c r="B328" i="1"/>
  <c r="A373" i="4"/>
  <c r="F327" i="1"/>
  <c r="N327" i="1"/>
  <c r="AC327" i="1"/>
  <c r="L327" i="1"/>
  <c r="M327" i="1" s="1"/>
  <c r="AD327" i="1"/>
  <c r="C328" i="1" l="1"/>
  <c r="X328" i="1"/>
  <c r="AG328" i="1"/>
  <c r="G271" i="4"/>
  <c r="C373" i="4"/>
  <c r="B373" i="4"/>
  <c r="U327" i="1"/>
  <c r="V327" i="1" s="1"/>
  <c r="Q327" i="1"/>
  <c r="R327" i="1" s="1"/>
  <c r="AE327" i="1" l="1"/>
  <c r="AB327" i="1"/>
  <c r="S327" i="1"/>
  <c r="E327" i="1" l="1"/>
  <c r="H328" i="1" s="1"/>
  <c r="T327" i="1"/>
  <c r="I328" i="1" l="1"/>
  <c r="J328" i="1"/>
  <c r="J270" i="4"/>
  <c r="AH327" i="1"/>
  <c r="W327" i="1"/>
  <c r="E373" i="4" l="1"/>
  <c r="A329" i="1"/>
  <c r="Z328" i="1"/>
  <c r="Y328" i="1"/>
  <c r="K328" i="1"/>
  <c r="AF327" i="1"/>
  <c r="F270" i="4"/>
  <c r="I270" i="4"/>
  <c r="D328" i="1"/>
  <c r="P329" i="1" l="1"/>
  <c r="AA329" i="1"/>
  <c r="G329" i="1"/>
  <c r="B329" i="1"/>
  <c r="A374" i="4"/>
  <c r="F328" i="1"/>
  <c r="N328" i="1"/>
  <c r="AC328" i="1"/>
  <c r="L328" i="1"/>
  <c r="M328" i="1" s="1"/>
  <c r="AD328" i="1"/>
  <c r="C329" i="1" l="1"/>
  <c r="X329" i="1"/>
  <c r="AG329" i="1"/>
  <c r="C374" i="4"/>
  <c r="B374" i="4"/>
  <c r="U328" i="1"/>
  <c r="V328" i="1" s="1"/>
  <c r="Q328" i="1"/>
  <c r="R328" i="1" s="1"/>
  <c r="AE328" i="1" l="1"/>
  <c r="AB328" i="1"/>
  <c r="S328" i="1"/>
  <c r="E328" i="1" l="1"/>
  <c r="H329" i="1" s="1"/>
  <c r="T328" i="1"/>
  <c r="I329" i="1" l="1"/>
  <c r="J329" i="1"/>
  <c r="J271" i="4"/>
  <c r="AH328" i="1"/>
  <c r="W328" i="1"/>
  <c r="A330" i="1" l="1"/>
  <c r="Z329" i="1"/>
  <c r="Y329" i="1"/>
  <c r="K329" i="1"/>
  <c r="AF328" i="1"/>
  <c r="F271" i="4"/>
  <c r="I271" i="4"/>
  <c r="D329" i="1"/>
  <c r="P330" i="1" l="1"/>
  <c r="AA330" i="1"/>
  <c r="G330" i="1"/>
  <c r="B330" i="1"/>
  <c r="A375" i="4"/>
  <c r="F329" i="1"/>
  <c r="N329" i="1"/>
  <c r="AC329" i="1"/>
  <c r="L329" i="1"/>
  <c r="M329" i="1" s="1"/>
  <c r="AD329" i="1"/>
  <c r="C330" i="1" l="1"/>
  <c r="X330" i="1"/>
  <c r="AG330" i="1"/>
  <c r="C375" i="4"/>
  <c r="B375" i="4"/>
  <c r="U329" i="1"/>
  <c r="V329" i="1" s="1"/>
  <c r="Q329" i="1"/>
  <c r="R329" i="1" s="1"/>
  <c r="AE329" i="1" l="1"/>
  <c r="AB329" i="1"/>
  <c r="S329" i="1"/>
  <c r="E329" i="1" l="1"/>
  <c r="H330" i="1" s="1"/>
  <c r="T329" i="1"/>
  <c r="I330" i="1" l="1"/>
  <c r="D330" i="1" s="1"/>
  <c r="J330" i="1"/>
  <c r="AH329" i="1"/>
  <c r="W329" i="1"/>
  <c r="AF329" i="1" s="1"/>
  <c r="A331" i="1" l="1"/>
  <c r="Z330" i="1"/>
  <c r="Y330" i="1"/>
  <c r="K330" i="1"/>
  <c r="P331" i="1" l="1"/>
  <c r="AA331" i="1"/>
  <c r="G331" i="1"/>
  <c r="B331" i="1"/>
  <c r="A376" i="4"/>
  <c r="F330" i="1"/>
  <c r="N330" i="1"/>
  <c r="AC330" i="1"/>
  <c r="L330" i="1"/>
  <c r="M330" i="1" s="1"/>
  <c r="AD330" i="1"/>
  <c r="C331" i="1" l="1"/>
  <c r="X331" i="1"/>
  <c r="AG331" i="1"/>
  <c r="C376" i="4"/>
  <c r="B376" i="4"/>
  <c r="U330" i="1"/>
  <c r="V330" i="1" s="1"/>
  <c r="Q330" i="1"/>
  <c r="R330" i="1" s="1"/>
  <c r="AE330" i="1" l="1"/>
  <c r="AB330" i="1"/>
  <c r="S330" i="1"/>
  <c r="E330" i="1" l="1"/>
  <c r="H331" i="1" s="1"/>
  <c r="T330" i="1"/>
  <c r="I331" i="1" l="1"/>
  <c r="D331" i="1" s="1"/>
  <c r="J331" i="1"/>
  <c r="AH330" i="1"/>
  <c r="W330" i="1"/>
  <c r="AF330" i="1" s="1"/>
  <c r="A332" i="1" l="1"/>
  <c r="Z331" i="1"/>
  <c r="Y331" i="1"/>
  <c r="K331" i="1"/>
  <c r="P332" i="1" l="1"/>
  <c r="AA332" i="1"/>
  <c r="G332" i="1"/>
  <c r="B332" i="1"/>
  <c r="A377" i="4"/>
  <c r="F331" i="1"/>
  <c r="N331" i="1"/>
  <c r="AC331" i="1"/>
  <c r="L331" i="1"/>
  <c r="M331" i="1" s="1"/>
  <c r="AD331" i="1"/>
  <c r="C332" i="1" l="1"/>
  <c r="X332" i="1"/>
  <c r="AG332" i="1"/>
  <c r="C377" i="4"/>
  <c r="B377" i="4"/>
  <c r="U331" i="1"/>
  <c r="V331" i="1" s="1"/>
  <c r="Q331" i="1"/>
  <c r="R331" i="1" s="1"/>
  <c r="AE331" i="1" l="1"/>
  <c r="AB331" i="1"/>
  <c r="S331" i="1"/>
  <c r="E331" i="1" l="1"/>
  <c r="H332" i="1" s="1"/>
  <c r="T331" i="1"/>
  <c r="I332" i="1" l="1"/>
  <c r="D332" i="1" s="1"/>
  <c r="J332" i="1"/>
  <c r="AH331" i="1"/>
  <c r="W331" i="1"/>
  <c r="AF331" i="1" s="1"/>
  <c r="A333" i="1" l="1"/>
  <c r="Z332" i="1"/>
  <c r="Y332" i="1"/>
  <c r="K332" i="1"/>
  <c r="P333" i="1" l="1"/>
  <c r="AA333" i="1"/>
  <c r="G333" i="1"/>
  <c r="B333" i="1"/>
  <c r="A378" i="4"/>
  <c r="F332" i="1"/>
  <c r="N332" i="1"/>
  <c r="AC332" i="1"/>
  <c r="L332" i="1"/>
  <c r="M332" i="1" s="1"/>
  <c r="AD332" i="1"/>
  <c r="C333" i="1" l="1"/>
  <c r="X333" i="1"/>
  <c r="AG333" i="1"/>
  <c r="C378" i="4"/>
  <c r="B378" i="4"/>
  <c r="U332" i="1"/>
  <c r="V332" i="1" s="1"/>
  <c r="Q332" i="1"/>
  <c r="R332" i="1" s="1"/>
  <c r="AE332" i="1" l="1"/>
  <c r="AB332" i="1"/>
  <c r="S332" i="1"/>
  <c r="E332" i="1" l="1"/>
  <c r="H333" i="1" s="1"/>
  <c r="T332" i="1"/>
  <c r="I333" i="1" l="1"/>
  <c r="J333" i="1"/>
  <c r="AH332" i="1"/>
  <c r="W332" i="1"/>
  <c r="AF332" i="1" s="1"/>
  <c r="A334" i="1" l="1"/>
  <c r="Z333" i="1"/>
  <c r="Y333" i="1"/>
  <c r="K333" i="1"/>
  <c r="D333" i="1"/>
  <c r="P334" i="1" l="1"/>
  <c r="AA334" i="1"/>
  <c r="G334" i="1"/>
  <c r="B334" i="1"/>
  <c r="A379" i="4"/>
  <c r="F333" i="1"/>
  <c r="N333" i="1"/>
  <c r="AC333" i="1"/>
  <c r="L333" i="1"/>
  <c r="M333" i="1" s="1"/>
  <c r="AD333" i="1"/>
  <c r="C334" i="1" l="1"/>
  <c r="X334" i="1"/>
  <c r="AG334" i="1"/>
  <c r="C379" i="4"/>
  <c r="B379" i="4"/>
  <c r="U333" i="1"/>
  <c r="V333" i="1" s="1"/>
  <c r="Q333" i="1"/>
  <c r="R333" i="1" s="1"/>
  <c r="AE333" i="1" l="1"/>
  <c r="AB333" i="1"/>
  <c r="S333" i="1"/>
  <c r="E333" i="1" l="1"/>
  <c r="H334" i="1" s="1"/>
  <c r="T333" i="1"/>
  <c r="I334" i="1" l="1"/>
  <c r="J334" i="1"/>
  <c r="AH333" i="1"/>
  <c r="W333" i="1"/>
  <c r="AF333" i="1" s="1"/>
  <c r="A335" i="1" l="1"/>
  <c r="Z334" i="1"/>
  <c r="Y334" i="1"/>
  <c r="K334" i="1"/>
  <c r="D334" i="1"/>
  <c r="P335" i="1" l="1"/>
  <c r="AA335" i="1"/>
  <c r="G335" i="1"/>
  <c r="B335" i="1"/>
  <c r="A380" i="4"/>
  <c r="F334" i="1"/>
  <c r="N334" i="1"/>
  <c r="AC334" i="1"/>
  <c r="L334" i="1"/>
  <c r="M334" i="1" s="1"/>
  <c r="AD334" i="1"/>
  <c r="C335" i="1" l="1"/>
  <c r="X335" i="1"/>
  <c r="AG335" i="1"/>
  <c r="C380" i="4"/>
  <c r="B380" i="4"/>
  <c r="U334" i="1"/>
  <c r="V334" i="1" s="1"/>
  <c r="Q334" i="1"/>
  <c r="R334" i="1" s="1"/>
  <c r="AE334" i="1" l="1"/>
  <c r="AB334" i="1"/>
  <c r="S334" i="1"/>
  <c r="E334" i="1" l="1"/>
  <c r="H335" i="1" s="1"/>
  <c r="T334" i="1"/>
  <c r="I335" i="1" l="1"/>
  <c r="J335" i="1"/>
  <c r="AH334" i="1"/>
  <c r="W334" i="1"/>
  <c r="AF334" i="1" s="1"/>
  <c r="A336" i="1" l="1"/>
  <c r="Z335" i="1"/>
  <c r="Y335" i="1"/>
  <c r="K335" i="1"/>
  <c r="D335" i="1"/>
  <c r="P336" i="1" l="1"/>
  <c r="AA336" i="1"/>
  <c r="G336" i="1"/>
  <c r="B336" i="1"/>
  <c r="A381" i="4"/>
  <c r="F335" i="1"/>
  <c r="N335" i="1"/>
  <c r="AC335" i="1"/>
  <c r="L335" i="1"/>
  <c r="M335" i="1" s="1"/>
  <c r="AD335" i="1"/>
  <c r="C336" i="1" l="1"/>
  <c r="X336" i="1"/>
  <c r="AG336" i="1"/>
  <c r="C381" i="4"/>
  <c r="B381" i="4"/>
  <c r="U335" i="1"/>
  <c r="V335" i="1" s="1"/>
  <c r="Q335" i="1"/>
  <c r="R335" i="1" s="1"/>
  <c r="AE335" i="1" l="1"/>
  <c r="AB335" i="1"/>
  <c r="S335" i="1"/>
  <c r="E335" i="1" l="1"/>
  <c r="H336" i="1" s="1"/>
  <c r="T335" i="1"/>
  <c r="I336" i="1" l="1"/>
  <c r="D336" i="1" s="1"/>
  <c r="J336" i="1"/>
  <c r="AH335" i="1"/>
  <c r="W335" i="1"/>
  <c r="AF335" i="1" s="1"/>
  <c r="A337" i="1" l="1"/>
  <c r="Z336" i="1"/>
  <c r="Y336" i="1"/>
  <c r="K336" i="1"/>
  <c r="P337" i="1" l="1"/>
  <c r="AA337" i="1"/>
  <c r="G337" i="1"/>
  <c r="B337" i="1"/>
  <c r="A382" i="4"/>
  <c r="F336" i="1"/>
  <c r="N336" i="1"/>
  <c r="AC336" i="1"/>
  <c r="L336" i="1"/>
  <c r="M336" i="1" s="1"/>
  <c r="AD336" i="1"/>
  <c r="C337" i="1" l="1"/>
  <c r="X337" i="1"/>
  <c r="AG337" i="1"/>
  <c r="C382" i="4"/>
  <c r="B382" i="4"/>
  <c r="U336" i="1"/>
  <c r="V336" i="1" s="1"/>
  <c r="Q336" i="1"/>
  <c r="R336" i="1" s="1"/>
  <c r="AE336" i="1" l="1"/>
  <c r="AB336" i="1"/>
  <c r="S336" i="1"/>
  <c r="E336" i="1" l="1"/>
  <c r="H337" i="1" s="1"/>
  <c r="T336" i="1"/>
  <c r="I337" i="1" l="1"/>
  <c r="J337" i="1"/>
  <c r="AH336" i="1"/>
  <c r="W336" i="1"/>
  <c r="AF336" i="1" s="1"/>
  <c r="A338" i="1" l="1"/>
  <c r="Z337" i="1"/>
  <c r="Y337" i="1"/>
  <c r="K337" i="1"/>
  <c r="D337" i="1"/>
  <c r="P338" i="1" l="1"/>
  <c r="AA338" i="1"/>
  <c r="G338" i="1"/>
  <c r="B338" i="1"/>
  <c r="A383" i="4"/>
  <c r="F337" i="1"/>
  <c r="N337" i="1"/>
  <c r="AC337" i="1"/>
  <c r="L337" i="1"/>
  <c r="M337" i="1" s="1"/>
  <c r="AD337" i="1"/>
  <c r="C338" i="1" l="1"/>
  <c r="X338" i="1"/>
  <c r="AG338" i="1"/>
  <c r="C383" i="4"/>
  <c r="B383" i="4"/>
  <c r="U337" i="1"/>
  <c r="V337" i="1" s="1"/>
  <c r="Q337" i="1"/>
  <c r="R337" i="1" s="1"/>
  <c r="AE337" i="1" l="1"/>
  <c r="AB337" i="1"/>
  <c r="S337" i="1"/>
  <c r="E337" i="1" l="1"/>
  <c r="H338" i="1" s="1"/>
  <c r="T337" i="1"/>
  <c r="I338" i="1" l="1"/>
  <c r="D338" i="1" s="1"/>
  <c r="J338" i="1"/>
  <c r="AH337" i="1"/>
  <c r="W337" i="1"/>
  <c r="AF337" i="1" s="1"/>
  <c r="A339" i="1" l="1"/>
  <c r="Z338" i="1"/>
  <c r="Y338" i="1"/>
  <c r="K338" i="1"/>
  <c r="P339" i="1" l="1"/>
  <c r="AA339" i="1"/>
  <c r="G339" i="1"/>
  <c r="B339" i="1"/>
  <c r="A384" i="4"/>
  <c r="F338" i="1"/>
  <c r="N338" i="1"/>
  <c r="AC338" i="1"/>
  <c r="L338" i="1"/>
  <c r="M338" i="1" s="1"/>
  <c r="AD338" i="1"/>
  <c r="C339" i="1" l="1"/>
  <c r="X339" i="1"/>
  <c r="AG339" i="1"/>
  <c r="C384" i="4"/>
  <c r="B384" i="4"/>
  <c r="U338" i="1"/>
  <c r="V338" i="1" s="1"/>
  <c r="Q338" i="1"/>
  <c r="R338" i="1" s="1"/>
  <c r="AE338" i="1" l="1"/>
  <c r="AB338" i="1"/>
  <c r="S338" i="1"/>
  <c r="E338" i="1" l="1"/>
  <c r="H339" i="1" s="1"/>
  <c r="T338" i="1"/>
  <c r="I339" i="1" l="1"/>
  <c r="D339" i="1" s="1"/>
  <c r="J339" i="1"/>
  <c r="AH338" i="1"/>
  <c r="W338" i="1"/>
  <c r="AF338" i="1" s="1"/>
  <c r="A340" i="1" l="1"/>
  <c r="Z339" i="1"/>
  <c r="Y339" i="1"/>
  <c r="K339" i="1"/>
  <c r="P340" i="1" l="1"/>
  <c r="AA340" i="1"/>
  <c r="G340" i="1"/>
  <c r="B340" i="1"/>
  <c r="A385" i="4"/>
  <c r="F339" i="1"/>
  <c r="N339" i="1"/>
  <c r="AC339" i="1"/>
  <c r="L339" i="1"/>
  <c r="M339" i="1" s="1"/>
  <c r="AD339" i="1"/>
  <c r="C340" i="1" l="1"/>
  <c r="X340" i="1"/>
  <c r="AG340" i="1"/>
  <c r="C385" i="4"/>
  <c r="B385" i="4"/>
  <c r="U339" i="1"/>
  <c r="V339" i="1" s="1"/>
  <c r="Q339" i="1"/>
  <c r="R339" i="1" s="1"/>
  <c r="AE339" i="1" l="1"/>
  <c r="AB339" i="1"/>
  <c r="S339" i="1"/>
  <c r="E339" i="1" l="1"/>
  <c r="H340" i="1" s="1"/>
  <c r="T339" i="1"/>
  <c r="I340" i="1" l="1"/>
  <c r="D340" i="1" s="1"/>
  <c r="J340" i="1"/>
  <c r="AH339" i="1"/>
  <c r="W339" i="1"/>
  <c r="AF339" i="1" s="1"/>
  <c r="A341" i="1" l="1"/>
  <c r="Z340" i="1"/>
  <c r="Y340" i="1"/>
  <c r="K340" i="1"/>
  <c r="P341" i="1" l="1"/>
  <c r="AA341" i="1"/>
  <c r="G341" i="1"/>
  <c r="B341" i="1"/>
  <c r="A386" i="4"/>
  <c r="F340" i="1"/>
  <c r="N340" i="1"/>
  <c r="AC340" i="1"/>
  <c r="L340" i="1"/>
  <c r="M340" i="1" s="1"/>
  <c r="AD340" i="1"/>
  <c r="C341" i="1" l="1"/>
  <c r="X341" i="1"/>
  <c r="AG341" i="1"/>
  <c r="C386" i="4"/>
  <c r="B386" i="4"/>
  <c r="U340" i="1"/>
  <c r="V340" i="1" s="1"/>
  <c r="Q340" i="1"/>
  <c r="R340" i="1" s="1"/>
  <c r="AE340" i="1" l="1"/>
  <c r="AB340" i="1"/>
  <c r="S340" i="1"/>
  <c r="E340" i="1" l="1"/>
  <c r="H341" i="1" s="1"/>
  <c r="T340" i="1"/>
  <c r="I341" i="1" l="1"/>
  <c r="D341" i="1" s="1"/>
  <c r="J341" i="1"/>
  <c r="AH340" i="1"/>
  <c r="W340" i="1"/>
  <c r="AF340" i="1" s="1"/>
  <c r="A342" i="1" l="1"/>
  <c r="Z341" i="1"/>
  <c r="Y341" i="1"/>
  <c r="K341" i="1"/>
  <c r="P342" i="1" l="1"/>
  <c r="AA342" i="1"/>
  <c r="G342" i="1"/>
  <c r="B342" i="1"/>
  <c r="A387" i="4"/>
  <c r="F341" i="1"/>
  <c r="N341" i="1"/>
  <c r="AC341" i="1"/>
  <c r="L341" i="1"/>
  <c r="M341" i="1" s="1"/>
  <c r="AD341" i="1"/>
  <c r="C342" i="1" l="1"/>
  <c r="X342" i="1"/>
  <c r="AG342" i="1"/>
  <c r="C387" i="4"/>
  <c r="B387" i="4"/>
  <c r="U341" i="1"/>
  <c r="V341" i="1" s="1"/>
  <c r="Q341" i="1"/>
  <c r="R341" i="1" s="1"/>
  <c r="AE341" i="1" l="1"/>
  <c r="AB341" i="1"/>
  <c r="S341" i="1"/>
  <c r="E341" i="1" l="1"/>
  <c r="H342" i="1" s="1"/>
  <c r="T341" i="1"/>
  <c r="I342" i="1" l="1"/>
  <c r="J342" i="1"/>
  <c r="AH341" i="1"/>
  <c r="W341" i="1"/>
  <c r="AF341" i="1" s="1"/>
  <c r="A343" i="1" l="1"/>
  <c r="Z342" i="1"/>
  <c r="Y342" i="1"/>
  <c r="K342" i="1"/>
  <c r="D342" i="1"/>
  <c r="P343" i="1" l="1"/>
  <c r="AA343" i="1"/>
  <c r="G343" i="1"/>
  <c r="B343" i="1"/>
  <c r="A388" i="4"/>
  <c r="F342" i="1"/>
  <c r="N342" i="1"/>
  <c r="AC342" i="1"/>
  <c r="L342" i="1"/>
  <c r="M342" i="1" s="1"/>
  <c r="AD342" i="1"/>
  <c r="C343" i="1" l="1"/>
  <c r="X343" i="1"/>
  <c r="AG343" i="1"/>
  <c r="C388" i="4"/>
  <c r="B388" i="4"/>
  <c r="U342" i="1"/>
  <c r="V342" i="1" s="1"/>
  <c r="Q342" i="1"/>
  <c r="R342" i="1" s="1"/>
  <c r="AE342" i="1" l="1"/>
  <c r="AB342" i="1"/>
  <c r="S342" i="1"/>
  <c r="E342" i="1" l="1"/>
  <c r="H343" i="1" s="1"/>
  <c r="T342" i="1"/>
  <c r="I343" i="1" l="1"/>
  <c r="D343" i="1" s="1"/>
  <c r="J343" i="1"/>
  <c r="AH342" i="1"/>
  <c r="W342" i="1"/>
  <c r="AF342" i="1" s="1"/>
  <c r="A344" i="1" l="1"/>
  <c r="Z343" i="1"/>
  <c r="Y343" i="1"/>
  <c r="K343" i="1"/>
  <c r="P344" i="1" l="1"/>
  <c r="AA344" i="1"/>
  <c r="G344" i="1"/>
  <c r="B344" i="1"/>
  <c r="A389" i="4"/>
  <c r="F343" i="1"/>
  <c r="N343" i="1"/>
  <c r="AC343" i="1"/>
  <c r="L343" i="1"/>
  <c r="M343" i="1" s="1"/>
  <c r="AD343" i="1"/>
  <c r="C344" i="1" l="1"/>
  <c r="X344" i="1"/>
  <c r="AG344" i="1"/>
  <c r="C389" i="4"/>
  <c r="B389" i="4"/>
  <c r="U343" i="1"/>
  <c r="V343" i="1" s="1"/>
  <c r="Q343" i="1"/>
  <c r="R343" i="1" s="1"/>
  <c r="AE343" i="1" l="1"/>
  <c r="AB343" i="1"/>
  <c r="S343" i="1"/>
  <c r="E343" i="1" l="1"/>
  <c r="H344" i="1" s="1"/>
  <c r="T343" i="1"/>
  <c r="I344" i="1" l="1"/>
  <c r="J344" i="1"/>
  <c r="AH343" i="1"/>
  <c r="W343" i="1"/>
  <c r="AF343" i="1" s="1"/>
  <c r="A345" i="1" l="1"/>
  <c r="Z344" i="1"/>
  <c r="Y344" i="1"/>
  <c r="K344" i="1"/>
  <c r="D344" i="1"/>
  <c r="P345" i="1" l="1"/>
  <c r="AA345" i="1"/>
  <c r="G345" i="1"/>
  <c r="B345" i="1"/>
  <c r="A390" i="4"/>
  <c r="F344" i="1"/>
  <c r="N344" i="1"/>
  <c r="AC344" i="1"/>
  <c r="L344" i="1"/>
  <c r="M344" i="1" s="1"/>
  <c r="AD344" i="1"/>
  <c r="C345" i="1" l="1"/>
  <c r="X345" i="1"/>
  <c r="AG345" i="1"/>
  <c r="C390" i="4"/>
  <c r="B390" i="4"/>
  <c r="U344" i="1"/>
  <c r="V344" i="1" s="1"/>
  <c r="Q344" i="1"/>
  <c r="R344" i="1" s="1"/>
  <c r="AE344" i="1" l="1"/>
  <c r="AB344" i="1"/>
  <c r="S344" i="1"/>
  <c r="E344" i="1" l="1"/>
  <c r="H345" i="1" s="1"/>
  <c r="T344" i="1"/>
  <c r="I345" i="1" l="1"/>
  <c r="J345" i="1"/>
  <c r="AH344" i="1"/>
  <c r="W344" i="1"/>
  <c r="AF344" i="1" s="1"/>
  <c r="A346" i="1" l="1"/>
  <c r="Z345" i="1"/>
  <c r="Y345" i="1"/>
  <c r="K345" i="1"/>
  <c r="D345" i="1"/>
  <c r="P346" i="1" l="1"/>
  <c r="AA346" i="1"/>
  <c r="G346" i="1"/>
  <c r="B346" i="1"/>
  <c r="A391" i="4"/>
  <c r="F345" i="1"/>
  <c r="N345" i="1"/>
  <c r="AC345" i="1"/>
  <c r="L345" i="1"/>
  <c r="M345" i="1" s="1"/>
  <c r="AD345" i="1"/>
  <c r="C346" i="1" l="1"/>
  <c r="X346" i="1"/>
  <c r="AG346" i="1"/>
  <c r="C391" i="4"/>
  <c r="B391" i="4"/>
  <c r="U345" i="1"/>
  <c r="V345" i="1" s="1"/>
  <c r="Q345" i="1"/>
  <c r="R345" i="1" s="1"/>
  <c r="AE345" i="1" l="1"/>
  <c r="AB345" i="1"/>
  <c r="S345" i="1"/>
  <c r="E345" i="1" l="1"/>
  <c r="H346" i="1" s="1"/>
  <c r="T345" i="1"/>
  <c r="I346" i="1" l="1"/>
  <c r="D346" i="1" s="1"/>
  <c r="J346" i="1"/>
  <c r="AH345" i="1"/>
  <c r="W345" i="1"/>
  <c r="AF345" i="1" s="1"/>
  <c r="A347" i="1" l="1"/>
  <c r="Z346" i="1"/>
  <c r="Y346" i="1"/>
  <c r="K346" i="1"/>
  <c r="P347" i="1" l="1"/>
  <c r="AA347" i="1"/>
  <c r="G347" i="1"/>
  <c r="B347" i="1"/>
  <c r="A392" i="4"/>
  <c r="F346" i="1"/>
  <c r="N346" i="1"/>
  <c r="AC346" i="1"/>
  <c r="L346" i="1"/>
  <c r="M346" i="1" s="1"/>
  <c r="AD346" i="1"/>
  <c r="C347" i="1" l="1"/>
  <c r="X347" i="1"/>
  <c r="AG347" i="1"/>
  <c r="C392" i="4"/>
  <c r="B392" i="4"/>
  <c r="U346" i="1"/>
  <c r="V346" i="1" s="1"/>
  <c r="Q346" i="1"/>
  <c r="R346" i="1" s="1"/>
  <c r="AE346" i="1" l="1"/>
  <c r="AB346" i="1"/>
  <c r="S346" i="1"/>
  <c r="E346" i="1" l="1"/>
  <c r="H347" i="1" s="1"/>
  <c r="T346" i="1"/>
  <c r="I347" i="1" l="1"/>
  <c r="D347" i="1" s="1"/>
  <c r="J347" i="1"/>
  <c r="AH346" i="1"/>
  <c r="W346" i="1"/>
  <c r="AF346" i="1" s="1"/>
  <c r="A348" i="1" l="1"/>
  <c r="Z347" i="1"/>
  <c r="Y347" i="1"/>
  <c r="K347" i="1"/>
  <c r="P348" i="1" l="1"/>
  <c r="AA348" i="1"/>
  <c r="G348" i="1"/>
  <c r="B348" i="1"/>
  <c r="A393" i="4"/>
  <c r="F347" i="1"/>
  <c r="N347" i="1"/>
  <c r="AC347" i="1"/>
  <c r="L347" i="1"/>
  <c r="M347" i="1" s="1"/>
  <c r="AD347" i="1"/>
  <c r="C348" i="1" l="1"/>
  <c r="X348" i="1"/>
  <c r="AG348" i="1"/>
  <c r="C393" i="4"/>
  <c r="B393" i="4"/>
  <c r="U347" i="1"/>
  <c r="V347" i="1" s="1"/>
  <c r="Q347" i="1"/>
  <c r="R347" i="1" s="1"/>
  <c r="AE347" i="1" l="1"/>
  <c r="AB347" i="1"/>
  <c r="S347" i="1"/>
  <c r="E347" i="1" l="1"/>
  <c r="H348" i="1" s="1"/>
  <c r="T347" i="1"/>
  <c r="I348" i="1" l="1"/>
  <c r="D348" i="1" s="1"/>
  <c r="J348" i="1"/>
  <c r="AH347" i="1"/>
  <c r="W347" i="1"/>
  <c r="AF347" i="1" s="1"/>
  <c r="A349" i="1" l="1"/>
  <c r="Z348" i="1"/>
  <c r="Y348" i="1"/>
  <c r="K348" i="1"/>
  <c r="P349" i="1" l="1"/>
  <c r="AA349" i="1"/>
  <c r="G349" i="1"/>
  <c r="B349" i="1"/>
  <c r="A394" i="4"/>
  <c r="F348" i="1"/>
  <c r="N348" i="1"/>
  <c r="AC348" i="1"/>
  <c r="L348" i="1"/>
  <c r="M348" i="1" s="1"/>
  <c r="AD348" i="1"/>
  <c r="C349" i="1" l="1"/>
  <c r="X349" i="1"/>
  <c r="AG349" i="1"/>
  <c r="C394" i="4"/>
  <c r="B394" i="4"/>
  <c r="U348" i="1"/>
  <c r="V348" i="1" s="1"/>
  <c r="Q348" i="1"/>
  <c r="R348" i="1" s="1"/>
  <c r="AE348" i="1" l="1"/>
  <c r="AB348" i="1"/>
  <c r="S348" i="1"/>
  <c r="E348" i="1" l="1"/>
  <c r="H349" i="1" s="1"/>
  <c r="T348" i="1"/>
  <c r="I349" i="1" l="1"/>
  <c r="D349" i="1" s="1"/>
  <c r="J349" i="1"/>
  <c r="AH348" i="1"/>
  <c r="W348" i="1"/>
  <c r="AF348" i="1" s="1"/>
  <c r="A350" i="1" l="1"/>
  <c r="Z349" i="1"/>
  <c r="Y349" i="1"/>
  <c r="K349" i="1"/>
  <c r="P350" i="1" l="1"/>
  <c r="AA350" i="1"/>
  <c r="G350" i="1"/>
  <c r="B350" i="1"/>
  <c r="A395" i="4"/>
  <c r="F349" i="1"/>
  <c r="N349" i="1"/>
  <c r="AC349" i="1"/>
  <c r="L349" i="1"/>
  <c r="M349" i="1" s="1"/>
  <c r="AD349" i="1"/>
  <c r="C350" i="1" l="1"/>
  <c r="X350" i="1"/>
  <c r="AG350" i="1"/>
  <c r="C395" i="4"/>
  <c r="B395" i="4"/>
  <c r="U349" i="1"/>
  <c r="V349" i="1" s="1"/>
  <c r="Q349" i="1"/>
  <c r="R349" i="1" s="1"/>
  <c r="AE349" i="1" l="1"/>
  <c r="AB349" i="1"/>
  <c r="S349" i="1"/>
  <c r="E349" i="1" l="1"/>
  <c r="H350" i="1" s="1"/>
  <c r="T349" i="1"/>
  <c r="I350" i="1" l="1"/>
  <c r="D350" i="1" s="1"/>
  <c r="J350" i="1"/>
  <c r="AH349" i="1"/>
  <c r="W349" i="1"/>
  <c r="AF349" i="1" s="1"/>
  <c r="A351" i="1" l="1"/>
  <c r="Z350" i="1"/>
  <c r="Y350" i="1"/>
  <c r="K350" i="1"/>
  <c r="P351" i="1" l="1"/>
  <c r="AA351" i="1"/>
  <c r="G351" i="1"/>
  <c r="B351" i="1"/>
  <c r="A396" i="4"/>
  <c r="F350" i="1"/>
  <c r="N350" i="1"/>
  <c r="AC350" i="1"/>
  <c r="L350" i="1"/>
  <c r="M350" i="1" s="1"/>
  <c r="AD350" i="1"/>
  <c r="C351" i="1" l="1"/>
  <c r="X351" i="1"/>
  <c r="AG351" i="1"/>
  <c r="C396" i="4"/>
  <c r="B396" i="4"/>
  <c r="U350" i="1"/>
  <c r="V350" i="1" s="1"/>
  <c r="Q350" i="1"/>
  <c r="R350" i="1" s="1"/>
  <c r="AE350" i="1" l="1"/>
  <c r="AB350" i="1"/>
  <c r="S350" i="1"/>
  <c r="E350" i="1" l="1"/>
  <c r="H351" i="1" s="1"/>
  <c r="T350" i="1"/>
  <c r="I351" i="1" l="1"/>
  <c r="D351" i="1" s="1"/>
  <c r="J351" i="1"/>
  <c r="AH350" i="1"/>
  <c r="W350" i="1"/>
  <c r="AF350" i="1" s="1"/>
  <c r="A352" i="1" l="1"/>
  <c r="Z351" i="1"/>
  <c r="Y351" i="1"/>
  <c r="K351" i="1"/>
  <c r="P352" i="1" l="1"/>
  <c r="AA352" i="1"/>
  <c r="G352" i="1"/>
  <c r="B352" i="1"/>
  <c r="A397" i="4"/>
  <c r="F351" i="1"/>
  <c r="N351" i="1"/>
  <c r="AC351" i="1"/>
  <c r="L351" i="1"/>
  <c r="M351" i="1" s="1"/>
  <c r="AD351" i="1"/>
  <c r="C352" i="1" l="1"/>
  <c r="X352" i="1"/>
  <c r="AG352" i="1"/>
  <c r="C397" i="4"/>
  <c r="B397" i="4"/>
  <c r="U351" i="1"/>
  <c r="V351" i="1" s="1"/>
  <c r="Q351" i="1"/>
  <c r="R351" i="1" s="1"/>
  <c r="AE351" i="1" l="1"/>
  <c r="AB351" i="1"/>
  <c r="S351" i="1"/>
  <c r="E351" i="1" l="1"/>
  <c r="H352" i="1" s="1"/>
  <c r="T351" i="1"/>
  <c r="I352" i="1" l="1"/>
  <c r="J352" i="1"/>
  <c r="AH351" i="1"/>
  <c r="W351" i="1"/>
  <c r="AF351" i="1" s="1"/>
  <c r="A353" i="1" l="1"/>
  <c r="Z352" i="1"/>
  <c r="Y352" i="1"/>
  <c r="K352" i="1"/>
  <c r="D352" i="1"/>
  <c r="P353" i="1" l="1"/>
  <c r="AA353" i="1"/>
  <c r="G353" i="1"/>
  <c r="B353" i="1"/>
  <c r="A398" i="4"/>
  <c r="F352" i="1"/>
  <c r="N352" i="1"/>
  <c r="AC352" i="1"/>
  <c r="L352" i="1"/>
  <c r="M352" i="1" s="1"/>
  <c r="AD352" i="1"/>
  <c r="C353" i="1" l="1"/>
  <c r="X353" i="1"/>
  <c r="AG353" i="1"/>
  <c r="C398" i="4"/>
  <c r="B398" i="4"/>
  <c r="U352" i="1"/>
  <c r="V352" i="1" s="1"/>
  <c r="Q352" i="1"/>
  <c r="R352" i="1" s="1"/>
  <c r="AE352" i="1" l="1"/>
  <c r="AB352" i="1"/>
  <c r="S352" i="1"/>
  <c r="E352" i="1" l="1"/>
  <c r="H353" i="1" s="1"/>
  <c r="T352" i="1"/>
  <c r="I353" i="1" l="1"/>
  <c r="D353" i="1" s="1"/>
  <c r="J353" i="1"/>
  <c r="AH352" i="1"/>
  <c r="W352" i="1"/>
  <c r="AF352" i="1" s="1"/>
  <c r="A354" i="1" l="1"/>
  <c r="Z353" i="1"/>
  <c r="Y353" i="1"/>
  <c r="K353" i="1"/>
  <c r="P354" i="1" l="1"/>
  <c r="AA354" i="1"/>
  <c r="G354" i="1"/>
  <c r="B354" i="1"/>
  <c r="A399" i="4"/>
  <c r="F353" i="1"/>
  <c r="N353" i="1"/>
  <c r="AC353" i="1"/>
  <c r="L353" i="1"/>
  <c r="M353" i="1" s="1"/>
  <c r="AD353" i="1"/>
  <c r="C354" i="1" l="1"/>
  <c r="X354" i="1"/>
  <c r="AG354" i="1"/>
  <c r="C399" i="4"/>
  <c r="B399" i="4"/>
  <c r="U353" i="1"/>
  <c r="V353" i="1" s="1"/>
  <c r="Q353" i="1"/>
  <c r="R353" i="1" s="1"/>
  <c r="AE353" i="1" l="1"/>
  <c r="AB353" i="1"/>
  <c r="S353" i="1"/>
  <c r="E353" i="1" l="1"/>
  <c r="H354" i="1" s="1"/>
  <c r="T353" i="1"/>
  <c r="I354" i="1" l="1"/>
  <c r="D354" i="1" s="1"/>
  <c r="J354" i="1"/>
  <c r="AH353" i="1"/>
  <c r="W353" i="1"/>
  <c r="AF353" i="1" s="1"/>
  <c r="A355" i="1" l="1"/>
  <c r="Z354" i="1"/>
  <c r="Y354" i="1"/>
  <c r="K354" i="1"/>
  <c r="P355" i="1" l="1"/>
  <c r="AA355" i="1"/>
  <c r="B355" i="1"/>
  <c r="G355" i="1"/>
  <c r="A400" i="4"/>
  <c r="F354" i="1"/>
  <c r="N354" i="1"/>
  <c r="AC354" i="1"/>
  <c r="L354" i="1"/>
  <c r="M354" i="1" s="1"/>
  <c r="AD354" i="1"/>
  <c r="C355" i="1" l="1"/>
  <c r="X355" i="1"/>
  <c r="AG355" i="1"/>
  <c r="C400" i="4"/>
  <c r="B400" i="4"/>
  <c r="U354" i="1"/>
  <c r="V354" i="1" s="1"/>
  <c r="Q354" i="1"/>
  <c r="R354" i="1" s="1"/>
  <c r="AE354" i="1" l="1"/>
  <c r="AB354" i="1"/>
  <c r="S354" i="1"/>
  <c r="E354" i="1" l="1"/>
  <c r="H355" i="1" s="1"/>
  <c r="T354" i="1"/>
  <c r="I355" i="1" l="1"/>
  <c r="D355" i="1" s="1"/>
  <c r="J355" i="1"/>
  <c r="AH354" i="1"/>
  <c r="W354" i="1"/>
  <c r="AF354" i="1" s="1"/>
  <c r="A356" i="1" l="1"/>
  <c r="Z355" i="1"/>
  <c r="Y355" i="1"/>
  <c r="K355" i="1"/>
  <c r="P356" i="1" l="1"/>
  <c r="AA356" i="1"/>
  <c r="B356" i="1"/>
  <c r="G356" i="1"/>
  <c r="A401" i="4"/>
  <c r="F355" i="1"/>
  <c r="N355" i="1"/>
  <c r="AC355" i="1"/>
  <c r="L355" i="1"/>
  <c r="M355" i="1" s="1"/>
  <c r="AD355" i="1"/>
  <c r="C356" i="1" l="1"/>
  <c r="X356" i="1"/>
  <c r="AG356" i="1"/>
  <c r="C401" i="4"/>
  <c r="B401" i="4"/>
  <c r="U355" i="1"/>
  <c r="V355" i="1" s="1"/>
  <c r="Q355" i="1"/>
  <c r="R355" i="1" s="1"/>
  <c r="AE355" i="1" l="1"/>
  <c r="AB355" i="1"/>
  <c r="S355" i="1"/>
  <c r="E355" i="1" l="1"/>
  <c r="H356" i="1" s="1"/>
  <c r="T355" i="1"/>
  <c r="I356" i="1" l="1"/>
  <c r="J356" i="1"/>
  <c r="W355" i="1"/>
  <c r="AF355" i="1" s="1"/>
  <c r="AH355" i="1"/>
  <c r="A357" i="1" l="1"/>
  <c r="Z356" i="1"/>
  <c r="Y356" i="1"/>
  <c r="K356" i="1"/>
  <c r="D356" i="1"/>
  <c r="P357" i="1" l="1"/>
  <c r="AA357" i="1"/>
  <c r="B357" i="1"/>
  <c r="G357" i="1"/>
  <c r="A402" i="4"/>
  <c r="F356" i="1"/>
  <c r="N356" i="1"/>
  <c r="AC356" i="1"/>
  <c r="L356" i="1"/>
  <c r="M356" i="1" s="1"/>
  <c r="AD356" i="1"/>
  <c r="C357" i="1" l="1"/>
  <c r="X357" i="1"/>
  <c r="AG357" i="1"/>
  <c r="C402" i="4"/>
  <c r="B402" i="4"/>
  <c r="U356" i="1"/>
  <c r="V356" i="1" s="1"/>
  <c r="Q356" i="1"/>
  <c r="R356" i="1" s="1"/>
  <c r="AE356" i="1" l="1"/>
  <c r="AB356" i="1"/>
  <c r="S356" i="1"/>
  <c r="E356" i="1" l="1"/>
  <c r="H357" i="1" s="1"/>
  <c r="T356" i="1"/>
  <c r="I357" i="1" l="1"/>
  <c r="D357" i="1" s="1"/>
  <c r="J357" i="1"/>
  <c r="W356" i="1"/>
  <c r="AF356" i="1" s="1"/>
  <c r="AH356" i="1"/>
  <c r="A358" i="1" l="1"/>
  <c r="Z357" i="1"/>
  <c r="Y357" i="1"/>
  <c r="K357" i="1"/>
  <c r="P358" i="1" l="1"/>
  <c r="AA358" i="1"/>
  <c r="B358" i="1"/>
  <c r="G358" i="1"/>
  <c r="A403" i="4"/>
  <c r="F357" i="1"/>
  <c r="N357" i="1"/>
  <c r="AC357" i="1"/>
  <c r="L357" i="1"/>
  <c r="M357" i="1" s="1"/>
  <c r="AD357" i="1"/>
  <c r="C358" i="1" l="1"/>
  <c r="X358" i="1"/>
  <c r="AG358" i="1"/>
  <c r="C403" i="4"/>
  <c r="B403" i="4"/>
  <c r="U357" i="1"/>
  <c r="V357" i="1" s="1"/>
  <c r="Q357" i="1"/>
  <c r="R357" i="1" s="1"/>
  <c r="AE357" i="1" l="1"/>
  <c r="AB357" i="1"/>
  <c r="S357" i="1"/>
  <c r="E357" i="1" l="1"/>
  <c r="H358" i="1" s="1"/>
  <c r="T357" i="1"/>
  <c r="I358" i="1" l="1"/>
  <c r="D358" i="1" s="1"/>
  <c r="J358" i="1"/>
  <c r="W357" i="1"/>
  <c r="AF357" i="1" s="1"/>
  <c r="AH357" i="1"/>
  <c r="A359" i="1" l="1"/>
  <c r="Z358" i="1"/>
  <c r="Y358" i="1"/>
  <c r="K358" i="1"/>
  <c r="P359" i="1" l="1"/>
  <c r="AA359" i="1"/>
  <c r="G359" i="1"/>
  <c r="B359" i="1"/>
  <c r="A404" i="4"/>
  <c r="F358" i="1"/>
  <c r="N358" i="1"/>
  <c r="AC358" i="1"/>
  <c r="L358" i="1"/>
  <c r="M358" i="1" s="1"/>
  <c r="AD358" i="1"/>
  <c r="C359" i="1" l="1"/>
  <c r="X359" i="1"/>
  <c r="AG359" i="1"/>
  <c r="C404" i="4"/>
  <c r="B404" i="4"/>
  <c r="U358" i="1"/>
  <c r="V358" i="1" s="1"/>
  <c r="Q358" i="1"/>
  <c r="R358" i="1" s="1"/>
  <c r="AE358" i="1" l="1"/>
  <c r="AB358" i="1"/>
  <c r="S358" i="1"/>
  <c r="E358" i="1" l="1"/>
  <c r="H359" i="1" s="1"/>
  <c r="T358" i="1"/>
  <c r="I359" i="1" l="1"/>
  <c r="J359" i="1"/>
  <c r="AH358" i="1"/>
  <c r="W358" i="1"/>
  <c r="AF358" i="1" s="1"/>
  <c r="A360" i="1" l="1"/>
  <c r="Z359" i="1"/>
  <c r="Y359" i="1"/>
  <c r="K359" i="1"/>
  <c r="D359" i="1"/>
  <c r="P360" i="1" l="1"/>
  <c r="AA360" i="1"/>
  <c r="G360" i="1"/>
  <c r="B360" i="1"/>
  <c r="A405" i="4"/>
  <c r="F359" i="1"/>
  <c r="N359" i="1"/>
  <c r="AC359" i="1"/>
  <c r="L359" i="1"/>
  <c r="M359" i="1" s="1"/>
  <c r="AD359" i="1"/>
  <c r="C360" i="1" l="1"/>
  <c r="X360" i="1"/>
  <c r="AG360" i="1"/>
  <c r="C405" i="4"/>
  <c r="B405" i="4"/>
  <c r="U359" i="1"/>
  <c r="V359" i="1" s="1"/>
  <c r="Q359" i="1"/>
  <c r="R359" i="1" s="1"/>
  <c r="AE359" i="1" l="1"/>
  <c r="AB359" i="1"/>
  <c r="S359" i="1"/>
  <c r="E359" i="1" l="1"/>
  <c r="H360" i="1" s="1"/>
  <c r="T359" i="1"/>
  <c r="I360" i="1" l="1"/>
  <c r="D360" i="1" s="1"/>
  <c r="J360" i="1"/>
  <c r="AH359" i="1"/>
  <c r="W359" i="1"/>
  <c r="AF359" i="1" s="1"/>
  <c r="A361" i="1" l="1"/>
  <c r="Z360" i="1"/>
  <c r="Y360" i="1"/>
  <c r="K360" i="1"/>
  <c r="P361" i="1" l="1"/>
  <c r="AA361" i="1"/>
  <c r="G361" i="1"/>
  <c r="B361" i="1"/>
  <c r="A406" i="4"/>
  <c r="F360" i="1"/>
  <c r="N360" i="1"/>
  <c r="AC360" i="1"/>
  <c r="L360" i="1"/>
  <c r="M360" i="1" s="1"/>
  <c r="AD360" i="1"/>
  <c r="C361" i="1" l="1"/>
  <c r="X361" i="1"/>
  <c r="AG361" i="1"/>
  <c r="C406" i="4"/>
  <c r="B406" i="4"/>
  <c r="U360" i="1"/>
  <c r="V360" i="1" s="1"/>
  <c r="Q360" i="1"/>
  <c r="R360" i="1" s="1"/>
  <c r="AE360" i="1" l="1"/>
  <c r="AB360" i="1"/>
  <c r="S360" i="1"/>
  <c r="E360" i="1" l="1"/>
  <c r="H361" i="1" s="1"/>
  <c r="T360" i="1"/>
  <c r="I361" i="1" l="1"/>
  <c r="D361" i="1" s="1"/>
  <c r="J361" i="1"/>
  <c r="AH360" i="1"/>
  <c r="W360" i="1"/>
  <c r="AF360" i="1" s="1"/>
  <c r="A362" i="1" l="1"/>
  <c r="Z361" i="1"/>
  <c r="Y361" i="1"/>
  <c r="K361" i="1"/>
  <c r="P362" i="1" l="1"/>
  <c r="AA362" i="1"/>
  <c r="G362" i="1"/>
  <c r="B362" i="1"/>
  <c r="A407" i="4"/>
  <c r="F361" i="1"/>
  <c r="N361" i="1"/>
  <c r="AC361" i="1"/>
  <c r="L361" i="1"/>
  <c r="M361" i="1" s="1"/>
  <c r="AD361" i="1"/>
  <c r="C362" i="1" l="1"/>
  <c r="X362" i="1"/>
  <c r="AG362" i="1"/>
  <c r="C407" i="4"/>
  <c r="B407" i="4"/>
  <c r="U361" i="1"/>
  <c r="V361" i="1" s="1"/>
  <c r="Q361" i="1"/>
  <c r="R361" i="1" s="1"/>
  <c r="AE361" i="1" l="1"/>
  <c r="AB361" i="1"/>
  <c r="S361" i="1"/>
  <c r="E361" i="1" l="1"/>
  <c r="H362" i="1" s="1"/>
  <c r="T361" i="1"/>
  <c r="I362" i="1" l="1"/>
  <c r="J362" i="1"/>
  <c r="AH361" i="1"/>
  <c r="W361" i="1"/>
  <c r="AF361" i="1" s="1"/>
  <c r="A363" i="1" l="1"/>
  <c r="Z362" i="1"/>
  <c r="Y362" i="1"/>
  <c r="K362" i="1"/>
  <c r="D362" i="1"/>
  <c r="P363" i="1" l="1"/>
  <c r="AA363" i="1"/>
  <c r="G363" i="1"/>
  <c r="B363" i="1"/>
  <c r="A408" i="4"/>
  <c r="F362" i="1"/>
  <c r="N362" i="1"/>
  <c r="AC362" i="1"/>
  <c r="L362" i="1"/>
  <c r="M362" i="1" s="1"/>
  <c r="AD362" i="1"/>
  <c r="C363" i="1" l="1"/>
  <c r="X363" i="1"/>
  <c r="AG363" i="1"/>
  <c r="C408" i="4"/>
  <c r="B408" i="4"/>
  <c r="U362" i="1"/>
  <c r="V362" i="1" s="1"/>
  <c r="Q362" i="1"/>
  <c r="R362" i="1" s="1"/>
  <c r="AE362" i="1" l="1"/>
  <c r="AB362" i="1"/>
  <c r="S362" i="1"/>
  <c r="E362" i="1" l="1"/>
  <c r="H363" i="1" s="1"/>
  <c r="T362" i="1"/>
  <c r="I363" i="1" l="1"/>
  <c r="D363" i="1" s="1"/>
  <c r="J363" i="1"/>
  <c r="AH362" i="1"/>
  <c r="W362" i="1"/>
  <c r="AF362" i="1" s="1"/>
  <c r="A364" i="1" l="1"/>
  <c r="Z363" i="1"/>
  <c r="Y363" i="1"/>
  <c r="K363" i="1"/>
  <c r="P364" i="1" l="1"/>
  <c r="AA364" i="1"/>
  <c r="G364" i="1"/>
  <c r="B364" i="1"/>
  <c r="A409" i="4"/>
  <c r="F363" i="1"/>
  <c r="N363" i="1"/>
  <c r="AC363" i="1"/>
  <c r="L363" i="1"/>
  <c r="M363" i="1" s="1"/>
  <c r="AD363" i="1"/>
  <c r="C364" i="1" l="1"/>
  <c r="X364" i="1"/>
  <c r="AG364" i="1"/>
  <c r="C409" i="4"/>
  <c r="B409" i="4"/>
  <c r="U363" i="1"/>
  <c r="V363" i="1" s="1"/>
  <c r="Q363" i="1"/>
  <c r="R363" i="1" s="1"/>
  <c r="AE363" i="1" l="1"/>
  <c r="AB363" i="1"/>
  <c r="S363" i="1"/>
  <c r="E363" i="1" l="1"/>
  <c r="H364" i="1" s="1"/>
  <c r="T363" i="1"/>
  <c r="I364" i="1" l="1"/>
  <c r="J364" i="1"/>
  <c r="AH363" i="1"/>
  <c r="W363" i="1"/>
  <c r="AF363" i="1" s="1"/>
  <c r="A365" i="1" l="1"/>
  <c r="Z364" i="1"/>
  <c r="Y364" i="1"/>
  <c r="K364" i="1"/>
  <c r="D364" i="1"/>
  <c r="P365" i="1" l="1"/>
  <c r="AA365" i="1"/>
  <c r="G365" i="1"/>
  <c r="B365" i="1"/>
  <c r="A410" i="4"/>
  <c r="F364" i="1"/>
  <c r="N364" i="1"/>
  <c r="AC364" i="1"/>
  <c r="L364" i="1"/>
  <c r="M364" i="1" s="1"/>
  <c r="AD364" i="1"/>
  <c r="C365" i="1" l="1"/>
  <c r="X365" i="1"/>
  <c r="AG365" i="1"/>
  <c r="C410" i="4"/>
  <c r="B410" i="4"/>
  <c r="U364" i="1"/>
  <c r="V364" i="1" s="1"/>
  <c r="Q364" i="1"/>
  <c r="R364" i="1" s="1"/>
  <c r="AE364" i="1" l="1"/>
  <c r="AB364" i="1"/>
  <c r="S364" i="1"/>
  <c r="E364" i="1" l="1"/>
  <c r="H365" i="1" s="1"/>
  <c r="T364" i="1"/>
  <c r="I365" i="1" l="1"/>
  <c r="J365" i="1"/>
  <c r="AH364" i="1"/>
  <c r="W364" i="1"/>
  <c r="AF364" i="1" s="1"/>
  <c r="A366" i="1" l="1"/>
  <c r="Z365" i="1"/>
  <c r="Y365" i="1"/>
  <c r="K365" i="1"/>
  <c r="D365" i="1"/>
  <c r="P366" i="1" l="1"/>
  <c r="AA366" i="1"/>
  <c r="G366" i="1"/>
  <c r="B366" i="1"/>
  <c r="A411" i="4"/>
  <c r="F365" i="1"/>
  <c r="N365" i="1"/>
  <c r="AC365" i="1"/>
  <c r="L365" i="1"/>
  <c r="M365" i="1" s="1"/>
  <c r="AD365" i="1"/>
  <c r="C366" i="1" l="1"/>
  <c r="X366" i="1"/>
  <c r="AG366" i="1"/>
  <c r="C411" i="4"/>
  <c r="B411" i="4"/>
  <c r="U365" i="1"/>
  <c r="V365" i="1" s="1"/>
  <c r="Q365" i="1"/>
  <c r="R365" i="1" s="1"/>
  <c r="AE365" i="1" l="1"/>
  <c r="AB365" i="1"/>
  <c r="S365" i="1"/>
  <c r="E365" i="1" l="1"/>
  <c r="H366" i="1" s="1"/>
  <c r="T365" i="1"/>
  <c r="I366" i="1" l="1"/>
  <c r="D366" i="1" s="1"/>
  <c r="J366" i="1"/>
  <c r="AH365" i="1"/>
  <c r="W365" i="1"/>
  <c r="AF365" i="1" s="1"/>
  <c r="A367" i="1" l="1"/>
  <c r="Z366" i="1"/>
  <c r="Y366" i="1"/>
  <c r="K366" i="1"/>
  <c r="P367" i="1" l="1"/>
  <c r="AA367" i="1"/>
  <c r="G367" i="1"/>
  <c r="B367" i="1"/>
  <c r="A412" i="4"/>
  <c r="F366" i="1"/>
  <c r="N366" i="1"/>
  <c r="AC366" i="1"/>
  <c r="L366" i="1"/>
  <c r="M366" i="1" s="1"/>
  <c r="AD366" i="1"/>
  <c r="C367" i="1" l="1"/>
  <c r="X367" i="1"/>
  <c r="AG367" i="1"/>
  <c r="C412" i="4"/>
  <c r="B412" i="4"/>
  <c r="U366" i="1"/>
  <c r="V366" i="1" s="1"/>
  <c r="Q366" i="1"/>
  <c r="R366" i="1" s="1"/>
  <c r="AE366" i="1" l="1"/>
  <c r="AB366" i="1"/>
  <c r="S366" i="1"/>
  <c r="E366" i="1" l="1"/>
  <c r="H367" i="1" s="1"/>
  <c r="T366" i="1"/>
  <c r="I367" i="1" l="1"/>
  <c r="J367" i="1"/>
  <c r="AH366" i="1"/>
  <c r="W366" i="1"/>
  <c r="AF366" i="1" s="1"/>
  <c r="A368" i="1" l="1"/>
  <c r="Z367" i="1"/>
  <c r="Y367" i="1"/>
  <c r="K367" i="1"/>
  <c r="D367" i="1"/>
  <c r="P368" i="1" l="1"/>
  <c r="AA368" i="1"/>
  <c r="G368" i="1"/>
  <c r="B368" i="1"/>
  <c r="A413" i="4"/>
  <c r="F367" i="1"/>
  <c r="N367" i="1"/>
  <c r="AC367" i="1"/>
  <c r="L367" i="1"/>
  <c r="M367" i="1" s="1"/>
  <c r="AD367" i="1"/>
  <c r="C368" i="1" l="1"/>
  <c r="X368" i="1"/>
  <c r="AG368" i="1"/>
  <c r="C413" i="4"/>
  <c r="B413" i="4"/>
  <c r="U367" i="1"/>
  <c r="V367" i="1" s="1"/>
  <c r="Q367" i="1"/>
  <c r="R367" i="1" s="1"/>
  <c r="AE367" i="1" l="1"/>
  <c r="AB367" i="1"/>
  <c r="S367" i="1"/>
  <c r="E367" i="1" l="1"/>
  <c r="H368" i="1" s="1"/>
  <c r="T367" i="1"/>
  <c r="I368" i="1" l="1"/>
  <c r="D368" i="1" s="1"/>
  <c r="J368" i="1"/>
  <c r="AH367" i="1"/>
  <c r="W367" i="1"/>
  <c r="AF367" i="1" s="1"/>
  <c r="A369" i="1" l="1"/>
  <c r="Z368" i="1"/>
  <c r="Y368" i="1"/>
  <c r="K368" i="1"/>
  <c r="P369" i="1" l="1"/>
  <c r="AA369" i="1"/>
  <c r="G369" i="1"/>
  <c r="B369" i="1"/>
  <c r="A414" i="4"/>
  <c r="F368" i="1"/>
  <c r="N368" i="1"/>
  <c r="AC368" i="1"/>
  <c r="L368" i="1"/>
  <c r="M368" i="1" s="1"/>
  <c r="AD368" i="1"/>
  <c r="C369" i="1" l="1"/>
  <c r="X369" i="1"/>
  <c r="AG369" i="1"/>
  <c r="C414" i="4"/>
  <c r="B414" i="4"/>
  <c r="U368" i="1"/>
  <c r="V368" i="1" s="1"/>
  <c r="Q368" i="1"/>
  <c r="R368" i="1" s="1"/>
  <c r="AE368" i="1" l="1"/>
  <c r="AB368" i="1"/>
  <c r="S368" i="1"/>
  <c r="E368" i="1" l="1"/>
  <c r="H369" i="1" s="1"/>
  <c r="T368" i="1"/>
  <c r="I369" i="1" l="1"/>
  <c r="D369" i="1" s="1"/>
  <c r="J369" i="1"/>
  <c r="AH368" i="1"/>
  <c r="W368" i="1"/>
  <c r="AF368" i="1" s="1"/>
  <c r="A370" i="1" l="1"/>
  <c r="Z369" i="1"/>
  <c r="Y369" i="1"/>
  <c r="K369" i="1"/>
  <c r="P370" i="1" l="1"/>
  <c r="AA370" i="1"/>
  <c r="G370" i="1"/>
  <c r="B370" i="1"/>
  <c r="A415" i="4"/>
  <c r="F369" i="1"/>
  <c r="N369" i="1"/>
  <c r="AC369" i="1"/>
  <c r="L369" i="1"/>
  <c r="M369" i="1" s="1"/>
  <c r="AD369" i="1"/>
  <c r="C370" i="1" l="1"/>
  <c r="X370" i="1"/>
  <c r="AG370" i="1"/>
  <c r="C415" i="4"/>
  <c r="B415" i="4"/>
  <c r="U369" i="1"/>
  <c r="V369" i="1" s="1"/>
  <c r="Q369" i="1"/>
  <c r="R369" i="1" s="1"/>
  <c r="AE369" i="1" l="1"/>
  <c r="AB369" i="1"/>
  <c r="S369" i="1"/>
  <c r="E369" i="1" l="1"/>
  <c r="H370" i="1" s="1"/>
  <c r="T369" i="1"/>
  <c r="I370" i="1" l="1"/>
  <c r="D370" i="1" s="1"/>
  <c r="J370" i="1"/>
  <c r="AH369" i="1"/>
  <c r="W369" i="1"/>
  <c r="AF369" i="1" s="1"/>
  <c r="A371" i="1" l="1"/>
  <c r="Z370" i="1"/>
  <c r="Y370" i="1"/>
  <c r="K370" i="1"/>
  <c r="P371" i="1" l="1"/>
  <c r="AA371" i="1"/>
  <c r="G371" i="1"/>
  <c r="B371" i="1"/>
  <c r="A416" i="4"/>
  <c r="F370" i="1"/>
  <c r="N370" i="1"/>
  <c r="AC370" i="1"/>
  <c r="L370" i="1"/>
  <c r="M370" i="1" s="1"/>
  <c r="AD370" i="1"/>
  <c r="C371" i="1" l="1"/>
  <c r="X371" i="1"/>
  <c r="AG371" i="1"/>
  <c r="C416" i="4"/>
  <c r="B416" i="4"/>
  <c r="U370" i="1"/>
  <c r="V370" i="1" s="1"/>
  <c r="Q370" i="1"/>
  <c r="R370" i="1" s="1"/>
  <c r="AE370" i="1" l="1"/>
  <c r="AB370" i="1"/>
  <c r="S370" i="1"/>
  <c r="E370" i="1" l="1"/>
  <c r="H371" i="1" s="1"/>
  <c r="T370" i="1"/>
  <c r="I371" i="1" l="1"/>
  <c r="D371" i="1" s="1"/>
  <c r="J371" i="1"/>
  <c r="AH370" i="1"/>
  <c r="W370" i="1"/>
  <c r="AF370" i="1" s="1"/>
  <c r="A372" i="1" l="1"/>
  <c r="Z371" i="1"/>
  <c r="Y371" i="1"/>
  <c r="K371" i="1"/>
  <c r="P372" i="1" l="1"/>
  <c r="AA372" i="1"/>
  <c r="G372" i="1"/>
  <c r="B372" i="1"/>
  <c r="A417" i="4"/>
  <c r="F371" i="1"/>
  <c r="N371" i="1"/>
  <c r="AC371" i="1"/>
  <c r="L371" i="1"/>
  <c r="M371" i="1" s="1"/>
  <c r="AD371" i="1"/>
  <c r="C372" i="1" l="1"/>
  <c r="X372" i="1"/>
  <c r="AG372" i="1"/>
  <c r="C417" i="4"/>
  <c r="B417" i="4"/>
  <c r="U371" i="1"/>
  <c r="V371" i="1" s="1"/>
  <c r="Q371" i="1"/>
  <c r="R371" i="1" s="1"/>
  <c r="AE371" i="1" l="1"/>
  <c r="AB371" i="1"/>
  <c r="S371" i="1"/>
  <c r="E371" i="1" l="1"/>
  <c r="H372" i="1" s="1"/>
  <c r="T371" i="1"/>
  <c r="I372" i="1" l="1"/>
  <c r="D372" i="1" s="1"/>
  <c r="J372" i="1"/>
  <c r="AH371" i="1"/>
  <c r="W371" i="1"/>
  <c r="AF371" i="1" s="1"/>
  <c r="A373" i="1" l="1"/>
  <c r="Z372" i="1"/>
  <c r="Y372" i="1"/>
  <c r="K372" i="1"/>
  <c r="P373" i="1" l="1"/>
  <c r="AA373" i="1"/>
  <c r="G373" i="1"/>
  <c r="B373" i="1"/>
  <c r="A418" i="4"/>
  <c r="F372" i="1"/>
  <c r="N372" i="1"/>
  <c r="AC372" i="1"/>
  <c r="L372" i="1"/>
  <c r="M372" i="1" s="1"/>
  <c r="AD372" i="1"/>
  <c r="C373" i="1" l="1"/>
  <c r="X373" i="1"/>
  <c r="AG373" i="1"/>
  <c r="C418" i="4"/>
  <c r="B418" i="4"/>
  <c r="U372" i="1"/>
  <c r="V372" i="1" s="1"/>
  <c r="Q372" i="1"/>
  <c r="R372" i="1" s="1"/>
  <c r="AE372" i="1" l="1"/>
  <c r="AB372" i="1"/>
  <c r="S372" i="1"/>
  <c r="E372" i="1" l="1"/>
  <c r="H373" i="1" s="1"/>
  <c r="T372" i="1"/>
  <c r="I373" i="1" l="1"/>
  <c r="D373" i="1" s="1"/>
  <c r="J373" i="1"/>
  <c r="AH372" i="1"/>
  <c r="W372" i="1"/>
  <c r="AF372" i="1" s="1"/>
  <c r="A374" i="1" l="1"/>
  <c r="Z373" i="1"/>
  <c r="Y373" i="1"/>
  <c r="K373" i="1"/>
  <c r="P374" i="1" l="1"/>
  <c r="AA374" i="1"/>
  <c r="G374" i="1"/>
  <c r="B374" i="1"/>
  <c r="A419" i="4"/>
  <c r="F373" i="1"/>
  <c r="N373" i="1"/>
  <c r="AC373" i="1"/>
  <c r="L373" i="1"/>
  <c r="M373" i="1" s="1"/>
  <c r="AD373" i="1"/>
  <c r="C374" i="1" l="1"/>
  <c r="X374" i="1"/>
  <c r="AG374" i="1"/>
  <c r="C419" i="4"/>
  <c r="B419" i="4"/>
  <c r="U373" i="1"/>
  <c r="V373" i="1" s="1"/>
  <c r="Q373" i="1"/>
  <c r="R373" i="1" s="1"/>
  <c r="AE373" i="1" l="1"/>
  <c r="AB373" i="1"/>
  <c r="S373" i="1"/>
  <c r="E373" i="1" l="1"/>
  <c r="H374" i="1" s="1"/>
  <c r="T373" i="1"/>
  <c r="I374" i="1" l="1"/>
  <c r="J374" i="1"/>
  <c r="AH373" i="1"/>
  <c r="W373" i="1"/>
  <c r="AF373" i="1" s="1"/>
  <c r="A375" i="1" l="1"/>
  <c r="Z374" i="1"/>
  <c r="Y374" i="1"/>
  <c r="K374" i="1"/>
  <c r="D374" i="1"/>
  <c r="P375" i="1" l="1"/>
  <c r="AA375" i="1"/>
  <c r="G375" i="1"/>
  <c r="B375" i="1"/>
  <c r="A420" i="4"/>
  <c r="F374" i="1"/>
  <c r="N374" i="1"/>
  <c r="AC374" i="1"/>
  <c r="L374" i="1"/>
  <c r="M374" i="1" s="1"/>
  <c r="AD374" i="1"/>
  <c r="C375" i="1" l="1"/>
  <c r="X375" i="1"/>
  <c r="AG375" i="1"/>
  <c r="C420" i="4"/>
  <c r="B420" i="4"/>
  <c r="U374" i="1"/>
  <c r="V374" i="1" s="1"/>
  <c r="Q374" i="1"/>
  <c r="R374" i="1" s="1"/>
  <c r="AE374" i="1" l="1"/>
  <c r="AB374" i="1"/>
  <c r="S374" i="1"/>
  <c r="E374" i="1" l="1"/>
  <c r="H375" i="1" s="1"/>
  <c r="T374" i="1"/>
  <c r="I375" i="1" l="1"/>
  <c r="D375" i="1" s="1"/>
  <c r="J375" i="1"/>
  <c r="AH374" i="1"/>
  <c r="W374" i="1"/>
  <c r="AF374" i="1" s="1"/>
  <c r="A376" i="1" l="1"/>
  <c r="Z375" i="1"/>
  <c r="Y375" i="1"/>
  <c r="K375" i="1"/>
  <c r="P376" i="1" l="1"/>
  <c r="AA376" i="1"/>
  <c r="G376" i="1"/>
  <c r="B376" i="1"/>
  <c r="A421" i="4"/>
  <c r="F375" i="1"/>
  <c r="N375" i="1"/>
  <c r="AC375" i="1"/>
  <c r="L375" i="1"/>
  <c r="M375" i="1" s="1"/>
  <c r="AD375" i="1"/>
  <c r="C376" i="1" l="1"/>
  <c r="X376" i="1"/>
  <c r="AG376" i="1"/>
  <c r="C421" i="4"/>
  <c r="B421" i="4"/>
  <c r="U375" i="1"/>
  <c r="V375" i="1" s="1"/>
  <c r="Q375" i="1"/>
  <c r="R375" i="1" s="1"/>
  <c r="AE375" i="1" l="1"/>
  <c r="AB375" i="1"/>
  <c r="S375" i="1"/>
  <c r="E375" i="1" l="1"/>
  <c r="H376" i="1" s="1"/>
  <c r="T375" i="1"/>
  <c r="I376" i="1" l="1"/>
  <c r="J376" i="1"/>
  <c r="AH375" i="1"/>
  <c r="W375" i="1"/>
  <c r="AF375" i="1" s="1"/>
  <c r="A377" i="1" l="1"/>
  <c r="Z376" i="1"/>
  <c r="Y376" i="1"/>
  <c r="K376" i="1"/>
  <c r="D376" i="1"/>
  <c r="P377" i="1" l="1"/>
  <c r="AA377" i="1"/>
  <c r="G377" i="1"/>
  <c r="B377" i="1"/>
  <c r="A422" i="4"/>
  <c r="F376" i="1"/>
  <c r="N376" i="1"/>
  <c r="AC376" i="1"/>
  <c r="L376" i="1"/>
  <c r="M376" i="1" s="1"/>
  <c r="AD376" i="1"/>
  <c r="C377" i="1" l="1"/>
  <c r="X377" i="1"/>
  <c r="AG377" i="1"/>
  <c r="C422" i="4"/>
  <c r="B422" i="4"/>
  <c r="U376" i="1"/>
  <c r="V376" i="1" s="1"/>
  <c r="Q376" i="1"/>
  <c r="R376" i="1" s="1"/>
  <c r="AE376" i="1" l="1"/>
  <c r="AB376" i="1"/>
  <c r="S376" i="1"/>
  <c r="E376" i="1" l="1"/>
  <c r="H377" i="1" s="1"/>
  <c r="T376" i="1"/>
  <c r="I377" i="1" l="1"/>
  <c r="D377" i="1" s="1"/>
  <c r="J377" i="1"/>
  <c r="AH376" i="1"/>
  <c r="W376" i="1"/>
  <c r="AF376" i="1" s="1"/>
  <c r="A378" i="1" l="1"/>
  <c r="Z377" i="1"/>
  <c r="Y377" i="1"/>
  <c r="K377" i="1"/>
  <c r="P378" i="1" l="1"/>
  <c r="AA378" i="1"/>
  <c r="G378" i="1"/>
  <c r="B378" i="1"/>
  <c r="A423" i="4"/>
  <c r="F377" i="1"/>
  <c r="N377" i="1"/>
  <c r="AC377" i="1"/>
  <c r="L377" i="1"/>
  <c r="M377" i="1" s="1"/>
  <c r="AD377" i="1"/>
  <c r="C378" i="1" l="1"/>
  <c r="X378" i="1"/>
  <c r="AG378" i="1"/>
  <c r="C423" i="4"/>
  <c r="B423" i="4"/>
  <c r="U377" i="1"/>
  <c r="V377" i="1" s="1"/>
  <c r="Q377" i="1"/>
  <c r="R377" i="1" s="1"/>
  <c r="AE377" i="1" l="1"/>
  <c r="AB377" i="1"/>
  <c r="S377" i="1"/>
  <c r="E377" i="1" l="1"/>
  <c r="H378" i="1" s="1"/>
  <c r="T377" i="1"/>
  <c r="I378" i="1" l="1"/>
  <c r="J378" i="1"/>
  <c r="AH377" i="1"/>
  <c r="W377" i="1"/>
  <c r="AF377" i="1" s="1"/>
  <c r="A379" i="1" l="1"/>
  <c r="Z378" i="1"/>
  <c r="Y378" i="1"/>
  <c r="K378" i="1"/>
  <c r="D378" i="1"/>
  <c r="P379" i="1" l="1"/>
  <c r="AA379" i="1"/>
  <c r="G379" i="1"/>
  <c r="B379" i="1"/>
  <c r="A424" i="4"/>
  <c r="F378" i="1"/>
  <c r="N378" i="1"/>
  <c r="AC378" i="1"/>
  <c r="L378" i="1"/>
  <c r="M378" i="1" s="1"/>
  <c r="AD378" i="1"/>
  <c r="C379" i="1" l="1"/>
  <c r="X379" i="1"/>
  <c r="AG379" i="1"/>
  <c r="C424" i="4"/>
  <c r="B424" i="4"/>
  <c r="U378" i="1"/>
  <c r="V378" i="1" s="1"/>
  <c r="Q378" i="1"/>
  <c r="R378" i="1" s="1"/>
  <c r="AE378" i="1" l="1"/>
  <c r="AB378" i="1"/>
  <c r="S378" i="1"/>
  <c r="E378" i="1" l="1"/>
  <c r="H379" i="1" s="1"/>
  <c r="T378" i="1"/>
  <c r="I379" i="1" l="1"/>
  <c r="J379" i="1"/>
  <c r="AH378" i="1"/>
  <c r="W378" i="1"/>
  <c r="AF378" i="1" s="1"/>
  <c r="A380" i="1" l="1"/>
  <c r="Z379" i="1"/>
  <c r="Y379" i="1"/>
  <c r="K379" i="1"/>
  <c r="D379" i="1"/>
  <c r="P380" i="1" l="1"/>
  <c r="AA380" i="1"/>
  <c r="G380" i="1"/>
  <c r="B380" i="1"/>
  <c r="A425" i="4"/>
  <c r="F379" i="1"/>
  <c r="N379" i="1"/>
  <c r="AC379" i="1"/>
  <c r="L379" i="1"/>
  <c r="M379" i="1" s="1"/>
  <c r="AD379" i="1"/>
  <c r="C380" i="1" l="1"/>
  <c r="X380" i="1"/>
  <c r="AG380" i="1"/>
  <c r="C425" i="4"/>
  <c r="B425" i="4"/>
  <c r="U379" i="1"/>
  <c r="V379" i="1" s="1"/>
  <c r="Q379" i="1"/>
  <c r="R379" i="1" s="1"/>
  <c r="AE379" i="1" l="1"/>
  <c r="AB379" i="1"/>
  <c r="S379" i="1"/>
  <c r="E379" i="1" l="1"/>
  <c r="H380" i="1" s="1"/>
  <c r="T379" i="1"/>
  <c r="I380" i="1" l="1"/>
  <c r="D380" i="1" s="1"/>
  <c r="J380" i="1"/>
  <c r="AH379" i="1"/>
  <c r="W379" i="1"/>
  <c r="AF379" i="1" s="1"/>
  <c r="A381" i="1" l="1"/>
  <c r="Z380" i="1"/>
  <c r="Y380" i="1"/>
  <c r="K380" i="1"/>
  <c r="P381" i="1" l="1"/>
  <c r="AA381" i="1"/>
  <c r="G381" i="1"/>
  <c r="B381" i="1"/>
  <c r="A426" i="4"/>
  <c r="F380" i="1"/>
  <c r="N380" i="1"/>
  <c r="AC380" i="1"/>
  <c r="L380" i="1"/>
  <c r="M380" i="1" s="1"/>
  <c r="AD380" i="1"/>
  <c r="C381" i="1" l="1"/>
  <c r="X381" i="1"/>
  <c r="AG381" i="1"/>
  <c r="C426" i="4"/>
  <c r="B426" i="4"/>
  <c r="U380" i="1"/>
  <c r="V380" i="1" s="1"/>
  <c r="Q380" i="1"/>
  <c r="R380" i="1" s="1"/>
  <c r="AE380" i="1" l="1"/>
  <c r="AB380" i="1"/>
  <c r="S380" i="1"/>
  <c r="E380" i="1" l="1"/>
  <c r="H381" i="1" s="1"/>
  <c r="T380" i="1"/>
  <c r="I381" i="1" l="1"/>
  <c r="J381" i="1"/>
  <c r="AH380" i="1"/>
  <c r="W380" i="1"/>
  <c r="AF380" i="1" s="1"/>
  <c r="A382" i="1" l="1"/>
  <c r="Z381" i="1"/>
  <c r="Y381" i="1"/>
  <c r="K381" i="1"/>
  <c r="D381" i="1"/>
  <c r="P382" i="1" l="1"/>
  <c r="AA382" i="1"/>
  <c r="G382" i="1"/>
  <c r="B382" i="1"/>
  <c r="A427" i="4"/>
  <c r="F381" i="1"/>
  <c r="N381" i="1"/>
  <c r="AC381" i="1"/>
  <c r="L381" i="1"/>
  <c r="M381" i="1" s="1"/>
  <c r="AD381" i="1"/>
  <c r="C382" i="1" l="1"/>
  <c r="X382" i="1"/>
  <c r="AG382" i="1"/>
  <c r="C427" i="4"/>
  <c r="B427" i="4"/>
  <c r="U381" i="1"/>
  <c r="V381" i="1" s="1"/>
  <c r="Q381" i="1"/>
  <c r="R381" i="1" s="1"/>
  <c r="AE381" i="1" l="1"/>
  <c r="AB381" i="1"/>
  <c r="S381" i="1"/>
  <c r="E381" i="1" l="1"/>
  <c r="H382" i="1" s="1"/>
  <c r="T381" i="1"/>
  <c r="I382" i="1" l="1"/>
  <c r="D382" i="1" s="1"/>
  <c r="J382" i="1"/>
  <c r="AH381" i="1"/>
  <c r="W381" i="1"/>
  <c r="AF381" i="1" s="1"/>
  <c r="A383" i="1" l="1"/>
  <c r="Z382" i="1"/>
  <c r="Y382" i="1"/>
  <c r="K382" i="1"/>
  <c r="P383" i="1" l="1"/>
  <c r="AA383" i="1"/>
  <c r="G383" i="1"/>
  <c r="B383" i="1"/>
  <c r="A428" i="4"/>
  <c r="F382" i="1"/>
  <c r="N382" i="1"/>
  <c r="AC382" i="1"/>
  <c r="L382" i="1"/>
  <c r="M382" i="1" s="1"/>
  <c r="AD382" i="1"/>
  <c r="C383" i="1" l="1"/>
  <c r="X383" i="1"/>
  <c r="AG383" i="1"/>
  <c r="C428" i="4"/>
  <c r="B428" i="4"/>
  <c r="U382" i="1"/>
  <c r="V382" i="1" s="1"/>
  <c r="Q382" i="1"/>
  <c r="R382" i="1" s="1"/>
  <c r="AE382" i="1" l="1"/>
  <c r="AB382" i="1"/>
  <c r="S382" i="1"/>
  <c r="E382" i="1" l="1"/>
  <c r="H383" i="1" s="1"/>
  <c r="T382" i="1"/>
  <c r="I383" i="1" l="1"/>
  <c r="D383" i="1" s="1"/>
  <c r="J383" i="1"/>
  <c r="AH382" i="1"/>
  <c r="W382" i="1"/>
  <c r="AF382" i="1" s="1"/>
  <c r="A384" i="1" l="1"/>
  <c r="Z383" i="1"/>
  <c r="Y383" i="1"/>
  <c r="K383" i="1"/>
  <c r="P384" i="1" l="1"/>
  <c r="AA384" i="1"/>
  <c r="G384" i="1"/>
  <c r="B384" i="1"/>
  <c r="A429" i="4"/>
  <c r="F383" i="1"/>
  <c r="N383" i="1"/>
  <c r="AC383" i="1"/>
  <c r="L383" i="1"/>
  <c r="M383" i="1" s="1"/>
  <c r="AD383" i="1"/>
  <c r="C384" i="1" l="1"/>
  <c r="X384" i="1"/>
  <c r="AG384" i="1"/>
  <c r="C429" i="4"/>
  <c r="B429" i="4"/>
  <c r="U383" i="1"/>
  <c r="V383" i="1" s="1"/>
  <c r="Q383" i="1"/>
  <c r="R383" i="1" s="1"/>
  <c r="AE383" i="1" l="1"/>
  <c r="AB383" i="1"/>
  <c r="S383" i="1"/>
  <c r="E383" i="1" l="1"/>
  <c r="H384" i="1" s="1"/>
  <c r="T383" i="1"/>
  <c r="I384" i="1" l="1"/>
  <c r="D384" i="1" s="1"/>
  <c r="J384" i="1"/>
  <c r="AH383" i="1"/>
  <c r="W383" i="1"/>
  <c r="AF383" i="1" s="1"/>
  <c r="A385" i="1" l="1"/>
  <c r="Z384" i="1"/>
  <c r="Y384" i="1"/>
  <c r="K384" i="1"/>
  <c r="P385" i="1" l="1"/>
  <c r="AA385" i="1"/>
  <c r="G385" i="1"/>
  <c r="B385" i="1"/>
  <c r="A430" i="4"/>
  <c r="F384" i="1"/>
  <c r="N384" i="1"/>
  <c r="AC384" i="1"/>
  <c r="L384" i="1"/>
  <c r="M384" i="1" s="1"/>
  <c r="AD384" i="1"/>
  <c r="C385" i="1" l="1"/>
  <c r="X385" i="1"/>
  <c r="AG385" i="1"/>
  <c r="C430" i="4"/>
  <c r="B430" i="4"/>
  <c r="U384" i="1"/>
  <c r="V384" i="1" s="1"/>
  <c r="Q384" i="1"/>
  <c r="R384" i="1" s="1"/>
  <c r="AE384" i="1" l="1"/>
  <c r="AB384" i="1"/>
  <c r="S384" i="1"/>
  <c r="E384" i="1" l="1"/>
  <c r="H385" i="1" s="1"/>
  <c r="T384" i="1"/>
  <c r="I385" i="1" l="1"/>
  <c r="D385" i="1" s="1"/>
  <c r="J385" i="1"/>
  <c r="AH384" i="1"/>
  <c r="W384" i="1"/>
  <c r="AF384" i="1" s="1"/>
  <c r="A386" i="1" l="1"/>
  <c r="Z385" i="1"/>
  <c r="Y385" i="1"/>
  <c r="K385" i="1"/>
  <c r="P386" i="1" l="1"/>
  <c r="AA386" i="1"/>
  <c r="G386" i="1"/>
  <c r="B386" i="1"/>
  <c r="A431" i="4"/>
  <c r="F385" i="1"/>
  <c r="N385" i="1"/>
  <c r="AC385" i="1"/>
  <c r="L385" i="1"/>
  <c r="M385" i="1" s="1"/>
  <c r="AD385" i="1"/>
  <c r="C386" i="1" l="1"/>
  <c r="X386" i="1"/>
  <c r="AG386" i="1"/>
  <c r="C431" i="4"/>
  <c r="B431" i="4"/>
  <c r="U385" i="1"/>
  <c r="V385" i="1" s="1"/>
  <c r="Q385" i="1"/>
  <c r="R385" i="1" s="1"/>
  <c r="AE385" i="1" l="1"/>
  <c r="AB385" i="1"/>
  <c r="S385" i="1"/>
  <c r="E385" i="1" l="1"/>
  <c r="H386" i="1" s="1"/>
  <c r="T385" i="1"/>
  <c r="I386" i="1" l="1"/>
  <c r="D386" i="1" s="1"/>
  <c r="J386" i="1"/>
  <c r="AH385" i="1"/>
  <c r="W385" i="1"/>
  <c r="AF385" i="1" s="1"/>
  <c r="A387" i="1" l="1"/>
  <c r="Z386" i="1"/>
  <c r="Y386" i="1"/>
  <c r="K386" i="1"/>
  <c r="P387" i="1" l="1"/>
  <c r="AA387" i="1"/>
  <c r="G387" i="1"/>
  <c r="B387" i="1"/>
  <c r="A432" i="4"/>
  <c r="F386" i="1"/>
  <c r="N386" i="1"/>
  <c r="AC386" i="1"/>
  <c r="L386" i="1"/>
  <c r="M386" i="1" s="1"/>
  <c r="AD386" i="1"/>
  <c r="C387" i="1" l="1"/>
  <c r="X387" i="1"/>
  <c r="AG387" i="1"/>
  <c r="C432" i="4"/>
  <c r="B432" i="4"/>
  <c r="U386" i="1"/>
  <c r="V386" i="1" s="1"/>
  <c r="Q386" i="1"/>
  <c r="R386" i="1" s="1"/>
  <c r="AE386" i="1" l="1"/>
  <c r="AB386" i="1"/>
  <c r="S386" i="1"/>
  <c r="E386" i="1" l="1"/>
  <c r="H387" i="1" s="1"/>
  <c r="T386" i="1"/>
  <c r="I387" i="1" l="1"/>
  <c r="J387" i="1"/>
  <c r="AH386" i="1"/>
  <c r="W386" i="1"/>
  <c r="AF386" i="1" s="1"/>
  <c r="A388" i="1" l="1"/>
  <c r="Z387" i="1"/>
  <c r="Y387" i="1"/>
  <c r="K387" i="1"/>
  <c r="D387" i="1"/>
  <c r="P388" i="1" l="1"/>
  <c r="AA388" i="1"/>
  <c r="G388" i="1"/>
  <c r="B388" i="1"/>
  <c r="A433" i="4"/>
  <c r="F387" i="1"/>
  <c r="N387" i="1"/>
  <c r="AC387" i="1"/>
  <c r="L387" i="1"/>
  <c r="M387" i="1" s="1"/>
  <c r="AD387" i="1"/>
  <c r="C388" i="1" l="1"/>
  <c r="X388" i="1"/>
  <c r="AG388" i="1"/>
  <c r="C433" i="4"/>
  <c r="B433" i="4"/>
  <c r="U387" i="1"/>
  <c r="V387" i="1" s="1"/>
  <c r="Q387" i="1"/>
  <c r="R387" i="1" s="1"/>
  <c r="AE387" i="1" l="1"/>
  <c r="AB387" i="1"/>
  <c r="S387" i="1"/>
  <c r="E387" i="1" l="1"/>
  <c r="H388" i="1" s="1"/>
  <c r="T387" i="1"/>
  <c r="I388" i="1" l="1"/>
  <c r="J388" i="1"/>
  <c r="AH387" i="1"/>
  <c r="W387" i="1"/>
  <c r="AF387" i="1" s="1"/>
  <c r="A389" i="1" l="1"/>
  <c r="Z388" i="1"/>
  <c r="Y388" i="1"/>
  <c r="K388" i="1"/>
  <c r="D388" i="1"/>
  <c r="P389" i="1" l="1"/>
  <c r="AA389" i="1"/>
  <c r="G389" i="1"/>
  <c r="B389" i="1"/>
  <c r="A434" i="4"/>
  <c r="F388" i="1"/>
  <c r="N388" i="1"/>
  <c r="AC388" i="1"/>
  <c r="L388" i="1"/>
  <c r="M388" i="1" s="1"/>
  <c r="AD388" i="1"/>
  <c r="C389" i="1" l="1"/>
  <c r="X389" i="1"/>
  <c r="AG389" i="1"/>
  <c r="C434" i="4"/>
  <c r="B434" i="4"/>
  <c r="U388" i="1"/>
  <c r="V388" i="1" s="1"/>
  <c r="Q388" i="1"/>
  <c r="R388" i="1" s="1"/>
  <c r="AE388" i="1" l="1"/>
  <c r="AB388" i="1"/>
  <c r="S388" i="1"/>
  <c r="E388" i="1" l="1"/>
  <c r="H389" i="1" s="1"/>
  <c r="T388" i="1"/>
  <c r="I389" i="1" l="1"/>
  <c r="D389" i="1" s="1"/>
  <c r="J389" i="1"/>
  <c r="AH388" i="1"/>
  <c r="W388" i="1"/>
  <c r="AF388" i="1" s="1"/>
  <c r="A390" i="1" l="1"/>
  <c r="Z389" i="1"/>
  <c r="Y389" i="1"/>
  <c r="K389" i="1"/>
  <c r="P390" i="1" l="1"/>
  <c r="AA390" i="1"/>
  <c r="G390" i="1"/>
  <c r="B390" i="1"/>
  <c r="A435" i="4"/>
  <c r="F389" i="1"/>
  <c r="N389" i="1"/>
  <c r="AC389" i="1"/>
  <c r="L389" i="1"/>
  <c r="M389" i="1" s="1"/>
  <c r="AD389" i="1"/>
  <c r="C390" i="1" l="1"/>
  <c r="X390" i="1"/>
  <c r="AG390" i="1"/>
  <c r="C435" i="4"/>
  <c r="B435" i="4"/>
  <c r="U389" i="1"/>
  <c r="V389" i="1" s="1"/>
  <c r="Q389" i="1"/>
  <c r="R389" i="1" s="1"/>
  <c r="AE389" i="1" l="1"/>
  <c r="AB389" i="1"/>
  <c r="S389" i="1"/>
  <c r="E389" i="1" l="1"/>
  <c r="H390" i="1" s="1"/>
  <c r="T389" i="1"/>
  <c r="I390" i="1" l="1"/>
  <c r="D390" i="1" s="1"/>
  <c r="J390" i="1"/>
  <c r="AH389" i="1"/>
  <c r="W389" i="1"/>
  <c r="AF389" i="1" s="1"/>
  <c r="A391" i="1" l="1"/>
  <c r="Z390" i="1"/>
  <c r="Y390" i="1"/>
  <c r="K390" i="1"/>
  <c r="P391" i="1" l="1"/>
  <c r="AA391" i="1"/>
  <c r="G391" i="1"/>
  <c r="B391" i="1"/>
  <c r="A436" i="4"/>
  <c r="F390" i="1"/>
  <c r="N390" i="1"/>
  <c r="AC390" i="1"/>
  <c r="L390" i="1"/>
  <c r="M390" i="1" s="1"/>
  <c r="AD390" i="1"/>
  <c r="C391" i="1" l="1"/>
  <c r="X391" i="1"/>
  <c r="AG391" i="1"/>
  <c r="C436" i="4"/>
  <c r="B436" i="4"/>
  <c r="U390" i="1"/>
  <c r="V390" i="1" s="1"/>
  <c r="Q390" i="1"/>
  <c r="R390" i="1" s="1"/>
  <c r="AE390" i="1" l="1"/>
  <c r="AB390" i="1"/>
  <c r="S390" i="1"/>
  <c r="E390" i="1" l="1"/>
  <c r="H391" i="1" s="1"/>
  <c r="T390" i="1"/>
  <c r="I391" i="1" l="1"/>
  <c r="J391" i="1"/>
  <c r="AH390" i="1"/>
  <c r="W390" i="1"/>
  <c r="AF390" i="1" s="1"/>
  <c r="A392" i="1" l="1"/>
  <c r="Z391" i="1"/>
  <c r="Y391" i="1"/>
  <c r="K391" i="1"/>
  <c r="D391" i="1"/>
  <c r="P392" i="1" l="1"/>
  <c r="AA392" i="1"/>
  <c r="G392" i="1"/>
  <c r="B392" i="1"/>
  <c r="A437" i="4"/>
  <c r="F391" i="1"/>
  <c r="N391" i="1"/>
  <c r="AC391" i="1"/>
  <c r="L391" i="1"/>
  <c r="M391" i="1" s="1"/>
  <c r="AD391" i="1"/>
  <c r="C392" i="1" l="1"/>
  <c r="X392" i="1"/>
  <c r="AG392" i="1"/>
  <c r="C437" i="4"/>
  <c r="B437" i="4"/>
  <c r="U391" i="1"/>
  <c r="V391" i="1" s="1"/>
  <c r="Q391" i="1"/>
  <c r="R391" i="1" s="1"/>
  <c r="AE391" i="1" l="1"/>
  <c r="AB391" i="1"/>
  <c r="S391" i="1"/>
  <c r="E391" i="1" l="1"/>
  <c r="H392" i="1" s="1"/>
  <c r="T391" i="1"/>
  <c r="I392" i="1" l="1"/>
  <c r="D392" i="1" s="1"/>
  <c r="J392" i="1"/>
  <c r="AH391" i="1"/>
  <c r="W391" i="1"/>
  <c r="AF391" i="1" s="1"/>
  <c r="A393" i="1" l="1"/>
  <c r="Z392" i="1"/>
  <c r="Y392" i="1"/>
  <c r="K392" i="1"/>
  <c r="P393" i="1" l="1"/>
  <c r="AA393" i="1"/>
  <c r="G393" i="1"/>
  <c r="B393" i="1"/>
  <c r="A438" i="4"/>
  <c r="F392" i="1"/>
  <c r="N392" i="1"/>
  <c r="AC392" i="1"/>
  <c r="L392" i="1"/>
  <c r="M392" i="1" s="1"/>
  <c r="AD392" i="1"/>
  <c r="C393" i="1" l="1"/>
  <c r="X393" i="1"/>
  <c r="AG393" i="1"/>
  <c r="C438" i="4"/>
  <c r="B438" i="4"/>
  <c r="U392" i="1"/>
  <c r="V392" i="1" s="1"/>
  <c r="Q392" i="1"/>
  <c r="R392" i="1" s="1"/>
  <c r="AE392" i="1" l="1"/>
  <c r="AB392" i="1"/>
  <c r="S392" i="1"/>
  <c r="E392" i="1" l="1"/>
  <c r="H393" i="1" s="1"/>
  <c r="T392" i="1"/>
  <c r="I393" i="1" l="1"/>
  <c r="J393" i="1"/>
  <c r="AH392" i="1"/>
  <c r="W392" i="1"/>
  <c r="AF392" i="1" s="1"/>
  <c r="A394" i="1" l="1"/>
  <c r="Z393" i="1"/>
  <c r="Y393" i="1"/>
  <c r="K393" i="1"/>
  <c r="D393" i="1"/>
  <c r="P394" i="1" l="1"/>
  <c r="AA394" i="1"/>
  <c r="G394" i="1"/>
  <c r="B394" i="1"/>
  <c r="A439" i="4"/>
  <c r="F393" i="1"/>
  <c r="N393" i="1"/>
  <c r="AC393" i="1"/>
  <c r="L393" i="1"/>
  <c r="M393" i="1" s="1"/>
  <c r="AD393" i="1"/>
  <c r="C394" i="1" l="1"/>
  <c r="X394" i="1"/>
  <c r="AG394" i="1"/>
  <c r="C439" i="4"/>
  <c r="B439" i="4"/>
  <c r="U393" i="1"/>
  <c r="V393" i="1" s="1"/>
  <c r="Q393" i="1"/>
  <c r="R393" i="1" s="1"/>
  <c r="AE393" i="1" l="1"/>
  <c r="AB393" i="1"/>
  <c r="S393" i="1"/>
  <c r="E393" i="1" l="1"/>
  <c r="H394" i="1" s="1"/>
  <c r="T393" i="1"/>
  <c r="I394" i="1" l="1"/>
  <c r="D394" i="1" s="1"/>
  <c r="J394" i="1"/>
  <c r="AH393" i="1"/>
  <c r="W393" i="1"/>
  <c r="AF393" i="1" s="1"/>
  <c r="A395" i="1" l="1"/>
  <c r="Z394" i="1"/>
  <c r="Y394" i="1"/>
  <c r="K394" i="1"/>
  <c r="P395" i="1" l="1"/>
  <c r="AA395" i="1"/>
  <c r="G395" i="1"/>
  <c r="B395" i="1"/>
  <c r="A440" i="4"/>
  <c r="F394" i="1"/>
  <c r="N394" i="1"/>
  <c r="AC394" i="1"/>
  <c r="L394" i="1"/>
  <c r="M394" i="1" s="1"/>
  <c r="AD394" i="1"/>
  <c r="C395" i="1" l="1"/>
  <c r="X395" i="1"/>
  <c r="AG395" i="1"/>
  <c r="C440" i="4"/>
  <c r="B440" i="4"/>
  <c r="U394" i="1"/>
  <c r="V394" i="1" s="1"/>
  <c r="Q394" i="1"/>
  <c r="R394" i="1" s="1"/>
  <c r="AE394" i="1" l="1"/>
  <c r="AB394" i="1"/>
  <c r="S394" i="1"/>
  <c r="E394" i="1" l="1"/>
  <c r="H395" i="1" s="1"/>
  <c r="T394" i="1"/>
  <c r="I395" i="1" l="1"/>
  <c r="D395" i="1" s="1"/>
  <c r="J395" i="1"/>
  <c r="AH394" i="1"/>
  <c r="W394" i="1"/>
  <c r="AF394" i="1" s="1"/>
  <c r="A396" i="1" l="1"/>
  <c r="Z395" i="1"/>
  <c r="Y395" i="1"/>
  <c r="K395" i="1"/>
  <c r="P396" i="1" l="1"/>
  <c r="AA396" i="1"/>
  <c r="G396" i="1"/>
  <c r="B396" i="1"/>
  <c r="A441" i="4"/>
  <c r="F395" i="1"/>
  <c r="N395" i="1"/>
  <c r="AC395" i="1"/>
  <c r="L395" i="1"/>
  <c r="M395" i="1" s="1"/>
  <c r="AD395" i="1"/>
  <c r="C396" i="1" l="1"/>
  <c r="X396" i="1"/>
  <c r="AG396" i="1"/>
  <c r="C441" i="4"/>
  <c r="B441" i="4"/>
  <c r="U395" i="1"/>
  <c r="V395" i="1" s="1"/>
  <c r="Q395" i="1"/>
  <c r="R395" i="1" s="1"/>
  <c r="AE395" i="1" l="1"/>
  <c r="AB395" i="1"/>
  <c r="S395" i="1"/>
  <c r="E395" i="1" l="1"/>
  <c r="H396" i="1" s="1"/>
  <c r="T395" i="1"/>
  <c r="I396" i="1" l="1"/>
  <c r="D396" i="1" s="1"/>
  <c r="J396" i="1"/>
  <c r="AH395" i="1"/>
  <c r="W395" i="1"/>
  <c r="AF395" i="1" s="1"/>
  <c r="A397" i="1" l="1"/>
  <c r="Z396" i="1"/>
  <c r="Y396" i="1"/>
  <c r="K396" i="1"/>
  <c r="P397" i="1" l="1"/>
  <c r="AA397" i="1"/>
  <c r="G397" i="1"/>
  <c r="B397" i="1"/>
  <c r="A442" i="4"/>
  <c r="F396" i="1"/>
  <c r="N396" i="1"/>
  <c r="AC396" i="1"/>
  <c r="L396" i="1"/>
  <c r="M396" i="1" s="1"/>
  <c r="AD396" i="1"/>
  <c r="C397" i="1" l="1"/>
  <c r="X397" i="1"/>
  <c r="AG397" i="1"/>
  <c r="C442" i="4"/>
  <c r="B442" i="4"/>
  <c r="U396" i="1"/>
  <c r="V396" i="1" s="1"/>
  <c r="Q396" i="1"/>
  <c r="R396" i="1" s="1"/>
  <c r="AE396" i="1" l="1"/>
  <c r="AB396" i="1"/>
  <c r="S396" i="1"/>
  <c r="E396" i="1" l="1"/>
  <c r="H397" i="1" s="1"/>
  <c r="T396" i="1"/>
  <c r="I397" i="1" l="1"/>
  <c r="J397" i="1"/>
  <c r="AH396" i="1"/>
  <c r="W396" i="1"/>
  <c r="AF396" i="1" s="1"/>
  <c r="A398" i="1" l="1"/>
  <c r="Z397" i="1"/>
  <c r="Y397" i="1"/>
  <c r="K397" i="1"/>
  <c r="D397" i="1"/>
  <c r="P398" i="1" l="1"/>
  <c r="AA398" i="1"/>
  <c r="G398" i="1"/>
  <c r="B398" i="1"/>
  <c r="A443" i="4"/>
  <c r="F397" i="1"/>
  <c r="N397" i="1"/>
  <c r="AC397" i="1"/>
  <c r="L397" i="1"/>
  <c r="M397" i="1" s="1"/>
  <c r="AD397" i="1"/>
  <c r="C398" i="1" l="1"/>
  <c r="X398" i="1"/>
  <c r="AG398" i="1"/>
  <c r="C443" i="4"/>
  <c r="B443" i="4"/>
  <c r="U397" i="1"/>
  <c r="V397" i="1" s="1"/>
  <c r="Q397" i="1"/>
  <c r="R397" i="1" s="1"/>
  <c r="AE397" i="1" l="1"/>
  <c r="AB397" i="1"/>
  <c r="S397" i="1"/>
  <c r="E397" i="1" l="1"/>
  <c r="H398" i="1" s="1"/>
  <c r="T397" i="1"/>
  <c r="I398" i="1" l="1"/>
  <c r="J398" i="1"/>
  <c r="AH397" i="1"/>
  <c r="W397" i="1"/>
  <c r="AF397" i="1" s="1"/>
  <c r="A399" i="1" l="1"/>
  <c r="Z398" i="1"/>
  <c r="Y398" i="1"/>
  <c r="K398" i="1"/>
  <c r="D398" i="1"/>
  <c r="P399" i="1" l="1"/>
  <c r="AA399" i="1"/>
  <c r="G399" i="1"/>
  <c r="B399" i="1"/>
  <c r="A444" i="4"/>
  <c r="F398" i="1"/>
  <c r="N398" i="1"/>
  <c r="AC398" i="1"/>
  <c r="L398" i="1"/>
  <c r="M398" i="1" s="1"/>
  <c r="AD398" i="1"/>
  <c r="C399" i="1" l="1"/>
  <c r="X399" i="1"/>
  <c r="AG399" i="1"/>
  <c r="C444" i="4"/>
  <c r="B444" i="4"/>
  <c r="U398" i="1"/>
  <c r="V398" i="1" s="1"/>
  <c r="Q398" i="1"/>
  <c r="R398" i="1" s="1"/>
  <c r="AE398" i="1" l="1"/>
  <c r="AB398" i="1"/>
  <c r="S398" i="1"/>
  <c r="E398" i="1" l="1"/>
  <c r="H399" i="1" s="1"/>
  <c r="T398" i="1"/>
  <c r="I399" i="1" l="1"/>
  <c r="D399" i="1" s="1"/>
  <c r="J399" i="1"/>
  <c r="AH398" i="1"/>
  <c r="W398" i="1"/>
  <c r="AF398" i="1" s="1"/>
  <c r="A400" i="1" l="1"/>
  <c r="Z399" i="1"/>
  <c r="Y399" i="1"/>
  <c r="K399" i="1"/>
  <c r="P400" i="1" l="1"/>
  <c r="AA400" i="1"/>
  <c r="G400" i="1"/>
  <c r="B400" i="1"/>
  <c r="A445" i="4"/>
  <c r="F399" i="1"/>
  <c r="N399" i="1"/>
  <c r="AC399" i="1"/>
  <c r="L399" i="1"/>
  <c r="M399" i="1" s="1"/>
  <c r="AD399" i="1"/>
  <c r="C400" i="1" l="1"/>
  <c r="X400" i="1"/>
  <c r="AG400" i="1"/>
  <c r="C445" i="4"/>
  <c r="B445" i="4"/>
  <c r="U399" i="1"/>
  <c r="V399" i="1" s="1"/>
  <c r="Q399" i="1"/>
  <c r="R399" i="1" s="1"/>
  <c r="AE399" i="1" l="1"/>
  <c r="AB399" i="1"/>
  <c r="S399" i="1"/>
  <c r="E399" i="1" l="1"/>
  <c r="H400" i="1" s="1"/>
  <c r="T399" i="1"/>
  <c r="I400" i="1" l="1"/>
  <c r="D400" i="1" s="1"/>
  <c r="J400" i="1"/>
  <c r="AH399" i="1"/>
  <c r="W399" i="1"/>
  <c r="AF399" i="1" s="1"/>
  <c r="A401" i="1" l="1"/>
  <c r="Z400" i="1"/>
  <c r="Y400" i="1"/>
  <c r="K400" i="1"/>
  <c r="P401" i="1" l="1"/>
  <c r="AA401" i="1"/>
  <c r="G401" i="1"/>
  <c r="B401" i="1"/>
  <c r="A446" i="4"/>
  <c r="F400" i="1"/>
  <c r="N400" i="1"/>
  <c r="AC400" i="1"/>
  <c r="L400" i="1"/>
  <c r="M400" i="1" s="1"/>
  <c r="AD400" i="1"/>
  <c r="C401" i="1" l="1"/>
  <c r="X401" i="1"/>
  <c r="AG401" i="1"/>
  <c r="C446" i="4"/>
  <c r="B446" i="4"/>
  <c r="U400" i="1"/>
  <c r="V400" i="1" s="1"/>
  <c r="Q400" i="1"/>
  <c r="R400" i="1" s="1"/>
  <c r="AE400" i="1" l="1"/>
  <c r="AB400" i="1"/>
  <c r="S400" i="1"/>
  <c r="E400" i="1" l="1"/>
  <c r="H401" i="1" s="1"/>
  <c r="T400" i="1"/>
  <c r="I401" i="1" l="1"/>
  <c r="D401" i="1" s="1"/>
  <c r="J401" i="1"/>
  <c r="AH400" i="1"/>
  <c r="W400" i="1"/>
  <c r="AF400" i="1" s="1"/>
  <c r="A402" i="1" l="1"/>
  <c r="Z401" i="1"/>
  <c r="Y401" i="1"/>
  <c r="K401" i="1"/>
  <c r="P402" i="1" l="1"/>
  <c r="AA402" i="1"/>
  <c r="G402" i="1"/>
  <c r="B402" i="1"/>
  <c r="A447" i="4"/>
  <c r="F401" i="1"/>
  <c r="N401" i="1"/>
  <c r="AC401" i="1"/>
  <c r="L401" i="1"/>
  <c r="M401" i="1" s="1"/>
  <c r="AD401" i="1"/>
  <c r="C402" i="1" l="1"/>
  <c r="X402" i="1"/>
  <c r="AG402" i="1"/>
  <c r="C447" i="4"/>
  <c r="B447" i="4"/>
  <c r="U401" i="1"/>
  <c r="V401" i="1" s="1"/>
  <c r="Q401" i="1"/>
  <c r="R401" i="1" s="1"/>
  <c r="AE401" i="1" l="1"/>
  <c r="AB401" i="1"/>
  <c r="S401" i="1"/>
  <c r="E401" i="1" l="1"/>
  <c r="H402" i="1" s="1"/>
  <c r="T401" i="1"/>
  <c r="I402" i="1" l="1"/>
  <c r="J402" i="1"/>
  <c r="AH401" i="1"/>
  <c r="W401" i="1"/>
  <c r="AF401" i="1" s="1"/>
  <c r="A403" i="1" l="1"/>
  <c r="Z402" i="1"/>
  <c r="Y402" i="1"/>
  <c r="K402" i="1"/>
  <c r="D402" i="1"/>
  <c r="P403" i="1" l="1"/>
  <c r="AA403" i="1"/>
  <c r="G403" i="1"/>
  <c r="B403" i="1"/>
  <c r="A448" i="4"/>
  <c r="F402" i="1"/>
  <c r="N402" i="1"/>
  <c r="AC402" i="1"/>
  <c r="L402" i="1"/>
  <c r="M402" i="1" s="1"/>
  <c r="AD402" i="1"/>
  <c r="C403" i="1" l="1"/>
  <c r="X403" i="1"/>
  <c r="AG403" i="1"/>
  <c r="C448" i="4"/>
  <c r="B448" i="4"/>
  <c r="U402" i="1"/>
  <c r="V402" i="1" s="1"/>
  <c r="Q402" i="1"/>
  <c r="R402" i="1" s="1"/>
  <c r="AE402" i="1" l="1"/>
  <c r="AB402" i="1"/>
  <c r="S402" i="1"/>
  <c r="E402" i="1" l="1"/>
  <c r="H403" i="1" s="1"/>
  <c r="T402" i="1"/>
  <c r="I403" i="1" l="1"/>
  <c r="D403" i="1" s="1"/>
  <c r="J403" i="1"/>
  <c r="AH402" i="1"/>
  <c r="W402" i="1"/>
  <c r="AF402" i="1" s="1"/>
  <c r="A404" i="1" l="1"/>
  <c r="Z403" i="1"/>
  <c r="Y403" i="1"/>
  <c r="K403" i="1"/>
  <c r="P404" i="1" l="1"/>
  <c r="AA404" i="1"/>
  <c r="G404" i="1"/>
  <c r="B404" i="1"/>
  <c r="A449" i="4"/>
  <c r="F403" i="1"/>
  <c r="N403" i="1"/>
  <c r="AC403" i="1"/>
  <c r="L403" i="1"/>
  <c r="M403" i="1" s="1"/>
  <c r="AD403" i="1"/>
  <c r="C404" i="1" l="1"/>
  <c r="X404" i="1"/>
  <c r="AG404" i="1"/>
  <c r="C449" i="4"/>
  <c r="B449" i="4"/>
  <c r="U403" i="1"/>
  <c r="V403" i="1" s="1"/>
  <c r="Q403" i="1"/>
  <c r="R403" i="1" s="1"/>
  <c r="AE403" i="1" l="1"/>
  <c r="AB403" i="1"/>
  <c r="S403" i="1"/>
  <c r="E403" i="1" l="1"/>
  <c r="H404" i="1" s="1"/>
  <c r="T403" i="1"/>
  <c r="I404" i="1" l="1"/>
  <c r="J404" i="1"/>
  <c r="AH403" i="1"/>
  <c r="W403" i="1"/>
  <c r="AF403" i="1" s="1"/>
  <c r="A405" i="1" l="1"/>
  <c r="Z404" i="1"/>
  <c r="Y404" i="1"/>
  <c r="K404" i="1"/>
  <c r="D404" i="1"/>
  <c r="P405" i="1" l="1"/>
  <c r="AA405" i="1"/>
  <c r="G405" i="1"/>
  <c r="B405" i="1"/>
  <c r="A450" i="4"/>
  <c r="F404" i="1"/>
  <c r="N404" i="1"/>
  <c r="AC404" i="1"/>
  <c r="L404" i="1"/>
  <c r="M404" i="1" s="1"/>
  <c r="AD404" i="1"/>
  <c r="C405" i="1" l="1"/>
  <c r="X405" i="1"/>
  <c r="AG405" i="1"/>
  <c r="C450" i="4"/>
  <c r="B450" i="4"/>
  <c r="U404" i="1"/>
  <c r="V404" i="1" s="1"/>
  <c r="Q404" i="1"/>
  <c r="R404" i="1" s="1"/>
  <c r="AE404" i="1" l="1"/>
  <c r="AB404" i="1"/>
  <c r="S404" i="1"/>
  <c r="E404" i="1" l="1"/>
  <c r="H405" i="1" s="1"/>
  <c r="T404" i="1"/>
  <c r="I405" i="1" l="1"/>
  <c r="J405" i="1"/>
  <c r="AH404" i="1"/>
  <c r="W404" i="1"/>
  <c r="AF404" i="1" s="1"/>
  <c r="A406" i="1" l="1"/>
  <c r="Z405" i="1"/>
  <c r="Y405" i="1"/>
  <c r="K405" i="1"/>
  <c r="D405" i="1"/>
  <c r="P406" i="1" l="1"/>
  <c r="AA406" i="1"/>
  <c r="G406" i="1"/>
  <c r="B406" i="1"/>
  <c r="A451" i="4"/>
  <c r="F405" i="1"/>
  <c r="N405" i="1"/>
  <c r="AC405" i="1"/>
  <c r="L405" i="1"/>
  <c r="M405" i="1" s="1"/>
  <c r="AD405" i="1"/>
  <c r="C406" i="1" l="1"/>
  <c r="X406" i="1"/>
  <c r="AG406" i="1"/>
  <c r="C451" i="4"/>
  <c r="B451" i="4"/>
  <c r="U405" i="1"/>
  <c r="V405" i="1" s="1"/>
  <c r="Q405" i="1"/>
  <c r="R405" i="1" s="1"/>
  <c r="AE405" i="1" l="1"/>
  <c r="AB405" i="1"/>
  <c r="S405" i="1"/>
  <c r="E405" i="1" l="1"/>
  <c r="H406" i="1" s="1"/>
  <c r="T405" i="1"/>
  <c r="I406" i="1" l="1"/>
  <c r="D406" i="1" s="1"/>
  <c r="J406" i="1"/>
  <c r="AH405" i="1"/>
  <c r="W405" i="1"/>
  <c r="AF405" i="1" s="1"/>
  <c r="A407" i="1" l="1"/>
  <c r="Z406" i="1"/>
  <c r="Y406" i="1"/>
  <c r="K406" i="1"/>
  <c r="P407" i="1" l="1"/>
  <c r="AA407" i="1"/>
  <c r="G407" i="1"/>
  <c r="B407" i="1"/>
  <c r="A452" i="4"/>
  <c r="F406" i="1"/>
  <c r="N406" i="1"/>
  <c r="AC406" i="1"/>
  <c r="L406" i="1"/>
  <c r="M406" i="1" s="1"/>
  <c r="AD406" i="1"/>
  <c r="C407" i="1" l="1"/>
  <c r="X407" i="1"/>
  <c r="AG407" i="1"/>
  <c r="C452" i="4"/>
  <c r="B452" i="4"/>
  <c r="U406" i="1"/>
  <c r="V406" i="1" s="1"/>
  <c r="Q406" i="1"/>
  <c r="R406" i="1" s="1"/>
  <c r="AE406" i="1" l="1"/>
  <c r="AB406" i="1"/>
  <c r="S406" i="1"/>
  <c r="E406" i="1" l="1"/>
  <c r="H407" i="1" s="1"/>
  <c r="T406" i="1"/>
  <c r="I407" i="1" l="1"/>
  <c r="D407" i="1" s="1"/>
  <c r="J407" i="1"/>
  <c r="AH406" i="1"/>
  <c r="W406" i="1"/>
  <c r="AF406" i="1" s="1"/>
  <c r="A408" i="1" l="1"/>
  <c r="Z407" i="1"/>
  <c r="Y407" i="1"/>
  <c r="K407" i="1"/>
  <c r="P408" i="1" l="1"/>
  <c r="AA408" i="1"/>
  <c r="G408" i="1"/>
  <c r="B408" i="1"/>
  <c r="A453" i="4"/>
  <c r="F407" i="1"/>
  <c r="N407" i="1"/>
  <c r="AC407" i="1"/>
  <c r="L407" i="1"/>
  <c r="M407" i="1" s="1"/>
  <c r="AD407" i="1"/>
  <c r="C408" i="1" l="1"/>
  <c r="X408" i="1"/>
  <c r="AG408" i="1"/>
  <c r="C453" i="4"/>
  <c r="B453" i="4"/>
  <c r="U407" i="1"/>
  <c r="V407" i="1" s="1"/>
  <c r="Q407" i="1"/>
  <c r="R407" i="1" s="1"/>
  <c r="AE407" i="1" l="1"/>
  <c r="AB407" i="1"/>
  <c r="S407" i="1"/>
  <c r="E407" i="1" l="1"/>
  <c r="H408" i="1" s="1"/>
  <c r="T407" i="1"/>
  <c r="I408" i="1" l="1"/>
  <c r="D408" i="1" s="1"/>
  <c r="J408" i="1"/>
  <c r="AH407" i="1"/>
  <c r="W407" i="1"/>
  <c r="AF407" i="1" s="1"/>
  <c r="A409" i="1" l="1"/>
  <c r="Z408" i="1"/>
  <c r="Y408" i="1"/>
  <c r="K408" i="1"/>
  <c r="P409" i="1" l="1"/>
  <c r="AA409" i="1"/>
  <c r="G409" i="1"/>
  <c r="B409" i="1"/>
  <c r="A454" i="4"/>
  <c r="F408" i="1"/>
  <c r="N408" i="1"/>
  <c r="AC408" i="1"/>
  <c r="L408" i="1"/>
  <c r="M408" i="1" s="1"/>
  <c r="AD408" i="1"/>
  <c r="C409" i="1" l="1"/>
  <c r="X409" i="1"/>
  <c r="AG409" i="1"/>
  <c r="C454" i="4"/>
  <c r="B454" i="4"/>
  <c r="U408" i="1"/>
  <c r="V408" i="1" s="1"/>
  <c r="Q408" i="1"/>
  <c r="R408" i="1" s="1"/>
  <c r="AE408" i="1" l="1"/>
  <c r="AB408" i="1"/>
  <c r="S408" i="1"/>
  <c r="E408" i="1" l="1"/>
  <c r="H409" i="1" s="1"/>
  <c r="T408" i="1"/>
  <c r="I409" i="1" l="1"/>
  <c r="D409" i="1" s="1"/>
  <c r="J409" i="1"/>
  <c r="AH408" i="1"/>
  <c r="W408" i="1"/>
  <c r="AF408" i="1" s="1"/>
  <c r="A410" i="1" l="1"/>
  <c r="Z409" i="1"/>
  <c r="Y409" i="1"/>
  <c r="K409" i="1"/>
  <c r="P410" i="1" l="1"/>
  <c r="AA410" i="1"/>
  <c r="G410" i="1"/>
  <c r="B410" i="1"/>
  <c r="A455" i="4"/>
  <c r="F409" i="1"/>
  <c r="N409" i="1"/>
  <c r="AC409" i="1"/>
  <c r="L409" i="1"/>
  <c r="M409" i="1" s="1"/>
  <c r="AD409" i="1"/>
  <c r="C410" i="1" l="1"/>
  <c r="X410" i="1"/>
  <c r="AG410" i="1"/>
  <c r="C455" i="4"/>
  <c r="B455" i="4"/>
  <c r="U409" i="1"/>
  <c r="V409" i="1" s="1"/>
  <c r="Q409" i="1"/>
  <c r="R409" i="1" s="1"/>
  <c r="AE409" i="1" l="1"/>
  <c r="AB409" i="1"/>
  <c r="S409" i="1"/>
  <c r="E409" i="1" l="1"/>
  <c r="H410" i="1" s="1"/>
  <c r="T409" i="1"/>
  <c r="I410" i="1" l="1"/>
  <c r="D410" i="1" s="1"/>
  <c r="J410" i="1"/>
  <c r="AH409" i="1"/>
  <c r="W409" i="1"/>
  <c r="AF409" i="1" s="1"/>
  <c r="A411" i="1" l="1"/>
  <c r="Z410" i="1"/>
  <c r="Y410" i="1"/>
  <c r="K410" i="1"/>
  <c r="P411" i="1" l="1"/>
  <c r="AA411" i="1"/>
  <c r="G411" i="1"/>
  <c r="B411" i="1"/>
  <c r="A456" i="4"/>
  <c r="F410" i="1"/>
  <c r="N410" i="1"/>
  <c r="AC410" i="1"/>
  <c r="L410" i="1"/>
  <c r="M410" i="1" s="1"/>
  <c r="AD410" i="1"/>
  <c r="C411" i="1" l="1"/>
  <c r="X411" i="1"/>
  <c r="AG411" i="1"/>
  <c r="C456" i="4"/>
  <c r="B456" i="4"/>
  <c r="U410" i="1"/>
  <c r="V410" i="1" s="1"/>
  <c r="Q410" i="1"/>
  <c r="R410" i="1" s="1"/>
  <c r="AE410" i="1" l="1"/>
  <c r="AB410" i="1"/>
  <c r="S410" i="1"/>
  <c r="E410" i="1" l="1"/>
  <c r="H411" i="1" s="1"/>
  <c r="T410" i="1"/>
  <c r="I411" i="1" l="1"/>
  <c r="J411" i="1"/>
  <c r="AH410" i="1"/>
  <c r="W410" i="1"/>
  <c r="AF410" i="1" s="1"/>
  <c r="A412" i="1" l="1"/>
  <c r="Z411" i="1"/>
  <c r="Y411" i="1"/>
  <c r="K411" i="1"/>
  <c r="D411" i="1"/>
  <c r="P412" i="1" l="1"/>
  <c r="AA412" i="1"/>
  <c r="G412" i="1"/>
  <c r="B412" i="1"/>
  <c r="A457" i="4"/>
  <c r="F411" i="1"/>
  <c r="N411" i="1"/>
  <c r="AC411" i="1"/>
  <c r="L411" i="1"/>
  <c r="M411" i="1" s="1"/>
  <c r="AD411" i="1"/>
  <c r="C412" i="1" l="1"/>
  <c r="X412" i="1"/>
  <c r="AG412" i="1"/>
  <c r="C457" i="4"/>
  <c r="B457" i="4"/>
  <c r="U411" i="1"/>
  <c r="V411" i="1" s="1"/>
  <c r="Q411" i="1"/>
  <c r="R411" i="1" s="1"/>
  <c r="AE411" i="1" l="1"/>
  <c r="AB411" i="1"/>
  <c r="S411" i="1"/>
  <c r="E411" i="1" l="1"/>
  <c r="H412" i="1" s="1"/>
  <c r="T411" i="1"/>
  <c r="I412" i="1" l="1"/>
  <c r="D412" i="1" s="1"/>
  <c r="J412" i="1"/>
  <c r="AH411" i="1"/>
  <c r="W411" i="1"/>
  <c r="AF411" i="1" s="1"/>
  <c r="A413" i="1" l="1"/>
  <c r="Z412" i="1"/>
  <c r="Y412" i="1"/>
  <c r="K412" i="1"/>
  <c r="P413" i="1" l="1"/>
  <c r="AA413" i="1"/>
  <c r="G413" i="1"/>
  <c r="B413" i="1"/>
  <c r="A458" i="4"/>
  <c r="F412" i="1"/>
  <c r="N412" i="1"/>
  <c r="AC412" i="1"/>
  <c r="L412" i="1"/>
  <c r="M412" i="1" s="1"/>
  <c r="AD412" i="1"/>
  <c r="C413" i="1" l="1"/>
  <c r="X413" i="1"/>
  <c r="AG413" i="1"/>
  <c r="C458" i="4"/>
  <c r="B458" i="4"/>
  <c r="U412" i="1"/>
  <c r="V412" i="1" s="1"/>
  <c r="Q412" i="1"/>
  <c r="R412" i="1" s="1"/>
  <c r="AE412" i="1" l="1"/>
  <c r="AB412" i="1"/>
  <c r="S412" i="1"/>
  <c r="E412" i="1" l="1"/>
  <c r="H413" i="1" s="1"/>
  <c r="T412" i="1"/>
  <c r="I413" i="1" l="1"/>
  <c r="D413" i="1" s="1"/>
  <c r="J413" i="1"/>
  <c r="AH412" i="1"/>
  <c r="W412" i="1"/>
  <c r="AF412" i="1" s="1"/>
  <c r="A414" i="1" l="1"/>
  <c r="Z413" i="1"/>
  <c r="Y413" i="1"/>
  <c r="K413" i="1"/>
  <c r="P414" i="1" l="1"/>
  <c r="AA414" i="1"/>
  <c r="G414" i="1"/>
  <c r="B414" i="1"/>
  <c r="A459" i="4"/>
  <c r="F413" i="1"/>
  <c r="N413" i="1"/>
  <c r="AC413" i="1"/>
  <c r="L413" i="1"/>
  <c r="M413" i="1" s="1"/>
  <c r="AD413" i="1"/>
  <c r="C414" i="1" l="1"/>
  <c r="X414" i="1"/>
  <c r="AG414" i="1"/>
  <c r="C459" i="4"/>
  <c r="B459" i="4"/>
  <c r="U413" i="1"/>
  <c r="V413" i="1" s="1"/>
  <c r="Q413" i="1"/>
  <c r="R413" i="1" s="1"/>
  <c r="AE413" i="1" l="1"/>
  <c r="AB413" i="1"/>
  <c r="S413" i="1"/>
  <c r="E413" i="1" l="1"/>
  <c r="H414" i="1" s="1"/>
  <c r="T413" i="1"/>
  <c r="I414" i="1" l="1"/>
  <c r="D414" i="1" s="1"/>
  <c r="J414" i="1"/>
  <c r="AH413" i="1"/>
  <c r="W413" i="1"/>
  <c r="AF413" i="1" s="1"/>
  <c r="A415" i="1" l="1"/>
  <c r="Z414" i="1"/>
  <c r="Y414" i="1"/>
  <c r="K414" i="1"/>
  <c r="P415" i="1" l="1"/>
  <c r="AA415" i="1"/>
  <c r="G415" i="1"/>
  <c r="B415" i="1"/>
  <c r="A460" i="4"/>
  <c r="F414" i="1"/>
  <c r="N414" i="1"/>
  <c r="AC414" i="1"/>
  <c r="L414" i="1"/>
  <c r="M414" i="1" s="1"/>
  <c r="AD414" i="1"/>
  <c r="C415" i="1" l="1"/>
  <c r="X415" i="1"/>
  <c r="AG415" i="1"/>
  <c r="C460" i="4"/>
  <c r="B460" i="4"/>
  <c r="U414" i="1"/>
  <c r="V414" i="1" s="1"/>
  <c r="Q414" i="1"/>
  <c r="R414" i="1" s="1"/>
  <c r="AE414" i="1" l="1"/>
  <c r="AB414" i="1"/>
  <c r="S414" i="1"/>
  <c r="E414" i="1" l="1"/>
  <c r="H415" i="1" s="1"/>
  <c r="T414" i="1"/>
  <c r="I415" i="1" l="1"/>
  <c r="D415" i="1" s="1"/>
  <c r="J415" i="1"/>
  <c r="AH414" i="1"/>
  <c r="W414" i="1"/>
  <c r="AF414" i="1" s="1"/>
  <c r="A416" i="1" l="1"/>
  <c r="Z415" i="1"/>
  <c r="Y415" i="1"/>
  <c r="K415" i="1"/>
  <c r="P416" i="1" l="1"/>
  <c r="AA416" i="1"/>
  <c r="G416" i="1"/>
  <c r="B416" i="1"/>
  <c r="A461" i="4"/>
  <c r="F415" i="1"/>
  <c r="N415" i="1"/>
  <c r="AC415" i="1"/>
  <c r="L415" i="1"/>
  <c r="M415" i="1" s="1"/>
  <c r="AD415" i="1"/>
  <c r="C416" i="1" l="1"/>
  <c r="X416" i="1"/>
  <c r="AG416" i="1"/>
  <c r="C461" i="4"/>
  <c r="B461" i="4"/>
  <c r="U415" i="1"/>
  <c r="V415" i="1" s="1"/>
  <c r="Q415" i="1"/>
  <c r="R415" i="1" s="1"/>
  <c r="AE415" i="1" l="1"/>
  <c r="AB415" i="1"/>
  <c r="S415" i="1"/>
  <c r="E415" i="1" l="1"/>
  <c r="H416" i="1" s="1"/>
  <c r="T415" i="1"/>
  <c r="I416" i="1" l="1"/>
  <c r="J416" i="1"/>
  <c r="AH415" i="1"/>
  <c r="W415" i="1"/>
  <c r="AF415" i="1" s="1"/>
  <c r="A417" i="1" l="1"/>
  <c r="Z416" i="1"/>
  <c r="Y416" i="1"/>
  <c r="K416" i="1"/>
  <c r="D416" i="1"/>
  <c r="P417" i="1" l="1"/>
  <c r="AA417" i="1"/>
  <c r="G417" i="1"/>
  <c r="B417" i="1"/>
  <c r="A462" i="4"/>
  <c r="F416" i="1"/>
  <c r="N416" i="1"/>
  <c r="AC416" i="1"/>
  <c r="L416" i="1"/>
  <c r="M416" i="1" s="1"/>
  <c r="AD416" i="1"/>
  <c r="C417" i="1" l="1"/>
  <c r="X417" i="1"/>
  <c r="AG417" i="1"/>
  <c r="C462" i="4"/>
  <c r="B462" i="4"/>
  <c r="U416" i="1"/>
  <c r="V416" i="1" s="1"/>
  <c r="Q416" i="1"/>
  <c r="R416" i="1" s="1"/>
  <c r="AE416" i="1" l="1"/>
  <c r="AB416" i="1"/>
  <c r="S416" i="1"/>
  <c r="E416" i="1" l="1"/>
  <c r="H417" i="1" s="1"/>
  <c r="T416" i="1"/>
  <c r="I417" i="1" l="1"/>
  <c r="J417" i="1"/>
  <c r="AH416" i="1"/>
  <c r="W416" i="1"/>
  <c r="AF416" i="1" s="1"/>
  <c r="A418" i="1" l="1"/>
  <c r="Z417" i="1"/>
  <c r="Y417" i="1"/>
  <c r="K417" i="1"/>
  <c r="D417" i="1"/>
  <c r="P418" i="1" l="1"/>
  <c r="AA418" i="1"/>
  <c r="G418" i="1"/>
  <c r="B418" i="1"/>
  <c r="A463" i="4"/>
  <c r="F417" i="1"/>
  <c r="N417" i="1"/>
  <c r="AC417" i="1"/>
  <c r="L417" i="1"/>
  <c r="M417" i="1" s="1"/>
  <c r="AD417" i="1"/>
  <c r="C418" i="1" l="1"/>
  <c r="X418" i="1"/>
  <c r="AG418" i="1"/>
  <c r="C463" i="4"/>
  <c r="B463" i="4"/>
  <c r="U417" i="1"/>
  <c r="V417" i="1" s="1"/>
  <c r="Q417" i="1"/>
  <c r="R417" i="1" s="1"/>
  <c r="AE417" i="1" l="1"/>
  <c r="AB417" i="1"/>
  <c r="S417" i="1"/>
  <c r="E417" i="1" l="1"/>
  <c r="H418" i="1" s="1"/>
  <c r="T417" i="1"/>
  <c r="I418" i="1" l="1"/>
  <c r="D418" i="1" s="1"/>
  <c r="J418" i="1"/>
  <c r="AH417" i="1"/>
  <c r="W417" i="1"/>
  <c r="AF417" i="1" s="1"/>
  <c r="A419" i="1" l="1"/>
  <c r="Z418" i="1"/>
  <c r="Y418" i="1"/>
  <c r="K418" i="1"/>
  <c r="P419" i="1" l="1"/>
  <c r="AA419" i="1"/>
  <c r="G419" i="1"/>
  <c r="B419" i="1"/>
  <c r="A464" i="4"/>
  <c r="F418" i="1"/>
  <c r="N418" i="1"/>
  <c r="AC418" i="1"/>
  <c r="L418" i="1"/>
  <c r="M418" i="1" s="1"/>
  <c r="AD418" i="1"/>
  <c r="C419" i="1" l="1"/>
  <c r="X419" i="1"/>
  <c r="AG419" i="1"/>
  <c r="C464" i="4"/>
  <c r="B464" i="4"/>
  <c r="U418" i="1"/>
  <c r="V418" i="1" s="1"/>
  <c r="Q418" i="1"/>
  <c r="R418" i="1" s="1"/>
  <c r="AE418" i="1" l="1"/>
  <c r="AB418" i="1"/>
  <c r="S418" i="1"/>
  <c r="E418" i="1" l="1"/>
  <c r="H419" i="1" s="1"/>
  <c r="T418" i="1"/>
  <c r="I419" i="1" l="1"/>
  <c r="D419" i="1" s="1"/>
  <c r="J419" i="1"/>
  <c r="AH418" i="1"/>
  <c r="W418" i="1"/>
  <c r="AF418" i="1" s="1"/>
  <c r="A420" i="1" l="1"/>
  <c r="Z419" i="1"/>
  <c r="Y419" i="1"/>
  <c r="K419" i="1"/>
  <c r="P420" i="1" l="1"/>
  <c r="AA420" i="1"/>
  <c r="G420" i="1"/>
  <c r="B420" i="1"/>
  <c r="A465" i="4"/>
  <c r="F419" i="1"/>
  <c r="N419" i="1"/>
  <c r="AC419" i="1"/>
  <c r="L419" i="1"/>
  <c r="M419" i="1" s="1"/>
  <c r="AD419" i="1"/>
  <c r="C420" i="1" l="1"/>
  <c r="X420" i="1"/>
  <c r="AG420" i="1"/>
  <c r="C465" i="4"/>
  <c r="B465" i="4"/>
  <c r="U419" i="1"/>
  <c r="V419" i="1" s="1"/>
  <c r="Q419" i="1"/>
  <c r="R419" i="1" s="1"/>
  <c r="AE419" i="1" l="1"/>
  <c r="AB419" i="1"/>
  <c r="S419" i="1"/>
  <c r="E419" i="1" l="1"/>
  <c r="H420" i="1" s="1"/>
  <c r="T419" i="1"/>
  <c r="I420" i="1" l="1"/>
  <c r="J420" i="1"/>
  <c r="AH419" i="1"/>
  <c r="W419" i="1"/>
  <c r="AF419" i="1" s="1"/>
  <c r="A421" i="1" l="1"/>
  <c r="Z420" i="1"/>
  <c r="Y420" i="1"/>
  <c r="K420" i="1"/>
  <c r="D420" i="1"/>
  <c r="P421" i="1" l="1"/>
  <c r="AA421" i="1"/>
  <c r="G421" i="1"/>
  <c r="B421" i="1"/>
  <c r="A466" i="4"/>
  <c r="F420" i="1"/>
  <c r="N420" i="1"/>
  <c r="AC420" i="1"/>
  <c r="L420" i="1"/>
  <c r="M420" i="1" s="1"/>
  <c r="AD420" i="1"/>
  <c r="C421" i="1" l="1"/>
  <c r="X421" i="1"/>
  <c r="AG421" i="1"/>
  <c r="C466" i="4"/>
  <c r="B466" i="4"/>
  <c r="U420" i="1"/>
  <c r="V420" i="1" s="1"/>
  <c r="Q420" i="1"/>
  <c r="R420" i="1" s="1"/>
  <c r="AE420" i="1" l="1"/>
  <c r="AB420" i="1"/>
  <c r="S420" i="1"/>
  <c r="E420" i="1" l="1"/>
  <c r="H421" i="1" s="1"/>
  <c r="T420" i="1"/>
  <c r="I421" i="1" l="1"/>
  <c r="J421" i="1"/>
  <c r="AH420" i="1"/>
  <c r="W420" i="1"/>
  <c r="AF420" i="1" s="1"/>
  <c r="A422" i="1" l="1"/>
  <c r="Z421" i="1"/>
  <c r="Y421" i="1"/>
  <c r="K421" i="1"/>
  <c r="D421" i="1"/>
  <c r="P422" i="1" l="1"/>
  <c r="AA422" i="1"/>
  <c r="G422" i="1"/>
  <c r="B422" i="1"/>
  <c r="A467" i="4"/>
  <c r="F421" i="1"/>
  <c r="N421" i="1"/>
  <c r="AC421" i="1"/>
  <c r="L421" i="1"/>
  <c r="M421" i="1" s="1"/>
  <c r="AD421" i="1"/>
  <c r="C422" i="1" l="1"/>
  <c r="X422" i="1"/>
  <c r="AG422" i="1"/>
  <c r="C467" i="4"/>
  <c r="B467" i="4"/>
  <c r="U421" i="1"/>
  <c r="V421" i="1" s="1"/>
  <c r="Q421" i="1"/>
  <c r="R421" i="1" s="1"/>
  <c r="AE421" i="1" l="1"/>
  <c r="AB421" i="1"/>
  <c r="S421" i="1"/>
  <c r="E421" i="1" l="1"/>
  <c r="H422" i="1" s="1"/>
  <c r="T421" i="1"/>
  <c r="I422" i="1" l="1"/>
  <c r="D422" i="1" s="1"/>
  <c r="J422" i="1"/>
  <c r="AH421" i="1"/>
  <c r="W421" i="1"/>
  <c r="AF421" i="1" s="1"/>
  <c r="A423" i="1" l="1"/>
  <c r="Z422" i="1"/>
  <c r="Y422" i="1"/>
  <c r="K422" i="1"/>
  <c r="P423" i="1" l="1"/>
  <c r="AA423" i="1"/>
  <c r="G423" i="1"/>
  <c r="B423" i="1"/>
  <c r="A468" i="4"/>
  <c r="F422" i="1"/>
  <c r="N422" i="1"/>
  <c r="AC422" i="1"/>
  <c r="L422" i="1"/>
  <c r="M422" i="1" s="1"/>
  <c r="AD422" i="1"/>
  <c r="C423" i="1" l="1"/>
  <c r="X423" i="1"/>
  <c r="AG423" i="1"/>
  <c r="C468" i="4"/>
  <c r="B468" i="4"/>
  <c r="U422" i="1"/>
  <c r="V422" i="1" s="1"/>
  <c r="Q422" i="1"/>
  <c r="R422" i="1" s="1"/>
  <c r="AE422" i="1" l="1"/>
  <c r="AB422" i="1"/>
  <c r="S422" i="1"/>
  <c r="E422" i="1" l="1"/>
  <c r="H423" i="1" s="1"/>
  <c r="T422" i="1"/>
  <c r="I423" i="1" l="1"/>
  <c r="D423" i="1" s="1"/>
  <c r="J423" i="1"/>
  <c r="AH422" i="1"/>
  <c r="W422" i="1"/>
  <c r="AF422" i="1" s="1"/>
  <c r="A424" i="1" l="1"/>
  <c r="Z423" i="1"/>
  <c r="Y423" i="1"/>
  <c r="K423" i="1"/>
  <c r="P424" i="1" l="1"/>
  <c r="AA424" i="1"/>
  <c r="G424" i="1"/>
  <c r="B424" i="1"/>
  <c r="A469" i="4"/>
  <c r="F423" i="1"/>
  <c r="N423" i="1"/>
  <c r="AC423" i="1"/>
  <c r="L423" i="1"/>
  <c r="M423" i="1" s="1"/>
  <c r="AD423" i="1"/>
  <c r="C424" i="1" l="1"/>
  <c r="X424" i="1"/>
  <c r="AG424" i="1"/>
  <c r="C469" i="4"/>
  <c r="B469" i="4"/>
  <c r="U423" i="1"/>
  <c r="V423" i="1" s="1"/>
  <c r="Q423" i="1"/>
  <c r="R423" i="1" s="1"/>
  <c r="AE423" i="1" l="1"/>
  <c r="AB423" i="1"/>
  <c r="S423" i="1"/>
  <c r="E423" i="1" l="1"/>
  <c r="H424" i="1" s="1"/>
  <c r="T423" i="1"/>
  <c r="I424" i="1" l="1"/>
  <c r="D424" i="1" s="1"/>
  <c r="J424" i="1"/>
  <c r="AH423" i="1"/>
  <c r="W423" i="1"/>
  <c r="AF423" i="1" s="1"/>
  <c r="A425" i="1" l="1"/>
  <c r="Z424" i="1"/>
  <c r="Y424" i="1"/>
  <c r="K424" i="1"/>
  <c r="P425" i="1" l="1"/>
  <c r="AA425" i="1"/>
  <c r="G425" i="1"/>
  <c r="B425" i="1"/>
  <c r="A470" i="4"/>
  <c r="F424" i="1"/>
  <c r="N424" i="1"/>
  <c r="AC424" i="1"/>
  <c r="L424" i="1"/>
  <c r="M424" i="1" s="1"/>
  <c r="AD424" i="1"/>
  <c r="C425" i="1" l="1"/>
  <c r="X425" i="1"/>
  <c r="AG425" i="1"/>
  <c r="C470" i="4"/>
  <c r="B470" i="4"/>
  <c r="U424" i="1"/>
  <c r="V424" i="1" s="1"/>
  <c r="Q424" i="1"/>
  <c r="R424" i="1" s="1"/>
  <c r="AE424" i="1" l="1"/>
  <c r="AB424" i="1"/>
  <c r="S424" i="1"/>
  <c r="E424" i="1" l="1"/>
  <c r="H425" i="1" s="1"/>
  <c r="T424" i="1"/>
  <c r="I425" i="1" l="1"/>
  <c r="J425" i="1"/>
  <c r="AH424" i="1"/>
  <c r="W424" i="1"/>
  <c r="AF424" i="1" s="1"/>
  <c r="A426" i="1" l="1"/>
  <c r="Z425" i="1"/>
  <c r="Y425" i="1"/>
  <c r="K425" i="1"/>
  <c r="D425" i="1"/>
  <c r="P426" i="1" l="1"/>
  <c r="AA426" i="1"/>
  <c r="G426" i="1"/>
  <c r="B426" i="1"/>
  <c r="A471" i="4"/>
  <c r="F425" i="1"/>
  <c r="N425" i="1"/>
  <c r="AC425" i="1"/>
  <c r="L425" i="1"/>
  <c r="M425" i="1" s="1"/>
  <c r="AD425" i="1"/>
  <c r="C426" i="1" l="1"/>
  <c r="X426" i="1"/>
  <c r="AG426" i="1"/>
  <c r="C471" i="4"/>
  <c r="B471" i="4"/>
  <c r="U425" i="1"/>
  <c r="V425" i="1" s="1"/>
  <c r="Q425" i="1"/>
  <c r="R425" i="1" s="1"/>
  <c r="AE425" i="1" l="1"/>
  <c r="AB425" i="1"/>
  <c r="S425" i="1"/>
  <c r="E425" i="1" l="1"/>
  <c r="H426" i="1" s="1"/>
  <c r="T425" i="1"/>
  <c r="I426" i="1" l="1"/>
  <c r="D426" i="1" s="1"/>
  <c r="J426" i="1"/>
  <c r="AH425" i="1"/>
  <c r="W425" i="1"/>
  <c r="AF425" i="1" s="1"/>
  <c r="A427" i="1" l="1"/>
  <c r="Z426" i="1"/>
  <c r="Y426" i="1"/>
  <c r="K426" i="1"/>
  <c r="P427" i="1" l="1"/>
  <c r="AA427" i="1"/>
  <c r="G427" i="1"/>
  <c r="B427" i="1"/>
  <c r="A472" i="4"/>
  <c r="F426" i="1"/>
  <c r="N426" i="1"/>
  <c r="AC426" i="1"/>
  <c r="L426" i="1"/>
  <c r="M426" i="1" s="1"/>
  <c r="AD426" i="1"/>
  <c r="C427" i="1" l="1"/>
  <c r="X427" i="1"/>
  <c r="AG427" i="1"/>
  <c r="C472" i="4"/>
  <c r="B472" i="4"/>
  <c r="U426" i="1"/>
  <c r="V426" i="1" s="1"/>
  <c r="Q426" i="1"/>
  <c r="R426" i="1" s="1"/>
  <c r="AE426" i="1" l="1"/>
  <c r="AB426" i="1"/>
  <c r="S426" i="1"/>
  <c r="E426" i="1" l="1"/>
  <c r="H427" i="1" s="1"/>
  <c r="T426" i="1"/>
  <c r="I427" i="1" l="1"/>
  <c r="J427" i="1"/>
  <c r="AH426" i="1"/>
  <c r="W426" i="1"/>
  <c r="AF426" i="1" s="1"/>
  <c r="A428" i="1" l="1"/>
  <c r="Z427" i="1"/>
  <c r="Y427" i="1"/>
  <c r="K427" i="1"/>
  <c r="D427" i="1"/>
  <c r="P428" i="1" l="1"/>
  <c r="AA428" i="1"/>
  <c r="G428" i="1"/>
  <c r="B428" i="1"/>
  <c r="A473" i="4"/>
  <c r="F427" i="1"/>
  <c r="N427" i="1"/>
  <c r="AC427" i="1"/>
  <c r="L427" i="1"/>
  <c r="M427" i="1" s="1"/>
  <c r="AD427" i="1"/>
  <c r="C428" i="1" l="1"/>
  <c r="X428" i="1"/>
  <c r="AG428" i="1"/>
  <c r="C473" i="4"/>
  <c r="B473" i="4"/>
  <c r="U427" i="1"/>
  <c r="V427" i="1" s="1"/>
  <c r="Q427" i="1"/>
  <c r="R427" i="1" s="1"/>
  <c r="AE427" i="1" l="1"/>
  <c r="AB427" i="1"/>
  <c r="S427" i="1"/>
  <c r="E427" i="1" l="1"/>
  <c r="H428" i="1" s="1"/>
  <c r="T427" i="1"/>
  <c r="I428" i="1" l="1"/>
  <c r="D428" i="1" s="1"/>
  <c r="J428" i="1"/>
  <c r="AH427" i="1"/>
  <c r="W427" i="1"/>
  <c r="AF427" i="1" s="1"/>
  <c r="A429" i="1" l="1"/>
  <c r="Z428" i="1"/>
  <c r="Y428" i="1"/>
  <c r="K428" i="1"/>
  <c r="P429" i="1" l="1"/>
  <c r="AA429" i="1"/>
  <c r="G429" i="1"/>
  <c r="B429" i="1"/>
  <c r="A474" i="4"/>
  <c r="F428" i="1"/>
  <c r="N428" i="1"/>
  <c r="AC428" i="1"/>
  <c r="L428" i="1"/>
  <c r="M428" i="1" s="1"/>
  <c r="AD428" i="1"/>
  <c r="C429" i="1" l="1"/>
  <c r="X429" i="1"/>
  <c r="AG429" i="1"/>
  <c r="C474" i="4"/>
  <c r="B474" i="4"/>
  <c r="U428" i="1"/>
  <c r="V428" i="1" s="1"/>
  <c r="Q428" i="1"/>
  <c r="R428" i="1" s="1"/>
  <c r="AE428" i="1" l="1"/>
  <c r="AB428" i="1"/>
  <c r="S428" i="1"/>
  <c r="E428" i="1" l="1"/>
  <c r="H429" i="1" s="1"/>
  <c r="T428" i="1"/>
  <c r="I429" i="1" l="1"/>
  <c r="D429" i="1" s="1"/>
  <c r="J429" i="1"/>
  <c r="AH428" i="1"/>
  <c r="W428" i="1"/>
  <c r="AF428" i="1" s="1"/>
  <c r="A430" i="1" l="1"/>
  <c r="Z429" i="1"/>
  <c r="Y429" i="1"/>
  <c r="K429" i="1"/>
  <c r="P430" i="1" l="1"/>
  <c r="AA430" i="1"/>
  <c r="G430" i="1"/>
  <c r="B430" i="1"/>
  <c r="A475" i="4"/>
  <c r="F429" i="1"/>
  <c r="N429" i="1"/>
  <c r="AC429" i="1"/>
  <c r="L429" i="1"/>
  <c r="M429" i="1" s="1"/>
  <c r="AD429" i="1"/>
  <c r="C430" i="1" l="1"/>
  <c r="X430" i="1"/>
  <c r="AG430" i="1"/>
  <c r="C475" i="4"/>
  <c r="B475" i="4"/>
  <c r="U429" i="1"/>
  <c r="V429" i="1" s="1"/>
  <c r="Q429" i="1"/>
  <c r="R429" i="1" s="1"/>
  <c r="AE429" i="1" l="1"/>
  <c r="AB429" i="1"/>
  <c r="S429" i="1"/>
  <c r="E429" i="1" l="1"/>
  <c r="H430" i="1" s="1"/>
  <c r="T429" i="1"/>
  <c r="I430" i="1" l="1"/>
  <c r="D430" i="1" s="1"/>
  <c r="J430" i="1"/>
  <c r="AH429" i="1"/>
  <c r="W429" i="1"/>
  <c r="AF429" i="1" s="1"/>
  <c r="A431" i="1" l="1"/>
  <c r="Z430" i="1"/>
  <c r="Y430" i="1"/>
  <c r="K430" i="1"/>
  <c r="P431" i="1" l="1"/>
  <c r="AA431" i="1"/>
  <c r="G431" i="1"/>
  <c r="B431" i="1"/>
  <c r="A476" i="4"/>
  <c r="F430" i="1"/>
  <c r="N430" i="1"/>
  <c r="AC430" i="1"/>
  <c r="L430" i="1"/>
  <c r="M430" i="1" s="1"/>
  <c r="AD430" i="1"/>
  <c r="C431" i="1" l="1"/>
  <c r="X431" i="1"/>
  <c r="AG431" i="1"/>
  <c r="C476" i="4"/>
  <c r="B476" i="4"/>
  <c r="U430" i="1"/>
  <c r="V430" i="1" s="1"/>
  <c r="Q430" i="1"/>
  <c r="R430" i="1" s="1"/>
  <c r="AE430" i="1" l="1"/>
  <c r="AB430" i="1"/>
  <c r="S430" i="1"/>
  <c r="E430" i="1" l="1"/>
  <c r="H431" i="1" s="1"/>
  <c r="T430" i="1"/>
  <c r="I431" i="1" l="1"/>
  <c r="D431" i="1" s="1"/>
  <c r="J431" i="1"/>
  <c r="AH430" i="1"/>
  <c r="W430" i="1"/>
  <c r="AF430" i="1" s="1"/>
  <c r="A432" i="1" l="1"/>
  <c r="Z431" i="1"/>
  <c r="Y431" i="1"/>
  <c r="K431" i="1"/>
  <c r="P432" i="1" l="1"/>
  <c r="AA432" i="1"/>
  <c r="G432" i="1"/>
  <c r="B432" i="1"/>
  <c r="A477" i="4"/>
  <c r="F431" i="1"/>
  <c r="N431" i="1"/>
  <c r="AC431" i="1"/>
  <c r="L431" i="1"/>
  <c r="M431" i="1" s="1"/>
  <c r="AD431" i="1"/>
  <c r="C432" i="1" l="1"/>
  <c r="X432" i="1"/>
  <c r="AG432" i="1"/>
  <c r="C477" i="4"/>
  <c r="B477" i="4"/>
  <c r="U431" i="1"/>
  <c r="V431" i="1" s="1"/>
  <c r="Q431" i="1"/>
  <c r="R431" i="1" s="1"/>
  <c r="AE431" i="1" l="1"/>
  <c r="AB431" i="1"/>
  <c r="S431" i="1"/>
  <c r="E431" i="1" l="1"/>
  <c r="H432" i="1" s="1"/>
  <c r="T431" i="1"/>
  <c r="I432" i="1" l="1"/>
  <c r="J432" i="1"/>
  <c r="AH431" i="1"/>
  <c r="W431" i="1"/>
  <c r="AF431" i="1" s="1"/>
  <c r="A433" i="1" l="1"/>
  <c r="Z432" i="1"/>
  <c r="Y432" i="1"/>
  <c r="K432" i="1"/>
  <c r="D432" i="1"/>
  <c r="P433" i="1" l="1"/>
  <c r="AA433" i="1"/>
  <c r="G433" i="1"/>
  <c r="B433" i="1"/>
  <c r="A478" i="4"/>
  <c r="F432" i="1"/>
  <c r="N432" i="1"/>
  <c r="AC432" i="1"/>
  <c r="L432" i="1"/>
  <c r="M432" i="1" s="1"/>
  <c r="AD432" i="1"/>
  <c r="C433" i="1" l="1"/>
  <c r="X433" i="1"/>
  <c r="AG433" i="1"/>
  <c r="C478" i="4"/>
  <c r="B478" i="4"/>
  <c r="U432" i="1"/>
  <c r="V432" i="1" s="1"/>
  <c r="Q432" i="1"/>
  <c r="R432" i="1" s="1"/>
  <c r="AE432" i="1" l="1"/>
  <c r="AB432" i="1"/>
  <c r="S432" i="1"/>
  <c r="E432" i="1" l="1"/>
  <c r="H433" i="1" s="1"/>
  <c r="T432" i="1"/>
  <c r="I433" i="1" l="1"/>
  <c r="D433" i="1" s="1"/>
  <c r="J433" i="1"/>
  <c r="AH432" i="1"/>
  <c r="W432" i="1"/>
  <c r="AF432" i="1" s="1"/>
  <c r="A434" i="1" l="1"/>
  <c r="Z433" i="1"/>
  <c r="Y433" i="1"/>
  <c r="K433" i="1"/>
  <c r="P434" i="1" l="1"/>
  <c r="AA434" i="1"/>
  <c r="G434" i="1"/>
  <c r="B434" i="1"/>
  <c r="A479" i="4"/>
  <c r="F433" i="1"/>
  <c r="N433" i="1"/>
  <c r="AC433" i="1"/>
  <c r="L433" i="1"/>
  <c r="M433" i="1" s="1"/>
  <c r="AD433" i="1"/>
  <c r="C434" i="1" l="1"/>
  <c r="X434" i="1"/>
  <c r="AG434" i="1"/>
  <c r="C479" i="4"/>
  <c r="B479" i="4"/>
  <c r="U433" i="1"/>
  <c r="V433" i="1" s="1"/>
  <c r="Q433" i="1"/>
  <c r="R433" i="1" s="1"/>
  <c r="AE433" i="1" l="1"/>
  <c r="AB433" i="1"/>
  <c r="S433" i="1"/>
  <c r="E433" i="1" l="1"/>
  <c r="H434" i="1" s="1"/>
  <c r="T433" i="1"/>
  <c r="I434" i="1" l="1"/>
  <c r="D434" i="1" s="1"/>
  <c r="J434" i="1"/>
  <c r="AH433" i="1"/>
  <c r="W433" i="1"/>
  <c r="AF433" i="1" s="1"/>
  <c r="A435" i="1" l="1"/>
  <c r="Z434" i="1"/>
  <c r="Y434" i="1"/>
  <c r="K434" i="1"/>
  <c r="P435" i="1" l="1"/>
  <c r="AA435" i="1"/>
  <c r="G435" i="1"/>
  <c r="B435" i="1"/>
  <c r="A480" i="4"/>
  <c r="F434" i="1"/>
  <c r="N434" i="1"/>
  <c r="AC434" i="1"/>
  <c r="L434" i="1"/>
  <c r="M434" i="1" s="1"/>
  <c r="AD434" i="1"/>
  <c r="C435" i="1" l="1"/>
  <c r="X435" i="1"/>
  <c r="AG435" i="1"/>
  <c r="C480" i="4"/>
  <c r="B480" i="4"/>
  <c r="U434" i="1"/>
  <c r="V434" i="1" s="1"/>
  <c r="Q434" i="1"/>
  <c r="R434" i="1" s="1"/>
  <c r="AE434" i="1" l="1"/>
  <c r="AB434" i="1"/>
  <c r="S434" i="1"/>
  <c r="E434" i="1" l="1"/>
  <c r="H435" i="1" s="1"/>
  <c r="T434" i="1"/>
  <c r="I435" i="1" l="1"/>
  <c r="D435" i="1" s="1"/>
  <c r="J435" i="1"/>
  <c r="AH434" i="1"/>
  <c r="W434" i="1"/>
  <c r="AF434" i="1" s="1"/>
  <c r="A436" i="1" l="1"/>
  <c r="Z435" i="1"/>
  <c r="Y435" i="1"/>
  <c r="K435" i="1"/>
  <c r="P436" i="1" l="1"/>
  <c r="AA436" i="1"/>
  <c r="G436" i="1"/>
  <c r="B436" i="1"/>
  <c r="A481" i="4"/>
  <c r="F435" i="1"/>
  <c r="N435" i="1"/>
  <c r="AC435" i="1"/>
  <c r="L435" i="1"/>
  <c r="M435" i="1" s="1"/>
  <c r="AD435" i="1"/>
  <c r="C436" i="1" l="1"/>
  <c r="X436" i="1"/>
  <c r="AG436" i="1"/>
  <c r="C481" i="4"/>
  <c r="B481" i="4"/>
  <c r="U435" i="1"/>
  <c r="V435" i="1" s="1"/>
  <c r="Q435" i="1"/>
  <c r="R435" i="1" s="1"/>
  <c r="AE435" i="1" l="1"/>
  <c r="AB435" i="1"/>
  <c r="S435" i="1"/>
  <c r="E435" i="1" l="1"/>
  <c r="H436" i="1" s="1"/>
  <c r="T435" i="1"/>
  <c r="I436" i="1" l="1"/>
  <c r="D436" i="1" s="1"/>
  <c r="J436" i="1"/>
  <c r="AH435" i="1"/>
  <c r="W435" i="1"/>
  <c r="AF435" i="1" s="1"/>
  <c r="A437" i="1" l="1"/>
  <c r="Z436" i="1"/>
  <c r="Y436" i="1"/>
  <c r="K436" i="1"/>
  <c r="P437" i="1" l="1"/>
  <c r="AA437" i="1"/>
  <c r="G437" i="1"/>
  <c r="B437" i="1"/>
  <c r="A482" i="4"/>
  <c r="F436" i="1"/>
  <c r="N436" i="1"/>
  <c r="AC436" i="1"/>
  <c r="L436" i="1"/>
  <c r="M436" i="1" s="1"/>
  <c r="AD436" i="1"/>
  <c r="C437" i="1" l="1"/>
  <c r="X437" i="1"/>
  <c r="AG437" i="1"/>
  <c r="C482" i="4"/>
  <c r="B482" i="4"/>
  <c r="U436" i="1"/>
  <c r="V436" i="1" s="1"/>
  <c r="Q436" i="1"/>
  <c r="R436" i="1" s="1"/>
  <c r="AE436" i="1" l="1"/>
  <c r="AB436" i="1"/>
  <c r="S436" i="1"/>
  <c r="E436" i="1" l="1"/>
  <c r="H437" i="1" s="1"/>
  <c r="T436" i="1"/>
  <c r="I437" i="1" l="1"/>
  <c r="J437" i="1"/>
  <c r="AH436" i="1"/>
  <c r="W436" i="1"/>
  <c r="AF436" i="1" s="1"/>
  <c r="A438" i="1" l="1"/>
  <c r="Z437" i="1"/>
  <c r="Y437" i="1"/>
  <c r="K437" i="1"/>
  <c r="D437" i="1"/>
  <c r="P438" i="1" l="1"/>
  <c r="AA438" i="1"/>
  <c r="G438" i="1"/>
  <c r="B438" i="1"/>
  <c r="A483" i="4"/>
  <c r="F437" i="1"/>
  <c r="N437" i="1"/>
  <c r="AC437" i="1"/>
  <c r="L437" i="1"/>
  <c r="M437" i="1" s="1"/>
  <c r="AD437" i="1"/>
  <c r="C438" i="1" l="1"/>
  <c r="X438" i="1"/>
  <c r="AG438" i="1"/>
  <c r="C483" i="4"/>
  <c r="B483" i="4"/>
  <c r="U437" i="1"/>
  <c r="V437" i="1" s="1"/>
  <c r="Q437" i="1"/>
  <c r="R437" i="1" s="1"/>
  <c r="AE437" i="1" l="1"/>
  <c r="AB437" i="1"/>
  <c r="S437" i="1"/>
  <c r="E437" i="1" l="1"/>
  <c r="H438" i="1" s="1"/>
  <c r="T437" i="1"/>
  <c r="I438" i="1" l="1"/>
  <c r="D438" i="1" s="1"/>
  <c r="J438" i="1"/>
  <c r="AH437" i="1"/>
  <c r="W437" i="1"/>
  <c r="AF437" i="1" s="1"/>
  <c r="A439" i="1" l="1"/>
  <c r="Z438" i="1"/>
  <c r="Y438" i="1"/>
  <c r="K438" i="1"/>
  <c r="P439" i="1" l="1"/>
  <c r="AA439" i="1"/>
  <c r="G439" i="1"/>
  <c r="B439" i="1"/>
  <c r="A484" i="4"/>
  <c r="F438" i="1"/>
  <c r="N438" i="1"/>
  <c r="AC438" i="1"/>
  <c r="L438" i="1"/>
  <c r="M438" i="1" s="1"/>
  <c r="AD438" i="1"/>
  <c r="C439" i="1" l="1"/>
  <c r="X439" i="1"/>
  <c r="AG439" i="1"/>
  <c r="B484" i="4"/>
  <c r="C484" i="4"/>
  <c r="U438" i="1"/>
  <c r="V438" i="1" s="1"/>
  <c r="Q438" i="1"/>
  <c r="R438" i="1" s="1"/>
  <c r="AE438" i="1" l="1"/>
  <c r="AB438" i="1"/>
  <c r="S438" i="1"/>
  <c r="E438" i="1" l="1"/>
  <c r="H439" i="1" s="1"/>
  <c r="T438" i="1"/>
  <c r="I439" i="1" l="1"/>
  <c r="D439" i="1" s="1"/>
  <c r="J439" i="1"/>
  <c r="AH438" i="1"/>
  <c r="W438" i="1"/>
  <c r="AF438" i="1" s="1"/>
  <c r="A440" i="1" l="1"/>
  <c r="Z439" i="1"/>
  <c r="Y439" i="1"/>
  <c r="K439" i="1"/>
  <c r="P440" i="1" l="1"/>
  <c r="AA440" i="1"/>
  <c r="G440" i="1"/>
  <c r="B440" i="1"/>
  <c r="A485" i="4"/>
  <c r="F439" i="1"/>
  <c r="N439" i="1"/>
  <c r="AC439" i="1"/>
  <c r="L439" i="1"/>
  <c r="M439" i="1" s="1"/>
  <c r="AD439" i="1"/>
  <c r="C440" i="1" l="1"/>
  <c r="X440" i="1"/>
  <c r="AG440" i="1"/>
  <c r="C485" i="4"/>
  <c r="B485" i="4"/>
  <c r="U439" i="1"/>
  <c r="V439" i="1" s="1"/>
  <c r="Q439" i="1"/>
  <c r="R439" i="1" s="1"/>
  <c r="AE439" i="1" l="1"/>
  <c r="AB439" i="1"/>
  <c r="S439" i="1"/>
  <c r="E439" i="1" l="1"/>
  <c r="H440" i="1" s="1"/>
  <c r="T439" i="1"/>
  <c r="I440" i="1" l="1"/>
  <c r="D440" i="1" s="1"/>
  <c r="J440" i="1"/>
  <c r="AH439" i="1"/>
  <c r="W439" i="1"/>
  <c r="AF439" i="1" s="1"/>
  <c r="A441" i="1" l="1"/>
  <c r="Z440" i="1"/>
  <c r="Y440" i="1"/>
  <c r="K440" i="1"/>
  <c r="P441" i="1" l="1"/>
  <c r="AA441" i="1"/>
  <c r="G441" i="1"/>
  <c r="B441" i="1"/>
  <c r="A486" i="4"/>
  <c r="F440" i="1"/>
  <c r="N440" i="1"/>
  <c r="AC440" i="1"/>
  <c r="L440" i="1"/>
  <c r="M440" i="1" s="1"/>
  <c r="AD440" i="1"/>
  <c r="C441" i="1" l="1"/>
  <c r="X441" i="1"/>
  <c r="AG441" i="1"/>
  <c r="C486" i="4"/>
  <c r="B486" i="4"/>
  <c r="U440" i="1"/>
  <c r="V440" i="1" s="1"/>
  <c r="Q440" i="1"/>
  <c r="R440" i="1" s="1"/>
  <c r="AE440" i="1" l="1"/>
  <c r="AB440" i="1"/>
  <c r="S440" i="1"/>
  <c r="E440" i="1" l="1"/>
  <c r="H441" i="1" s="1"/>
  <c r="T440" i="1"/>
  <c r="I441" i="1" l="1"/>
  <c r="J441" i="1"/>
  <c r="AH440" i="1"/>
  <c r="W440" i="1"/>
  <c r="AF440" i="1" s="1"/>
  <c r="A442" i="1" l="1"/>
  <c r="Z441" i="1"/>
  <c r="Y441" i="1"/>
  <c r="K441" i="1"/>
  <c r="D441" i="1"/>
  <c r="P442" i="1" l="1"/>
  <c r="AA442" i="1"/>
  <c r="G442" i="1"/>
  <c r="B442" i="1"/>
  <c r="A487" i="4"/>
  <c r="F441" i="1"/>
  <c r="N441" i="1"/>
  <c r="AC441" i="1"/>
  <c r="L441" i="1"/>
  <c r="M441" i="1" s="1"/>
  <c r="AD441" i="1"/>
  <c r="C442" i="1" l="1"/>
  <c r="X442" i="1"/>
  <c r="AG442" i="1"/>
  <c r="B487" i="4"/>
  <c r="C487" i="4"/>
  <c r="U441" i="1"/>
  <c r="V441" i="1" s="1"/>
  <c r="Q441" i="1"/>
  <c r="R441" i="1" s="1"/>
  <c r="AE441" i="1" l="1"/>
  <c r="AB441" i="1"/>
  <c r="S441" i="1"/>
  <c r="E441" i="1" l="1"/>
  <c r="H442" i="1" s="1"/>
  <c r="T441" i="1"/>
  <c r="I442" i="1" l="1"/>
  <c r="J442" i="1"/>
  <c r="AH441" i="1"/>
  <c r="W441" i="1"/>
  <c r="AF441" i="1" s="1"/>
  <c r="A443" i="1" l="1"/>
  <c r="Z442" i="1"/>
  <c r="Y442" i="1"/>
  <c r="K442" i="1"/>
  <c r="D442" i="1"/>
  <c r="P443" i="1" l="1"/>
  <c r="AA443" i="1"/>
  <c r="G443" i="1"/>
  <c r="B443" i="1"/>
  <c r="A488" i="4"/>
  <c r="F442" i="1"/>
  <c r="N442" i="1"/>
  <c r="AC442" i="1"/>
  <c r="L442" i="1"/>
  <c r="M442" i="1" s="1"/>
  <c r="AD442" i="1"/>
  <c r="C443" i="1" l="1"/>
  <c r="X443" i="1"/>
  <c r="AG443" i="1"/>
  <c r="C488" i="4"/>
  <c r="B488" i="4"/>
  <c r="U442" i="1"/>
  <c r="V442" i="1" s="1"/>
  <c r="Q442" i="1"/>
  <c r="R442" i="1" s="1"/>
  <c r="AE442" i="1" l="1"/>
  <c r="AB442" i="1"/>
  <c r="S442" i="1"/>
  <c r="E442" i="1" l="1"/>
  <c r="H443" i="1" s="1"/>
  <c r="T442" i="1"/>
  <c r="I443" i="1" l="1"/>
  <c r="D443" i="1" s="1"/>
  <c r="J443" i="1"/>
  <c r="AH442" i="1"/>
  <c r="W442" i="1"/>
  <c r="AF442" i="1" s="1"/>
  <c r="A444" i="1" l="1"/>
  <c r="Z443" i="1"/>
  <c r="Y443" i="1"/>
  <c r="K443" i="1"/>
  <c r="P444" i="1" l="1"/>
  <c r="AA444" i="1"/>
  <c r="G444" i="1"/>
  <c r="B444" i="1"/>
  <c r="A489" i="4"/>
  <c r="F443" i="1"/>
  <c r="N443" i="1"/>
  <c r="AC443" i="1"/>
  <c r="L443" i="1"/>
  <c r="M443" i="1" s="1"/>
  <c r="AD443" i="1"/>
  <c r="C444" i="1" l="1"/>
  <c r="X444" i="1"/>
  <c r="AG444" i="1"/>
  <c r="B489" i="4"/>
  <c r="C489" i="4"/>
  <c r="U443" i="1"/>
  <c r="V443" i="1" s="1"/>
  <c r="Q443" i="1"/>
  <c r="R443" i="1" s="1"/>
  <c r="AE443" i="1" l="1"/>
  <c r="AB443" i="1"/>
  <c r="S443" i="1"/>
  <c r="E443" i="1" l="1"/>
  <c r="H444" i="1" s="1"/>
  <c r="T443" i="1"/>
  <c r="I444" i="1" l="1"/>
  <c r="D444" i="1" s="1"/>
  <c r="J444" i="1"/>
  <c r="AH443" i="1"/>
  <c r="W443" i="1"/>
  <c r="AF443" i="1" s="1"/>
  <c r="A445" i="1" l="1"/>
  <c r="Z444" i="1"/>
  <c r="Y444" i="1"/>
  <c r="K444" i="1"/>
  <c r="P445" i="1" l="1"/>
  <c r="AA445" i="1"/>
  <c r="G445" i="1"/>
  <c r="B445" i="1"/>
  <c r="A490" i="4"/>
  <c r="F444" i="1"/>
  <c r="N444" i="1"/>
  <c r="AC444" i="1"/>
  <c r="L444" i="1"/>
  <c r="M444" i="1" s="1"/>
  <c r="AD444" i="1"/>
  <c r="C445" i="1" l="1"/>
  <c r="X445" i="1"/>
  <c r="AG445" i="1"/>
  <c r="B490" i="4"/>
  <c r="C490" i="4"/>
  <c r="U444" i="1"/>
  <c r="V444" i="1" s="1"/>
  <c r="Q444" i="1"/>
  <c r="R444" i="1" s="1"/>
  <c r="AE444" i="1" l="1"/>
  <c r="AB444" i="1"/>
  <c r="S444" i="1"/>
  <c r="E444" i="1" l="1"/>
  <c r="H445" i="1" s="1"/>
  <c r="T444" i="1"/>
  <c r="I445" i="1" l="1"/>
  <c r="D445" i="1" s="1"/>
  <c r="J445" i="1"/>
  <c r="AH444" i="1"/>
  <c r="W444" i="1"/>
  <c r="AF444" i="1" s="1"/>
  <c r="A446" i="1" l="1"/>
  <c r="Z445" i="1"/>
  <c r="Y445" i="1"/>
  <c r="K445" i="1"/>
  <c r="P446" i="1" l="1"/>
  <c r="AA446" i="1"/>
  <c r="G446" i="1"/>
  <c r="B446" i="1"/>
  <c r="A491" i="4"/>
  <c r="F445" i="1"/>
  <c r="N445" i="1"/>
  <c r="AC445" i="1"/>
  <c r="L445" i="1"/>
  <c r="M445" i="1" s="1"/>
  <c r="AD445" i="1"/>
  <c r="C446" i="1" l="1"/>
  <c r="X446" i="1"/>
  <c r="AG446" i="1"/>
  <c r="C491" i="4"/>
  <c r="B491" i="4"/>
  <c r="U445" i="1"/>
  <c r="V445" i="1" s="1"/>
  <c r="Q445" i="1"/>
  <c r="R445" i="1" s="1"/>
  <c r="AE445" i="1" l="1"/>
  <c r="AB445" i="1"/>
  <c r="S445" i="1"/>
  <c r="E445" i="1" l="1"/>
  <c r="H446" i="1" s="1"/>
  <c r="T445" i="1"/>
  <c r="I446" i="1" l="1"/>
  <c r="J446" i="1"/>
  <c r="AH445" i="1"/>
  <c r="W445" i="1"/>
  <c r="AF445" i="1" s="1"/>
  <c r="A447" i="1" l="1"/>
  <c r="Z446" i="1"/>
  <c r="Y446" i="1"/>
  <c r="K446" i="1"/>
  <c r="D446" i="1"/>
  <c r="P447" i="1" l="1"/>
  <c r="AA447" i="1"/>
  <c r="G447" i="1"/>
  <c r="B447" i="1"/>
  <c r="A492" i="4"/>
  <c r="F446" i="1"/>
  <c r="N446" i="1"/>
  <c r="AC446" i="1"/>
  <c r="L446" i="1"/>
  <c r="M446" i="1" s="1"/>
  <c r="AD446" i="1"/>
  <c r="C447" i="1" l="1"/>
  <c r="X447" i="1"/>
  <c r="AG447" i="1"/>
  <c r="C492" i="4"/>
  <c r="B492" i="4"/>
  <c r="U446" i="1"/>
  <c r="V446" i="1" s="1"/>
  <c r="Q446" i="1"/>
  <c r="R446" i="1" s="1"/>
  <c r="AE446" i="1" l="1"/>
  <c r="AB446" i="1"/>
  <c r="S446" i="1"/>
  <c r="E446" i="1" l="1"/>
  <c r="H447" i="1" s="1"/>
  <c r="T446" i="1"/>
  <c r="I447" i="1" l="1"/>
  <c r="D447" i="1" s="1"/>
  <c r="J447" i="1"/>
  <c r="AH446" i="1"/>
  <c r="W446" i="1"/>
  <c r="AF446" i="1" s="1"/>
  <c r="A448" i="1" l="1"/>
  <c r="Z447" i="1"/>
  <c r="Y447" i="1"/>
  <c r="K447" i="1"/>
  <c r="P448" i="1" l="1"/>
  <c r="AA448" i="1"/>
  <c r="G448" i="1"/>
  <c r="B448" i="1"/>
  <c r="A493" i="4"/>
  <c r="F447" i="1"/>
  <c r="N447" i="1"/>
  <c r="AC447" i="1"/>
  <c r="L447" i="1"/>
  <c r="M447" i="1" s="1"/>
  <c r="AD447" i="1"/>
  <c r="C448" i="1" l="1"/>
  <c r="X448" i="1"/>
  <c r="AG448" i="1"/>
  <c r="C493" i="4"/>
  <c r="B493" i="4"/>
  <c r="U447" i="1"/>
  <c r="V447" i="1" s="1"/>
  <c r="Q447" i="1"/>
  <c r="R447" i="1" s="1"/>
  <c r="AE447" i="1" l="1"/>
  <c r="AB447" i="1"/>
  <c r="S447" i="1"/>
  <c r="E447" i="1" l="1"/>
  <c r="H448" i="1" s="1"/>
  <c r="T447" i="1"/>
  <c r="I448" i="1" l="1"/>
  <c r="D448" i="1" s="1"/>
  <c r="J448" i="1"/>
  <c r="AH447" i="1"/>
  <c r="W447" i="1"/>
  <c r="AF447" i="1" s="1"/>
  <c r="A449" i="1" l="1"/>
  <c r="Z448" i="1"/>
  <c r="Y448" i="1"/>
  <c r="K448" i="1"/>
  <c r="P449" i="1" l="1"/>
  <c r="AA449" i="1"/>
  <c r="G449" i="1"/>
  <c r="B449" i="1"/>
  <c r="A494" i="4"/>
  <c r="F448" i="1"/>
  <c r="N448" i="1"/>
  <c r="AC448" i="1"/>
  <c r="L448" i="1"/>
  <c r="M448" i="1" s="1"/>
  <c r="AD448" i="1"/>
  <c r="C449" i="1" l="1"/>
  <c r="X449" i="1"/>
  <c r="AG449" i="1"/>
  <c r="C494" i="4"/>
  <c r="B494" i="4"/>
  <c r="U448" i="1"/>
  <c r="V448" i="1" s="1"/>
  <c r="Q448" i="1"/>
  <c r="R448" i="1" s="1"/>
  <c r="AE448" i="1" l="1"/>
  <c r="AB448" i="1"/>
  <c r="S448" i="1"/>
  <c r="E448" i="1" l="1"/>
  <c r="H449" i="1" s="1"/>
  <c r="T448" i="1"/>
  <c r="I449" i="1" l="1"/>
  <c r="J449" i="1"/>
  <c r="AH448" i="1"/>
  <c r="W448" i="1"/>
  <c r="AF448" i="1" s="1"/>
  <c r="A450" i="1" l="1"/>
  <c r="Z449" i="1"/>
  <c r="Y449" i="1"/>
  <c r="K449" i="1"/>
  <c r="D449" i="1"/>
  <c r="P450" i="1" l="1"/>
  <c r="AA450" i="1"/>
  <c r="G450" i="1"/>
  <c r="B450" i="1"/>
  <c r="A495" i="4"/>
  <c r="F449" i="1"/>
  <c r="N449" i="1"/>
  <c r="AC449" i="1"/>
  <c r="L449" i="1"/>
  <c r="M449" i="1" s="1"/>
  <c r="AD449" i="1"/>
  <c r="C450" i="1" l="1"/>
  <c r="X450" i="1"/>
  <c r="AG450" i="1"/>
  <c r="B495" i="4"/>
  <c r="C495" i="4"/>
  <c r="U449" i="1"/>
  <c r="V449" i="1" s="1"/>
  <c r="Q449" i="1"/>
  <c r="R449" i="1" s="1"/>
  <c r="AE449" i="1" l="1"/>
  <c r="AB449" i="1"/>
  <c r="S449" i="1"/>
  <c r="E449" i="1" l="1"/>
  <c r="H450" i="1" s="1"/>
  <c r="T449" i="1"/>
  <c r="I450" i="1" l="1"/>
  <c r="D450" i="1" s="1"/>
  <c r="J450" i="1"/>
  <c r="AH449" i="1"/>
  <c r="W449" i="1"/>
  <c r="AF449" i="1" s="1"/>
  <c r="A451" i="1" l="1"/>
  <c r="Z450" i="1"/>
  <c r="Y450" i="1"/>
  <c r="K450" i="1"/>
  <c r="P451" i="1" l="1"/>
  <c r="AA451" i="1"/>
  <c r="G451" i="1"/>
  <c r="B451" i="1"/>
  <c r="A496" i="4"/>
  <c r="F450" i="1"/>
  <c r="N450" i="1"/>
  <c r="AC450" i="1"/>
  <c r="L450" i="1"/>
  <c r="M450" i="1" s="1"/>
  <c r="AD450" i="1"/>
  <c r="C451" i="1" l="1"/>
  <c r="X451" i="1"/>
  <c r="AG451" i="1"/>
  <c r="C496" i="4"/>
  <c r="B496" i="4"/>
  <c r="U450" i="1"/>
  <c r="V450" i="1" s="1"/>
  <c r="Q450" i="1"/>
  <c r="R450" i="1" s="1"/>
  <c r="AE450" i="1" l="1"/>
  <c r="AB450" i="1"/>
  <c r="S450" i="1"/>
  <c r="E450" i="1" l="1"/>
  <c r="H451" i="1" s="1"/>
  <c r="T450" i="1"/>
  <c r="I451" i="1" l="1"/>
  <c r="D451" i="1" s="1"/>
  <c r="J451" i="1"/>
  <c r="AH450" i="1"/>
  <c r="W450" i="1"/>
  <c r="AF450" i="1" s="1"/>
  <c r="A452" i="1" l="1"/>
  <c r="Z451" i="1"/>
  <c r="Y451" i="1"/>
  <c r="K451" i="1"/>
  <c r="P452" i="1" l="1"/>
  <c r="AA452" i="1"/>
  <c r="G452" i="1"/>
  <c r="B452" i="1"/>
  <c r="A497" i="4"/>
  <c r="F451" i="1"/>
  <c r="N451" i="1"/>
  <c r="AC451" i="1"/>
  <c r="L451" i="1"/>
  <c r="M451" i="1" s="1"/>
  <c r="AD451" i="1"/>
  <c r="C452" i="1" l="1"/>
  <c r="X452" i="1"/>
  <c r="AG452" i="1"/>
  <c r="B497" i="4"/>
  <c r="C497" i="4"/>
  <c r="U451" i="1"/>
  <c r="V451" i="1" s="1"/>
  <c r="Q451" i="1"/>
  <c r="R451" i="1" s="1"/>
  <c r="AE451" i="1" l="1"/>
  <c r="AB451" i="1"/>
  <c r="S451" i="1"/>
  <c r="E451" i="1" l="1"/>
  <c r="H452" i="1" s="1"/>
  <c r="T451" i="1"/>
  <c r="I452" i="1" l="1"/>
  <c r="J452" i="1"/>
  <c r="AH451" i="1"/>
  <c r="W451" i="1"/>
  <c r="AF451" i="1" s="1"/>
  <c r="A453" i="1" l="1"/>
  <c r="Z452" i="1"/>
  <c r="Y452" i="1"/>
  <c r="K452" i="1"/>
  <c r="D452" i="1"/>
  <c r="P453" i="1" l="1"/>
  <c r="AA453" i="1"/>
  <c r="G453" i="1"/>
  <c r="B453" i="1"/>
  <c r="A498" i="4"/>
  <c r="F452" i="1"/>
  <c r="N452" i="1"/>
  <c r="AC452" i="1"/>
  <c r="L452" i="1"/>
  <c r="M452" i="1" s="1"/>
  <c r="AD452" i="1"/>
  <c r="C453" i="1" l="1"/>
  <c r="X453" i="1"/>
  <c r="AG453" i="1"/>
  <c r="C498" i="4"/>
  <c r="B498" i="4"/>
  <c r="U452" i="1"/>
  <c r="V452" i="1" s="1"/>
  <c r="Q452" i="1"/>
  <c r="R452" i="1" s="1"/>
  <c r="AE452" i="1" l="1"/>
  <c r="AB452" i="1"/>
  <c r="S452" i="1"/>
  <c r="E452" i="1" l="1"/>
  <c r="H453" i="1" s="1"/>
  <c r="T452" i="1"/>
  <c r="I453" i="1" l="1"/>
  <c r="D453" i="1" s="1"/>
  <c r="J453" i="1"/>
  <c r="AH452" i="1"/>
  <c r="W452" i="1"/>
  <c r="AF452" i="1" s="1"/>
  <c r="A454" i="1" l="1"/>
  <c r="Z453" i="1"/>
  <c r="Y453" i="1"/>
  <c r="K453" i="1"/>
  <c r="P454" i="1" l="1"/>
  <c r="A499" i="4"/>
  <c r="F453" i="1"/>
  <c r="G454" i="1"/>
  <c r="B454" i="1"/>
  <c r="AA454" i="1"/>
  <c r="N453" i="1"/>
  <c r="AC453" i="1"/>
  <c r="L453" i="1"/>
  <c r="M453" i="1" s="1"/>
  <c r="AD453" i="1"/>
  <c r="C499" i="4" l="1"/>
  <c r="B499" i="4"/>
  <c r="X454" i="1"/>
  <c r="C454" i="1"/>
  <c r="AG454" i="1"/>
  <c r="U453" i="1"/>
  <c r="V453" i="1" s="1"/>
  <c r="Q453" i="1"/>
  <c r="R453" i="1" s="1"/>
  <c r="AE453" i="1" l="1"/>
  <c r="AB453" i="1"/>
  <c r="S453" i="1"/>
  <c r="E453" i="1" l="1"/>
  <c r="H454" i="1" s="1"/>
  <c r="T453" i="1"/>
  <c r="I454" i="1" l="1"/>
  <c r="J454" i="1"/>
  <c r="AH453" i="1"/>
  <c r="W453" i="1"/>
  <c r="AF453" i="1" s="1"/>
  <c r="K454" i="1" l="1"/>
  <c r="A455" i="1"/>
  <c r="Z454" i="1"/>
  <c r="Y454" i="1"/>
  <c r="D454" i="1"/>
  <c r="N454" i="1" l="1"/>
  <c r="AC454" i="1"/>
  <c r="L454" i="1"/>
  <c r="M454" i="1" s="1"/>
  <c r="AD454" i="1"/>
  <c r="P455" i="1"/>
  <c r="F454" i="1"/>
  <c r="B455" i="1"/>
  <c r="AA455" i="1"/>
  <c r="G455" i="1"/>
  <c r="A500" i="4"/>
  <c r="U454" i="1" l="1"/>
  <c r="V454" i="1" s="1"/>
  <c r="Q454" i="1"/>
  <c r="R454" i="1" s="1"/>
  <c r="X455" i="1"/>
  <c r="C455" i="1"/>
  <c r="AG455" i="1"/>
  <c r="B500" i="4"/>
  <c r="C500" i="4"/>
  <c r="AB454" i="1" l="1"/>
  <c r="AE454" i="1"/>
  <c r="S454" i="1"/>
  <c r="E454" i="1" l="1"/>
  <c r="H455" i="1" s="1"/>
  <c r="T454" i="1"/>
  <c r="I455" i="1" l="1"/>
  <c r="D455" i="1" s="1"/>
  <c r="J455" i="1"/>
  <c r="W454" i="1"/>
  <c r="AF454" i="1" s="1"/>
  <c r="AH454" i="1"/>
  <c r="A456" i="1" l="1"/>
  <c r="Y455" i="1"/>
  <c r="K455" i="1"/>
  <c r="Z455" i="1"/>
  <c r="P456" i="1" l="1"/>
  <c r="AA456" i="1"/>
  <c r="B456" i="1"/>
  <c r="G456" i="1"/>
  <c r="A501" i="4"/>
  <c r="F455" i="1"/>
  <c r="N455" i="1"/>
  <c r="AC455" i="1"/>
  <c r="L455" i="1"/>
  <c r="M455" i="1" s="1"/>
  <c r="AD455" i="1"/>
  <c r="X456" i="1" l="1"/>
  <c r="AG456" i="1"/>
  <c r="C456" i="1"/>
  <c r="C501" i="4"/>
  <c r="B501" i="4"/>
  <c r="U455" i="1"/>
  <c r="V455" i="1" s="1"/>
  <c r="Q455" i="1"/>
  <c r="R455" i="1" s="1"/>
  <c r="AE455" i="1" l="1"/>
  <c r="AB455" i="1"/>
  <c r="S455" i="1"/>
  <c r="E455" i="1" l="1"/>
  <c r="H456" i="1" s="1"/>
  <c r="T455" i="1"/>
  <c r="I456" i="1" l="1"/>
  <c r="D456" i="1" s="1"/>
  <c r="J456" i="1"/>
  <c r="W455" i="1"/>
  <c r="AF455" i="1" s="1"/>
  <c r="AH455" i="1"/>
  <c r="K456" i="1" l="1"/>
  <c r="A457" i="1"/>
  <c r="Z456" i="1"/>
  <c r="Y456" i="1"/>
  <c r="N456" i="1" l="1"/>
  <c r="AC456" i="1"/>
  <c r="L456" i="1"/>
  <c r="M456" i="1" s="1"/>
  <c r="AD456" i="1"/>
  <c r="P457" i="1"/>
  <c r="AA457" i="1"/>
  <c r="B457" i="1"/>
  <c r="F456" i="1"/>
  <c r="G457" i="1"/>
  <c r="A502" i="4"/>
  <c r="U456" i="1" l="1"/>
  <c r="V456" i="1" s="1"/>
  <c r="Q456" i="1"/>
  <c r="R456" i="1" s="1"/>
  <c r="C457" i="1"/>
  <c r="AG457" i="1"/>
  <c r="X457" i="1"/>
  <c r="B502" i="4"/>
  <c r="C502" i="4"/>
  <c r="AE456" i="1" l="1"/>
  <c r="AB456" i="1"/>
  <c r="S456" i="1"/>
  <c r="E456" i="1" l="1"/>
  <c r="H457" i="1" s="1"/>
  <c r="T456" i="1"/>
  <c r="I457" i="1" l="1"/>
  <c r="D457" i="1" s="1"/>
  <c r="J457" i="1"/>
  <c r="W456" i="1"/>
  <c r="AF456" i="1" s="1"/>
  <c r="AH456" i="1"/>
  <c r="Z457" i="1" l="1"/>
  <c r="K457" i="1"/>
  <c r="A458" i="1"/>
  <c r="Y457" i="1"/>
  <c r="N457" i="1" l="1"/>
  <c r="AC457" i="1"/>
  <c r="AD457" i="1"/>
  <c r="L457" i="1"/>
  <c r="M457" i="1" s="1"/>
  <c r="P458" i="1"/>
  <c r="AA458" i="1"/>
  <c r="B458" i="1"/>
  <c r="A503" i="4"/>
  <c r="F457" i="1"/>
  <c r="G458" i="1"/>
  <c r="U457" i="1" l="1"/>
  <c r="V457" i="1" s="1"/>
  <c r="Q457" i="1"/>
  <c r="R457" i="1" s="1"/>
  <c r="C458" i="1"/>
  <c r="AG458" i="1"/>
  <c r="X458" i="1"/>
  <c r="B503" i="4"/>
  <c r="C503" i="4"/>
  <c r="S457" i="1" l="1"/>
  <c r="AE457" i="1"/>
  <c r="AB457" i="1"/>
  <c r="E457" i="1" l="1"/>
  <c r="H458" i="1" s="1"/>
  <c r="T457" i="1"/>
  <c r="I458" i="1" l="1"/>
  <c r="D458" i="1" s="1"/>
  <c r="J458" i="1"/>
  <c r="W457" i="1"/>
  <c r="AF457" i="1" s="1"/>
  <c r="AH457" i="1"/>
  <c r="Y458" i="1" l="1"/>
  <c r="K458" i="1"/>
  <c r="Z458" i="1"/>
  <c r="A459" i="1"/>
  <c r="N458" i="1" l="1"/>
  <c r="AC458" i="1"/>
  <c r="AD458" i="1"/>
  <c r="L458" i="1"/>
  <c r="M458" i="1" s="1"/>
  <c r="P459" i="1"/>
  <c r="B459" i="1"/>
  <c r="A504" i="4"/>
  <c r="F458" i="1"/>
  <c r="G459" i="1"/>
  <c r="AA459" i="1"/>
  <c r="U458" i="1" l="1"/>
  <c r="V458" i="1" s="1"/>
  <c r="Q458" i="1"/>
  <c r="R458" i="1" s="1"/>
  <c r="C459" i="1"/>
  <c r="X459" i="1"/>
  <c r="AG459" i="1"/>
  <c r="C504" i="4"/>
  <c r="B504" i="4"/>
  <c r="AE458" i="1" l="1"/>
  <c r="AB458" i="1"/>
  <c r="S458" i="1"/>
  <c r="E458" i="1" l="1"/>
  <c r="H459" i="1" s="1"/>
  <c r="T458" i="1"/>
  <c r="I459" i="1" l="1"/>
  <c r="D459" i="1" s="1"/>
  <c r="J459" i="1"/>
  <c r="W458" i="1"/>
  <c r="AF458" i="1" s="1"/>
  <c r="AH458" i="1"/>
  <c r="A460" i="1" l="1"/>
  <c r="K459" i="1"/>
  <c r="Z459" i="1"/>
  <c r="Y459" i="1"/>
  <c r="P460" i="1" l="1"/>
  <c r="G460" i="1"/>
  <c r="AA460" i="1"/>
  <c r="F459" i="1"/>
  <c r="A505" i="4"/>
  <c r="B460" i="1"/>
  <c r="N459" i="1"/>
  <c r="AC459" i="1"/>
  <c r="AD459" i="1"/>
  <c r="L459" i="1"/>
  <c r="M459" i="1" s="1"/>
  <c r="B505" i="4" l="1"/>
  <c r="C505" i="4"/>
  <c r="AG460" i="1"/>
  <c r="X460" i="1"/>
  <c r="C460" i="1"/>
  <c r="U459" i="1"/>
  <c r="V459" i="1" s="1"/>
  <c r="Q459" i="1"/>
  <c r="R459" i="1" s="1"/>
  <c r="AE459" i="1" l="1"/>
  <c r="AB459" i="1"/>
  <c r="S459" i="1"/>
  <c r="E459" i="1" l="1"/>
  <c r="H460" i="1" s="1"/>
  <c r="T459" i="1"/>
  <c r="I460" i="1" l="1"/>
  <c r="D460" i="1" s="1"/>
  <c r="J460" i="1"/>
  <c r="AH459" i="1"/>
  <c r="W459" i="1"/>
  <c r="AF459" i="1" s="1"/>
  <c r="Z460" i="1" l="1"/>
  <c r="K460" i="1"/>
  <c r="Y460" i="1"/>
  <c r="A461" i="1"/>
  <c r="N460" i="1" l="1"/>
  <c r="AC460" i="1"/>
  <c r="L460" i="1"/>
  <c r="M460" i="1" s="1"/>
  <c r="AD460" i="1"/>
  <c r="P461" i="1"/>
  <c r="F460" i="1"/>
  <c r="A506" i="4"/>
  <c r="G461" i="1"/>
  <c r="AA461" i="1"/>
  <c r="B461" i="1"/>
  <c r="U460" i="1" l="1"/>
  <c r="V460" i="1" s="1"/>
  <c r="Q460" i="1"/>
  <c r="R460" i="1" s="1"/>
  <c r="C506" i="4"/>
  <c r="B506" i="4"/>
  <c r="AG461" i="1"/>
  <c r="X461" i="1"/>
  <c r="C461" i="1"/>
  <c r="S460" i="1" l="1"/>
  <c r="AB460" i="1"/>
  <c r="AE460" i="1"/>
  <c r="E460" i="1" l="1"/>
  <c r="H461" i="1" s="1"/>
  <c r="T460" i="1"/>
  <c r="I461" i="1" l="1"/>
  <c r="J461" i="1"/>
  <c r="W460" i="1"/>
  <c r="AF460" i="1" s="1"/>
  <c r="AH460" i="1"/>
  <c r="Z461" i="1" l="1"/>
  <c r="K461" i="1"/>
  <c r="Y461" i="1"/>
  <c r="A462" i="1"/>
  <c r="D461" i="1"/>
  <c r="N461" i="1" l="1"/>
  <c r="AC461" i="1"/>
  <c r="AD461" i="1"/>
  <c r="L461" i="1"/>
  <c r="M461" i="1" s="1"/>
  <c r="P462" i="1"/>
  <c r="AA462" i="1"/>
  <c r="G462" i="1"/>
  <c r="B462" i="1"/>
  <c r="F461" i="1"/>
  <c r="A507" i="4"/>
  <c r="U461" i="1" l="1"/>
  <c r="V461" i="1" s="1"/>
  <c r="Q461" i="1"/>
  <c r="R461" i="1" s="1"/>
  <c r="X462" i="1"/>
  <c r="AG462" i="1"/>
  <c r="C462" i="1"/>
  <c r="B507" i="4"/>
  <c r="C507" i="4"/>
  <c r="AE461" i="1" l="1"/>
  <c r="AB461" i="1"/>
  <c r="S461" i="1"/>
  <c r="E461" i="1" l="1"/>
  <c r="H462" i="1" s="1"/>
  <c r="T461" i="1"/>
  <c r="I462" i="1" l="1"/>
  <c r="J462" i="1"/>
  <c r="W461" i="1"/>
  <c r="AF461" i="1" s="1"/>
  <c r="AH461" i="1"/>
  <c r="Z462" i="1" l="1"/>
  <c r="K462" i="1"/>
  <c r="A463" i="1"/>
  <c r="Y462" i="1"/>
  <c r="D462" i="1"/>
  <c r="N462" i="1" l="1"/>
  <c r="AC462" i="1"/>
  <c r="L462" i="1"/>
  <c r="M462" i="1" s="1"/>
  <c r="AD462" i="1"/>
  <c r="P463" i="1"/>
  <c r="B463" i="1"/>
  <c r="F462" i="1"/>
  <c r="G463" i="1"/>
  <c r="AA463" i="1"/>
  <c r="A508" i="4"/>
  <c r="U462" i="1" l="1"/>
  <c r="V462" i="1" s="1"/>
  <c r="Q462" i="1"/>
  <c r="R462" i="1" s="1"/>
  <c r="C463" i="1"/>
  <c r="AG463" i="1"/>
  <c r="X463" i="1"/>
  <c r="C508" i="4"/>
  <c r="B508" i="4"/>
  <c r="AB462" i="1" l="1"/>
  <c r="AE462" i="1"/>
  <c r="S462" i="1"/>
  <c r="E462" i="1" l="1"/>
  <c r="H463" i="1" s="1"/>
  <c r="T462" i="1"/>
  <c r="I463" i="1" l="1"/>
  <c r="D463" i="1" s="1"/>
  <c r="J463" i="1"/>
  <c r="W462" i="1"/>
  <c r="AF462" i="1" s="1"/>
  <c r="AH462" i="1"/>
  <c r="A464" i="1" l="1"/>
  <c r="Y463" i="1"/>
  <c r="Z463" i="1"/>
  <c r="K463" i="1"/>
  <c r="P464" i="1" l="1"/>
  <c r="A509" i="4"/>
  <c r="G464" i="1"/>
  <c r="AA464" i="1"/>
  <c r="B464" i="1"/>
  <c r="F463" i="1"/>
  <c r="N463" i="1"/>
  <c r="AC463" i="1"/>
  <c r="L463" i="1"/>
  <c r="M463" i="1" s="1"/>
  <c r="AD463" i="1"/>
  <c r="B509" i="4" l="1"/>
  <c r="C509" i="4"/>
  <c r="X464" i="1"/>
  <c r="AG464" i="1"/>
  <c r="C464" i="1"/>
  <c r="U463" i="1"/>
  <c r="V463" i="1" s="1"/>
  <c r="Q463" i="1"/>
  <c r="R463" i="1" s="1"/>
  <c r="S463" i="1" l="1"/>
  <c r="AE463" i="1"/>
  <c r="AB463" i="1"/>
  <c r="E463" i="1" l="1"/>
  <c r="H464" i="1" s="1"/>
  <c r="T463" i="1"/>
  <c r="I464" i="1" l="1"/>
  <c r="D464" i="1" s="1"/>
  <c r="J464" i="1"/>
  <c r="W463" i="1"/>
  <c r="AF463" i="1" s="1"/>
  <c r="AH463" i="1"/>
  <c r="Y464" i="1" l="1"/>
  <c r="K464" i="1"/>
  <c r="A465" i="1"/>
  <c r="Z464" i="1"/>
  <c r="N464" i="1" l="1"/>
  <c r="AC464" i="1"/>
  <c r="AD464" i="1"/>
  <c r="L464" i="1"/>
  <c r="M464" i="1" s="1"/>
  <c r="P465" i="1"/>
  <c r="A510" i="4"/>
  <c r="G465" i="1"/>
  <c r="B465" i="1"/>
  <c r="F464" i="1"/>
  <c r="AA465" i="1"/>
  <c r="U464" i="1" l="1"/>
  <c r="V464" i="1" s="1"/>
  <c r="Q464" i="1"/>
  <c r="R464" i="1" s="1"/>
  <c r="C510" i="4"/>
  <c r="B510" i="4"/>
  <c r="X465" i="1"/>
  <c r="AG465" i="1"/>
  <c r="C465" i="1"/>
  <c r="AE464" i="1" l="1"/>
  <c r="AB464" i="1"/>
  <c r="S464" i="1"/>
  <c r="E464" i="1" l="1"/>
  <c r="H465" i="1" s="1"/>
  <c r="T464" i="1"/>
  <c r="I465" i="1" l="1"/>
  <c r="J465" i="1"/>
  <c r="W464" i="1"/>
  <c r="AF464" i="1" s="1"/>
  <c r="AH464" i="1"/>
  <c r="A466" i="1" l="1"/>
  <c r="K465" i="1"/>
  <c r="Z465" i="1"/>
  <c r="Y465" i="1"/>
  <c r="D465" i="1"/>
  <c r="P466" i="1" l="1"/>
  <c r="G466" i="1"/>
  <c r="AA466" i="1"/>
  <c r="F465" i="1"/>
  <c r="B466" i="1"/>
  <c r="A511" i="4"/>
  <c r="N465" i="1"/>
  <c r="AC465" i="1"/>
  <c r="L465" i="1"/>
  <c r="M465" i="1" s="1"/>
  <c r="AD465" i="1"/>
  <c r="AG466" i="1" l="1"/>
  <c r="C466" i="1"/>
  <c r="X466" i="1"/>
  <c r="C511" i="4"/>
  <c r="B511" i="4"/>
  <c r="U465" i="1"/>
  <c r="V465" i="1" s="1"/>
  <c r="Q465" i="1"/>
  <c r="R465" i="1" s="1"/>
  <c r="AE465" i="1" l="1"/>
  <c r="AB465" i="1"/>
  <c r="S465" i="1"/>
  <c r="E465" i="1" l="1"/>
  <c r="H466" i="1" s="1"/>
  <c r="T465" i="1"/>
  <c r="I466" i="1" l="1"/>
  <c r="J466" i="1"/>
  <c r="W465" i="1"/>
  <c r="AF465" i="1" s="1"/>
  <c r="AH465" i="1"/>
  <c r="A467" i="1" l="1"/>
  <c r="Z466" i="1"/>
  <c r="Y466" i="1"/>
  <c r="K466" i="1"/>
  <c r="D466" i="1"/>
  <c r="P467" i="1" l="1"/>
  <c r="B467" i="1"/>
  <c r="AA467" i="1"/>
  <c r="F466" i="1"/>
  <c r="G467" i="1"/>
  <c r="A512" i="4"/>
  <c r="N466" i="1"/>
  <c r="AC466" i="1"/>
  <c r="L466" i="1"/>
  <c r="M466" i="1" s="1"/>
  <c r="AD466" i="1"/>
  <c r="X467" i="1" l="1"/>
  <c r="C467" i="1"/>
  <c r="AG467" i="1"/>
  <c r="B512" i="4"/>
  <c r="C512" i="4"/>
  <c r="U466" i="1"/>
  <c r="V466" i="1" s="1"/>
  <c r="Q466" i="1"/>
  <c r="R466" i="1" s="1"/>
  <c r="AE466" i="1" l="1"/>
  <c r="AB466" i="1"/>
  <c r="S466" i="1"/>
  <c r="E466" i="1" l="1"/>
  <c r="H467" i="1" s="1"/>
  <c r="T466" i="1"/>
  <c r="I467" i="1" l="1"/>
  <c r="J467" i="1"/>
  <c r="W466" i="1"/>
  <c r="AF466" i="1" s="1"/>
  <c r="AH466" i="1"/>
  <c r="A468" i="1" l="1"/>
  <c r="Z467" i="1"/>
  <c r="Y467" i="1"/>
  <c r="K467" i="1"/>
  <c r="D467" i="1"/>
  <c r="P468" i="1" l="1"/>
  <c r="G468" i="1"/>
  <c r="B468" i="1"/>
  <c r="AA468" i="1"/>
  <c r="A513" i="4"/>
  <c r="F467" i="1"/>
  <c r="N467" i="1"/>
  <c r="AC467" i="1"/>
  <c r="L467" i="1"/>
  <c r="M467" i="1" s="1"/>
  <c r="AD467" i="1"/>
  <c r="X468" i="1" l="1"/>
  <c r="C468" i="1"/>
  <c r="AG468" i="1"/>
  <c r="B513" i="4"/>
  <c r="C513" i="4"/>
  <c r="U467" i="1"/>
  <c r="V467" i="1" s="1"/>
  <c r="Q467" i="1"/>
  <c r="R467" i="1" s="1"/>
  <c r="AB467" i="1" l="1"/>
  <c r="S467" i="1"/>
  <c r="AE467" i="1"/>
  <c r="E467" i="1" l="1"/>
  <c r="H468" i="1" s="1"/>
  <c r="T467" i="1"/>
  <c r="I468" i="1" l="1"/>
  <c r="D468" i="1" s="1"/>
  <c r="J468" i="1"/>
  <c r="AH467" i="1"/>
  <c r="W467" i="1"/>
  <c r="AF467" i="1" s="1"/>
  <c r="Z468" i="1" l="1"/>
  <c r="K468" i="1"/>
  <c r="Y468" i="1"/>
  <c r="A469" i="1"/>
  <c r="N468" i="1" l="1"/>
  <c r="AC468" i="1"/>
  <c r="AD468" i="1"/>
  <c r="L468" i="1"/>
  <c r="M468" i="1" s="1"/>
  <c r="P469" i="1"/>
  <c r="AA469" i="1"/>
  <c r="A514" i="4"/>
  <c r="B469" i="1"/>
  <c r="G469" i="1"/>
  <c r="F468" i="1"/>
  <c r="U468" i="1" l="1"/>
  <c r="V468" i="1" s="1"/>
  <c r="Q468" i="1"/>
  <c r="R468" i="1" s="1"/>
  <c r="B514" i="4"/>
  <c r="C514" i="4"/>
  <c r="AG469" i="1"/>
  <c r="C469" i="1"/>
  <c r="X469" i="1"/>
  <c r="S468" i="1" l="1"/>
  <c r="AE468" i="1"/>
  <c r="AB468" i="1"/>
  <c r="E468" i="1" l="1"/>
  <c r="H469" i="1" s="1"/>
  <c r="T468" i="1"/>
  <c r="I469" i="1" l="1"/>
  <c r="D469" i="1" s="1"/>
  <c r="J469" i="1"/>
  <c r="AH468" i="1"/>
  <c r="W468" i="1"/>
  <c r="AF468" i="1" s="1"/>
  <c r="K469" i="1" l="1"/>
  <c r="Y469" i="1"/>
  <c r="A470" i="1"/>
  <c r="Z469" i="1"/>
  <c r="N469" i="1" l="1"/>
  <c r="AC469" i="1"/>
  <c r="AD469" i="1"/>
  <c r="L469" i="1"/>
  <c r="M469" i="1" s="1"/>
  <c r="P470" i="1"/>
  <c r="A515" i="4"/>
  <c r="B470" i="1"/>
  <c r="G470" i="1"/>
  <c r="AA470" i="1"/>
  <c r="F469" i="1"/>
  <c r="U469" i="1" l="1"/>
  <c r="V469" i="1" s="1"/>
  <c r="Q469" i="1"/>
  <c r="R469" i="1" s="1"/>
  <c r="C515" i="4"/>
  <c r="B515" i="4"/>
  <c r="X470" i="1"/>
  <c r="AG470" i="1"/>
  <c r="C470" i="1"/>
  <c r="AE469" i="1" l="1"/>
  <c r="S469" i="1"/>
  <c r="AB469" i="1"/>
  <c r="E469" i="1" l="1"/>
  <c r="H470" i="1" s="1"/>
  <c r="T469" i="1"/>
  <c r="I470" i="1" l="1"/>
  <c r="J470" i="1"/>
  <c r="W469" i="1"/>
  <c r="AF469" i="1" s="1"/>
  <c r="AH469" i="1"/>
  <c r="K470" i="1" l="1"/>
  <c r="A471" i="1"/>
  <c r="Z470" i="1"/>
  <c r="Y470" i="1"/>
  <c r="D470" i="1"/>
  <c r="N470" i="1" l="1"/>
  <c r="AC470" i="1"/>
  <c r="L470" i="1"/>
  <c r="M470" i="1" s="1"/>
  <c r="AD470" i="1"/>
  <c r="P471" i="1"/>
  <c r="AA471" i="1"/>
  <c r="A516" i="4"/>
  <c r="F470" i="1"/>
  <c r="B471" i="1"/>
  <c r="G471" i="1"/>
  <c r="U470" i="1" l="1"/>
  <c r="V470" i="1" s="1"/>
  <c r="Q470" i="1"/>
  <c r="R470" i="1" s="1"/>
  <c r="C516" i="4"/>
  <c r="B516" i="4"/>
  <c r="AG471" i="1"/>
  <c r="X471" i="1"/>
  <c r="C471" i="1"/>
  <c r="AB470" i="1" l="1"/>
  <c r="AE470" i="1"/>
  <c r="S470" i="1"/>
  <c r="E470" i="1" l="1"/>
  <c r="H471" i="1" s="1"/>
  <c r="T470" i="1"/>
  <c r="I471" i="1" l="1"/>
  <c r="D471" i="1" s="1"/>
  <c r="J471" i="1"/>
  <c r="AH470" i="1"/>
  <c r="W470" i="1"/>
  <c r="AF470" i="1" s="1"/>
  <c r="A472" i="1" l="1"/>
  <c r="Y471" i="1"/>
  <c r="K471" i="1"/>
  <c r="Z471" i="1"/>
  <c r="P472" i="1" l="1"/>
  <c r="AA472" i="1"/>
  <c r="B472" i="1"/>
  <c r="G472" i="1"/>
  <c r="F471" i="1"/>
  <c r="A517" i="4"/>
  <c r="N471" i="1"/>
  <c r="AC471" i="1"/>
  <c r="AD471" i="1"/>
  <c r="L471" i="1"/>
  <c r="M471" i="1" s="1"/>
  <c r="X472" i="1" l="1"/>
  <c r="AG472" i="1"/>
  <c r="C472" i="1"/>
  <c r="C517" i="4"/>
  <c r="B517" i="4"/>
  <c r="U471" i="1"/>
  <c r="V471" i="1" s="1"/>
  <c r="Q471" i="1"/>
  <c r="R471" i="1" s="1"/>
  <c r="S471" i="1" l="1"/>
  <c r="AE471" i="1"/>
  <c r="AB471" i="1"/>
  <c r="E471" i="1" l="1"/>
  <c r="H472" i="1" s="1"/>
  <c r="T471" i="1"/>
  <c r="I472" i="1" l="1"/>
  <c r="J472" i="1"/>
  <c r="W471" i="1"/>
  <c r="AF471" i="1" s="1"/>
  <c r="AH471" i="1"/>
  <c r="Y472" i="1" l="1"/>
  <c r="K472" i="1"/>
  <c r="A473" i="1"/>
  <c r="Z472" i="1"/>
  <c r="D472" i="1"/>
  <c r="N472" i="1" l="1"/>
  <c r="AC472" i="1"/>
  <c r="L472" i="1"/>
  <c r="M472" i="1" s="1"/>
  <c r="AD472" i="1"/>
  <c r="P473" i="1"/>
  <c r="G473" i="1"/>
  <c r="B473" i="1"/>
  <c r="AA473" i="1"/>
  <c r="F472" i="1"/>
  <c r="A518" i="4"/>
  <c r="U472" i="1" l="1"/>
  <c r="V472" i="1" s="1"/>
  <c r="Q472" i="1"/>
  <c r="R472" i="1" s="1"/>
  <c r="AG473" i="1"/>
  <c r="X473" i="1"/>
  <c r="C473" i="1"/>
  <c r="C518" i="4"/>
  <c r="B518" i="4"/>
  <c r="AE472" i="1" l="1"/>
  <c r="AB472" i="1"/>
  <c r="S472" i="1"/>
  <c r="E472" i="1" l="1"/>
  <c r="H473" i="1" s="1"/>
  <c r="T472" i="1"/>
  <c r="I473" i="1" l="1"/>
  <c r="J473" i="1"/>
  <c r="AH472" i="1"/>
  <c r="W472" i="1"/>
  <c r="AF472" i="1" s="1"/>
  <c r="A474" i="1" l="1"/>
  <c r="Z473" i="1"/>
  <c r="K473" i="1"/>
  <c r="Y473" i="1"/>
  <c r="D473" i="1"/>
  <c r="P474" i="1" l="1"/>
  <c r="F473" i="1"/>
  <c r="A519" i="4"/>
  <c r="G474" i="1"/>
  <c r="AA474" i="1"/>
  <c r="B474" i="1"/>
  <c r="N473" i="1"/>
  <c r="AC473" i="1"/>
  <c r="L473" i="1"/>
  <c r="M473" i="1" s="1"/>
  <c r="AD473" i="1"/>
  <c r="C519" i="4" l="1"/>
  <c r="B519" i="4"/>
  <c r="X474" i="1"/>
  <c r="AG474" i="1"/>
  <c r="C474" i="1"/>
  <c r="U473" i="1"/>
  <c r="V473" i="1" s="1"/>
  <c r="Q473" i="1"/>
  <c r="R473" i="1" s="1"/>
  <c r="AE473" i="1" l="1"/>
  <c r="AB473" i="1"/>
  <c r="S473" i="1"/>
  <c r="E473" i="1" l="1"/>
  <c r="H474" i="1" s="1"/>
  <c r="T473" i="1"/>
  <c r="I474" i="1" l="1"/>
  <c r="D474" i="1" s="1"/>
  <c r="J474" i="1"/>
  <c r="W473" i="1"/>
  <c r="AF473" i="1" s="1"/>
  <c r="AH473" i="1"/>
  <c r="K474" i="1" l="1"/>
  <c r="Y474" i="1"/>
  <c r="A475" i="1"/>
  <c r="Z474" i="1"/>
  <c r="N474" i="1" l="1"/>
  <c r="AC474" i="1"/>
  <c r="AD474" i="1"/>
  <c r="L474" i="1"/>
  <c r="M474" i="1" s="1"/>
  <c r="P475" i="1"/>
  <c r="AA475" i="1"/>
  <c r="G475" i="1"/>
  <c r="A520" i="4"/>
  <c r="B475" i="1"/>
  <c r="F474" i="1"/>
  <c r="U474" i="1" l="1"/>
  <c r="V474" i="1" s="1"/>
  <c r="Q474" i="1"/>
  <c r="R474" i="1" s="1"/>
  <c r="C520" i="4"/>
  <c r="B520" i="4"/>
  <c r="C475" i="1"/>
  <c r="X475" i="1"/>
  <c r="AG475" i="1"/>
  <c r="AE474" i="1" l="1"/>
  <c r="AB474" i="1"/>
  <c r="S474" i="1"/>
  <c r="E474" i="1" l="1"/>
  <c r="H475" i="1" s="1"/>
  <c r="T474" i="1"/>
  <c r="I475" i="1" l="1"/>
  <c r="D475" i="1" s="1"/>
  <c r="J475" i="1"/>
  <c r="W474" i="1"/>
  <c r="AF474" i="1" s="1"/>
  <c r="AH474" i="1"/>
  <c r="Z475" i="1" l="1"/>
  <c r="Y475" i="1"/>
  <c r="K475" i="1"/>
  <c r="A476" i="1"/>
  <c r="N475" i="1" l="1"/>
  <c r="AC475" i="1"/>
  <c r="L475" i="1"/>
  <c r="M475" i="1" s="1"/>
  <c r="AD475" i="1"/>
  <c r="P476" i="1"/>
  <c r="G476" i="1"/>
  <c r="AA476" i="1"/>
  <c r="A521" i="4"/>
  <c r="B476" i="1"/>
  <c r="F475" i="1"/>
  <c r="U475" i="1" l="1"/>
  <c r="V475" i="1" s="1"/>
  <c r="Q475" i="1"/>
  <c r="R475" i="1" s="1"/>
  <c r="C521" i="4"/>
  <c r="B521" i="4"/>
  <c r="AG476" i="1"/>
  <c r="C476" i="1"/>
  <c r="X476" i="1"/>
  <c r="S475" i="1" l="1"/>
  <c r="AE475" i="1"/>
  <c r="AB475" i="1"/>
  <c r="E475" i="1" l="1"/>
  <c r="H476" i="1" s="1"/>
  <c r="T475" i="1"/>
  <c r="I476" i="1" l="1"/>
  <c r="D476" i="1" s="1"/>
  <c r="J476" i="1"/>
  <c r="AH475" i="1"/>
  <c r="W475" i="1"/>
  <c r="AF475" i="1" s="1"/>
  <c r="Z476" i="1" l="1"/>
  <c r="K476" i="1"/>
  <c r="A477" i="1"/>
  <c r="Y476" i="1"/>
  <c r="N476" i="1" l="1"/>
  <c r="AC476" i="1"/>
  <c r="AD476" i="1"/>
  <c r="L476" i="1"/>
  <c r="M476" i="1" s="1"/>
  <c r="P477" i="1"/>
  <c r="AA477" i="1"/>
  <c r="B477" i="1"/>
  <c r="A522" i="4"/>
  <c r="G477" i="1"/>
  <c r="F476" i="1"/>
  <c r="U476" i="1" l="1"/>
  <c r="V476" i="1" s="1"/>
  <c r="Q476" i="1"/>
  <c r="R476" i="1" s="1"/>
  <c r="X477" i="1"/>
  <c r="AG477" i="1"/>
  <c r="C477" i="1"/>
  <c r="C522" i="4"/>
  <c r="B522" i="4"/>
  <c r="AB476" i="1" l="1"/>
  <c r="S476" i="1"/>
  <c r="AE476" i="1"/>
  <c r="E476" i="1" l="1"/>
  <c r="H477" i="1" s="1"/>
  <c r="T476" i="1"/>
  <c r="I477" i="1" l="1"/>
  <c r="J477" i="1"/>
  <c r="AH476" i="1"/>
  <c r="W476" i="1"/>
  <c r="AF476" i="1" s="1"/>
  <c r="Z477" i="1" l="1"/>
  <c r="K477" i="1"/>
  <c r="A478" i="1"/>
  <c r="Y477" i="1"/>
  <c r="D477" i="1"/>
  <c r="N477" i="1" l="1"/>
  <c r="AC477" i="1"/>
  <c r="AD477" i="1"/>
  <c r="L477" i="1"/>
  <c r="M477" i="1" s="1"/>
  <c r="P478" i="1"/>
  <c r="G478" i="1"/>
  <c r="A523" i="4"/>
  <c r="B478" i="1"/>
  <c r="F477" i="1"/>
  <c r="AA478" i="1"/>
  <c r="U477" i="1" l="1"/>
  <c r="V477" i="1" s="1"/>
  <c r="Q477" i="1"/>
  <c r="R477" i="1" s="1"/>
  <c r="C523" i="4"/>
  <c r="B523" i="4"/>
  <c r="X478" i="1"/>
  <c r="AG478" i="1"/>
  <c r="C478" i="1"/>
  <c r="AE477" i="1" l="1"/>
  <c r="AB477" i="1"/>
  <c r="S477" i="1"/>
  <c r="E477" i="1" l="1"/>
  <c r="H478" i="1" s="1"/>
  <c r="T477" i="1"/>
  <c r="I478" i="1" l="1"/>
  <c r="D478" i="1" s="1"/>
  <c r="J478" i="1"/>
  <c r="W477" i="1"/>
  <c r="AF477" i="1" s="1"/>
  <c r="AH477" i="1"/>
  <c r="A479" i="1" l="1"/>
  <c r="Z478" i="1"/>
  <c r="Y478" i="1"/>
  <c r="K478" i="1"/>
  <c r="P479" i="1" l="1"/>
  <c r="G479" i="1"/>
  <c r="A524" i="4"/>
  <c r="F478" i="1"/>
  <c r="B479" i="1"/>
  <c r="AA479" i="1"/>
  <c r="N478" i="1"/>
  <c r="AC478" i="1"/>
  <c r="L478" i="1"/>
  <c r="M478" i="1" s="1"/>
  <c r="AD478" i="1"/>
  <c r="C524" i="4" l="1"/>
  <c r="B524" i="4"/>
  <c r="X479" i="1"/>
  <c r="AG479" i="1"/>
  <c r="C479" i="1"/>
  <c r="U478" i="1"/>
  <c r="V478" i="1" s="1"/>
  <c r="Q478" i="1"/>
  <c r="R478" i="1" s="1"/>
  <c r="AB478" i="1" l="1"/>
  <c r="AE478" i="1"/>
  <c r="S478" i="1"/>
  <c r="E478" i="1" l="1"/>
  <c r="H479" i="1" s="1"/>
  <c r="T478" i="1"/>
  <c r="I479" i="1" l="1"/>
  <c r="D479" i="1" s="1"/>
  <c r="J479" i="1"/>
  <c r="AH478" i="1"/>
  <c r="W478" i="1"/>
  <c r="AF478" i="1" s="1"/>
  <c r="Z479" i="1" l="1"/>
  <c r="K479" i="1"/>
  <c r="Y479" i="1"/>
  <c r="A480" i="1"/>
  <c r="N479" i="1" l="1"/>
  <c r="AC479" i="1"/>
  <c r="L479" i="1"/>
  <c r="M479" i="1" s="1"/>
  <c r="AD479" i="1"/>
  <c r="P480" i="1"/>
  <c r="B480" i="1"/>
  <c r="AA480" i="1"/>
  <c r="G480" i="1"/>
  <c r="A525" i="4"/>
  <c r="F479" i="1"/>
  <c r="U479" i="1" l="1"/>
  <c r="V479" i="1" s="1"/>
  <c r="Q479" i="1"/>
  <c r="R479" i="1" s="1"/>
  <c r="AG480" i="1"/>
  <c r="C480" i="1"/>
  <c r="X480" i="1"/>
  <c r="C525" i="4"/>
  <c r="B525" i="4"/>
  <c r="AE479" i="1" l="1"/>
  <c r="S479" i="1"/>
  <c r="AB479" i="1"/>
  <c r="E479" i="1" l="1"/>
  <c r="H480" i="1" s="1"/>
  <c r="T479" i="1"/>
  <c r="I480" i="1" l="1"/>
  <c r="J480" i="1"/>
  <c r="AH479" i="1"/>
  <c r="W479" i="1"/>
  <c r="AF479" i="1" s="1"/>
  <c r="A481" i="1" l="1"/>
  <c r="Z480" i="1"/>
  <c r="Y480" i="1"/>
  <c r="K480" i="1"/>
  <c r="D480" i="1"/>
  <c r="P481" i="1" l="1"/>
  <c r="F480" i="1"/>
  <c r="G481" i="1"/>
  <c r="AA481" i="1"/>
  <c r="B481" i="1"/>
  <c r="A526" i="4"/>
  <c r="N480" i="1"/>
  <c r="AC480" i="1"/>
  <c r="AD480" i="1"/>
  <c r="L480" i="1"/>
  <c r="M480" i="1" s="1"/>
  <c r="AG481" i="1" l="1"/>
  <c r="C481" i="1"/>
  <c r="X481" i="1"/>
  <c r="C526" i="4"/>
  <c r="B526" i="4"/>
  <c r="U480" i="1"/>
  <c r="V480" i="1" s="1"/>
  <c r="Q480" i="1"/>
  <c r="R480" i="1" s="1"/>
  <c r="AB480" i="1" l="1"/>
  <c r="S480" i="1"/>
  <c r="AE480" i="1"/>
  <c r="E480" i="1" l="1"/>
  <c r="H481" i="1" s="1"/>
  <c r="T480" i="1"/>
  <c r="I481" i="1" l="1"/>
  <c r="J481" i="1"/>
  <c r="W480" i="1"/>
  <c r="AF480" i="1" s="1"/>
  <c r="AH480" i="1"/>
  <c r="K481" i="1" l="1"/>
  <c r="Z481" i="1"/>
  <c r="A482" i="1"/>
  <c r="Y481" i="1"/>
  <c r="D481" i="1"/>
  <c r="N481" i="1" l="1"/>
  <c r="AC481" i="1"/>
  <c r="L481" i="1"/>
  <c r="M481" i="1" s="1"/>
  <c r="AD481" i="1"/>
  <c r="P482" i="1"/>
  <c r="AA482" i="1"/>
  <c r="B482" i="1"/>
  <c r="G482" i="1"/>
  <c r="A527" i="4"/>
  <c r="F481" i="1"/>
  <c r="U481" i="1" l="1"/>
  <c r="V481" i="1" s="1"/>
  <c r="Q481" i="1"/>
  <c r="R481" i="1" s="1"/>
  <c r="C482" i="1"/>
  <c r="AG482" i="1"/>
  <c r="X482" i="1"/>
  <c r="C527" i="4"/>
  <c r="B527" i="4"/>
  <c r="S481" i="1" l="1"/>
  <c r="AE481" i="1"/>
  <c r="AB481" i="1"/>
  <c r="E481" i="1" l="1"/>
  <c r="H482" i="1" s="1"/>
  <c r="T481" i="1"/>
  <c r="I482" i="1" l="1"/>
  <c r="D482" i="1" s="1"/>
  <c r="J482" i="1"/>
  <c r="AH481" i="1"/>
  <c r="W481" i="1"/>
  <c r="AF481" i="1" s="1"/>
  <c r="Y482" i="1" l="1"/>
  <c r="K482" i="1"/>
  <c r="Z482" i="1"/>
  <c r="A483" i="1"/>
  <c r="N482" i="1" l="1"/>
  <c r="AC482" i="1"/>
  <c r="L482" i="1"/>
  <c r="M482" i="1" s="1"/>
  <c r="AD482" i="1"/>
  <c r="P483" i="1"/>
  <c r="A528" i="4"/>
  <c r="G483" i="1"/>
  <c r="AA483" i="1"/>
  <c r="F482" i="1"/>
  <c r="B483" i="1"/>
  <c r="U482" i="1" l="1"/>
  <c r="V482" i="1" s="1"/>
  <c r="Q482" i="1"/>
  <c r="R482" i="1" s="1"/>
  <c r="C528" i="4"/>
  <c r="B528" i="4"/>
  <c r="AG483" i="1"/>
  <c r="C483" i="1"/>
  <c r="X483" i="1"/>
  <c r="AE482" i="1" l="1"/>
  <c r="AB482" i="1"/>
  <c r="S482" i="1"/>
  <c r="E482" i="1" l="1"/>
  <c r="H483" i="1" s="1"/>
  <c r="T482" i="1"/>
  <c r="I483" i="1" l="1"/>
  <c r="D483" i="1" s="1"/>
  <c r="J483" i="1"/>
  <c r="W482" i="1"/>
  <c r="AF482" i="1" s="1"/>
  <c r="AH482" i="1"/>
  <c r="K483" i="1" l="1"/>
  <c r="Y483" i="1"/>
  <c r="A484" i="1"/>
  <c r="Z483" i="1"/>
  <c r="N483" i="1" l="1"/>
  <c r="AC483" i="1"/>
  <c r="AD483" i="1"/>
  <c r="L483" i="1"/>
  <c r="M483" i="1" s="1"/>
  <c r="P484" i="1"/>
  <c r="F483" i="1"/>
  <c r="G484" i="1"/>
  <c r="AA484" i="1"/>
  <c r="A529" i="4"/>
  <c r="B484" i="1"/>
  <c r="U483" i="1" l="1"/>
  <c r="V483" i="1" s="1"/>
  <c r="Q483" i="1"/>
  <c r="R483" i="1" s="1"/>
  <c r="C529" i="4"/>
  <c r="B529" i="4"/>
  <c r="AG484" i="1"/>
  <c r="C484" i="1"/>
  <c r="X484" i="1"/>
  <c r="AB483" i="1" l="1"/>
  <c r="S483" i="1"/>
  <c r="AE483" i="1"/>
  <c r="E483" i="1" l="1"/>
  <c r="H484" i="1" s="1"/>
  <c r="T483" i="1"/>
  <c r="I484" i="1" l="1"/>
  <c r="J484" i="1"/>
  <c r="AH483" i="1"/>
  <c r="W483" i="1"/>
  <c r="AF483" i="1" s="1"/>
  <c r="Y484" i="1" l="1"/>
  <c r="K484" i="1"/>
  <c r="A485" i="1"/>
  <c r="Z484" i="1"/>
  <c r="D484" i="1"/>
  <c r="N484" i="1" l="1"/>
  <c r="AC484" i="1"/>
  <c r="AD484" i="1"/>
  <c r="L484" i="1"/>
  <c r="M484" i="1" s="1"/>
  <c r="P485" i="1"/>
  <c r="AA485" i="1"/>
  <c r="F484" i="1"/>
  <c r="B485" i="1"/>
  <c r="G485" i="1"/>
  <c r="A530" i="4"/>
  <c r="U484" i="1" l="1"/>
  <c r="V484" i="1" s="1"/>
  <c r="Q484" i="1"/>
  <c r="R484" i="1" s="1"/>
  <c r="C485" i="1"/>
  <c r="AG485" i="1"/>
  <c r="X485" i="1"/>
  <c r="C530" i="4"/>
  <c r="B530" i="4"/>
  <c r="AE484" i="1" l="1"/>
  <c r="S484" i="1"/>
  <c r="AB484" i="1"/>
  <c r="E484" i="1" l="1"/>
  <c r="H485" i="1" s="1"/>
  <c r="T484" i="1"/>
  <c r="I485" i="1" l="1"/>
  <c r="D485" i="1" s="1"/>
  <c r="J485" i="1"/>
  <c r="W484" i="1"/>
  <c r="AF484" i="1" s="1"/>
  <c r="AH484" i="1"/>
  <c r="Z485" i="1" l="1"/>
  <c r="A486" i="1"/>
  <c r="K485" i="1"/>
  <c r="Y485" i="1"/>
  <c r="P486" i="1" l="1"/>
  <c r="B486" i="1"/>
  <c r="AA486" i="1"/>
  <c r="A531" i="4"/>
  <c r="F485" i="1"/>
  <c r="G486" i="1"/>
  <c r="N485" i="1"/>
  <c r="AC485" i="1"/>
  <c r="AD485" i="1"/>
  <c r="L485" i="1"/>
  <c r="M485" i="1" s="1"/>
  <c r="C486" i="1" l="1"/>
  <c r="X486" i="1"/>
  <c r="AG486" i="1"/>
  <c r="C531" i="4"/>
  <c r="B531" i="4"/>
  <c r="U485" i="1"/>
  <c r="V485" i="1" s="1"/>
  <c r="Q485" i="1"/>
  <c r="R485" i="1" s="1"/>
  <c r="S485" i="1" l="1"/>
  <c r="AB485" i="1"/>
  <c r="AE485" i="1"/>
  <c r="E485" i="1" l="1"/>
  <c r="H486" i="1" s="1"/>
  <c r="T485" i="1"/>
  <c r="I486" i="1" l="1"/>
  <c r="J486" i="1"/>
  <c r="W485" i="1"/>
  <c r="AF485" i="1" s="1"/>
  <c r="AH485" i="1"/>
  <c r="A487" i="1" l="1"/>
  <c r="Z486" i="1"/>
  <c r="K486" i="1"/>
  <c r="Y486" i="1"/>
  <c r="D486" i="1"/>
  <c r="P487" i="1" l="1"/>
  <c r="AA487" i="1"/>
  <c r="F486" i="1"/>
  <c r="B487" i="1"/>
  <c r="G487" i="1"/>
  <c r="A532" i="4"/>
  <c r="N486" i="1"/>
  <c r="AC486" i="1"/>
  <c r="L486" i="1"/>
  <c r="M486" i="1" s="1"/>
  <c r="AD486" i="1"/>
  <c r="C487" i="1" l="1"/>
  <c r="X487" i="1"/>
  <c r="AG487" i="1"/>
  <c r="C532" i="4"/>
  <c r="B532" i="4"/>
  <c r="U486" i="1"/>
  <c r="V486" i="1" s="1"/>
  <c r="Q486" i="1"/>
  <c r="R486" i="1" s="1"/>
  <c r="AE486" i="1" l="1"/>
  <c r="AB486" i="1"/>
  <c r="S486" i="1"/>
  <c r="E486" i="1" l="1"/>
  <c r="H487" i="1" s="1"/>
  <c r="T486" i="1"/>
  <c r="I487" i="1" l="1"/>
  <c r="D487" i="1" s="1"/>
  <c r="J487" i="1"/>
  <c r="W486" i="1"/>
  <c r="AF486" i="1" s="1"/>
  <c r="AH486" i="1"/>
  <c r="A488" i="1" l="1"/>
  <c r="Z487" i="1"/>
  <c r="K487" i="1"/>
  <c r="Y487" i="1"/>
  <c r="P488" i="1" l="1"/>
  <c r="B488" i="1"/>
  <c r="A533" i="4"/>
  <c r="F487" i="1"/>
  <c r="G488" i="1"/>
  <c r="AA488" i="1"/>
  <c r="N487" i="1"/>
  <c r="AC487" i="1"/>
  <c r="L487" i="1"/>
  <c r="M487" i="1" s="1"/>
  <c r="AD487" i="1"/>
  <c r="AG488" i="1" l="1"/>
  <c r="C488" i="1"/>
  <c r="X488" i="1"/>
  <c r="C533" i="4"/>
  <c r="B533" i="4"/>
  <c r="U487" i="1"/>
  <c r="V487" i="1" s="1"/>
  <c r="Q487" i="1"/>
  <c r="R487" i="1" s="1"/>
  <c r="AB487" i="1" l="1"/>
  <c r="S487" i="1"/>
  <c r="AE487" i="1"/>
  <c r="E487" i="1" l="1"/>
  <c r="H488" i="1" s="1"/>
  <c r="T487" i="1"/>
  <c r="I488" i="1" l="1"/>
  <c r="D488" i="1" s="1"/>
  <c r="J488" i="1"/>
  <c r="W487" i="1"/>
  <c r="AF487" i="1" s="1"/>
  <c r="AH487" i="1"/>
  <c r="A489" i="1" l="1"/>
  <c r="Z488" i="1"/>
  <c r="K488" i="1"/>
  <c r="Y488" i="1"/>
  <c r="P489" i="1" l="1"/>
  <c r="F488" i="1"/>
  <c r="B489" i="1"/>
  <c r="A534" i="4"/>
  <c r="G489" i="1"/>
  <c r="AA489" i="1"/>
  <c r="N488" i="1"/>
  <c r="AC488" i="1"/>
  <c r="L488" i="1"/>
  <c r="M488" i="1" s="1"/>
  <c r="AD488" i="1"/>
  <c r="X489" i="1" l="1"/>
  <c r="AG489" i="1"/>
  <c r="C489" i="1"/>
  <c r="C534" i="4"/>
  <c r="B534" i="4"/>
  <c r="U488" i="1"/>
  <c r="V488" i="1" s="1"/>
  <c r="Q488" i="1"/>
  <c r="R488" i="1" s="1"/>
  <c r="AB488" i="1" l="1"/>
  <c r="S488" i="1"/>
  <c r="AE488" i="1"/>
  <c r="E488" i="1" l="1"/>
  <c r="H489" i="1" s="1"/>
  <c r="T488" i="1"/>
  <c r="I489" i="1" l="1"/>
  <c r="J489" i="1"/>
  <c r="AH488" i="1"/>
  <c r="W488" i="1"/>
  <c r="AF488" i="1" s="1"/>
  <c r="K489" i="1" l="1"/>
  <c r="Y489" i="1"/>
  <c r="A490" i="1"/>
  <c r="Z489" i="1"/>
  <c r="D489" i="1"/>
  <c r="N489" i="1" l="1"/>
  <c r="AC489" i="1"/>
  <c r="AD489" i="1"/>
  <c r="L489" i="1"/>
  <c r="M489" i="1" s="1"/>
  <c r="P490" i="1"/>
  <c r="AA490" i="1"/>
  <c r="A535" i="4"/>
  <c r="B490" i="1"/>
  <c r="G490" i="1"/>
  <c r="F489" i="1"/>
  <c r="U489" i="1" l="1"/>
  <c r="V489" i="1" s="1"/>
  <c r="Q489" i="1"/>
  <c r="R489" i="1" s="1"/>
  <c r="C535" i="4"/>
  <c r="B535" i="4"/>
  <c r="C490" i="1"/>
  <c r="X490" i="1"/>
  <c r="AG490" i="1"/>
  <c r="S489" i="1" l="1"/>
  <c r="AB489" i="1"/>
  <c r="AE489" i="1"/>
  <c r="E489" i="1" l="1"/>
  <c r="H490" i="1" s="1"/>
  <c r="T489" i="1"/>
  <c r="I490" i="1" l="1"/>
  <c r="J490" i="1"/>
  <c r="W489" i="1"/>
  <c r="AF489" i="1" s="1"/>
  <c r="AH489" i="1"/>
  <c r="Z490" i="1" l="1"/>
  <c r="K490" i="1"/>
  <c r="Y490" i="1"/>
  <c r="A491" i="1"/>
  <c r="D490" i="1"/>
  <c r="N490" i="1" l="1"/>
  <c r="AC490" i="1"/>
  <c r="L490" i="1"/>
  <c r="M490" i="1" s="1"/>
  <c r="AD490" i="1"/>
  <c r="P491" i="1"/>
  <c r="G491" i="1"/>
  <c r="AA491" i="1"/>
  <c r="A536" i="4"/>
  <c r="B491" i="1"/>
  <c r="F490" i="1"/>
  <c r="U490" i="1" l="1"/>
  <c r="V490" i="1" s="1"/>
  <c r="Q490" i="1"/>
  <c r="R490" i="1" s="1"/>
  <c r="C536" i="4"/>
  <c r="B536" i="4"/>
  <c r="AG491" i="1"/>
  <c r="C491" i="1"/>
  <c r="X491" i="1"/>
  <c r="S490" i="1" l="1"/>
  <c r="AE490" i="1"/>
  <c r="AB490" i="1"/>
  <c r="E490" i="1" l="1"/>
  <c r="H491" i="1" s="1"/>
  <c r="T490" i="1"/>
  <c r="I491" i="1" l="1"/>
  <c r="J491" i="1"/>
  <c r="W490" i="1"/>
  <c r="AF490" i="1" s="1"/>
  <c r="AH490" i="1"/>
  <c r="A492" i="1" l="1"/>
  <c r="Z491" i="1"/>
  <c r="K491" i="1"/>
  <c r="Y491" i="1"/>
  <c r="D491" i="1"/>
  <c r="P492" i="1" l="1"/>
  <c r="B492" i="1"/>
  <c r="AA492" i="1"/>
  <c r="A537" i="4"/>
  <c r="G492" i="1"/>
  <c r="F491" i="1"/>
  <c r="N491" i="1"/>
  <c r="AC491" i="1"/>
  <c r="AD491" i="1"/>
  <c r="L491" i="1"/>
  <c r="M491" i="1" s="1"/>
  <c r="C492" i="1" l="1"/>
  <c r="AG492" i="1"/>
  <c r="X492" i="1"/>
  <c r="C537" i="4"/>
  <c r="B537" i="4"/>
  <c r="U491" i="1"/>
  <c r="V491" i="1" s="1"/>
  <c r="Q491" i="1"/>
  <c r="R491" i="1" s="1"/>
  <c r="AB491" i="1" l="1"/>
  <c r="S491" i="1"/>
  <c r="AE491" i="1"/>
  <c r="E491" i="1" l="1"/>
  <c r="H492" i="1" s="1"/>
  <c r="T491" i="1"/>
  <c r="I492" i="1" l="1"/>
  <c r="D492" i="1" s="1"/>
  <c r="J492" i="1"/>
  <c r="W491" i="1"/>
  <c r="AF491" i="1" s="1"/>
  <c r="AH491" i="1"/>
  <c r="A493" i="1" l="1"/>
  <c r="Y492" i="1"/>
  <c r="Z492" i="1"/>
  <c r="K492" i="1"/>
  <c r="P493" i="1" l="1"/>
  <c r="AA493" i="1"/>
  <c r="F492" i="1"/>
  <c r="B493" i="1"/>
  <c r="A538" i="4"/>
  <c r="G493" i="1"/>
  <c r="N492" i="1"/>
  <c r="AC492" i="1"/>
  <c r="L492" i="1"/>
  <c r="M492" i="1" s="1"/>
  <c r="AD492" i="1"/>
  <c r="C493" i="1" l="1"/>
  <c r="AG493" i="1"/>
  <c r="X493" i="1"/>
  <c r="C538" i="4"/>
  <c r="B538" i="4"/>
  <c r="U492" i="1"/>
  <c r="V492" i="1" s="1"/>
  <c r="Q492" i="1"/>
  <c r="R492" i="1" s="1"/>
  <c r="AE492" i="1" l="1"/>
  <c r="S492" i="1"/>
  <c r="AB492" i="1"/>
  <c r="E492" i="1" l="1"/>
  <c r="H493" i="1" s="1"/>
  <c r="T492" i="1"/>
  <c r="I493" i="1" l="1"/>
  <c r="J493" i="1"/>
  <c r="W492" i="1"/>
  <c r="AF492" i="1" s="1"/>
  <c r="AH492" i="1"/>
  <c r="A494" i="1" l="1"/>
  <c r="Z493" i="1"/>
  <c r="K493" i="1"/>
  <c r="Y493" i="1"/>
  <c r="D493" i="1"/>
  <c r="P494" i="1" l="1"/>
  <c r="AA494" i="1"/>
  <c r="B494" i="1"/>
  <c r="F493" i="1"/>
  <c r="G494" i="1"/>
  <c r="A539" i="4"/>
  <c r="N493" i="1"/>
  <c r="AC493" i="1"/>
  <c r="L493" i="1"/>
  <c r="M493" i="1" s="1"/>
  <c r="AD493" i="1"/>
  <c r="C494" i="1" l="1"/>
  <c r="X494" i="1"/>
  <c r="AG494" i="1"/>
  <c r="C539" i="4"/>
  <c r="B539" i="4"/>
  <c r="U493" i="1"/>
  <c r="V493" i="1" s="1"/>
  <c r="Q493" i="1"/>
  <c r="R493" i="1" s="1"/>
  <c r="AE493" i="1" l="1"/>
  <c r="S493" i="1"/>
  <c r="AB493" i="1"/>
  <c r="E493" i="1" l="1"/>
  <c r="H494" i="1" s="1"/>
  <c r="T493" i="1"/>
  <c r="I494" i="1" l="1"/>
  <c r="J494" i="1"/>
  <c r="W493" i="1"/>
  <c r="AF493" i="1" s="1"/>
  <c r="AH493" i="1"/>
  <c r="A495" i="1" l="1"/>
  <c r="K494" i="1"/>
  <c r="Y494" i="1"/>
  <c r="Z494" i="1"/>
  <c r="D494" i="1"/>
  <c r="P495" i="1" l="1"/>
  <c r="F494" i="1"/>
  <c r="B495" i="1"/>
  <c r="A540" i="4"/>
  <c r="G495" i="1"/>
  <c r="AA495" i="1"/>
  <c r="N494" i="1"/>
  <c r="AC494" i="1"/>
  <c r="L494" i="1"/>
  <c r="M494" i="1" s="1"/>
  <c r="AD494" i="1"/>
  <c r="AG495" i="1" l="1"/>
  <c r="C495" i="1"/>
  <c r="X495" i="1"/>
  <c r="C540" i="4"/>
  <c r="B540" i="4"/>
  <c r="U494" i="1"/>
  <c r="V494" i="1" s="1"/>
  <c r="Q494" i="1"/>
  <c r="R494" i="1" s="1"/>
  <c r="AE494" i="1" l="1"/>
  <c r="S494" i="1"/>
  <c r="AB494" i="1"/>
  <c r="E494" i="1" l="1"/>
  <c r="H495" i="1" s="1"/>
  <c r="T494" i="1"/>
  <c r="I495" i="1" l="1"/>
  <c r="D495" i="1" s="1"/>
  <c r="J495" i="1"/>
  <c r="W494" i="1"/>
  <c r="AF494" i="1" s="1"/>
  <c r="AH494" i="1"/>
  <c r="A496" i="1" l="1"/>
  <c r="Y495" i="1"/>
  <c r="K495" i="1"/>
  <c r="Z495" i="1"/>
  <c r="P496" i="1" l="1"/>
  <c r="AA496" i="1"/>
  <c r="F495" i="1"/>
  <c r="G496" i="1"/>
  <c r="A541" i="4"/>
  <c r="B496" i="1"/>
  <c r="N495" i="1"/>
  <c r="AC495" i="1"/>
  <c r="L495" i="1"/>
  <c r="M495" i="1" s="1"/>
  <c r="AD495" i="1"/>
  <c r="C541" i="4" l="1"/>
  <c r="B541" i="4"/>
  <c r="C496" i="1"/>
  <c r="X496" i="1"/>
  <c r="AG496" i="1"/>
  <c r="U495" i="1"/>
  <c r="V495" i="1" s="1"/>
  <c r="Q495" i="1"/>
  <c r="R495" i="1" s="1"/>
  <c r="AB495" i="1" l="1"/>
  <c r="S495" i="1"/>
  <c r="AE495" i="1"/>
  <c r="E495" i="1" l="1"/>
  <c r="H496" i="1" s="1"/>
  <c r="T495" i="1"/>
  <c r="I496" i="1" l="1"/>
  <c r="D496" i="1" s="1"/>
  <c r="J496" i="1"/>
  <c r="W495" i="1"/>
  <c r="AF495" i="1" s="1"/>
  <c r="AH495" i="1"/>
  <c r="Z496" i="1" l="1"/>
  <c r="K496" i="1"/>
  <c r="A497" i="1"/>
  <c r="Y496" i="1"/>
  <c r="N496" i="1" l="1"/>
  <c r="AC496" i="1"/>
  <c r="L496" i="1"/>
  <c r="M496" i="1" s="1"/>
  <c r="AD496" i="1"/>
  <c r="P497" i="1"/>
  <c r="AA497" i="1"/>
  <c r="B497" i="1"/>
  <c r="G497" i="1"/>
  <c r="A542" i="4"/>
  <c r="F496" i="1"/>
  <c r="U496" i="1" l="1"/>
  <c r="V496" i="1" s="1"/>
  <c r="Q496" i="1"/>
  <c r="R496" i="1" s="1"/>
  <c r="C497" i="1"/>
  <c r="AG497" i="1"/>
  <c r="X497" i="1"/>
  <c r="C542" i="4"/>
  <c r="B542" i="4"/>
  <c r="AE496" i="1" l="1"/>
  <c r="AB496" i="1"/>
  <c r="S496" i="1"/>
  <c r="E496" i="1" l="1"/>
  <c r="H497" i="1" s="1"/>
  <c r="T496" i="1"/>
  <c r="I497" i="1" l="1"/>
  <c r="D497" i="1" s="1"/>
  <c r="J497" i="1"/>
  <c r="W496" i="1"/>
  <c r="AF496" i="1" s="1"/>
  <c r="AH496" i="1"/>
  <c r="A498" i="1" l="1"/>
  <c r="K497" i="1"/>
  <c r="Y497" i="1"/>
  <c r="Z497" i="1"/>
  <c r="P498" i="1" l="1"/>
  <c r="AA498" i="1"/>
  <c r="B498" i="1"/>
  <c r="A543" i="4"/>
  <c r="F497" i="1"/>
  <c r="G498" i="1"/>
  <c r="N497" i="1"/>
  <c r="AC497" i="1"/>
  <c r="AD497" i="1"/>
  <c r="L497" i="1"/>
  <c r="M497" i="1" s="1"/>
  <c r="X498" i="1" l="1"/>
  <c r="C498" i="1"/>
  <c r="AG498" i="1"/>
  <c r="C543" i="4"/>
  <c r="B543" i="4"/>
  <c r="U497" i="1"/>
  <c r="V497" i="1" s="1"/>
  <c r="Q497" i="1"/>
  <c r="R497" i="1" s="1"/>
  <c r="AE497" i="1" l="1"/>
  <c r="S497" i="1"/>
  <c r="AB497" i="1"/>
  <c r="E497" i="1" l="1"/>
  <c r="H498" i="1" s="1"/>
  <c r="T497" i="1"/>
  <c r="I498" i="1" l="1"/>
  <c r="D498" i="1" s="1"/>
  <c r="J498" i="1"/>
  <c r="AH497" i="1"/>
  <c r="W497" i="1"/>
  <c r="AF497" i="1" s="1"/>
  <c r="Z498" i="1" l="1"/>
  <c r="A499" i="1"/>
  <c r="Y498" i="1"/>
  <c r="K498" i="1"/>
  <c r="P499" i="1" l="1"/>
  <c r="AA499" i="1"/>
  <c r="F498" i="1"/>
  <c r="B499" i="1"/>
  <c r="G499" i="1"/>
  <c r="A544" i="4"/>
  <c r="N498" i="1"/>
  <c r="AC498" i="1"/>
  <c r="AD498" i="1"/>
  <c r="L498" i="1"/>
  <c r="M498" i="1" s="1"/>
  <c r="AG499" i="1" l="1"/>
  <c r="X499" i="1"/>
  <c r="C499" i="1"/>
  <c r="C544" i="4"/>
  <c r="B544" i="4"/>
  <c r="U498" i="1"/>
  <c r="V498" i="1" s="1"/>
  <c r="Q498" i="1"/>
  <c r="R498" i="1" s="1"/>
  <c r="S498" i="1" l="1"/>
  <c r="AE498" i="1"/>
  <c r="AB498" i="1"/>
  <c r="E498" i="1" l="1"/>
  <c r="H499" i="1" s="1"/>
  <c r="T498" i="1"/>
  <c r="I499" i="1" l="1"/>
  <c r="J499" i="1"/>
  <c r="W498" i="1"/>
  <c r="AF498" i="1" s="1"/>
  <c r="AH498" i="1"/>
  <c r="A500" i="1" l="1"/>
  <c r="Y499" i="1"/>
  <c r="K499" i="1"/>
  <c r="Z499" i="1"/>
  <c r="D499" i="1"/>
  <c r="P500" i="1" l="1"/>
  <c r="AA500" i="1"/>
  <c r="F499" i="1"/>
  <c r="B500" i="1"/>
  <c r="G500" i="1"/>
  <c r="A545" i="4"/>
  <c r="N499" i="1"/>
  <c r="AC499" i="1"/>
  <c r="AD499" i="1"/>
  <c r="L499" i="1"/>
  <c r="M499" i="1" s="1"/>
  <c r="AG500" i="1" l="1"/>
  <c r="C500" i="1"/>
  <c r="X500" i="1"/>
  <c r="C545" i="4"/>
  <c r="B545" i="4"/>
  <c r="U499" i="1"/>
  <c r="V499" i="1" s="1"/>
  <c r="Q499" i="1"/>
  <c r="R499" i="1" s="1"/>
  <c r="AB499" i="1" l="1"/>
  <c r="S499" i="1"/>
  <c r="AE499" i="1"/>
  <c r="E499" i="1" l="1"/>
  <c r="H500" i="1" s="1"/>
  <c r="T499" i="1"/>
  <c r="I500" i="1" l="1"/>
  <c r="D500" i="1" s="1"/>
  <c r="J500" i="1"/>
  <c r="AH499" i="1"/>
  <c r="W499" i="1"/>
  <c r="AF499" i="1" s="1"/>
  <c r="A501" i="1" l="1"/>
  <c r="Y500" i="1"/>
  <c r="K500" i="1"/>
  <c r="Z500" i="1"/>
  <c r="P501" i="1" l="1"/>
  <c r="G501" i="1"/>
  <c r="A546" i="4"/>
  <c r="B501" i="1"/>
  <c r="F500" i="1"/>
  <c r="AA501" i="1"/>
  <c r="N500" i="1"/>
  <c r="AC500" i="1"/>
  <c r="L500" i="1"/>
  <c r="M500" i="1" s="1"/>
  <c r="AD500" i="1"/>
  <c r="C546" i="4" l="1"/>
  <c r="B546" i="4"/>
  <c r="X501" i="1"/>
  <c r="C501" i="1"/>
  <c r="AG501" i="1"/>
  <c r="U500" i="1"/>
  <c r="V500" i="1" s="1"/>
  <c r="Q500" i="1"/>
  <c r="R500" i="1" s="1"/>
  <c r="S500" i="1" l="1"/>
  <c r="AB500" i="1"/>
  <c r="AE500" i="1"/>
  <c r="E500" i="1" l="1"/>
  <c r="H501" i="1" s="1"/>
  <c r="T500" i="1"/>
  <c r="I501" i="1" l="1"/>
  <c r="D501" i="1" s="1"/>
  <c r="J501" i="1"/>
  <c r="W500" i="1"/>
  <c r="AF500" i="1" s="1"/>
  <c r="AH500" i="1"/>
  <c r="Y501" i="1" l="1"/>
  <c r="K501" i="1"/>
  <c r="A502" i="1"/>
  <c r="Z501" i="1"/>
  <c r="N501" i="1" l="1"/>
  <c r="AC501" i="1"/>
  <c r="L501" i="1"/>
  <c r="M501" i="1" s="1"/>
  <c r="AD501" i="1"/>
  <c r="P502" i="1"/>
  <c r="G502" i="1"/>
  <c r="AA502" i="1"/>
  <c r="A547" i="4"/>
  <c r="F501" i="1"/>
  <c r="B502" i="1"/>
  <c r="U501" i="1" l="1"/>
  <c r="V501" i="1" s="1"/>
  <c r="Q501" i="1"/>
  <c r="R501" i="1" s="1"/>
  <c r="C547" i="4"/>
  <c r="B547" i="4"/>
  <c r="AG502" i="1"/>
  <c r="C502" i="1"/>
  <c r="X502" i="1"/>
  <c r="S501" i="1" l="1"/>
  <c r="AE501" i="1"/>
  <c r="AB501" i="1"/>
  <c r="E501" i="1" l="1"/>
  <c r="H502" i="1" s="1"/>
  <c r="T501" i="1"/>
  <c r="I502" i="1" l="1"/>
  <c r="J502" i="1"/>
  <c r="W501" i="1"/>
  <c r="AF501" i="1" s="1"/>
  <c r="AH501" i="1"/>
  <c r="Z502" i="1" l="1"/>
  <c r="A503" i="1"/>
  <c r="K502" i="1"/>
  <c r="Y502" i="1"/>
  <c r="D502" i="1"/>
  <c r="P503" i="1" l="1"/>
  <c r="AA503" i="1"/>
  <c r="A548" i="4"/>
  <c r="F502" i="1"/>
  <c r="G503" i="1"/>
  <c r="B503" i="1"/>
  <c r="N502" i="1"/>
  <c r="AC502" i="1"/>
  <c r="L502" i="1"/>
  <c r="M502" i="1" s="1"/>
  <c r="AD502" i="1"/>
  <c r="C548" i="4" l="1"/>
  <c r="B548" i="4"/>
  <c r="AG503" i="1"/>
  <c r="X503" i="1"/>
  <c r="C503" i="1"/>
  <c r="U502" i="1"/>
  <c r="V502" i="1" s="1"/>
  <c r="Q502" i="1"/>
  <c r="R502" i="1" s="1"/>
  <c r="S502" i="1" l="1"/>
  <c r="AE502" i="1"/>
  <c r="AB502" i="1"/>
  <c r="E502" i="1" l="1"/>
  <c r="H503" i="1" s="1"/>
  <c r="T502" i="1"/>
  <c r="I503" i="1" l="1"/>
  <c r="J503" i="1"/>
  <c r="W502" i="1"/>
  <c r="AF502" i="1" s="1"/>
  <c r="AH502" i="1"/>
  <c r="Y503" i="1" l="1"/>
  <c r="A504" i="1"/>
  <c r="K503" i="1"/>
  <c r="Z503" i="1"/>
  <c r="D503" i="1"/>
  <c r="P504" i="1" l="1"/>
  <c r="AA504" i="1"/>
  <c r="F503" i="1"/>
  <c r="B504" i="1"/>
  <c r="G504" i="1"/>
  <c r="A549" i="4"/>
  <c r="N503" i="1"/>
  <c r="AC503" i="1"/>
  <c r="L503" i="1"/>
  <c r="M503" i="1" s="1"/>
  <c r="AD503" i="1"/>
  <c r="C504" i="1" l="1"/>
  <c r="X504" i="1"/>
  <c r="AG504" i="1"/>
  <c r="C549" i="4"/>
  <c r="B549" i="4"/>
  <c r="U503" i="1"/>
  <c r="V503" i="1" s="1"/>
  <c r="Q503" i="1"/>
  <c r="R503" i="1" s="1"/>
  <c r="AB503" i="1" l="1"/>
  <c r="S503" i="1"/>
  <c r="AE503" i="1"/>
  <c r="E503" i="1" l="1"/>
  <c r="H504" i="1" s="1"/>
  <c r="T503" i="1"/>
  <c r="I504" i="1" l="1"/>
  <c r="J504" i="1"/>
  <c r="AH503" i="1"/>
  <c r="W503" i="1"/>
  <c r="AF503" i="1" s="1"/>
  <c r="A505" i="1" l="1"/>
  <c r="Y504" i="1"/>
  <c r="K504" i="1"/>
  <c r="Z504" i="1"/>
  <c r="D504" i="1"/>
  <c r="P505" i="1" l="1"/>
  <c r="F504" i="1"/>
  <c r="AA505" i="1"/>
  <c r="B505" i="1"/>
  <c r="G505" i="1"/>
  <c r="A550" i="4"/>
  <c r="N504" i="1"/>
  <c r="AC504" i="1"/>
  <c r="AD504" i="1"/>
  <c r="L504" i="1"/>
  <c r="M504" i="1" s="1"/>
  <c r="X505" i="1" l="1"/>
  <c r="AG505" i="1"/>
  <c r="C505" i="1"/>
  <c r="C550" i="4"/>
  <c r="B550" i="4"/>
  <c r="U504" i="1"/>
  <c r="V504" i="1" s="1"/>
  <c r="Q504" i="1"/>
  <c r="R504" i="1" s="1"/>
  <c r="S504" i="1" l="1"/>
  <c r="AE504" i="1"/>
  <c r="AB504" i="1"/>
  <c r="E504" i="1" l="1"/>
  <c r="H505" i="1" s="1"/>
  <c r="T504" i="1"/>
  <c r="I505" i="1" l="1"/>
  <c r="J505" i="1"/>
  <c r="W504" i="1"/>
  <c r="AF504" i="1" s="1"/>
  <c r="AH504" i="1"/>
  <c r="Z505" i="1" l="1"/>
  <c r="K505" i="1"/>
  <c r="A506" i="1"/>
  <c r="Y505" i="1"/>
  <c r="D505" i="1"/>
  <c r="N505" i="1" l="1"/>
  <c r="AC505" i="1"/>
  <c r="L505" i="1"/>
  <c r="M505" i="1" s="1"/>
  <c r="AD505" i="1"/>
  <c r="P506" i="1"/>
  <c r="B506" i="1"/>
  <c r="AA506" i="1"/>
  <c r="G506" i="1"/>
  <c r="A551" i="4"/>
  <c r="F505" i="1"/>
  <c r="U505" i="1" l="1"/>
  <c r="V505" i="1" s="1"/>
  <c r="Q505" i="1"/>
  <c r="R505" i="1" s="1"/>
  <c r="C506" i="1"/>
  <c r="X506" i="1"/>
  <c r="AG506" i="1"/>
  <c r="C551" i="4"/>
  <c r="B551" i="4"/>
  <c r="S505" i="1" l="1"/>
  <c r="AE505" i="1"/>
  <c r="AB505" i="1"/>
  <c r="E505" i="1" l="1"/>
  <c r="H506" i="1" s="1"/>
  <c r="T505" i="1"/>
  <c r="I506" i="1" l="1"/>
  <c r="J506" i="1"/>
  <c r="W505" i="1"/>
  <c r="AF505" i="1" s="1"/>
  <c r="AH505" i="1"/>
  <c r="Z506" i="1" l="1"/>
  <c r="K506" i="1"/>
  <c r="A507" i="1"/>
  <c r="Y506" i="1"/>
  <c r="D506" i="1"/>
  <c r="N506" i="1" l="1"/>
  <c r="AC506" i="1"/>
  <c r="L506" i="1"/>
  <c r="M506" i="1" s="1"/>
  <c r="AD506" i="1"/>
  <c r="P507" i="1"/>
  <c r="AA507" i="1"/>
  <c r="B507" i="1"/>
  <c r="A552" i="4"/>
  <c r="F506" i="1"/>
  <c r="G507" i="1"/>
  <c r="U506" i="1" l="1"/>
  <c r="V506" i="1" s="1"/>
  <c r="Q506" i="1"/>
  <c r="R506" i="1" s="1"/>
  <c r="C507" i="1"/>
  <c r="AG507" i="1"/>
  <c r="X507" i="1"/>
  <c r="C552" i="4"/>
  <c r="B552" i="4"/>
  <c r="S506" i="1" l="1"/>
  <c r="AE506" i="1"/>
  <c r="AB506" i="1"/>
  <c r="E506" i="1" l="1"/>
  <c r="H507" i="1" s="1"/>
  <c r="T506" i="1"/>
  <c r="I507" i="1" l="1"/>
  <c r="D507" i="1" s="1"/>
  <c r="J507" i="1"/>
  <c r="AH506" i="1"/>
  <c r="W506" i="1"/>
  <c r="AF506" i="1" s="1"/>
  <c r="Z507" i="1" l="1"/>
  <c r="A508" i="1"/>
  <c r="Y507" i="1"/>
  <c r="K507" i="1"/>
  <c r="P508" i="1" l="1"/>
  <c r="F507" i="1"/>
  <c r="B508" i="1"/>
  <c r="A553" i="4"/>
  <c r="G508" i="1"/>
  <c r="AA508" i="1"/>
  <c r="N507" i="1"/>
  <c r="AC507" i="1"/>
  <c r="L507" i="1"/>
  <c r="M507" i="1" s="1"/>
  <c r="AD507" i="1"/>
  <c r="C508" i="1" l="1"/>
  <c r="X508" i="1"/>
  <c r="AG508" i="1"/>
  <c r="C553" i="4"/>
  <c r="B553" i="4"/>
  <c r="U507" i="1"/>
  <c r="V507" i="1" s="1"/>
  <c r="Q507" i="1"/>
  <c r="R507" i="1" s="1"/>
  <c r="S507" i="1" l="1"/>
  <c r="AE507" i="1"/>
  <c r="AB507" i="1"/>
  <c r="E507" i="1" l="1"/>
  <c r="H508" i="1" s="1"/>
  <c r="T507" i="1"/>
  <c r="I508" i="1" l="1"/>
  <c r="D508" i="1" s="1"/>
  <c r="J508" i="1"/>
  <c r="W507" i="1"/>
  <c r="AF507" i="1" s="1"/>
  <c r="AH507" i="1"/>
  <c r="Z508" i="1" l="1"/>
  <c r="A509" i="1"/>
  <c r="K508" i="1"/>
  <c r="Y508" i="1"/>
  <c r="P509" i="1" l="1"/>
  <c r="G509" i="1"/>
  <c r="B509" i="1"/>
  <c r="F508" i="1"/>
  <c r="AA509" i="1"/>
  <c r="A554" i="4"/>
  <c r="N508" i="1"/>
  <c r="AC508" i="1"/>
  <c r="L508" i="1"/>
  <c r="M508" i="1" s="1"/>
  <c r="AD508" i="1"/>
  <c r="C509" i="1" l="1"/>
  <c r="AG509" i="1"/>
  <c r="X509" i="1"/>
  <c r="C554" i="4"/>
  <c r="B554" i="4"/>
  <c r="U508" i="1"/>
  <c r="V508" i="1" s="1"/>
  <c r="Q508" i="1"/>
  <c r="R508" i="1" s="1"/>
  <c r="AB508" i="1" l="1"/>
  <c r="S508" i="1"/>
  <c r="AE508" i="1"/>
  <c r="E508" i="1" l="1"/>
  <c r="H509" i="1" s="1"/>
  <c r="T508" i="1"/>
  <c r="I509" i="1" l="1"/>
  <c r="J509" i="1"/>
  <c r="W508" i="1"/>
  <c r="AF508" i="1" s="1"/>
  <c r="AH508" i="1"/>
  <c r="K509" i="1" l="1"/>
  <c r="Y509" i="1"/>
  <c r="Z509" i="1"/>
  <c r="A510" i="1"/>
  <c r="D509" i="1"/>
  <c r="N509" i="1" l="1"/>
  <c r="AC509" i="1"/>
  <c r="L509" i="1"/>
  <c r="M509" i="1" s="1"/>
  <c r="AD509" i="1"/>
  <c r="P510" i="1"/>
  <c r="F509" i="1"/>
  <c r="B510" i="1"/>
  <c r="AA510" i="1"/>
  <c r="G510" i="1"/>
  <c r="A555" i="4"/>
  <c r="U509" i="1" l="1"/>
  <c r="V509" i="1" s="1"/>
  <c r="Q509" i="1"/>
  <c r="R509" i="1" s="1"/>
  <c r="X510" i="1"/>
  <c r="C510" i="1"/>
  <c r="AG510" i="1"/>
  <c r="C555" i="4"/>
  <c r="B555" i="4"/>
  <c r="S509" i="1" l="1"/>
  <c r="AE509" i="1"/>
  <c r="AB509" i="1"/>
  <c r="E509" i="1" l="1"/>
  <c r="H510" i="1" s="1"/>
  <c r="T509" i="1"/>
  <c r="I510" i="1" l="1"/>
  <c r="D510" i="1" s="1"/>
  <c r="J510" i="1"/>
  <c r="AH509" i="1"/>
  <c r="W509" i="1"/>
  <c r="AF509" i="1" s="1"/>
  <c r="Y510" i="1" l="1"/>
  <c r="K510" i="1"/>
  <c r="A511" i="1"/>
  <c r="Z510" i="1"/>
  <c r="N510" i="1" l="1"/>
  <c r="AC510" i="1"/>
  <c r="AD510" i="1"/>
  <c r="L510" i="1"/>
  <c r="M510" i="1" s="1"/>
  <c r="P511" i="1"/>
  <c r="AA511" i="1"/>
  <c r="G511" i="1"/>
  <c r="A556" i="4"/>
  <c r="F510" i="1"/>
  <c r="B511" i="1"/>
  <c r="U510" i="1" l="1"/>
  <c r="V510" i="1" s="1"/>
  <c r="Q510" i="1"/>
  <c r="R510" i="1" s="1"/>
  <c r="C556" i="4"/>
  <c r="B556" i="4"/>
  <c r="AG511" i="1"/>
  <c r="X511" i="1"/>
  <c r="C511" i="1"/>
  <c r="AE510" i="1" l="1"/>
  <c r="AB510" i="1"/>
  <c r="S510" i="1"/>
  <c r="E510" i="1" l="1"/>
  <c r="H511" i="1" s="1"/>
  <c r="T510" i="1"/>
  <c r="I511" i="1" l="1"/>
  <c r="D511" i="1" s="1"/>
  <c r="J511" i="1"/>
  <c r="W510" i="1"/>
  <c r="AF510" i="1" s="1"/>
  <c r="AH510" i="1"/>
  <c r="K511" i="1" l="1"/>
  <c r="A512" i="1"/>
  <c r="Z511" i="1"/>
  <c r="Y511" i="1"/>
  <c r="N511" i="1" l="1"/>
  <c r="AC511" i="1"/>
  <c r="L511" i="1"/>
  <c r="M511" i="1" s="1"/>
  <c r="AD511" i="1"/>
  <c r="P512" i="1"/>
  <c r="G512" i="1"/>
  <c r="F511" i="1"/>
  <c r="AA512" i="1"/>
  <c r="B512" i="1"/>
  <c r="A557" i="4"/>
  <c r="U511" i="1" l="1"/>
  <c r="V511" i="1" s="1"/>
  <c r="Q511" i="1"/>
  <c r="R511" i="1" s="1"/>
  <c r="AG512" i="1"/>
  <c r="C512" i="1"/>
  <c r="X512" i="1"/>
  <c r="C557" i="4"/>
  <c r="B557" i="4"/>
  <c r="S511" i="1" l="1"/>
  <c r="AB511" i="1"/>
  <c r="AE511" i="1"/>
  <c r="E511" i="1" l="1"/>
  <c r="H512" i="1" s="1"/>
  <c r="T511" i="1"/>
  <c r="I512" i="1" l="1"/>
  <c r="D512" i="1" s="1"/>
  <c r="J512" i="1"/>
  <c r="W511" i="1"/>
  <c r="AF511" i="1" s="1"/>
  <c r="AH511" i="1"/>
  <c r="A513" i="1" l="1"/>
  <c r="Z512" i="1"/>
  <c r="K512" i="1"/>
  <c r="Y512" i="1"/>
  <c r="P513" i="1" l="1"/>
  <c r="AA513" i="1"/>
  <c r="B513" i="1"/>
  <c r="F512" i="1"/>
  <c r="G513" i="1"/>
  <c r="A558" i="4"/>
  <c r="N512" i="1"/>
  <c r="AC512" i="1"/>
  <c r="L512" i="1"/>
  <c r="M512" i="1" s="1"/>
  <c r="AD512" i="1"/>
  <c r="C513" i="1" l="1"/>
  <c r="AG513" i="1"/>
  <c r="X513" i="1"/>
  <c r="C558" i="4"/>
  <c r="B558" i="4"/>
  <c r="U512" i="1"/>
  <c r="V512" i="1" s="1"/>
  <c r="Q512" i="1"/>
  <c r="R512" i="1" s="1"/>
  <c r="S512" i="1" l="1"/>
  <c r="AE512" i="1"/>
  <c r="AB512" i="1"/>
  <c r="E512" i="1" l="1"/>
  <c r="H513" i="1" s="1"/>
  <c r="T512" i="1"/>
  <c r="I513" i="1" l="1"/>
  <c r="J513" i="1"/>
  <c r="AH512" i="1"/>
  <c r="W512" i="1"/>
  <c r="AF512" i="1" s="1"/>
  <c r="Y513" i="1" l="1"/>
  <c r="A514" i="1"/>
  <c r="Z513" i="1"/>
  <c r="K513" i="1"/>
  <c r="D513" i="1"/>
  <c r="P514" i="1" l="1"/>
  <c r="AA514" i="1"/>
  <c r="B514" i="1"/>
  <c r="G514" i="1"/>
  <c r="A559" i="4"/>
  <c r="F513" i="1"/>
  <c r="N513" i="1"/>
  <c r="AC513" i="1"/>
  <c r="AD513" i="1"/>
  <c r="L513" i="1"/>
  <c r="M513" i="1" s="1"/>
  <c r="AG514" i="1" l="1"/>
  <c r="C514" i="1"/>
  <c r="X514" i="1"/>
  <c r="C559" i="4"/>
  <c r="B559" i="4"/>
  <c r="U513" i="1"/>
  <c r="V513" i="1" s="1"/>
  <c r="Q513" i="1"/>
  <c r="R513" i="1" s="1"/>
  <c r="AE513" i="1" l="1"/>
  <c r="AB513" i="1"/>
  <c r="S513" i="1"/>
  <c r="E513" i="1" l="1"/>
  <c r="H514" i="1" s="1"/>
  <c r="T513" i="1"/>
  <c r="I514" i="1" l="1"/>
  <c r="D514" i="1" s="1"/>
  <c r="J514" i="1"/>
  <c r="W513" i="1"/>
  <c r="AF513" i="1" s="1"/>
  <c r="AH513" i="1"/>
  <c r="K514" i="1" l="1"/>
  <c r="Z514" i="1"/>
  <c r="A515" i="1"/>
  <c r="Y514" i="1"/>
  <c r="N514" i="1" l="1"/>
  <c r="AC514" i="1"/>
  <c r="AD514" i="1"/>
  <c r="L514" i="1"/>
  <c r="M514" i="1" s="1"/>
  <c r="P515" i="1"/>
  <c r="A560" i="4"/>
  <c r="AA515" i="1"/>
  <c r="B515" i="1"/>
  <c r="F514" i="1"/>
  <c r="G515" i="1"/>
  <c r="U514" i="1" l="1"/>
  <c r="V514" i="1" s="1"/>
  <c r="Q514" i="1"/>
  <c r="R514" i="1" s="1"/>
  <c r="C560" i="4"/>
  <c r="B560" i="4"/>
  <c r="AG515" i="1"/>
  <c r="C515" i="1"/>
  <c r="X515" i="1"/>
  <c r="AE514" i="1" l="1"/>
  <c r="AB514" i="1"/>
  <c r="S514" i="1"/>
  <c r="E514" i="1" l="1"/>
  <c r="H515" i="1" s="1"/>
  <c r="T514" i="1"/>
  <c r="I515" i="1" l="1"/>
  <c r="D515" i="1" s="1"/>
  <c r="J515" i="1"/>
  <c r="W514" i="1"/>
  <c r="AF514" i="1" s="1"/>
  <c r="AH514" i="1"/>
  <c r="A516" i="1" l="1"/>
  <c r="Z515" i="1"/>
  <c r="K515" i="1"/>
  <c r="Y515" i="1"/>
  <c r="P516" i="1" l="1"/>
  <c r="AA516" i="1"/>
  <c r="F515" i="1"/>
  <c r="G516" i="1"/>
  <c r="B516" i="1"/>
  <c r="A561" i="4"/>
  <c r="N515" i="1"/>
  <c r="AC515" i="1"/>
  <c r="AD515" i="1"/>
  <c r="L515" i="1"/>
  <c r="M515" i="1" s="1"/>
  <c r="AG516" i="1" l="1"/>
  <c r="C516" i="1"/>
  <c r="X516" i="1"/>
  <c r="C561" i="4"/>
  <c r="B561" i="4"/>
  <c r="U515" i="1"/>
  <c r="V515" i="1" s="1"/>
  <c r="Q515" i="1"/>
  <c r="R515" i="1" s="1"/>
  <c r="S515" i="1" l="1"/>
  <c r="AE515" i="1"/>
  <c r="AB515" i="1"/>
  <c r="E515" i="1" l="1"/>
  <c r="H516" i="1" s="1"/>
  <c r="T515" i="1"/>
  <c r="I516" i="1" l="1"/>
  <c r="J516" i="1"/>
  <c r="W515" i="1"/>
  <c r="AF515" i="1" s="1"/>
  <c r="AH515" i="1"/>
  <c r="K516" i="1" l="1"/>
  <c r="Y516" i="1"/>
  <c r="A517" i="1"/>
  <c r="Z516" i="1"/>
  <c r="D516" i="1"/>
  <c r="N516" i="1" l="1"/>
  <c r="AC516" i="1"/>
  <c r="L516" i="1"/>
  <c r="M516" i="1" s="1"/>
  <c r="AD516" i="1"/>
  <c r="P517" i="1"/>
  <c r="A562" i="4"/>
  <c r="B517" i="1"/>
  <c r="G517" i="1"/>
  <c r="AA517" i="1"/>
  <c r="F516" i="1"/>
  <c r="U516" i="1" l="1"/>
  <c r="V516" i="1" s="1"/>
  <c r="Q516" i="1"/>
  <c r="R516" i="1" s="1"/>
  <c r="C562" i="4"/>
  <c r="B562" i="4"/>
  <c r="C517" i="1"/>
  <c r="X517" i="1"/>
  <c r="AG517" i="1"/>
  <c r="AE516" i="1" l="1"/>
  <c r="AB516" i="1"/>
  <c r="S516" i="1"/>
  <c r="E516" i="1" l="1"/>
  <c r="H517" i="1" s="1"/>
  <c r="T516" i="1"/>
  <c r="I517" i="1" l="1"/>
  <c r="D517" i="1" s="1"/>
  <c r="J517" i="1"/>
  <c r="AH516" i="1"/>
  <c r="W516" i="1"/>
  <c r="AF516" i="1" s="1"/>
  <c r="Z517" i="1" l="1"/>
  <c r="A518" i="1"/>
  <c r="K517" i="1"/>
  <c r="Y517" i="1"/>
  <c r="P518" i="1" l="1"/>
  <c r="B518" i="1"/>
  <c r="G518" i="1"/>
  <c r="A563" i="4"/>
  <c r="F517" i="1"/>
  <c r="AA518" i="1"/>
  <c r="N517" i="1"/>
  <c r="AC517" i="1"/>
  <c r="L517" i="1"/>
  <c r="M517" i="1" s="1"/>
  <c r="AD517" i="1"/>
  <c r="C518" i="1" l="1"/>
  <c r="AG518" i="1"/>
  <c r="X518" i="1"/>
  <c r="C563" i="4"/>
  <c r="B563" i="4"/>
  <c r="U517" i="1"/>
  <c r="V517" i="1" s="1"/>
  <c r="Q517" i="1"/>
  <c r="R517" i="1" s="1"/>
  <c r="AE517" i="1" l="1"/>
  <c r="AB517" i="1"/>
  <c r="S517" i="1"/>
  <c r="E517" i="1" l="1"/>
  <c r="H518" i="1" s="1"/>
  <c r="T517" i="1"/>
  <c r="I518" i="1" l="1"/>
  <c r="D518" i="1" s="1"/>
  <c r="J518" i="1"/>
  <c r="W517" i="1"/>
  <c r="AF517" i="1" s="1"/>
  <c r="AH517" i="1"/>
  <c r="A519" i="1" l="1"/>
  <c r="Y518" i="1"/>
  <c r="K518" i="1"/>
  <c r="Z518" i="1"/>
  <c r="P519" i="1" l="1"/>
  <c r="AA519" i="1"/>
  <c r="B519" i="1"/>
  <c r="A564" i="4"/>
  <c r="F518" i="1"/>
  <c r="G519" i="1"/>
  <c r="N518" i="1"/>
  <c r="AC518" i="1"/>
  <c r="L518" i="1"/>
  <c r="M518" i="1" s="1"/>
  <c r="AD518" i="1"/>
  <c r="X519" i="1" l="1"/>
  <c r="C519" i="1"/>
  <c r="AG519" i="1"/>
  <c r="C564" i="4"/>
  <c r="B564" i="4"/>
  <c r="U518" i="1"/>
  <c r="V518" i="1" s="1"/>
  <c r="Q518" i="1"/>
  <c r="R518" i="1" s="1"/>
  <c r="AE518" i="1" l="1"/>
  <c r="AB518" i="1"/>
  <c r="S518" i="1"/>
  <c r="E518" i="1" l="1"/>
  <c r="H519" i="1" s="1"/>
  <c r="T518" i="1"/>
  <c r="I519" i="1" l="1"/>
  <c r="D519" i="1" s="1"/>
  <c r="J519" i="1"/>
  <c r="W518" i="1"/>
  <c r="AF518" i="1" s="1"/>
  <c r="AH518" i="1"/>
  <c r="A520" i="1" l="1"/>
  <c r="Y519" i="1"/>
  <c r="K519" i="1"/>
  <c r="Z519" i="1"/>
  <c r="P520" i="1" l="1"/>
  <c r="AA520" i="1"/>
  <c r="F519" i="1"/>
  <c r="G520" i="1"/>
  <c r="B520" i="1"/>
  <c r="A565" i="4"/>
  <c r="N519" i="1"/>
  <c r="AC519" i="1"/>
  <c r="AD519" i="1"/>
  <c r="L519" i="1"/>
  <c r="M519" i="1" s="1"/>
  <c r="AG520" i="1" l="1"/>
  <c r="X520" i="1"/>
  <c r="C520" i="1"/>
  <c r="C565" i="4"/>
  <c r="B565" i="4"/>
  <c r="U519" i="1"/>
  <c r="V519" i="1" s="1"/>
  <c r="Q519" i="1"/>
  <c r="R519" i="1" s="1"/>
  <c r="AE519" i="1" l="1"/>
  <c r="AB519" i="1"/>
  <c r="S519" i="1"/>
  <c r="E519" i="1" l="1"/>
  <c r="H520" i="1" s="1"/>
  <c r="T519" i="1"/>
  <c r="I520" i="1" l="1"/>
  <c r="J520" i="1"/>
  <c r="W519" i="1"/>
  <c r="AF519" i="1" s="1"/>
  <c r="AH519" i="1"/>
  <c r="A521" i="1" l="1"/>
  <c r="Y520" i="1"/>
  <c r="K520" i="1"/>
  <c r="Z520" i="1"/>
  <c r="D520" i="1"/>
  <c r="P521" i="1" l="1"/>
  <c r="A566" i="4"/>
  <c r="F520" i="1"/>
  <c r="B521" i="1"/>
  <c r="AA521" i="1"/>
  <c r="G521" i="1"/>
  <c r="N520" i="1"/>
  <c r="AC520" i="1"/>
  <c r="L520" i="1"/>
  <c r="M520" i="1" s="1"/>
  <c r="AD520" i="1"/>
  <c r="C566" i="4" l="1"/>
  <c r="B566" i="4"/>
  <c r="X521" i="1"/>
  <c r="C521" i="1"/>
  <c r="AG521" i="1"/>
  <c r="U520" i="1"/>
  <c r="V520" i="1" s="1"/>
  <c r="Q520" i="1"/>
  <c r="R520" i="1" s="1"/>
  <c r="S520" i="1" l="1"/>
  <c r="AE520" i="1"/>
  <c r="AB520" i="1"/>
  <c r="E520" i="1" l="1"/>
  <c r="H521" i="1" s="1"/>
  <c r="T520" i="1"/>
  <c r="I521" i="1" l="1"/>
  <c r="J521" i="1"/>
  <c r="AH520" i="1"/>
  <c r="W520" i="1"/>
  <c r="AF520" i="1" s="1"/>
  <c r="Z521" i="1" l="1"/>
  <c r="K521" i="1"/>
  <c r="A522" i="1"/>
  <c r="Y521" i="1"/>
  <c r="D521" i="1"/>
  <c r="N521" i="1" l="1"/>
  <c r="AC521" i="1"/>
  <c r="L521" i="1"/>
  <c r="M521" i="1" s="1"/>
  <c r="AD521" i="1"/>
  <c r="P522" i="1"/>
  <c r="G522" i="1"/>
  <c r="AA522" i="1"/>
  <c r="B522" i="1"/>
  <c r="A567" i="4"/>
  <c r="F521" i="1"/>
  <c r="U521" i="1" l="1"/>
  <c r="V521" i="1" s="1"/>
  <c r="Q521" i="1"/>
  <c r="R521" i="1" s="1"/>
  <c r="X522" i="1"/>
  <c r="AG522" i="1"/>
  <c r="C522" i="1"/>
  <c r="C567" i="4"/>
  <c r="B567" i="4"/>
  <c r="AE521" i="1" l="1"/>
  <c r="AB521" i="1"/>
  <c r="S521" i="1"/>
  <c r="E521" i="1" l="1"/>
  <c r="H522" i="1" s="1"/>
  <c r="T521" i="1"/>
  <c r="I522" i="1" l="1"/>
  <c r="J522" i="1"/>
  <c r="W521" i="1"/>
  <c r="AF521" i="1" s="1"/>
  <c r="AH521" i="1"/>
  <c r="A523" i="1" l="1"/>
  <c r="Z522" i="1"/>
  <c r="Y522" i="1"/>
  <c r="K522" i="1"/>
  <c r="D522" i="1"/>
  <c r="P523" i="1" l="1"/>
  <c r="A568" i="4"/>
  <c r="G523" i="1"/>
  <c r="AA523" i="1"/>
  <c r="B523" i="1"/>
  <c r="F522" i="1"/>
  <c r="N522" i="1"/>
  <c r="AC522" i="1"/>
  <c r="AD522" i="1"/>
  <c r="L522" i="1"/>
  <c r="M522" i="1" s="1"/>
  <c r="C568" i="4" l="1"/>
  <c r="B568" i="4"/>
  <c r="X523" i="1"/>
  <c r="AG523" i="1"/>
  <c r="C523" i="1"/>
  <c r="U522" i="1"/>
  <c r="V522" i="1" s="1"/>
  <c r="Q522" i="1"/>
  <c r="R522" i="1" s="1"/>
  <c r="AE522" i="1" l="1"/>
  <c r="S522" i="1"/>
  <c r="AB522" i="1"/>
  <c r="E522" i="1" l="1"/>
  <c r="H523" i="1" s="1"/>
  <c r="T522" i="1"/>
  <c r="I523" i="1" l="1"/>
  <c r="D523" i="1" s="1"/>
  <c r="J523" i="1"/>
  <c r="AH522" i="1"/>
  <c r="W522" i="1"/>
  <c r="AF522" i="1" s="1"/>
  <c r="Y523" i="1" l="1"/>
  <c r="K523" i="1"/>
  <c r="A524" i="1"/>
  <c r="Z523" i="1"/>
  <c r="N523" i="1" l="1"/>
  <c r="AC523" i="1"/>
  <c r="L523" i="1"/>
  <c r="M523" i="1" s="1"/>
  <c r="AD523" i="1"/>
  <c r="P524" i="1"/>
  <c r="AA524" i="1"/>
  <c r="B524" i="1"/>
  <c r="G524" i="1"/>
  <c r="A569" i="4"/>
  <c r="F523" i="1"/>
  <c r="U523" i="1" l="1"/>
  <c r="V523" i="1" s="1"/>
  <c r="Q523" i="1"/>
  <c r="R523" i="1" s="1"/>
  <c r="X524" i="1"/>
  <c r="AG524" i="1"/>
  <c r="C524" i="1"/>
  <c r="C569" i="4"/>
  <c r="B569" i="4"/>
  <c r="S523" i="1" l="1"/>
  <c r="AE523" i="1"/>
  <c r="AB523" i="1"/>
  <c r="E523" i="1" l="1"/>
  <c r="H524" i="1" s="1"/>
  <c r="T523" i="1"/>
  <c r="I524" i="1" l="1"/>
  <c r="J524" i="1"/>
  <c r="AH523" i="1"/>
  <c r="W523" i="1"/>
  <c r="AF523" i="1" s="1"/>
  <c r="Z524" i="1" l="1"/>
  <c r="K524" i="1"/>
  <c r="A525" i="1"/>
  <c r="Y524" i="1"/>
  <c r="D524" i="1"/>
  <c r="N524" i="1" l="1"/>
  <c r="AC524" i="1"/>
  <c r="L524" i="1"/>
  <c r="M524" i="1" s="1"/>
  <c r="AD524" i="1"/>
  <c r="P525" i="1"/>
  <c r="B525" i="1"/>
  <c r="AA525" i="1"/>
  <c r="F524" i="1"/>
  <c r="G525" i="1"/>
  <c r="A570" i="4"/>
  <c r="U524" i="1" l="1"/>
  <c r="V524" i="1" s="1"/>
  <c r="Q524" i="1"/>
  <c r="R524" i="1" s="1"/>
  <c r="C525" i="1"/>
  <c r="X525" i="1"/>
  <c r="AG525" i="1"/>
  <c r="C570" i="4"/>
  <c r="B570" i="4"/>
  <c r="AE524" i="1" l="1"/>
  <c r="AB524" i="1"/>
  <c r="S524" i="1"/>
  <c r="E524" i="1" l="1"/>
  <c r="H525" i="1" s="1"/>
  <c r="T524" i="1"/>
  <c r="I525" i="1" l="1"/>
  <c r="J525" i="1"/>
  <c r="W524" i="1"/>
  <c r="AF524" i="1" s="1"/>
  <c r="AH524" i="1"/>
  <c r="A526" i="1" l="1"/>
  <c r="K525" i="1"/>
  <c r="Y525" i="1"/>
  <c r="Z525" i="1"/>
  <c r="D525" i="1"/>
  <c r="P526" i="1" l="1"/>
  <c r="G526" i="1"/>
  <c r="AA526" i="1"/>
  <c r="A571" i="4"/>
  <c r="F525" i="1"/>
  <c r="B526" i="1"/>
  <c r="N525" i="1"/>
  <c r="AC525" i="1"/>
  <c r="AD525" i="1"/>
  <c r="L525" i="1"/>
  <c r="M525" i="1" s="1"/>
  <c r="C571" i="4" l="1"/>
  <c r="B571" i="4"/>
  <c r="AG526" i="1"/>
  <c r="C526" i="1"/>
  <c r="X526" i="1"/>
  <c r="U525" i="1"/>
  <c r="V525" i="1" s="1"/>
  <c r="Q525" i="1"/>
  <c r="R525" i="1" s="1"/>
  <c r="AE525" i="1" l="1"/>
  <c r="S525" i="1"/>
  <c r="AB525" i="1"/>
  <c r="E525" i="1" l="1"/>
  <c r="H526" i="1" s="1"/>
  <c r="T525" i="1"/>
  <c r="I526" i="1" l="1"/>
  <c r="J526" i="1"/>
  <c r="W525" i="1"/>
  <c r="AF525" i="1" s="1"/>
  <c r="AH525" i="1"/>
  <c r="A527" i="1" l="1"/>
  <c r="K526" i="1"/>
  <c r="Y526" i="1"/>
  <c r="Z526" i="1"/>
  <c r="D526" i="1"/>
  <c r="P527" i="1" l="1"/>
  <c r="F526" i="1"/>
  <c r="G527" i="1"/>
  <c r="B527" i="1"/>
  <c r="AA527" i="1"/>
  <c r="N526" i="1"/>
  <c r="AC526" i="1"/>
  <c r="AD526" i="1"/>
  <c r="L526" i="1"/>
  <c r="M526" i="1" s="1"/>
  <c r="X527" i="1" l="1"/>
  <c r="C527" i="1"/>
  <c r="AG527" i="1"/>
  <c r="U526" i="1"/>
  <c r="V526" i="1" s="1"/>
  <c r="Q526" i="1"/>
  <c r="R526" i="1" s="1"/>
  <c r="AE526" i="1" l="1"/>
  <c r="S526" i="1"/>
  <c r="AB526" i="1"/>
  <c r="E526" i="1" l="1"/>
  <c r="H527" i="1" s="1"/>
  <c r="T526" i="1"/>
  <c r="I527" i="1" l="1"/>
  <c r="D527" i="1" s="1"/>
  <c r="J527" i="1"/>
  <c r="W526" i="1"/>
  <c r="AF526" i="1" s="1"/>
  <c r="AH526" i="1"/>
  <c r="Z527" i="1" l="1"/>
  <c r="K527" i="1"/>
  <c r="A528" i="1"/>
  <c r="Y527" i="1"/>
  <c r="N527" i="1" l="1"/>
  <c r="AC527" i="1"/>
  <c r="AD527" i="1"/>
  <c r="L527" i="1"/>
  <c r="M527" i="1" s="1"/>
  <c r="P528" i="1"/>
  <c r="AA528" i="1"/>
  <c r="B528" i="1"/>
  <c r="G528" i="1"/>
  <c r="F527" i="1"/>
  <c r="U527" i="1" l="1"/>
  <c r="V527" i="1" s="1"/>
  <c r="Q527" i="1"/>
  <c r="R527" i="1" s="1"/>
  <c r="AG528" i="1"/>
  <c r="C528" i="1"/>
  <c r="X528" i="1"/>
  <c r="AE527" i="1" l="1"/>
  <c r="S527" i="1"/>
  <c r="AB527" i="1"/>
  <c r="E527" i="1" l="1"/>
  <c r="H528" i="1" s="1"/>
  <c r="T527" i="1"/>
  <c r="I528" i="1" l="1"/>
  <c r="J528" i="1"/>
  <c r="W527" i="1"/>
  <c r="AF527" i="1" s="1"/>
  <c r="AH527" i="1"/>
  <c r="A529" i="1" l="1"/>
  <c r="K528" i="1"/>
  <c r="Z528" i="1"/>
  <c r="Y528" i="1"/>
  <c r="D528" i="1"/>
  <c r="P529" i="1" l="1"/>
  <c r="F528" i="1"/>
  <c r="G529" i="1"/>
  <c r="AA529" i="1"/>
  <c r="B529" i="1"/>
  <c r="N528" i="1"/>
  <c r="AC528" i="1"/>
  <c r="L528" i="1"/>
  <c r="M528" i="1" s="1"/>
  <c r="AD528" i="1"/>
  <c r="X529" i="1" l="1"/>
  <c r="AG529" i="1"/>
  <c r="C529" i="1"/>
  <c r="U528" i="1"/>
  <c r="V528" i="1" s="1"/>
  <c r="Q528" i="1"/>
  <c r="R528" i="1" s="1"/>
  <c r="AE528" i="1" l="1"/>
  <c r="AB528" i="1"/>
  <c r="S528" i="1"/>
  <c r="E528" i="1" l="1"/>
  <c r="H529" i="1" s="1"/>
  <c r="T528" i="1"/>
  <c r="I529" i="1" l="1"/>
  <c r="D529" i="1" s="1"/>
  <c r="J529" i="1"/>
  <c r="AH528" i="1"/>
  <c r="W528" i="1"/>
  <c r="AF528" i="1" s="1"/>
  <c r="A530" i="1" l="1"/>
  <c r="Y529" i="1"/>
  <c r="K529" i="1"/>
  <c r="Z529" i="1"/>
  <c r="P530" i="1" l="1"/>
  <c r="G530" i="1"/>
  <c r="F529" i="1"/>
  <c r="B530" i="1"/>
  <c r="AA530" i="1"/>
  <c r="N529" i="1"/>
  <c r="AC529" i="1"/>
  <c r="AD529" i="1"/>
  <c r="L529" i="1"/>
  <c r="M529" i="1" s="1"/>
  <c r="AG530" i="1" l="1"/>
  <c r="X530" i="1"/>
  <c r="C530" i="1"/>
  <c r="U529" i="1"/>
  <c r="V529" i="1" s="1"/>
  <c r="Q529" i="1"/>
  <c r="R529" i="1" s="1"/>
  <c r="AE529" i="1" l="1"/>
  <c r="AB529" i="1"/>
  <c r="S529" i="1"/>
  <c r="E529" i="1" l="1"/>
  <c r="H530" i="1" s="1"/>
  <c r="T529" i="1"/>
  <c r="I530" i="1" l="1"/>
  <c r="J530" i="1"/>
  <c r="W529" i="1"/>
  <c r="AF529" i="1" s="1"/>
  <c r="AH529" i="1"/>
  <c r="A531" i="1" l="1"/>
  <c r="Z530" i="1"/>
  <c r="K530" i="1"/>
  <c r="Y530" i="1"/>
  <c r="D530" i="1"/>
  <c r="P531" i="1" l="1"/>
  <c r="AA531" i="1"/>
  <c r="B531" i="1"/>
  <c r="F530" i="1"/>
  <c r="G531" i="1"/>
  <c r="N530" i="1"/>
  <c r="AC530" i="1"/>
  <c r="L530" i="1"/>
  <c r="M530" i="1" s="1"/>
  <c r="AD530" i="1"/>
  <c r="C531" i="1" l="1"/>
  <c r="AG531" i="1"/>
  <c r="X531" i="1"/>
  <c r="U530" i="1"/>
  <c r="V530" i="1" s="1"/>
  <c r="Q530" i="1"/>
  <c r="R530" i="1" s="1"/>
  <c r="S530" i="1" l="1"/>
  <c r="AE530" i="1"/>
  <c r="AB530" i="1"/>
  <c r="E530" i="1" l="1"/>
  <c r="H531" i="1" s="1"/>
  <c r="T530" i="1"/>
  <c r="I531" i="1" l="1"/>
  <c r="D531" i="1" s="1"/>
  <c r="J531" i="1"/>
  <c r="AH530" i="1"/>
  <c r="W530" i="1"/>
  <c r="AF530" i="1" s="1"/>
  <c r="A532" i="1" l="1"/>
  <c r="K531" i="1"/>
  <c r="Z531" i="1"/>
  <c r="Y531" i="1"/>
  <c r="P532" i="1" l="1"/>
  <c r="F531" i="1"/>
  <c r="B532" i="1"/>
  <c r="G532" i="1"/>
  <c r="AA532" i="1"/>
  <c r="N531" i="1"/>
  <c r="AC531" i="1"/>
  <c r="AD531" i="1"/>
  <c r="L531" i="1"/>
  <c r="M531" i="1" s="1"/>
  <c r="C532" i="1" l="1"/>
  <c r="X532" i="1"/>
  <c r="AG532" i="1"/>
  <c r="U531" i="1"/>
  <c r="V531" i="1" s="1"/>
  <c r="Q531" i="1"/>
  <c r="R531" i="1" s="1"/>
  <c r="AB531" i="1" l="1"/>
  <c r="AE531" i="1"/>
  <c r="S531" i="1"/>
  <c r="E531" i="1" l="1"/>
  <c r="H532" i="1" s="1"/>
  <c r="T531" i="1"/>
  <c r="I532" i="1" l="1"/>
  <c r="D532" i="1" s="1"/>
  <c r="J532" i="1"/>
  <c r="W531" i="1"/>
  <c r="AF531" i="1" s="1"/>
  <c r="AH531" i="1"/>
  <c r="K532" i="1" l="1"/>
  <c r="A533" i="1"/>
  <c r="Y532" i="1"/>
  <c r="Z532" i="1"/>
  <c r="N532" i="1" l="1"/>
  <c r="AC532" i="1"/>
  <c r="L532" i="1"/>
  <c r="M532" i="1" s="1"/>
  <c r="AD532" i="1"/>
  <c r="P533" i="1"/>
  <c r="AA533" i="1"/>
  <c r="F532" i="1"/>
  <c r="B533" i="1"/>
  <c r="G533" i="1"/>
  <c r="U532" i="1" l="1"/>
  <c r="V532" i="1" s="1"/>
  <c r="Q532" i="1"/>
  <c r="R532" i="1" s="1"/>
  <c r="C533" i="1"/>
  <c r="AG533" i="1"/>
  <c r="X533" i="1"/>
  <c r="AE532" i="1" l="1"/>
  <c r="AB532" i="1"/>
  <c r="S532" i="1"/>
  <c r="E532" i="1" l="1"/>
  <c r="H533" i="1" s="1"/>
  <c r="T532" i="1"/>
  <c r="I533" i="1" l="1"/>
  <c r="D533" i="1" s="1"/>
  <c r="J533" i="1"/>
  <c r="AH532" i="1"/>
  <c r="W532" i="1"/>
  <c r="AF532" i="1" s="1"/>
  <c r="Z533" i="1" l="1"/>
  <c r="K533" i="1"/>
  <c r="A534" i="1"/>
  <c r="Y533" i="1"/>
  <c r="N533" i="1" l="1"/>
  <c r="AC533" i="1"/>
  <c r="L533" i="1"/>
  <c r="M533" i="1" s="1"/>
  <c r="AD533" i="1"/>
  <c r="P534" i="1"/>
  <c r="G534" i="1"/>
  <c r="B534" i="1"/>
  <c r="F533" i="1"/>
  <c r="AA534" i="1"/>
  <c r="U533" i="1" l="1"/>
  <c r="V533" i="1" s="1"/>
  <c r="Q533" i="1"/>
  <c r="R533" i="1" s="1"/>
  <c r="X534" i="1"/>
  <c r="C534" i="1"/>
  <c r="AG534" i="1"/>
  <c r="S533" i="1" l="1"/>
  <c r="AE533" i="1"/>
  <c r="AB533" i="1"/>
  <c r="E533" i="1" l="1"/>
  <c r="H534" i="1" s="1"/>
  <c r="T533" i="1"/>
  <c r="I534" i="1" l="1"/>
  <c r="J534" i="1"/>
  <c r="W533" i="1"/>
  <c r="AF533" i="1" s="1"/>
  <c r="AH533" i="1"/>
  <c r="A535" i="1" l="1"/>
  <c r="Z534" i="1"/>
  <c r="K534" i="1"/>
  <c r="Y534" i="1"/>
  <c r="D534" i="1"/>
  <c r="P535" i="1" l="1"/>
  <c r="AA535" i="1"/>
  <c r="G535" i="1"/>
  <c r="B535" i="1"/>
  <c r="F534" i="1"/>
  <c r="N534" i="1"/>
  <c r="AC534" i="1"/>
  <c r="AD534" i="1"/>
  <c r="L534" i="1"/>
  <c r="M534" i="1" s="1"/>
  <c r="X535" i="1" l="1"/>
  <c r="AG535" i="1"/>
  <c r="C535" i="1"/>
  <c r="U534" i="1"/>
  <c r="V534" i="1" s="1"/>
  <c r="Q534" i="1"/>
  <c r="R534" i="1" s="1"/>
  <c r="AE534" i="1" l="1"/>
  <c r="AB534" i="1"/>
  <c r="S534" i="1"/>
  <c r="E534" i="1" l="1"/>
  <c r="H535" i="1" s="1"/>
  <c r="T534" i="1"/>
  <c r="I535" i="1" l="1"/>
  <c r="J535" i="1"/>
  <c r="W534" i="1"/>
  <c r="AF534" i="1" s="1"/>
  <c r="AH534" i="1"/>
  <c r="K535" i="1" l="1"/>
  <c r="Z535" i="1"/>
  <c r="A536" i="1"/>
  <c r="Y535" i="1"/>
  <c r="D535" i="1"/>
  <c r="N535" i="1" l="1"/>
  <c r="AC535" i="1"/>
  <c r="L535" i="1"/>
  <c r="M535" i="1" s="1"/>
  <c r="AD535" i="1"/>
  <c r="P536" i="1"/>
  <c r="G536" i="1"/>
  <c r="AA536" i="1"/>
  <c r="B536" i="1"/>
  <c r="F535" i="1"/>
  <c r="U535" i="1" l="1"/>
  <c r="V535" i="1" s="1"/>
  <c r="Q535" i="1"/>
  <c r="R535" i="1" s="1"/>
  <c r="X536" i="1"/>
  <c r="AG536" i="1"/>
  <c r="C536" i="1"/>
  <c r="S535" i="1" l="1"/>
  <c r="AE535" i="1"/>
  <c r="AB535" i="1"/>
  <c r="E535" i="1" l="1"/>
  <c r="H536" i="1" s="1"/>
  <c r="T535" i="1"/>
  <c r="I536" i="1" l="1"/>
  <c r="D536" i="1" s="1"/>
  <c r="J536" i="1"/>
  <c r="W535" i="1"/>
  <c r="AF535" i="1" s="1"/>
  <c r="AH535" i="1"/>
  <c r="Y536" i="1" l="1"/>
  <c r="Z536" i="1"/>
  <c r="K536" i="1"/>
  <c r="A537" i="1"/>
  <c r="N536" i="1" l="1"/>
  <c r="AC536" i="1"/>
  <c r="L536" i="1"/>
  <c r="M536" i="1" s="1"/>
  <c r="AD536" i="1"/>
  <c r="P537" i="1"/>
  <c r="F536" i="1"/>
  <c r="B537" i="1"/>
  <c r="G537" i="1"/>
  <c r="AA537" i="1"/>
  <c r="U536" i="1" l="1"/>
  <c r="V536" i="1" s="1"/>
  <c r="Q536" i="1"/>
  <c r="R536" i="1" s="1"/>
  <c r="X537" i="1"/>
  <c r="AG537" i="1"/>
  <c r="C537" i="1"/>
  <c r="AB536" i="1" l="1"/>
  <c r="S536" i="1"/>
  <c r="AE536" i="1"/>
  <c r="E536" i="1" l="1"/>
  <c r="H537" i="1" s="1"/>
  <c r="T536" i="1"/>
  <c r="I537" i="1" l="1"/>
  <c r="J537" i="1"/>
  <c r="AH536" i="1"/>
  <c r="W536" i="1"/>
  <c r="AF536" i="1" s="1"/>
  <c r="A538" i="1" l="1"/>
  <c r="Y537" i="1"/>
  <c r="K537" i="1"/>
  <c r="Z537" i="1"/>
  <c r="D537" i="1"/>
  <c r="P538" i="1" l="1"/>
  <c r="F537" i="1"/>
  <c r="G538" i="1"/>
  <c r="AA538" i="1"/>
  <c r="B538" i="1"/>
  <c r="N537" i="1"/>
  <c r="AC537" i="1"/>
  <c r="AD537" i="1"/>
  <c r="L537" i="1"/>
  <c r="M537" i="1" s="1"/>
  <c r="C538" i="1" l="1"/>
  <c r="X538" i="1"/>
  <c r="AG538" i="1"/>
  <c r="U537" i="1"/>
  <c r="V537" i="1" s="1"/>
  <c r="Q537" i="1"/>
  <c r="R537" i="1" s="1"/>
  <c r="S537" i="1" l="1"/>
  <c r="AE537" i="1"/>
  <c r="AB537" i="1"/>
  <c r="E537" i="1" l="1"/>
  <c r="H538" i="1" s="1"/>
  <c r="T537" i="1"/>
  <c r="I538" i="1" l="1"/>
  <c r="D538" i="1" s="1"/>
  <c r="J538" i="1"/>
  <c r="W537" i="1"/>
  <c r="AF537" i="1" s="1"/>
  <c r="AH537" i="1"/>
  <c r="Y538" i="1" l="1"/>
  <c r="K538" i="1"/>
  <c r="Z538" i="1"/>
  <c r="A539" i="1"/>
  <c r="N538" i="1" l="1"/>
  <c r="AC538" i="1"/>
  <c r="AD538" i="1"/>
  <c r="L538" i="1"/>
  <c r="M538" i="1" s="1"/>
  <c r="P539" i="1"/>
  <c r="G539" i="1"/>
  <c r="F538" i="1"/>
  <c r="B539" i="1"/>
  <c r="AA539" i="1"/>
  <c r="U538" i="1" l="1"/>
  <c r="V538" i="1" s="1"/>
  <c r="Q538" i="1"/>
  <c r="R538" i="1" s="1"/>
  <c r="X539" i="1"/>
  <c r="AG539" i="1"/>
  <c r="C539" i="1"/>
  <c r="S538" i="1" l="1"/>
  <c r="AE538" i="1"/>
  <c r="AB538" i="1"/>
  <c r="E538" i="1" l="1"/>
  <c r="H539" i="1" s="1"/>
  <c r="T538" i="1"/>
  <c r="I539" i="1" l="1"/>
  <c r="J539" i="1"/>
  <c r="W538" i="1"/>
  <c r="AF538" i="1" s="1"/>
  <c r="AH538" i="1"/>
  <c r="K539" i="1" l="1"/>
  <c r="A540" i="1"/>
  <c r="Z539" i="1"/>
  <c r="Y539" i="1"/>
  <c r="D539" i="1"/>
  <c r="N539" i="1" l="1"/>
  <c r="AC539" i="1"/>
  <c r="L539" i="1"/>
  <c r="M539" i="1" s="1"/>
  <c r="AD539" i="1"/>
  <c r="P540" i="1"/>
  <c r="B540" i="1"/>
  <c r="G540" i="1"/>
  <c r="AA540" i="1"/>
  <c r="F539" i="1"/>
  <c r="U539" i="1" l="1"/>
  <c r="V539" i="1" s="1"/>
  <c r="Q539" i="1"/>
  <c r="R539" i="1" s="1"/>
  <c r="C540" i="1"/>
  <c r="X540" i="1"/>
  <c r="AG540" i="1"/>
  <c r="AE539" i="1" l="1"/>
  <c r="AB539" i="1"/>
  <c r="S539" i="1"/>
  <c r="E539" i="1" l="1"/>
  <c r="H540" i="1" s="1"/>
  <c r="T539" i="1"/>
  <c r="I540" i="1" l="1"/>
  <c r="J540" i="1"/>
  <c r="W539" i="1"/>
  <c r="AF539" i="1" s="1"/>
  <c r="AH539" i="1"/>
  <c r="A541" i="1" l="1"/>
  <c r="Z540" i="1"/>
  <c r="Y540" i="1"/>
  <c r="K540" i="1"/>
  <c r="D540" i="1"/>
  <c r="P541" i="1" l="1"/>
  <c r="B541" i="1"/>
  <c r="G541" i="1"/>
  <c r="AA541" i="1"/>
  <c r="F540" i="1"/>
  <c r="N540" i="1"/>
  <c r="AC540" i="1"/>
  <c r="L540" i="1"/>
  <c r="M540" i="1" s="1"/>
  <c r="AD540" i="1"/>
  <c r="C541" i="1" l="1"/>
  <c r="X541" i="1"/>
  <c r="AG541" i="1"/>
  <c r="U540" i="1"/>
  <c r="V540" i="1" s="1"/>
  <c r="Q540" i="1"/>
  <c r="R540" i="1" s="1"/>
  <c r="AE540" i="1" l="1"/>
  <c r="AB540" i="1"/>
  <c r="S540" i="1"/>
  <c r="E540" i="1" l="1"/>
  <c r="H541" i="1" s="1"/>
  <c r="T540" i="1"/>
  <c r="I541" i="1" l="1"/>
  <c r="D541" i="1" s="1"/>
  <c r="J541" i="1"/>
  <c r="W540" i="1"/>
  <c r="AF540" i="1" s="1"/>
  <c r="AH540" i="1"/>
  <c r="A542" i="1" l="1"/>
  <c r="Z541" i="1"/>
  <c r="Y541" i="1"/>
  <c r="K541" i="1"/>
  <c r="P542" i="1" l="1"/>
  <c r="B542" i="1"/>
  <c r="G542" i="1"/>
  <c r="AA542" i="1"/>
  <c r="F541" i="1"/>
  <c r="N541" i="1"/>
  <c r="AC541" i="1"/>
  <c r="L541" i="1"/>
  <c r="M541" i="1" s="1"/>
  <c r="AD541" i="1"/>
  <c r="C542" i="1" l="1"/>
  <c r="X542" i="1"/>
  <c r="AG542" i="1"/>
  <c r="U541" i="1"/>
  <c r="V541" i="1" s="1"/>
  <c r="Q541" i="1"/>
  <c r="R541" i="1" s="1"/>
  <c r="AE541" i="1" l="1"/>
  <c r="AB541" i="1"/>
  <c r="S541" i="1"/>
  <c r="E541" i="1" l="1"/>
  <c r="H542" i="1" s="1"/>
  <c r="T541" i="1"/>
  <c r="I542" i="1" l="1"/>
  <c r="D542" i="1" s="1"/>
  <c r="J542" i="1"/>
  <c r="W541" i="1"/>
  <c r="AF541" i="1" s="1"/>
  <c r="AH541" i="1"/>
  <c r="A543" i="1" l="1"/>
  <c r="Z542" i="1"/>
  <c r="Y542" i="1"/>
  <c r="K542" i="1"/>
  <c r="P543" i="1" l="1"/>
  <c r="B543" i="1"/>
  <c r="G543" i="1"/>
  <c r="AA543" i="1"/>
  <c r="F542" i="1"/>
  <c r="N542" i="1"/>
  <c r="AC542" i="1"/>
  <c r="L542" i="1"/>
  <c r="M542" i="1" s="1"/>
  <c r="AD542" i="1"/>
  <c r="C543" i="1" l="1"/>
  <c r="X543" i="1"/>
  <c r="AG543" i="1"/>
  <c r="U542" i="1"/>
  <c r="V542" i="1" s="1"/>
  <c r="Q542" i="1"/>
  <c r="R542" i="1" s="1"/>
  <c r="AE542" i="1" l="1"/>
  <c r="AB542" i="1"/>
  <c r="S542" i="1"/>
  <c r="E542" i="1" l="1"/>
  <c r="H543" i="1" s="1"/>
  <c r="T542" i="1"/>
  <c r="I543" i="1" l="1"/>
  <c r="D543" i="1" s="1"/>
  <c r="J543" i="1"/>
  <c r="W542" i="1"/>
  <c r="AF542" i="1" s="1"/>
  <c r="AH542" i="1"/>
  <c r="A544" i="1" l="1"/>
  <c r="Z543" i="1"/>
  <c r="Y543" i="1"/>
  <c r="K543" i="1"/>
  <c r="P544" i="1" l="1"/>
  <c r="B544" i="1"/>
  <c r="G544" i="1"/>
  <c r="AA544" i="1"/>
  <c r="F543" i="1"/>
  <c r="N543" i="1"/>
  <c r="AC543" i="1"/>
  <c r="L543" i="1"/>
  <c r="M543" i="1" s="1"/>
  <c r="AD543" i="1"/>
  <c r="C544" i="1" l="1"/>
  <c r="X544" i="1"/>
  <c r="AG544" i="1"/>
  <c r="U543" i="1"/>
  <c r="V543" i="1" s="1"/>
  <c r="Q543" i="1"/>
  <c r="R543" i="1" s="1"/>
  <c r="AE543" i="1" l="1"/>
  <c r="AB543" i="1"/>
  <c r="S543" i="1"/>
  <c r="E543" i="1" l="1"/>
  <c r="H544" i="1" s="1"/>
  <c r="T543" i="1"/>
  <c r="I544" i="1" l="1"/>
  <c r="D544" i="1" s="1"/>
  <c r="J544" i="1"/>
  <c r="W543" i="1"/>
  <c r="AF543" i="1" s="1"/>
  <c r="AH543" i="1"/>
  <c r="A545" i="1" l="1"/>
  <c r="Z544" i="1"/>
  <c r="Y544" i="1"/>
  <c r="K544" i="1"/>
  <c r="P545" i="1" l="1"/>
  <c r="B545" i="1"/>
  <c r="G545" i="1"/>
  <c r="AA545" i="1"/>
  <c r="F544" i="1"/>
  <c r="N544" i="1"/>
  <c r="AC544" i="1"/>
  <c r="L544" i="1"/>
  <c r="M544" i="1" s="1"/>
  <c r="AD544" i="1"/>
  <c r="C545" i="1" l="1"/>
  <c r="X545" i="1"/>
  <c r="AG545" i="1"/>
  <c r="U544" i="1"/>
  <c r="V544" i="1" s="1"/>
  <c r="Q544" i="1"/>
  <c r="R544" i="1" s="1"/>
  <c r="AE544" i="1" l="1"/>
  <c r="AB544" i="1"/>
  <c r="S544" i="1"/>
  <c r="E544" i="1" l="1"/>
  <c r="H545" i="1" s="1"/>
  <c r="T544" i="1"/>
  <c r="I545" i="1" l="1"/>
  <c r="D545" i="1" s="1"/>
  <c r="J545" i="1"/>
  <c r="W544" i="1"/>
  <c r="AF544" i="1" s="1"/>
  <c r="AH544" i="1"/>
  <c r="A546" i="1" l="1"/>
  <c r="Z545" i="1"/>
  <c r="Y545" i="1"/>
  <c r="K545" i="1"/>
  <c r="P546" i="1" l="1"/>
  <c r="B546" i="1"/>
  <c r="G546" i="1"/>
  <c r="AA546" i="1"/>
  <c r="F545" i="1"/>
  <c r="N545" i="1"/>
  <c r="AC545" i="1"/>
  <c r="L545" i="1"/>
  <c r="M545" i="1" s="1"/>
  <c r="AD545" i="1"/>
  <c r="C546" i="1" l="1"/>
  <c r="X546" i="1"/>
  <c r="AG546" i="1"/>
  <c r="U545" i="1"/>
  <c r="V545" i="1" s="1"/>
  <c r="Q545" i="1"/>
  <c r="R545" i="1" s="1"/>
  <c r="AE545" i="1" l="1"/>
  <c r="AB545" i="1"/>
  <c r="S545" i="1"/>
  <c r="E545" i="1" l="1"/>
  <c r="H546" i="1" s="1"/>
  <c r="T545" i="1"/>
  <c r="I546" i="1" l="1"/>
  <c r="J546" i="1"/>
  <c r="W545" i="1"/>
  <c r="AF545" i="1" s="1"/>
  <c r="AH545" i="1"/>
  <c r="A547" i="1" l="1"/>
  <c r="Z546" i="1"/>
  <c r="Y546" i="1"/>
  <c r="K546" i="1"/>
  <c r="D546" i="1"/>
  <c r="P547" i="1" l="1"/>
  <c r="B547" i="1"/>
  <c r="G547" i="1"/>
  <c r="AA547" i="1"/>
  <c r="F546" i="1"/>
  <c r="N546" i="1"/>
  <c r="AC546" i="1"/>
  <c r="L546" i="1"/>
  <c r="M546" i="1" s="1"/>
  <c r="AD546" i="1"/>
  <c r="C547" i="1" l="1"/>
  <c r="X547" i="1"/>
  <c r="AG547" i="1"/>
  <c r="U546" i="1"/>
  <c r="V546" i="1" s="1"/>
  <c r="Q546" i="1"/>
  <c r="R546" i="1" s="1"/>
  <c r="AE546" i="1" l="1"/>
  <c r="AB546" i="1"/>
  <c r="S546" i="1"/>
  <c r="E546" i="1" l="1"/>
  <c r="H547" i="1" s="1"/>
  <c r="T546" i="1"/>
  <c r="I547" i="1" l="1"/>
  <c r="D547" i="1" s="1"/>
  <c r="J547" i="1"/>
  <c r="W546" i="1"/>
  <c r="AF546" i="1" s="1"/>
  <c r="AH546" i="1"/>
  <c r="A548" i="1" l="1"/>
  <c r="Z547" i="1"/>
  <c r="Y547" i="1"/>
  <c r="K547" i="1"/>
  <c r="P548" i="1" l="1"/>
  <c r="B548" i="1"/>
  <c r="G548" i="1"/>
  <c r="AA548" i="1"/>
  <c r="F547" i="1"/>
  <c r="N547" i="1"/>
  <c r="AC547" i="1"/>
  <c r="L547" i="1"/>
  <c r="M547" i="1" s="1"/>
  <c r="AD547" i="1"/>
  <c r="C548" i="1" l="1"/>
  <c r="X548" i="1"/>
  <c r="AG548" i="1"/>
  <c r="U547" i="1"/>
  <c r="V547" i="1" s="1"/>
  <c r="Q547" i="1"/>
  <c r="R547" i="1" s="1"/>
  <c r="AE547" i="1" l="1"/>
  <c r="AB547" i="1"/>
  <c r="S547" i="1"/>
  <c r="E547" i="1" l="1"/>
  <c r="H548" i="1" s="1"/>
  <c r="T547" i="1"/>
  <c r="I548" i="1" l="1"/>
  <c r="J548" i="1"/>
  <c r="W547" i="1"/>
  <c r="AF547" i="1" s="1"/>
  <c r="AH547" i="1"/>
  <c r="A549" i="1" l="1"/>
  <c r="Z548" i="1"/>
  <c r="Y548" i="1"/>
  <c r="K548" i="1"/>
  <c r="D548" i="1"/>
  <c r="P549" i="1" l="1"/>
  <c r="B549" i="1"/>
  <c r="G549" i="1"/>
  <c r="AA549" i="1"/>
  <c r="F548" i="1"/>
  <c r="N548" i="1"/>
  <c r="AC548" i="1"/>
  <c r="L548" i="1"/>
  <c r="M548" i="1" s="1"/>
  <c r="AD548" i="1"/>
  <c r="C549" i="1" l="1"/>
  <c r="X549" i="1"/>
  <c r="AG549" i="1"/>
  <c r="U548" i="1"/>
  <c r="V548" i="1" s="1"/>
  <c r="Q548" i="1"/>
  <c r="R548" i="1" s="1"/>
  <c r="AE548" i="1" l="1"/>
  <c r="AB548" i="1"/>
  <c r="S548" i="1"/>
  <c r="E548" i="1" l="1"/>
  <c r="H549" i="1" s="1"/>
  <c r="T548" i="1"/>
  <c r="I549" i="1" l="1"/>
  <c r="D549" i="1" s="1"/>
  <c r="J549" i="1"/>
  <c r="W548" i="1"/>
  <c r="AF548" i="1" s="1"/>
  <c r="AH548" i="1"/>
  <c r="A550" i="1" l="1"/>
  <c r="Z549" i="1"/>
  <c r="Y549" i="1"/>
  <c r="K549" i="1"/>
  <c r="P550" i="1" l="1"/>
  <c r="B550" i="1"/>
  <c r="G550" i="1"/>
  <c r="AA550" i="1"/>
  <c r="F549" i="1"/>
  <c r="N549" i="1"/>
  <c r="AC549" i="1"/>
  <c r="L549" i="1"/>
  <c r="M549" i="1" s="1"/>
  <c r="AD549" i="1"/>
  <c r="C550" i="1" l="1"/>
  <c r="X550" i="1"/>
  <c r="AG550" i="1"/>
  <c r="U549" i="1"/>
  <c r="V549" i="1" s="1"/>
  <c r="Q549" i="1"/>
  <c r="R549" i="1" s="1"/>
  <c r="AE549" i="1" l="1"/>
  <c r="AB549" i="1"/>
  <c r="S549" i="1"/>
  <c r="E549" i="1" l="1"/>
  <c r="H550" i="1" s="1"/>
  <c r="T549" i="1"/>
  <c r="I550" i="1" l="1"/>
  <c r="J550" i="1"/>
  <c r="W549" i="1"/>
  <c r="AF549" i="1" s="1"/>
  <c r="AH549" i="1"/>
  <c r="A551" i="1" l="1"/>
  <c r="Z550" i="1"/>
  <c r="Y550" i="1"/>
  <c r="K550" i="1"/>
  <c r="D550" i="1"/>
  <c r="P551" i="1" l="1"/>
  <c r="B551" i="1"/>
  <c r="G551" i="1"/>
  <c r="AA551" i="1"/>
  <c r="F550" i="1"/>
  <c r="N550" i="1"/>
  <c r="AC550" i="1"/>
  <c r="L550" i="1"/>
  <c r="M550" i="1" s="1"/>
  <c r="AD550" i="1"/>
  <c r="C551" i="1" l="1"/>
  <c r="X551" i="1"/>
  <c r="AG551" i="1"/>
  <c r="U550" i="1"/>
  <c r="V550" i="1" s="1"/>
  <c r="Q550" i="1"/>
  <c r="R550" i="1" s="1"/>
  <c r="AE550" i="1" l="1"/>
  <c r="AB550" i="1"/>
  <c r="S550" i="1"/>
  <c r="E550" i="1" l="1"/>
  <c r="H551" i="1" s="1"/>
  <c r="T550" i="1"/>
  <c r="I551" i="1" l="1"/>
  <c r="D551" i="1" s="1"/>
  <c r="J551" i="1"/>
  <c r="W550" i="1"/>
  <c r="AF550" i="1" s="1"/>
  <c r="AH550" i="1"/>
  <c r="A552" i="1" l="1"/>
  <c r="Z551" i="1"/>
  <c r="Y551" i="1"/>
  <c r="K551" i="1"/>
  <c r="P552" i="1" l="1"/>
  <c r="B552" i="1"/>
  <c r="G552" i="1"/>
  <c r="AA552" i="1"/>
  <c r="F551" i="1"/>
  <c r="N551" i="1"/>
  <c r="AC551" i="1"/>
  <c r="L551" i="1"/>
  <c r="M551" i="1" s="1"/>
  <c r="AD551" i="1"/>
  <c r="C552" i="1" l="1"/>
  <c r="X552" i="1"/>
  <c r="AG552" i="1"/>
  <c r="U551" i="1"/>
  <c r="V551" i="1" s="1"/>
  <c r="Q551" i="1"/>
  <c r="R551" i="1" s="1"/>
  <c r="AE551" i="1" l="1"/>
  <c r="AB551" i="1"/>
  <c r="S551" i="1"/>
  <c r="E551" i="1" l="1"/>
  <c r="H552" i="1" s="1"/>
  <c r="T551" i="1"/>
  <c r="I552" i="1" l="1"/>
  <c r="D552" i="1" s="1"/>
  <c r="J552" i="1"/>
  <c r="W551" i="1"/>
  <c r="AF551" i="1" s="1"/>
  <c r="AH551" i="1"/>
  <c r="A553" i="1" l="1"/>
  <c r="Z552" i="1"/>
  <c r="Y552" i="1"/>
  <c r="K552" i="1"/>
  <c r="P553" i="1" l="1"/>
  <c r="B553" i="1"/>
  <c r="G553" i="1"/>
  <c r="AA553" i="1"/>
  <c r="F552" i="1"/>
  <c r="N552" i="1"/>
  <c r="AC552" i="1"/>
  <c r="L552" i="1"/>
  <c r="M552" i="1" s="1"/>
  <c r="AD552" i="1"/>
  <c r="C553" i="1" l="1"/>
  <c r="X553" i="1"/>
  <c r="AG553" i="1"/>
  <c r="U552" i="1"/>
  <c r="V552" i="1" s="1"/>
  <c r="Q552" i="1"/>
  <c r="R552" i="1" s="1"/>
  <c r="AE552" i="1" l="1"/>
  <c r="AB552" i="1"/>
  <c r="S552" i="1"/>
  <c r="E552" i="1" l="1"/>
  <c r="H553" i="1" s="1"/>
  <c r="T552" i="1"/>
  <c r="I553" i="1" l="1"/>
  <c r="D553" i="1" s="1"/>
  <c r="J553" i="1"/>
  <c r="W552" i="1"/>
  <c r="AF552" i="1" s="1"/>
  <c r="AH552" i="1"/>
  <c r="A554" i="1" l="1"/>
  <c r="Z553" i="1"/>
  <c r="Y553" i="1"/>
  <c r="K553" i="1"/>
  <c r="P554" i="1" l="1"/>
  <c r="B554" i="1"/>
  <c r="G554" i="1"/>
  <c r="AA554" i="1"/>
  <c r="F553" i="1"/>
  <c r="N553" i="1"/>
  <c r="AC553" i="1"/>
  <c r="L553" i="1"/>
  <c r="M553" i="1" s="1"/>
  <c r="AD553" i="1"/>
  <c r="C554" i="1" l="1"/>
  <c r="X554" i="1"/>
  <c r="AG554" i="1"/>
  <c r="U553" i="1"/>
  <c r="V553" i="1" s="1"/>
  <c r="Q553" i="1"/>
  <c r="R553" i="1" s="1"/>
  <c r="AE553" i="1" l="1"/>
  <c r="AB553" i="1"/>
  <c r="S553" i="1"/>
  <c r="E553" i="1" l="1"/>
  <c r="H554" i="1" s="1"/>
  <c r="T553" i="1"/>
  <c r="I554" i="1" l="1"/>
  <c r="J554" i="1"/>
  <c r="W553" i="1"/>
  <c r="AF553" i="1" s="1"/>
  <c r="AH553" i="1"/>
  <c r="A555" i="1" l="1"/>
  <c r="Z554" i="1"/>
  <c r="Y554" i="1"/>
  <c r="K554" i="1"/>
  <c r="D554" i="1"/>
  <c r="P555" i="1" l="1"/>
  <c r="B555" i="1"/>
  <c r="G555" i="1"/>
  <c r="AA555" i="1"/>
  <c r="F554" i="1"/>
  <c r="N554" i="1"/>
  <c r="AC554" i="1"/>
  <c r="L554" i="1"/>
  <c r="M554" i="1" s="1"/>
  <c r="AD554" i="1"/>
  <c r="C555" i="1" l="1"/>
  <c r="X555" i="1"/>
  <c r="AG555" i="1"/>
  <c r="U554" i="1"/>
  <c r="V554" i="1" s="1"/>
  <c r="Q554" i="1"/>
  <c r="R554" i="1" s="1"/>
  <c r="AE554" i="1" l="1"/>
  <c r="AB554" i="1"/>
  <c r="S554" i="1"/>
  <c r="E554" i="1" l="1"/>
  <c r="H555" i="1" s="1"/>
  <c r="T554" i="1"/>
  <c r="I555" i="1" l="1"/>
  <c r="D555" i="1" s="1"/>
  <c r="J555" i="1"/>
  <c r="W554" i="1"/>
  <c r="AF554" i="1" s="1"/>
  <c r="AH554" i="1"/>
  <c r="A556" i="1" l="1"/>
  <c r="Z555" i="1"/>
  <c r="Y555" i="1"/>
  <c r="K555" i="1"/>
  <c r="P556" i="1" l="1"/>
  <c r="B556" i="1"/>
  <c r="G556" i="1"/>
  <c r="AA556" i="1"/>
  <c r="F555" i="1"/>
  <c r="N555" i="1"/>
  <c r="AC555" i="1"/>
  <c r="L555" i="1"/>
  <c r="M555" i="1" s="1"/>
  <c r="AD555" i="1"/>
  <c r="C556" i="1" l="1"/>
  <c r="X556" i="1"/>
  <c r="AG556" i="1"/>
  <c r="U555" i="1"/>
  <c r="V555" i="1" s="1"/>
  <c r="Q555" i="1"/>
  <c r="R555" i="1" s="1"/>
  <c r="AE555" i="1" l="1"/>
  <c r="AB555" i="1"/>
  <c r="S555" i="1"/>
  <c r="E555" i="1" l="1"/>
  <c r="H556" i="1" s="1"/>
  <c r="T555" i="1"/>
  <c r="I556" i="1" l="1"/>
  <c r="D556" i="1" s="1"/>
  <c r="J556" i="1"/>
  <c r="W555" i="1"/>
  <c r="AF555" i="1" s="1"/>
  <c r="AH555" i="1"/>
  <c r="A557" i="1" l="1"/>
  <c r="Z556" i="1"/>
  <c r="Y556" i="1"/>
  <c r="K556" i="1"/>
  <c r="P557" i="1" l="1"/>
  <c r="B557" i="1"/>
  <c r="G557" i="1"/>
  <c r="AA557" i="1"/>
  <c r="F556" i="1"/>
  <c r="N556" i="1"/>
  <c r="AC556" i="1"/>
  <c r="L556" i="1"/>
  <c r="M556" i="1" s="1"/>
  <c r="AD556" i="1"/>
  <c r="C557" i="1" l="1"/>
  <c r="X557" i="1"/>
  <c r="AG557" i="1"/>
  <c r="U556" i="1"/>
  <c r="V556" i="1" s="1"/>
  <c r="Q556" i="1"/>
  <c r="R556" i="1" s="1"/>
  <c r="AE556" i="1" l="1"/>
  <c r="AB556" i="1"/>
  <c r="S556" i="1"/>
  <c r="E556" i="1" l="1"/>
  <c r="H557" i="1" s="1"/>
  <c r="T556" i="1"/>
  <c r="I557" i="1" l="1"/>
  <c r="D557" i="1" s="1"/>
  <c r="J557" i="1"/>
  <c r="W556" i="1"/>
  <c r="AF556" i="1" s="1"/>
  <c r="AH556" i="1"/>
  <c r="A558" i="1" l="1"/>
  <c r="Z557" i="1"/>
  <c r="Y557" i="1"/>
  <c r="K557" i="1"/>
  <c r="P558" i="1" l="1"/>
  <c r="B558" i="1"/>
  <c r="G558" i="1"/>
  <c r="AA558" i="1"/>
  <c r="F557" i="1"/>
  <c r="N557" i="1"/>
  <c r="AC557" i="1"/>
  <c r="L557" i="1"/>
  <c r="M557" i="1" s="1"/>
  <c r="AD557" i="1"/>
  <c r="C558" i="1" l="1"/>
  <c r="X558" i="1"/>
  <c r="AG558" i="1"/>
  <c r="U557" i="1"/>
  <c r="V557" i="1" s="1"/>
  <c r="Q557" i="1"/>
  <c r="R557" i="1" s="1"/>
  <c r="AE557" i="1" l="1"/>
  <c r="AB557" i="1"/>
  <c r="S557" i="1"/>
  <c r="E557" i="1" l="1"/>
  <c r="H558" i="1" s="1"/>
  <c r="T557" i="1"/>
  <c r="I558" i="1" l="1"/>
  <c r="D558" i="1" s="1"/>
  <c r="J558" i="1"/>
  <c r="W557" i="1"/>
  <c r="AF557" i="1" s="1"/>
  <c r="AH557" i="1"/>
  <c r="A559" i="1" l="1"/>
  <c r="Z558" i="1"/>
  <c r="Y558" i="1"/>
  <c r="K558" i="1"/>
  <c r="P559" i="1" l="1"/>
  <c r="B559" i="1"/>
  <c r="G559" i="1"/>
  <c r="AA559" i="1"/>
  <c r="F558" i="1"/>
  <c r="N558" i="1"/>
  <c r="AC558" i="1"/>
  <c r="L558" i="1"/>
  <c r="M558" i="1" s="1"/>
  <c r="AD558" i="1"/>
  <c r="C559" i="1" l="1"/>
  <c r="X559" i="1"/>
  <c r="AG559" i="1"/>
  <c r="U558" i="1"/>
  <c r="V558" i="1" s="1"/>
  <c r="Q558" i="1"/>
  <c r="R558" i="1" s="1"/>
  <c r="AE558" i="1" l="1"/>
  <c r="AB558" i="1"/>
  <c r="S558" i="1"/>
  <c r="E558" i="1" l="1"/>
  <c r="H559" i="1" s="1"/>
  <c r="T558" i="1"/>
  <c r="I559" i="1" l="1"/>
  <c r="D559" i="1" s="1"/>
  <c r="J559" i="1"/>
  <c r="W558" i="1"/>
  <c r="AF558" i="1" s="1"/>
  <c r="AH558" i="1"/>
  <c r="A560" i="1" l="1"/>
  <c r="Z559" i="1"/>
  <c r="Y559" i="1"/>
  <c r="K559" i="1"/>
  <c r="P560" i="1" l="1"/>
  <c r="AA560" i="1"/>
  <c r="B560" i="1"/>
  <c r="G560" i="1"/>
  <c r="F559" i="1"/>
  <c r="N559" i="1"/>
  <c r="AC559" i="1"/>
  <c r="L559" i="1"/>
  <c r="M559" i="1" s="1"/>
  <c r="AD559" i="1"/>
  <c r="C560" i="1" l="1"/>
  <c r="X560" i="1"/>
  <c r="AG560" i="1"/>
  <c r="U559" i="1"/>
  <c r="V559" i="1" s="1"/>
  <c r="Q559" i="1"/>
  <c r="R559" i="1" s="1"/>
  <c r="AE559" i="1" l="1"/>
  <c r="AB559" i="1"/>
  <c r="S559" i="1"/>
  <c r="E559" i="1" l="1"/>
  <c r="H560" i="1" s="1"/>
  <c r="T559" i="1"/>
  <c r="I560" i="1" l="1"/>
  <c r="D560" i="1" s="1"/>
  <c r="J560" i="1"/>
  <c r="W559" i="1"/>
  <c r="AF559" i="1" s="1"/>
  <c r="AH559" i="1"/>
  <c r="A561" i="1" l="1"/>
  <c r="Z560" i="1"/>
  <c r="Y560" i="1"/>
  <c r="K560" i="1"/>
  <c r="P561" i="1" l="1"/>
  <c r="AA561" i="1"/>
  <c r="B561" i="1"/>
  <c r="G561" i="1"/>
  <c r="F560" i="1"/>
  <c r="N560" i="1"/>
  <c r="AC560" i="1"/>
  <c r="L560" i="1"/>
  <c r="M560" i="1" s="1"/>
  <c r="AD560" i="1"/>
  <c r="C561" i="1" l="1"/>
  <c r="X561" i="1"/>
  <c r="AG561" i="1"/>
  <c r="U560" i="1"/>
  <c r="V560" i="1" s="1"/>
  <c r="Q560" i="1"/>
  <c r="R560" i="1" s="1"/>
  <c r="AE560" i="1" l="1"/>
  <c r="AB560" i="1"/>
  <c r="S560" i="1"/>
  <c r="E560" i="1" l="1"/>
  <c r="H561" i="1" s="1"/>
  <c r="T560" i="1"/>
  <c r="I561" i="1" l="1"/>
  <c r="J561" i="1"/>
  <c r="W560" i="1"/>
  <c r="AF560" i="1" s="1"/>
  <c r="AH560" i="1"/>
  <c r="A562" i="1" l="1"/>
  <c r="Z561" i="1"/>
  <c r="Y561" i="1"/>
  <c r="K561" i="1"/>
  <c r="D561" i="1"/>
  <c r="P562" i="1" l="1"/>
  <c r="AA562" i="1"/>
  <c r="B562" i="1"/>
  <c r="G562" i="1"/>
  <c r="F561" i="1"/>
  <c r="N561" i="1"/>
  <c r="AC561" i="1"/>
  <c r="L561" i="1"/>
  <c r="M561" i="1" s="1"/>
  <c r="AD561" i="1"/>
  <c r="C562" i="1" l="1"/>
  <c r="X562" i="1"/>
  <c r="AG562" i="1"/>
  <c r="U561" i="1"/>
  <c r="V561" i="1" s="1"/>
  <c r="Q561" i="1"/>
  <c r="R561" i="1" s="1"/>
  <c r="AE561" i="1" l="1"/>
  <c r="AB561" i="1"/>
  <c r="S561" i="1"/>
  <c r="E561" i="1" l="1"/>
  <c r="H562" i="1" s="1"/>
  <c r="T561" i="1"/>
  <c r="I562" i="1" l="1"/>
  <c r="D562" i="1" s="1"/>
  <c r="J562" i="1"/>
  <c r="W561" i="1"/>
  <c r="AF561" i="1" s="1"/>
  <c r="AH561" i="1"/>
  <c r="A563" i="1" l="1"/>
  <c r="Z562" i="1"/>
  <c r="Y562" i="1"/>
  <c r="K562" i="1"/>
  <c r="P563" i="1" l="1"/>
  <c r="AA563" i="1"/>
  <c r="B563" i="1"/>
  <c r="G563" i="1"/>
  <c r="F562" i="1"/>
  <c r="N562" i="1"/>
  <c r="AC562" i="1"/>
  <c r="L562" i="1"/>
  <c r="M562" i="1" s="1"/>
  <c r="AD562" i="1"/>
  <c r="C563" i="1" l="1"/>
  <c r="X563" i="1"/>
  <c r="AG563" i="1"/>
  <c r="U562" i="1"/>
  <c r="V562" i="1" s="1"/>
  <c r="Q562" i="1"/>
  <c r="R562" i="1" s="1"/>
  <c r="AE562" i="1" l="1"/>
  <c r="AB562" i="1"/>
  <c r="S562" i="1"/>
  <c r="E562" i="1" l="1"/>
  <c r="H563" i="1" s="1"/>
  <c r="T562" i="1"/>
  <c r="I563" i="1" l="1"/>
  <c r="D563" i="1" s="1"/>
  <c r="J563" i="1"/>
  <c r="W562" i="1"/>
  <c r="AF562" i="1" s="1"/>
  <c r="AH562" i="1"/>
  <c r="A564" i="1" l="1"/>
  <c r="Z563" i="1"/>
  <c r="Y563" i="1"/>
  <c r="K563" i="1"/>
  <c r="P564" i="1" l="1"/>
  <c r="AA564" i="1"/>
  <c r="B564" i="1"/>
  <c r="G564" i="1"/>
  <c r="F563" i="1"/>
  <c r="N563" i="1"/>
  <c r="AC563" i="1"/>
  <c r="L563" i="1"/>
  <c r="M563" i="1" s="1"/>
  <c r="AD563" i="1"/>
  <c r="C564" i="1" l="1"/>
  <c r="X564" i="1"/>
  <c r="AG564" i="1"/>
  <c r="U563" i="1"/>
  <c r="V563" i="1" s="1"/>
  <c r="Q563" i="1"/>
  <c r="R563" i="1" s="1"/>
  <c r="AE563" i="1" l="1"/>
  <c r="AB563" i="1"/>
  <c r="S563" i="1"/>
  <c r="E563" i="1" l="1"/>
  <c r="H564" i="1" s="1"/>
  <c r="T563" i="1"/>
  <c r="I564" i="1" l="1"/>
  <c r="D564" i="1" s="1"/>
  <c r="J564" i="1"/>
  <c r="W563" i="1"/>
  <c r="AF563" i="1" s="1"/>
  <c r="AH563" i="1"/>
  <c r="Z564" i="1" l="1"/>
  <c r="Y564" i="1"/>
  <c r="K564" i="1"/>
  <c r="A565" i="1" s="1"/>
  <c r="P565" i="1" l="1"/>
  <c r="AA565" i="1"/>
  <c r="G565" i="1"/>
  <c r="B565" i="1"/>
  <c r="F564" i="1"/>
  <c r="N564" i="1"/>
  <c r="AC564" i="1"/>
  <c r="L564" i="1"/>
  <c r="M564" i="1" s="1"/>
  <c r="AD564" i="1"/>
  <c r="C565" i="1" l="1"/>
  <c r="X565" i="1"/>
  <c r="AG565" i="1"/>
  <c r="U564" i="1"/>
  <c r="V564" i="1" s="1"/>
  <c r="Q564" i="1"/>
  <c r="R564" i="1" s="1"/>
  <c r="AE564" i="1" l="1"/>
  <c r="AB564" i="1"/>
  <c r="S564" i="1"/>
  <c r="E564" i="1" l="1"/>
  <c r="H565" i="1" s="1"/>
  <c r="T564" i="1"/>
  <c r="I565" i="1" l="1"/>
  <c r="D565" i="1" s="1"/>
  <c r="J565" i="1"/>
  <c r="W564" i="1"/>
  <c r="AF564" i="1" s="1"/>
  <c r="AH564" i="1"/>
  <c r="A566" i="1" l="1"/>
  <c r="Z565" i="1"/>
  <c r="Y565" i="1"/>
  <c r="K565" i="1"/>
  <c r="P566" i="1" l="1"/>
  <c r="AA566" i="1"/>
  <c r="G566" i="1"/>
  <c r="B566" i="1"/>
  <c r="F565" i="1"/>
  <c r="N565" i="1"/>
  <c r="AC565" i="1"/>
  <c r="L565" i="1"/>
  <c r="M565" i="1" s="1"/>
  <c r="AD565" i="1"/>
  <c r="C566" i="1" l="1"/>
  <c r="X566" i="1"/>
  <c r="AG566" i="1"/>
  <c r="U565" i="1"/>
  <c r="V565" i="1" s="1"/>
  <c r="Q565" i="1"/>
  <c r="R565" i="1" s="1"/>
  <c r="AE565" i="1" l="1"/>
  <c r="AB565" i="1"/>
  <c r="S565" i="1"/>
  <c r="E565" i="1" l="1"/>
  <c r="H566" i="1" s="1"/>
  <c r="T565" i="1"/>
  <c r="I566" i="1" l="1"/>
  <c r="D566" i="1" s="1"/>
  <c r="J566" i="1"/>
  <c r="AH565" i="1"/>
  <c r="W565" i="1"/>
  <c r="AF565" i="1" s="1"/>
  <c r="A567" i="1" l="1"/>
  <c r="Z566" i="1"/>
  <c r="Y566" i="1"/>
  <c r="K566" i="1"/>
  <c r="P567" i="1" l="1"/>
  <c r="AA567" i="1"/>
  <c r="G567" i="1"/>
  <c r="B567" i="1"/>
  <c r="F566" i="1"/>
  <c r="N566" i="1"/>
  <c r="AC566" i="1"/>
  <c r="L566" i="1"/>
  <c r="M566" i="1" s="1"/>
  <c r="AD566" i="1"/>
  <c r="C567" i="1" l="1"/>
  <c r="X567" i="1"/>
  <c r="AG567" i="1"/>
  <c r="U566" i="1"/>
  <c r="V566" i="1" s="1"/>
  <c r="Q566" i="1"/>
  <c r="R566" i="1" s="1"/>
  <c r="AE566" i="1" l="1"/>
  <c r="AB566" i="1"/>
  <c r="S566" i="1"/>
  <c r="E566" i="1" l="1"/>
  <c r="H567" i="1" s="1"/>
  <c r="T566" i="1"/>
  <c r="I567" i="1" l="1"/>
  <c r="D567" i="1" s="1"/>
  <c r="J567" i="1"/>
  <c r="AH566" i="1"/>
  <c r="W566" i="1"/>
  <c r="AF566" i="1" s="1"/>
  <c r="A568" i="1" l="1"/>
  <c r="Z567" i="1"/>
  <c r="Y567" i="1"/>
  <c r="K567" i="1"/>
  <c r="P568" i="1" l="1"/>
  <c r="AA568" i="1"/>
  <c r="G568" i="1"/>
  <c r="B568" i="1"/>
  <c r="F567" i="1"/>
  <c r="N567" i="1"/>
  <c r="AC567" i="1"/>
  <c r="L567" i="1"/>
  <c r="M567" i="1" s="1"/>
  <c r="AD567" i="1"/>
  <c r="C568" i="1" l="1"/>
  <c r="X568" i="1"/>
  <c r="AG568" i="1"/>
  <c r="U567" i="1"/>
  <c r="V567" i="1" s="1"/>
  <c r="Q567" i="1"/>
  <c r="R567" i="1" s="1"/>
  <c r="AE567" i="1" l="1"/>
  <c r="AB567" i="1"/>
  <c r="S567" i="1"/>
  <c r="E567" i="1" l="1"/>
  <c r="H568" i="1" s="1"/>
  <c r="T567" i="1"/>
  <c r="I568" i="1" l="1"/>
  <c r="J568" i="1"/>
  <c r="AH567" i="1"/>
  <c r="W567" i="1"/>
  <c r="AF567" i="1" s="1"/>
  <c r="A569" i="1" l="1"/>
  <c r="Z568" i="1"/>
  <c r="Y568" i="1"/>
  <c r="K568" i="1"/>
  <c r="D568" i="1"/>
  <c r="P569" i="1" l="1"/>
  <c r="AA569" i="1"/>
  <c r="G569" i="1"/>
  <c r="B569" i="1"/>
  <c r="F568" i="1"/>
  <c r="N568" i="1"/>
  <c r="AC568" i="1"/>
  <c r="L568" i="1"/>
  <c r="M568" i="1" s="1"/>
  <c r="AD568" i="1"/>
  <c r="C569" i="1" l="1"/>
  <c r="X569" i="1"/>
  <c r="AG569" i="1"/>
  <c r="U568" i="1"/>
  <c r="V568" i="1" s="1"/>
  <c r="Q568" i="1"/>
  <c r="R568" i="1" s="1"/>
  <c r="AE568" i="1" l="1"/>
  <c r="AB568" i="1"/>
  <c r="S568" i="1"/>
  <c r="E568" i="1" l="1"/>
  <c r="H569" i="1" s="1"/>
  <c r="T568" i="1"/>
  <c r="I569" i="1" l="1"/>
  <c r="D569" i="1" s="1"/>
  <c r="J569" i="1"/>
  <c r="AH568" i="1"/>
  <c r="W568" i="1"/>
  <c r="AF568" i="1" s="1"/>
  <c r="A570" i="1" l="1"/>
  <c r="Z569" i="1"/>
  <c r="Y569" i="1"/>
  <c r="K569" i="1"/>
  <c r="P570" i="1" l="1"/>
  <c r="AA570" i="1"/>
  <c r="G570" i="1"/>
  <c r="B570" i="1"/>
  <c r="F569" i="1"/>
  <c r="N569" i="1"/>
  <c r="AC569" i="1"/>
  <c r="L569" i="1"/>
  <c r="M569" i="1" s="1"/>
  <c r="AD569" i="1"/>
  <c r="C570" i="1" l="1"/>
  <c r="X570" i="1"/>
  <c r="AG570" i="1"/>
  <c r="U569" i="1"/>
  <c r="V569" i="1" s="1"/>
  <c r="Q569" i="1"/>
  <c r="R569" i="1" s="1"/>
  <c r="AE569" i="1" l="1"/>
  <c r="AB569" i="1"/>
  <c r="S569" i="1"/>
  <c r="E569" i="1" l="1"/>
  <c r="H570" i="1" s="1"/>
  <c r="T569" i="1"/>
  <c r="I570" i="1" l="1"/>
  <c r="D570" i="1" s="1"/>
  <c r="J570" i="1"/>
  <c r="AH569" i="1"/>
  <c r="W569" i="1"/>
  <c r="AF569" i="1" s="1"/>
  <c r="A571" i="1" l="1"/>
  <c r="Z570" i="1"/>
  <c r="Y570" i="1"/>
  <c r="K570" i="1"/>
  <c r="P571" i="1" l="1"/>
  <c r="AA571" i="1"/>
  <c r="G571" i="1"/>
  <c r="B571" i="1"/>
  <c r="F570" i="1"/>
  <c r="N570" i="1"/>
  <c r="AC570" i="1"/>
  <c r="L570" i="1"/>
  <c r="M570" i="1" s="1"/>
  <c r="AD570" i="1"/>
  <c r="C571" i="1" l="1"/>
  <c r="X571" i="1"/>
  <c r="AG571" i="1"/>
  <c r="U570" i="1"/>
  <c r="V570" i="1" s="1"/>
  <c r="Q570" i="1"/>
  <c r="R570" i="1" s="1"/>
  <c r="AE570" i="1" l="1"/>
  <c r="AB570" i="1"/>
  <c r="S570" i="1"/>
  <c r="E570" i="1" l="1"/>
  <c r="H571" i="1" s="1"/>
  <c r="T570" i="1"/>
  <c r="I571" i="1" l="1"/>
  <c r="D571" i="1" s="1"/>
  <c r="J571" i="1"/>
  <c r="AH570" i="1"/>
  <c r="W570" i="1"/>
  <c r="AF570" i="1" s="1"/>
  <c r="A572" i="1" l="1"/>
  <c r="Z571" i="1"/>
  <c r="Y571" i="1"/>
  <c r="K571" i="1"/>
  <c r="P572" i="1" l="1"/>
  <c r="AA572" i="1"/>
  <c r="G572" i="1"/>
  <c r="B572" i="1"/>
  <c r="F571" i="1"/>
  <c r="N571" i="1"/>
  <c r="AC571" i="1"/>
  <c r="L571" i="1"/>
  <c r="M571" i="1" s="1"/>
  <c r="AD571" i="1"/>
  <c r="C572" i="1" l="1"/>
  <c r="X572" i="1"/>
  <c r="AG572" i="1"/>
  <c r="U571" i="1"/>
  <c r="V571" i="1" s="1"/>
  <c r="Q571" i="1"/>
  <c r="R571" i="1" s="1"/>
  <c r="AE571" i="1" l="1"/>
  <c r="AB571" i="1"/>
  <c r="S571" i="1"/>
  <c r="E571" i="1" l="1"/>
  <c r="H572" i="1" s="1"/>
  <c r="T571" i="1"/>
  <c r="I572" i="1" l="1"/>
  <c r="D572" i="1" s="1"/>
  <c r="J572" i="1"/>
  <c r="AH571" i="1"/>
  <c r="W571" i="1"/>
  <c r="AF571" i="1" s="1"/>
  <c r="A573" i="1" l="1"/>
  <c r="Z572" i="1"/>
  <c r="Y572" i="1"/>
  <c r="K572" i="1"/>
  <c r="P573" i="1" l="1"/>
  <c r="AA573" i="1"/>
  <c r="G573" i="1"/>
  <c r="B573" i="1"/>
  <c r="F572" i="1"/>
  <c r="N572" i="1"/>
  <c r="AC572" i="1"/>
  <c r="L572" i="1"/>
  <c r="M572" i="1" s="1"/>
  <c r="AD572" i="1"/>
  <c r="C573" i="1" l="1"/>
  <c r="X573" i="1"/>
  <c r="AG573" i="1"/>
  <c r="U572" i="1"/>
  <c r="V572" i="1" s="1"/>
  <c r="Q572" i="1"/>
  <c r="R572" i="1" s="1"/>
  <c r="AE572" i="1" l="1"/>
  <c r="AB572" i="1"/>
  <c r="S572" i="1"/>
  <c r="E572" i="1" l="1"/>
  <c r="H573" i="1" s="1"/>
  <c r="T572" i="1"/>
  <c r="I573" i="1" l="1"/>
  <c r="J573" i="1"/>
  <c r="AH572" i="1"/>
  <c r="W572" i="1"/>
  <c r="AF572" i="1" s="1"/>
  <c r="A574" i="1" l="1"/>
  <c r="Z573" i="1"/>
  <c r="Y573" i="1"/>
  <c r="K573" i="1"/>
  <c r="D573" i="1"/>
  <c r="P574" i="1" l="1"/>
  <c r="AA574" i="1"/>
  <c r="G574" i="1"/>
  <c r="B574" i="1"/>
  <c r="F573" i="1"/>
  <c r="N573" i="1"/>
  <c r="AC573" i="1"/>
  <c r="L573" i="1"/>
  <c r="M573" i="1" s="1"/>
  <c r="AD573" i="1"/>
  <c r="C574" i="1" l="1"/>
  <c r="X574" i="1"/>
  <c r="AG574" i="1"/>
  <c r="U573" i="1"/>
  <c r="V573" i="1" s="1"/>
  <c r="Q573" i="1"/>
  <c r="R573" i="1" s="1"/>
  <c r="AE573" i="1" l="1"/>
  <c r="AB573" i="1"/>
  <c r="S573" i="1"/>
  <c r="E573" i="1" l="1"/>
  <c r="H574" i="1" s="1"/>
  <c r="T573" i="1"/>
  <c r="I574" i="1" l="1"/>
  <c r="D574" i="1" s="1"/>
  <c r="J574" i="1"/>
  <c r="AH573" i="1"/>
  <c r="W573" i="1"/>
  <c r="AF573" i="1" s="1"/>
  <c r="A575" i="1" l="1"/>
  <c r="Z574" i="1"/>
  <c r="Y574" i="1"/>
  <c r="K574" i="1"/>
  <c r="P575" i="1" l="1"/>
  <c r="AA575" i="1"/>
  <c r="G575" i="1"/>
  <c r="B575" i="1"/>
  <c r="F574" i="1"/>
  <c r="N574" i="1"/>
  <c r="AC574" i="1"/>
  <c r="L574" i="1"/>
  <c r="M574" i="1" s="1"/>
  <c r="AD574" i="1"/>
  <c r="C575" i="1" l="1"/>
  <c r="X575" i="1"/>
  <c r="AG575" i="1"/>
  <c r="U574" i="1"/>
  <c r="V574" i="1" s="1"/>
  <c r="Q574" i="1"/>
  <c r="R574" i="1" s="1"/>
  <c r="AE574" i="1" l="1"/>
  <c r="AB574" i="1"/>
  <c r="S574" i="1"/>
  <c r="E574" i="1" l="1"/>
  <c r="H575" i="1" s="1"/>
  <c r="T574" i="1"/>
  <c r="I575" i="1" l="1"/>
  <c r="D575" i="1" s="1"/>
  <c r="J575" i="1"/>
  <c r="AH574" i="1"/>
  <c r="W574" i="1"/>
  <c r="AF574" i="1" s="1"/>
  <c r="A576" i="1" l="1"/>
  <c r="Z575" i="1"/>
  <c r="Y575" i="1"/>
  <c r="K575" i="1"/>
  <c r="P576" i="1" l="1"/>
  <c r="AA576" i="1"/>
  <c r="G576" i="1"/>
  <c r="B576" i="1"/>
  <c r="F575" i="1"/>
  <c r="N575" i="1"/>
  <c r="AC575" i="1"/>
  <c r="L575" i="1"/>
  <c r="M575" i="1" s="1"/>
  <c r="AD575" i="1"/>
  <c r="C576" i="1" l="1"/>
  <c r="X576" i="1"/>
  <c r="AG576" i="1"/>
  <c r="U575" i="1"/>
  <c r="V575" i="1" s="1"/>
  <c r="Q575" i="1"/>
  <c r="R575" i="1" s="1"/>
  <c r="AE575" i="1" l="1"/>
  <c r="AB575" i="1"/>
  <c r="S575" i="1"/>
  <c r="E575" i="1" l="1"/>
  <c r="H576" i="1" s="1"/>
  <c r="T575" i="1"/>
  <c r="I576" i="1" l="1"/>
  <c r="D576" i="1" s="1"/>
  <c r="J576" i="1"/>
  <c r="AH575" i="1"/>
  <c r="W575" i="1"/>
  <c r="AF575" i="1" s="1"/>
  <c r="A577" i="1" l="1"/>
  <c r="Z576" i="1"/>
  <c r="Y576" i="1"/>
  <c r="K576" i="1"/>
  <c r="P577" i="1" l="1"/>
  <c r="AA577" i="1"/>
  <c r="G577" i="1"/>
  <c r="B577" i="1"/>
  <c r="F576" i="1"/>
  <c r="N576" i="1"/>
  <c r="AC576" i="1"/>
  <c r="L576" i="1"/>
  <c r="M576" i="1" s="1"/>
  <c r="AD576" i="1"/>
  <c r="C577" i="1" l="1"/>
  <c r="X577" i="1"/>
  <c r="AG577" i="1"/>
  <c r="U576" i="1"/>
  <c r="V576" i="1" s="1"/>
  <c r="Q576" i="1"/>
  <c r="R576" i="1" s="1"/>
  <c r="AE576" i="1" l="1"/>
  <c r="AB576" i="1"/>
  <c r="S576" i="1"/>
  <c r="E576" i="1" l="1"/>
  <c r="H577" i="1" s="1"/>
  <c r="T576" i="1"/>
  <c r="I577" i="1" l="1"/>
  <c r="J577" i="1"/>
  <c r="AH576" i="1"/>
  <c r="W576" i="1"/>
  <c r="AF576" i="1" s="1"/>
  <c r="A578" i="1" l="1"/>
  <c r="Z577" i="1"/>
  <c r="Y577" i="1"/>
  <c r="K577" i="1"/>
  <c r="D577" i="1"/>
  <c r="P578" i="1" l="1"/>
  <c r="AA578" i="1"/>
  <c r="G578" i="1"/>
  <c r="B578" i="1"/>
  <c r="F577" i="1"/>
  <c r="N577" i="1"/>
  <c r="AC577" i="1"/>
  <c r="L577" i="1"/>
  <c r="M577" i="1" s="1"/>
  <c r="AD577" i="1"/>
  <c r="C578" i="1" l="1"/>
  <c r="X578" i="1"/>
  <c r="AG578" i="1"/>
  <c r="U577" i="1"/>
  <c r="V577" i="1" s="1"/>
  <c r="Q577" i="1"/>
  <c r="R577" i="1" s="1"/>
  <c r="AE577" i="1" l="1"/>
  <c r="AB577" i="1"/>
  <c r="S577" i="1"/>
  <c r="E577" i="1" l="1"/>
  <c r="H578" i="1" s="1"/>
  <c r="T577" i="1"/>
  <c r="I578" i="1" l="1"/>
  <c r="J578" i="1"/>
  <c r="AH577" i="1"/>
  <c r="W577" i="1"/>
  <c r="AF577" i="1" s="1"/>
  <c r="A579" i="1" l="1"/>
  <c r="Z578" i="1"/>
  <c r="Y578" i="1"/>
  <c r="K578" i="1"/>
  <c r="D578" i="1"/>
  <c r="P579" i="1" l="1"/>
  <c r="AA579" i="1"/>
  <c r="G579" i="1"/>
  <c r="B579" i="1"/>
  <c r="F578" i="1"/>
  <c r="N578" i="1"/>
  <c r="AC578" i="1"/>
  <c r="L578" i="1"/>
  <c r="M578" i="1" s="1"/>
  <c r="AD578" i="1"/>
  <c r="C579" i="1" l="1"/>
  <c r="X579" i="1"/>
  <c r="AG579" i="1"/>
  <c r="U578" i="1"/>
  <c r="V578" i="1" s="1"/>
  <c r="Q578" i="1"/>
  <c r="R578" i="1" s="1"/>
  <c r="AE578" i="1" l="1"/>
  <c r="AB578" i="1"/>
  <c r="S578" i="1"/>
  <c r="E578" i="1" l="1"/>
  <c r="H579" i="1" s="1"/>
  <c r="T578" i="1"/>
  <c r="I579" i="1" l="1"/>
  <c r="J579" i="1"/>
  <c r="AH578" i="1"/>
  <c r="W578" i="1"/>
  <c r="AF578" i="1" s="1"/>
  <c r="A580" i="1" l="1"/>
  <c r="Z579" i="1"/>
  <c r="Y579" i="1"/>
  <c r="K579" i="1"/>
  <c r="D579" i="1"/>
  <c r="P580" i="1" l="1"/>
  <c r="AA580" i="1"/>
  <c r="G580" i="1"/>
  <c r="B580" i="1"/>
  <c r="F579" i="1"/>
  <c r="N579" i="1"/>
  <c r="AC579" i="1"/>
  <c r="L579" i="1"/>
  <c r="M579" i="1" s="1"/>
  <c r="AD579" i="1"/>
  <c r="C580" i="1" l="1"/>
  <c r="X580" i="1"/>
  <c r="AG580" i="1"/>
  <c r="U579" i="1"/>
  <c r="V579" i="1" s="1"/>
  <c r="Q579" i="1"/>
  <c r="R579" i="1" s="1"/>
  <c r="AE579" i="1" l="1"/>
  <c r="AB579" i="1"/>
  <c r="S579" i="1"/>
  <c r="E579" i="1" l="1"/>
  <c r="H580" i="1" s="1"/>
  <c r="T579" i="1"/>
  <c r="I580" i="1" l="1"/>
  <c r="J580" i="1"/>
  <c r="AH579" i="1"/>
  <c r="W579" i="1"/>
  <c r="AF579" i="1" s="1"/>
  <c r="A581" i="1" l="1"/>
  <c r="Z580" i="1"/>
  <c r="Y580" i="1"/>
  <c r="K580" i="1"/>
  <c r="D580" i="1"/>
  <c r="P581" i="1" l="1"/>
  <c r="AA581" i="1"/>
  <c r="G581" i="1"/>
  <c r="B581" i="1"/>
  <c r="F580" i="1"/>
  <c r="N580" i="1"/>
  <c r="AC580" i="1"/>
  <c r="L580" i="1"/>
  <c r="M580" i="1" s="1"/>
  <c r="AD580" i="1"/>
  <c r="C581" i="1" l="1"/>
  <c r="X581" i="1"/>
  <c r="AG581" i="1"/>
  <c r="U580" i="1"/>
  <c r="V580" i="1" s="1"/>
  <c r="Q580" i="1"/>
  <c r="R580" i="1" s="1"/>
  <c r="AE580" i="1" l="1"/>
  <c r="AB580" i="1"/>
  <c r="S580" i="1"/>
  <c r="E580" i="1" l="1"/>
  <c r="H581" i="1" s="1"/>
  <c r="T580" i="1"/>
  <c r="I581" i="1" l="1"/>
  <c r="J581" i="1"/>
  <c r="AH580" i="1"/>
  <c r="W580" i="1"/>
  <c r="AF580" i="1" s="1"/>
  <c r="A582" i="1" l="1"/>
  <c r="Z581" i="1"/>
  <c r="Y581" i="1"/>
  <c r="K581" i="1"/>
  <c r="D581" i="1"/>
  <c r="P582" i="1" l="1"/>
  <c r="AA582" i="1"/>
  <c r="G582" i="1"/>
  <c r="B582" i="1"/>
  <c r="F581" i="1"/>
  <c r="N581" i="1"/>
  <c r="AC581" i="1"/>
  <c r="L581" i="1"/>
  <c r="M581" i="1" s="1"/>
  <c r="AD581" i="1"/>
  <c r="C582" i="1" l="1"/>
  <c r="X582" i="1"/>
  <c r="AG582" i="1"/>
  <c r="U581" i="1"/>
  <c r="V581" i="1" s="1"/>
  <c r="Q581" i="1"/>
  <c r="R581" i="1" s="1"/>
  <c r="AE581" i="1" l="1"/>
  <c r="AB581" i="1"/>
  <c r="S581" i="1"/>
  <c r="E581" i="1" l="1"/>
  <c r="H582" i="1" s="1"/>
  <c r="T581" i="1"/>
  <c r="I582" i="1" l="1"/>
  <c r="D582" i="1" s="1"/>
  <c r="J582" i="1"/>
  <c r="AH581" i="1"/>
  <c r="W581" i="1"/>
  <c r="AF581" i="1" s="1"/>
  <c r="A583" i="1" l="1"/>
  <c r="Z582" i="1"/>
  <c r="Y582" i="1"/>
  <c r="K582" i="1"/>
  <c r="P583" i="1" l="1"/>
  <c r="AA583" i="1"/>
  <c r="G583" i="1"/>
  <c r="B583" i="1"/>
  <c r="F582" i="1"/>
  <c r="N582" i="1"/>
  <c r="AC582" i="1"/>
  <c r="L582" i="1"/>
  <c r="M582" i="1" s="1"/>
  <c r="AD582" i="1"/>
  <c r="C583" i="1" l="1"/>
  <c r="X583" i="1"/>
  <c r="AG583" i="1"/>
  <c r="U582" i="1"/>
  <c r="V582" i="1" s="1"/>
  <c r="Q582" i="1"/>
  <c r="R582" i="1" s="1"/>
  <c r="AE582" i="1" l="1"/>
  <c r="AB582" i="1"/>
  <c r="S582" i="1"/>
  <c r="E582" i="1" l="1"/>
  <c r="H583" i="1" s="1"/>
  <c r="T582" i="1"/>
  <c r="I583" i="1" l="1"/>
  <c r="J583" i="1"/>
  <c r="AH582" i="1"/>
  <c r="W582" i="1"/>
  <c r="AF582" i="1" s="1"/>
  <c r="A584" i="1" l="1"/>
  <c r="Z583" i="1"/>
  <c r="Y583" i="1"/>
  <c r="K583" i="1"/>
  <c r="D583" i="1"/>
  <c r="P584" i="1" l="1"/>
  <c r="AA584" i="1"/>
  <c r="G584" i="1"/>
  <c r="B584" i="1"/>
  <c r="F583" i="1"/>
  <c r="N583" i="1"/>
  <c r="AC583" i="1"/>
  <c r="L583" i="1"/>
  <c r="M583" i="1" s="1"/>
  <c r="AD583" i="1"/>
  <c r="C584" i="1" l="1"/>
  <c r="X584" i="1"/>
  <c r="AG584" i="1"/>
  <c r="U583" i="1"/>
  <c r="V583" i="1" s="1"/>
  <c r="Q583" i="1"/>
  <c r="R583" i="1" s="1"/>
  <c r="AE583" i="1" l="1"/>
  <c r="AB583" i="1"/>
  <c r="S583" i="1"/>
  <c r="E583" i="1" l="1"/>
  <c r="H584" i="1" s="1"/>
  <c r="T583" i="1"/>
  <c r="I584" i="1" l="1"/>
  <c r="D584" i="1" s="1"/>
  <c r="J584" i="1"/>
  <c r="AH583" i="1"/>
  <c r="W583" i="1"/>
  <c r="AF583" i="1" s="1"/>
  <c r="A585" i="1" l="1"/>
  <c r="Z584" i="1"/>
  <c r="Y584" i="1"/>
  <c r="K584" i="1"/>
  <c r="P585" i="1" l="1"/>
  <c r="AA585" i="1"/>
  <c r="G585" i="1"/>
  <c r="B585" i="1"/>
  <c r="F584" i="1"/>
  <c r="N584" i="1"/>
  <c r="AC584" i="1"/>
  <c r="L584" i="1"/>
  <c r="M584" i="1" s="1"/>
  <c r="AD584" i="1"/>
  <c r="C585" i="1" l="1"/>
  <c r="X585" i="1"/>
  <c r="AG585" i="1"/>
  <c r="U584" i="1"/>
  <c r="V584" i="1" s="1"/>
  <c r="Q584" i="1"/>
  <c r="R584" i="1" s="1"/>
  <c r="AE584" i="1" l="1"/>
  <c r="AB584" i="1"/>
  <c r="S584" i="1"/>
  <c r="E584" i="1" l="1"/>
  <c r="H585" i="1" s="1"/>
  <c r="T584" i="1"/>
  <c r="I585" i="1" l="1"/>
  <c r="J585" i="1"/>
  <c r="AH584" i="1"/>
  <c r="W584" i="1"/>
  <c r="AF584" i="1" s="1"/>
  <c r="A586" i="1" l="1"/>
  <c r="Z585" i="1"/>
  <c r="Y585" i="1"/>
  <c r="K585" i="1"/>
  <c r="D585" i="1"/>
  <c r="P586" i="1" l="1"/>
  <c r="AA586" i="1"/>
  <c r="G586" i="1"/>
  <c r="B586" i="1"/>
  <c r="F585" i="1"/>
  <c r="N585" i="1"/>
  <c r="AC585" i="1"/>
  <c r="L585" i="1"/>
  <c r="M585" i="1" s="1"/>
  <c r="AD585" i="1"/>
  <c r="C586" i="1" l="1"/>
  <c r="X586" i="1"/>
  <c r="AG586" i="1"/>
  <c r="U585" i="1"/>
  <c r="V585" i="1" s="1"/>
  <c r="Q585" i="1"/>
  <c r="R585" i="1" s="1"/>
  <c r="AE585" i="1" l="1"/>
  <c r="AB585" i="1"/>
  <c r="S585" i="1"/>
  <c r="E585" i="1" l="1"/>
  <c r="H586" i="1" s="1"/>
  <c r="T585" i="1"/>
  <c r="I586" i="1" l="1"/>
  <c r="D586" i="1" s="1"/>
  <c r="J586" i="1"/>
  <c r="AH585" i="1"/>
  <c r="W585" i="1"/>
  <c r="AF585" i="1" s="1"/>
  <c r="A587" i="1" l="1"/>
  <c r="Z586" i="1"/>
  <c r="Y586" i="1"/>
  <c r="K586" i="1"/>
  <c r="P587" i="1" l="1"/>
  <c r="AA587" i="1"/>
  <c r="G587" i="1"/>
  <c r="B587" i="1"/>
  <c r="F586" i="1"/>
  <c r="N586" i="1"/>
  <c r="AC586" i="1"/>
  <c r="L586" i="1"/>
  <c r="M586" i="1" s="1"/>
  <c r="AD586" i="1"/>
  <c r="C587" i="1" l="1"/>
  <c r="X587" i="1"/>
  <c r="AG587" i="1"/>
  <c r="U586" i="1"/>
  <c r="V586" i="1" s="1"/>
  <c r="Q586" i="1"/>
  <c r="R586" i="1" s="1"/>
  <c r="AE586" i="1" l="1"/>
  <c r="AB586" i="1"/>
  <c r="S586" i="1"/>
  <c r="E586" i="1" l="1"/>
  <c r="H587" i="1" s="1"/>
  <c r="T586" i="1"/>
  <c r="I587" i="1" l="1"/>
  <c r="D587" i="1" s="1"/>
  <c r="J587" i="1"/>
  <c r="AH586" i="1"/>
  <c r="W586" i="1"/>
  <c r="AF586" i="1" s="1"/>
  <c r="A588" i="1" l="1"/>
  <c r="Z587" i="1"/>
  <c r="Y587" i="1"/>
  <c r="K587" i="1"/>
  <c r="P588" i="1" l="1"/>
  <c r="AA588" i="1"/>
  <c r="G588" i="1"/>
  <c r="B588" i="1"/>
  <c r="F587" i="1"/>
  <c r="N587" i="1"/>
  <c r="AC587" i="1"/>
  <c r="L587" i="1"/>
  <c r="M587" i="1" s="1"/>
  <c r="AD587" i="1"/>
  <c r="C588" i="1" l="1"/>
  <c r="X588" i="1"/>
  <c r="AG588" i="1"/>
  <c r="U587" i="1"/>
  <c r="V587" i="1" s="1"/>
  <c r="Q587" i="1"/>
  <c r="R587" i="1" s="1"/>
  <c r="AE587" i="1" l="1"/>
  <c r="AB587" i="1"/>
  <c r="S587" i="1"/>
  <c r="E587" i="1" l="1"/>
  <c r="H588" i="1" s="1"/>
  <c r="T587" i="1"/>
  <c r="I588" i="1" l="1"/>
  <c r="D588" i="1" s="1"/>
  <c r="J588" i="1"/>
  <c r="AH587" i="1"/>
  <c r="W587" i="1"/>
  <c r="AF587" i="1" s="1"/>
  <c r="A589" i="1" l="1"/>
  <c r="Z588" i="1"/>
  <c r="Y588" i="1"/>
  <c r="K588" i="1"/>
  <c r="P589" i="1" l="1"/>
  <c r="AA589" i="1"/>
  <c r="G589" i="1"/>
  <c r="B589" i="1"/>
  <c r="F588" i="1"/>
  <c r="N588" i="1"/>
  <c r="AC588" i="1"/>
  <c r="L588" i="1"/>
  <c r="M588" i="1" s="1"/>
  <c r="AD588" i="1"/>
  <c r="C589" i="1" l="1"/>
  <c r="X589" i="1"/>
  <c r="AG589" i="1"/>
  <c r="U588" i="1"/>
  <c r="V588" i="1" s="1"/>
  <c r="Q588" i="1"/>
  <c r="R588" i="1" s="1"/>
  <c r="AE588" i="1" l="1"/>
  <c r="AB588" i="1"/>
  <c r="S588" i="1"/>
  <c r="E588" i="1" l="1"/>
  <c r="H589" i="1" s="1"/>
  <c r="T588" i="1"/>
  <c r="I589" i="1" l="1"/>
  <c r="J589" i="1"/>
  <c r="AH588" i="1"/>
  <c r="W588" i="1"/>
  <c r="AF588" i="1" s="1"/>
  <c r="A590" i="1" l="1"/>
  <c r="Z589" i="1"/>
  <c r="Y589" i="1"/>
  <c r="K589" i="1"/>
  <c r="D589" i="1"/>
  <c r="P590" i="1" l="1"/>
  <c r="AA590" i="1"/>
  <c r="G590" i="1"/>
  <c r="B590" i="1"/>
  <c r="F589" i="1"/>
  <c r="N589" i="1"/>
  <c r="AC589" i="1"/>
  <c r="L589" i="1"/>
  <c r="M589" i="1" s="1"/>
  <c r="AD589" i="1"/>
  <c r="C590" i="1" l="1"/>
  <c r="X590" i="1"/>
  <c r="AG590" i="1"/>
  <c r="U589" i="1"/>
  <c r="V589" i="1" s="1"/>
  <c r="Q589" i="1"/>
  <c r="R589" i="1" s="1"/>
  <c r="AE589" i="1" l="1"/>
  <c r="AB589" i="1"/>
  <c r="S589" i="1"/>
  <c r="E589" i="1" l="1"/>
  <c r="H590" i="1" s="1"/>
  <c r="T589" i="1"/>
  <c r="I590" i="1" l="1"/>
  <c r="D590" i="1" s="1"/>
  <c r="J590" i="1"/>
  <c r="AH589" i="1"/>
  <c r="W589" i="1"/>
  <c r="AF589" i="1" s="1"/>
  <c r="A591" i="1" l="1"/>
  <c r="Z590" i="1"/>
  <c r="Y590" i="1"/>
  <c r="K590" i="1"/>
  <c r="P591" i="1" l="1"/>
  <c r="AA591" i="1"/>
  <c r="G591" i="1"/>
  <c r="B591" i="1"/>
  <c r="F590" i="1"/>
  <c r="N590" i="1"/>
  <c r="AC590" i="1"/>
  <c r="L590" i="1"/>
  <c r="M590" i="1" s="1"/>
  <c r="AD590" i="1"/>
  <c r="C591" i="1" l="1"/>
  <c r="X591" i="1"/>
  <c r="AG591" i="1"/>
  <c r="U590" i="1"/>
  <c r="V590" i="1" s="1"/>
  <c r="Q590" i="1"/>
  <c r="R590" i="1" s="1"/>
  <c r="AE590" i="1" l="1"/>
  <c r="AB590" i="1"/>
  <c r="S590" i="1"/>
  <c r="E590" i="1" l="1"/>
  <c r="H591" i="1" s="1"/>
  <c r="T590" i="1"/>
  <c r="I591" i="1" l="1"/>
  <c r="D591" i="1" s="1"/>
  <c r="J591" i="1"/>
  <c r="AH590" i="1"/>
  <c r="W590" i="1"/>
  <c r="AF590" i="1" s="1"/>
  <c r="A592" i="1" l="1"/>
  <c r="Z591" i="1"/>
  <c r="Y591" i="1"/>
  <c r="K591" i="1"/>
  <c r="P592" i="1" l="1"/>
  <c r="AA592" i="1"/>
  <c r="G592" i="1"/>
  <c r="B592" i="1"/>
  <c r="F591" i="1"/>
  <c r="N591" i="1"/>
  <c r="AC591" i="1"/>
  <c r="L591" i="1"/>
  <c r="M591" i="1" s="1"/>
  <c r="AD591" i="1"/>
  <c r="C592" i="1" l="1"/>
  <c r="X592" i="1"/>
  <c r="AG592" i="1"/>
  <c r="U591" i="1"/>
  <c r="V591" i="1" s="1"/>
  <c r="Q591" i="1"/>
  <c r="R591" i="1" s="1"/>
  <c r="AE591" i="1" l="1"/>
  <c r="AB591" i="1"/>
  <c r="S591" i="1"/>
  <c r="E591" i="1" l="1"/>
  <c r="H592" i="1" s="1"/>
  <c r="T591" i="1"/>
  <c r="I592" i="1" l="1"/>
  <c r="J592" i="1"/>
  <c r="AH591" i="1"/>
  <c r="W591" i="1"/>
  <c r="AF591" i="1" s="1"/>
  <c r="A593" i="1" l="1"/>
  <c r="Z592" i="1"/>
  <c r="Y592" i="1"/>
  <c r="K592" i="1"/>
  <c r="D592" i="1"/>
  <c r="P593" i="1" l="1"/>
  <c r="AA593" i="1"/>
  <c r="G593" i="1"/>
  <c r="B593" i="1"/>
  <c r="F592" i="1"/>
  <c r="N592" i="1"/>
  <c r="AC592" i="1"/>
  <c r="L592" i="1"/>
  <c r="M592" i="1" s="1"/>
  <c r="AD592" i="1"/>
  <c r="C593" i="1" l="1"/>
  <c r="X593" i="1"/>
  <c r="AG593" i="1"/>
  <c r="U592" i="1"/>
  <c r="V592" i="1" s="1"/>
  <c r="Q592" i="1"/>
  <c r="R592" i="1" s="1"/>
  <c r="AE592" i="1" l="1"/>
  <c r="AB592" i="1"/>
  <c r="S592" i="1"/>
  <c r="E592" i="1" l="1"/>
  <c r="H593" i="1" s="1"/>
  <c r="T592" i="1"/>
  <c r="I593" i="1" l="1"/>
  <c r="D593" i="1" s="1"/>
  <c r="J593" i="1"/>
  <c r="AH592" i="1"/>
  <c r="W592" i="1"/>
  <c r="AF592" i="1" s="1"/>
  <c r="A594" i="1" l="1"/>
  <c r="Z593" i="1"/>
  <c r="Y593" i="1"/>
  <c r="K593" i="1"/>
  <c r="P594" i="1" l="1"/>
  <c r="AA594" i="1"/>
  <c r="G594" i="1"/>
  <c r="B594" i="1"/>
  <c r="F593" i="1"/>
  <c r="N593" i="1"/>
  <c r="AC593" i="1"/>
  <c r="L593" i="1"/>
  <c r="M593" i="1" s="1"/>
  <c r="AD593" i="1"/>
  <c r="C594" i="1" l="1"/>
  <c r="X594" i="1"/>
  <c r="AG594" i="1"/>
  <c r="U593" i="1"/>
  <c r="V593" i="1" s="1"/>
  <c r="Q593" i="1"/>
  <c r="R593" i="1" s="1"/>
  <c r="AE593" i="1" l="1"/>
  <c r="AB593" i="1"/>
  <c r="S593" i="1"/>
  <c r="E593" i="1" l="1"/>
  <c r="H594" i="1" s="1"/>
  <c r="T593" i="1"/>
  <c r="I594" i="1" l="1"/>
  <c r="D594" i="1" s="1"/>
  <c r="J594" i="1"/>
  <c r="AH593" i="1"/>
  <c r="W593" i="1"/>
  <c r="AF593" i="1" s="1"/>
  <c r="A595" i="1" l="1"/>
  <c r="Z594" i="1"/>
  <c r="Y594" i="1"/>
  <c r="K594" i="1"/>
  <c r="P595" i="1" l="1"/>
  <c r="AA595" i="1"/>
  <c r="G595" i="1"/>
  <c r="B595" i="1"/>
  <c r="F594" i="1"/>
  <c r="N594" i="1"/>
  <c r="AC594" i="1"/>
  <c r="L594" i="1"/>
  <c r="M594" i="1" s="1"/>
  <c r="AD594" i="1"/>
  <c r="C595" i="1" l="1"/>
  <c r="X595" i="1"/>
  <c r="AG595" i="1"/>
  <c r="U594" i="1"/>
  <c r="V594" i="1" s="1"/>
  <c r="Q594" i="1"/>
  <c r="R594" i="1" s="1"/>
  <c r="AE594" i="1" l="1"/>
  <c r="AB594" i="1"/>
  <c r="S594" i="1"/>
  <c r="E594" i="1" l="1"/>
  <c r="H595" i="1" s="1"/>
  <c r="T594" i="1"/>
  <c r="I595" i="1" l="1"/>
  <c r="D595" i="1" s="1"/>
  <c r="J595" i="1"/>
  <c r="AH594" i="1"/>
  <c r="W594" i="1"/>
  <c r="AF594" i="1" s="1"/>
  <c r="A596" i="1" l="1"/>
  <c r="Z595" i="1"/>
  <c r="Y595" i="1"/>
  <c r="K595" i="1"/>
  <c r="P596" i="1" l="1"/>
  <c r="AA596" i="1"/>
  <c r="G596" i="1"/>
  <c r="B596" i="1"/>
  <c r="F595" i="1"/>
  <c r="N595" i="1"/>
  <c r="AC595" i="1"/>
  <c r="L595" i="1"/>
  <c r="M595" i="1" s="1"/>
  <c r="AD595" i="1"/>
  <c r="C596" i="1" l="1"/>
  <c r="X596" i="1"/>
  <c r="AG596" i="1"/>
  <c r="U595" i="1"/>
  <c r="V595" i="1" s="1"/>
  <c r="Q595" i="1"/>
  <c r="R595" i="1" s="1"/>
  <c r="AE595" i="1" l="1"/>
  <c r="AB595" i="1"/>
  <c r="S595" i="1"/>
  <c r="E595" i="1" l="1"/>
  <c r="H596" i="1" s="1"/>
  <c r="T595" i="1"/>
  <c r="I596" i="1" l="1"/>
  <c r="D596" i="1" s="1"/>
  <c r="J596" i="1"/>
  <c r="AH595" i="1"/>
  <c r="W595" i="1"/>
  <c r="AF595" i="1" s="1"/>
  <c r="A597" i="1" l="1"/>
  <c r="Z596" i="1"/>
  <c r="Y596" i="1"/>
  <c r="K596" i="1"/>
  <c r="P597" i="1" l="1"/>
  <c r="AA597" i="1"/>
  <c r="G597" i="1"/>
  <c r="B597" i="1"/>
  <c r="F596" i="1"/>
  <c r="N596" i="1"/>
  <c r="AC596" i="1"/>
  <c r="L596" i="1"/>
  <c r="M596" i="1" s="1"/>
  <c r="AD596" i="1"/>
  <c r="C597" i="1" l="1"/>
  <c r="X597" i="1"/>
  <c r="AG597" i="1"/>
  <c r="U596" i="1"/>
  <c r="V596" i="1" s="1"/>
  <c r="Q596" i="1"/>
  <c r="R596" i="1" s="1"/>
  <c r="AE596" i="1" l="1"/>
  <c r="AB596" i="1"/>
  <c r="S596" i="1"/>
  <c r="E596" i="1" l="1"/>
  <c r="H597" i="1" s="1"/>
  <c r="T596" i="1"/>
  <c r="I597" i="1" l="1"/>
  <c r="D597" i="1" s="1"/>
  <c r="J597" i="1"/>
  <c r="AH596" i="1"/>
  <c r="W596" i="1"/>
  <c r="AF596" i="1" s="1"/>
  <c r="A598" i="1" l="1"/>
  <c r="Z597" i="1"/>
  <c r="Y597" i="1"/>
  <c r="K597" i="1"/>
  <c r="P598" i="1" l="1"/>
  <c r="AA598" i="1"/>
  <c r="G598" i="1"/>
  <c r="B598" i="1"/>
  <c r="F597" i="1"/>
  <c r="N597" i="1"/>
  <c r="AC597" i="1"/>
  <c r="L597" i="1"/>
  <c r="M597" i="1" s="1"/>
  <c r="AD597" i="1"/>
  <c r="C598" i="1" l="1"/>
  <c r="X598" i="1"/>
  <c r="AG598" i="1"/>
  <c r="U597" i="1"/>
  <c r="V597" i="1" s="1"/>
  <c r="Q597" i="1"/>
  <c r="R597" i="1" s="1"/>
  <c r="AE597" i="1" l="1"/>
  <c r="AB597" i="1"/>
  <c r="S597" i="1"/>
  <c r="E597" i="1" l="1"/>
  <c r="H598" i="1" s="1"/>
  <c r="T597" i="1"/>
  <c r="I598" i="1" l="1"/>
  <c r="D598" i="1" s="1"/>
  <c r="J598" i="1"/>
  <c r="AH597" i="1"/>
  <c r="W597" i="1"/>
  <c r="AF597" i="1" s="1"/>
  <c r="A599" i="1" l="1"/>
  <c r="Z598" i="1"/>
  <c r="Y598" i="1"/>
  <c r="K598" i="1"/>
  <c r="P599" i="1" l="1"/>
  <c r="AA599" i="1"/>
  <c r="G599" i="1"/>
  <c r="B599" i="1"/>
  <c r="F598" i="1"/>
  <c r="N598" i="1"/>
  <c r="AC598" i="1"/>
  <c r="L598" i="1"/>
  <c r="M598" i="1" s="1"/>
  <c r="AD598" i="1"/>
  <c r="C599" i="1" l="1"/>
  <c r="X599" i="1"/>
  <c r="AG599" i="1"/>
  <c r="U598" i="1"/>
  <c r="V598" i="1" s="1"/>
  <c r="Q598" i="1"/>
  <c r="R598" i="1" s="1"/>
  <c r="AE598" i="1" l="1"/>
  <c r="AB598" i="1"/>
  <c r="S598" i="1"/>
  <c r="E598" i="1" l="1"/>
  <c r="H599" i="1" s="1"/>
  <c r="T598" i="1"/>
  <c r="I599" i="1" l="1"/>
  <c r="J599" i="1"/>
  <c r="AH598" i="1"/>
  <c r="W598" i="1"/>
  <c r="AF598" i="1" s="1"/>
  <c r="A600" i="1" l="1"/>
  <c r="Z599" i="1"/>
  <c r="Y599" i="1"/>
  <c r="K599" i="1"/>
  <c r="D599" i="1"/>
  <c r="P600" i="1" l="1"/>
  <c r="AA600" i="1"/>
  <c r="G600" i="1"/>
  <c r="B600" i="1"/>
  <c r="F599" i="1"/>
  <c r="N599" i="1"/>
  <c r="AC599" i="1"/>
  <c r="L599" i="1"/>
  <c r="M599" i="1" s="1"/>
  <c r="AD599" i="1"/>
  <c r="C600" i="1" l="1"/>
  <c r="X600" i="1"/>
  <c r="AG600" i="1"/>
  <c r="U599" i="1"/>
  <c r="V599" i="1" s="1"/>
  <c r="Q599" i="1"/>
  <c r="R599" i="1" s="1"/>
  <c r="AE599" i="1" l="1"/>
  <c r="AB599" i="1"/>
  <c r="S599" i="1"/>
  <c r="E599" i="1" l="1"/>
  <c r="H600" i="1" s="1"/>
  <c r="T599" i="1"/>
  <c r="I600" i="1" l="1"/>
  <c r="J600" i="1"/>
  <c r="AH599" i="1"/>
  <c r="W599" i="1"/>
  <c r="AF599" i="1" s="1"/>
  <c r="A601" i="1" l="1"/>
  <c r="Z600" i="1"/>
  <c r="Y600" i="1"/>
  <c r="K600" i="1"/>
  <c r="D600" i="1"/>
  <c r="P601" i="1" l="1"/>
  <c r="AA601" i="1"/>
  <c r="G601" i="1"/>
  <c r="B601" i="1"/>
  <c r="F600" i="1"/>
  <c r="N600" i="1"/>
  <c r="AC600" i="1"/>
  <c r="L600" i="1"/>
  <c r="M600" i="1" s="1"/>
  <c r="AD600" i="1"/>
  <c r="C601" i="1" l="1"/>
  <c r="X601" i="1"/>
  <c r="AG601" i="1"/>
  <c r="U600" i="1"/>
  <c r="V600" i="1" s="1"/>
  <c r="Q600" i="1"/>
  <c r="R600" i="1" s="1"/>
  <c r="AE600" i="1" l="1"/>
  <c r="AB600" i="1"/>
  <c r="S600" i="1"/>
  <c r="E600" i="1" l="1"/>
  <c r="H601" i="1" s="1"/>
  <c r="T600" i="1"/>
  <c r="I601" i="1" l="1"/>
  <c r="J601" i="1"/>
  <c r="AH600" i="1"/>
  <c r="W600" i="1"/>
  <c r="AF600" i="1" s="1"/>
  <c r="A602" i="1" l="1"/>
  <c r="Z601" i="1"/>
  <c r="Y601" i="1"/>
  <c r="K601" i="1"/>
  <c r="D601" i="1"/>
  <c r="P602" i="1" l="1"/>
  <c r="AA602" i="1"/>
  <c r="G602" i="1"/>
  <c r="B602" i="1"/>
  <c r="F601" i="1"/>
  <c r="N601" i="1"/>
  <c r="AC601" i="1"/>
  <c r="L601" i="1"/>
  <c r="M601" i="1" s="1"/>
  <c r="AD601" i="1"/>
  <c r="C602" i="1" l="1"/>
  <c r="X602" i="1"/>
  <c r="AG602" i="1"/>
  <c r="U601" i="1"/>
  <c r="V601" i="1" s="1"/>
  <c r="Q601" i="1"/>
  <c r="R601" i="1" s="1"/>
  <c r="AE601" i="1" l="1"/>
  <c r="AB601" i="1"/>
  <c r="S601" i="1"/>
  <c r="E601" i="1" l="1"/>
  <c r="H602" i="1" s="1"/>
  <c r="T601" i="1"/>
  <c r="I602" i="1" l="1"/>
  <c r="D602" i="1" s="1"/>
  <c r="J602" i="1"/>
  <c r="AH601" i="1"/>
  <c r="W601" i="1"/>
  <c r="AF601" i="1" s="1"/>
  <c r="A603" i="1" l="1"/>
  <c r="Z602" i="1"/>
  <c r="Y602" i="1"/>
  <c r="K602" i="1"/>
  <c r="P603" i="1" l="1"/>
  <c r="AA603" i="1"/>
  <c r="G603" i="1"/>
  <c r="B603" i="1"/>
  <c r="F602" i="1"/>
  <c r="N602" i="1"/>
  <c r="AC602" i="1"/>
  <c r="L602" i="1"/>
  <c r="M602" i="1" s="1"/>
  <c r="AD602" i="1"/>
  <c r="C603" i="1" l="1"/>
  <c r="X603" i="1"/>
  <c r="AG603" i="1"/>
  <c r="U602" i="1"/>
  <c r="V602" i="1" s="1"/>
  <c r="Q602" i="1"/>
  <c r="R602" i="1" s="1"/>
  <c r="AE602" i="1" l="1"/>
  <c r="AB602" i="1"/>
  <c r="S602" i="1"/>
  <c r="E602" i="1" l="1"/>
  <c r="H603" i="1" s="1"/>
  <c r="T602" i="1"/>
  <c r="I603" i="1" l="1"/>
  <c r="D603" i="1" s="1"/>
  <c r="J603" i="1"/>
  <c r="AH602" i="1"/>
  <c r="W602" i="1"/>
  <c r="AF602" i="1" s="1"/>
  <c r="A604" i="1" l="1"/>
  <c r="Z603" i="1"/>
  <c r="Y603" i="1"/>
  <c r="K603" i="1"/>
  <c r="P604" i="1" l="1"/>
  <c r="AA604" i="1"/>
  <c r="G604" i="1"/>
  <c r="B604" i="1"/>
  <c r="F603" i="1"/>
  <c r="N603" i="1"/>
  <c r="AC603" i="1"/>
  <c r="L603" i="1"/>
  <c r="M603" i="1" s="1"/>
  <c r="AD603" i="1"/>
  <c r="C604" i="1" l="1"/>
  <c r="X604" i="1"/>
  <c r="AG604" i="1"/>
  <c r="U603" i="1"/>
  <c r="V603" i="1" s="1"/>
  <c r="Q603" i="1"/>
  <c r="R603" i="1" s="1"/>
  <c r="AE603" i="1" l="1"/>
  <c r="AB603" i="1"/>
  <c r="S603" i="1"/>
  <c r="E603" i="1" l="1"/>
  <c r="H604" i="1" s="1"/>
  <c r="T603" i="1"/>
  <c r="I604" i="1" l="1"/>
  <c r="J604" i="1"/>
  <c r="AH603" i="1"/>
  <c r="W603" i="1"/>
  <c r="AF603" i="1" s="1"/>
  <c r="A605" i="1" l="1"/>
  <c r="Z604" i="1"/>
  <c r="Y604" i="1"/>
  <c r="K604" i="1"/>
  <c r="D604" i="1"/>
  <c r="P605" i="1" l="1"/>
  <c r="AA605" i="1"/>
  <c r="G605" i="1"/>
  <c r="B605" i="1"/>
  <c r="F604" i="1"/>
  <c r="N604" i="1"/>
  <c r="AC604" i="1"/>
  <c r="L604" i="1"/>
  <c r="M604" i="1" s="1"/>
  <c r="AD604" i="1"/>
  <c r="C605" i="1" l="1"/>
  <c r="X605" i="1"/>
  <c r="AG605" i="1"/>
  <c r="U604" i="1"/>
  <c r="V604" i="1" s="1"/>
  <c r="Q604" i="1"/>
  <c r="R604" i="1" s="1"/>
  <c r="AE604" i="1" l="1"/>
  <c r="AB604" i="1"/>
  <c r="S604" i="1"/>
  <c r="E604" i="1" l="1"/>
  <c r="H605" i="1" s="1"/>
  <c r="T604" i="1"/>
  <c r="I605" i="1" l="1"/>
  <c r="D605" i="1" s="1"/>
  <c r="J605" i="1"/>
  <c r="AH604" i="1"/>
  <c r="W604" i="1"/>
  <c r="AF604" i="1" s="1"/>
  <c r="A606" i="1" l="1"/>
  <c r="Z605" i="1"/>
  <c r="Y605" i="1"/>
  <c r="K605" i="1"/>
  <c r="P606" i="1" l="1"/>
  <c r="AA606" i="1"/>
  <c r="G606" i="1"/>
  <c r="B606" i="1"/>
  <c r="F605" i="1"/>
  <c r="N605" i="1"/>
  <c r="AC605" i="1"/>
  <c r="L605" i="1"/>
  <c r="M605" i="1" s="1"/>
  <c r="AD605" i="1"/>
  <c r="C606" i="1" l="1"/>
  <c r="X606" i="1"/>
  <c r="AG606" i="1"/>
  <c r="U605" i="1"/>
  <c r="V605" i="1" s="1"/>
  <c r="Q605" i="1"/>
  <c r="R605" i="1" s="1"/>
  <c r="AE605" i="1" l="1"/>
  <c r="AB605" i="1"/>
  <c r="S605" i="1"/>
  <c r="E605" i="1" l="1"/>
  <c r="H606" i="1" s="1"/>
  <c r="T605" i="1"/>
  <c r="I606" i="1" l="1"/>
  <c r="D606" i="1" s="1"/>
  <c r="J606" i="1"/>
  <c r="AH605" i="1"/>
  <c r="W605" i="1"/>
  <c r="AF605" i="1" s="1"/>
  <c r="A607" i="1" l="1"/>
  <c r="Z606" i="1"/>
  <c r="Y606" i="1"/>
  <c r="K606" i="1"/>
  <c r="P607" i="1" l="1"/>
  <c r="AA607" i="1"/>
  <c r="G607" i="1"/>
  <c r="B607" i="1"/>
  <c r="F606" i="1"/>
  <c r="N606" i="1"/>
  <c r="AC606" i="1"/>
  <c r="L606" i="1"/>
  <c r="M606" i="1" s="1"/>
  <c r="AD606" i="1"/>
  <c r="C607" i="1" l="1"/>
  <c r="X607" i="1"/>
  <c r="AG607" i="1"/>
  <c r="U606" i="1"/>
  <c r="V606" i="1" s="1"/>
  <c r="Q606" i="1"/>
  <c r="R606" i="1" s="1"/>
  <c r="AE606" i="1" l="1"/>
  <c r="AB606" i="1"/>
  <c r="S606" i="1"/>
  <c r="E606" i="1" l="1"/>
  <c r="H607" i="1" s="1"/>
  <c r="T606" i="1"/>
  <c r="I607" i="1" l="1"/>
  <c r="J607" i="1"/>
  <c r="AH606" i="1"/>
  <c r="W606" i="1"/>
  <c r="AF606" i="1" s="1"/>
  <c r="A608" i="1" l="1"/>
  <c r="Z607" i="1"/>
  <c r="Y607" i="1"/>
  <c r="K607" i="1"/>
  <c r="D607" i="1"/>
  <c r="P608" i="1" l="1"/>
  <c r="AA608" i="1"/>
  <c r="G608" i="1"/>
  <c r="B608" i="1"/>
  <c r="F607" i="1"/>
  <c r="N607" i="1"/>
  <c r="AC607" i="1"/>
  <c r="L607" i="1"/>
  <c r="M607" i="1" s="1"/>
  <c r="AD607" i="1"/>
  <c r="C608" i="1" l="1"/>
  <c r="X608" i="1"/>
  <c r="AG608" i="1"/>
  <c r="U607" i="1"/>
  <c r="V607" i="1" s="1"/>
  <c r="Q607" i="1"/>
  <c r="R607" i="1" s="1"/>
  <c r="AE607" i="1" l="1"/>
  <c r="AB607" i="1"/>
  <c r="S607" i="1"/>
  <c r="E607" i="1" l="1"/>
  <c r="H608" i="1" s="1"/>
  <c r="T607" i="1"/>
  <c r="I608" i="1" l="1"/>
  <c r="D608" i="1" s="1"/>
  <c r="J608" i="1"/>
  <c r="AH607" i="1"/>
  <c r="W607" i="1"/>
  <c r="AF607" i="1" s="1"/>
  <c r="A609" i="1" l="1"/>
  <c r="Z608" i="1"/>
  <c r="Y608" i="1"/>
  <c r="K608" i="1"/>
  <c r="P609" i="1" l="1"/>
  <c r="AA609" i="1"/>
  <c r="G609" i="1"/>
  <c r="B609" i="1"/>
  <c r="F608" i="1"/>
  <c r="N608" i="1"/>
  <c r="AC608" i="1"/>
  <c r="L608" i="1"/>
  <c r="M608" i="1" s="1"/>
  <c r="AD608" i="1"/>
  <c r="C609" i="1" l="1"/>
  <c r="X609" i="1"/>
  <c r="AG609" i="1"/>
  <c r="U608" i="1"/>
  <c r="V608" i="1" s="1"/>
  <c r="Q608" i="1"/>
  <c r="R608" i="1" s="1"/>
  <c r="AE608" i="1" l="1"/>
  <c r="AB608" i="1"/>
  <c r="S608" i="1"/>
  <c r="E608" i="1" l="1"/>
  <c r="H609" i="1" s="1"/>
  <c r="T608" i="1"/>
  <c r="I609" i="1" l="1"/>
  <c r="J609" i="1"/>
  <c r="AH608" i="1"/>
  <c r="W608" i="1"/>
  <c r="AF608" i="1" s="1"/>
  <c r="A610" i="1" l="1"/>
  <c r="Z609" i="1"/>
  <c r="Y609" i="1"/>
  <c r="K609" i="1"/>
  <c r="D609" i="1"/>
  <c r="P610" i="1" l="1"/>
  <c r="AA610" i="1"/>
  <c r="G610" i="1"/>
  <c r="B610" i="1"/>
  <c r="F609" i="1"/>
  <c r="N609" i="1"/>
  <c r="AC609" i="1"/>
  <c r="L609" i="1"/>
  <c r="M609" i="1" s="1"/>
  <c r="AD609" i="1"/>
  <c r="C610" i="1" l="1"/>
  <c r="X610" i="1"/>
  <c r="AG610" i="1"/>
  <c r="U609" i="1"/>
  <c r="V609" i="1" s="1"/>
  <c r="Q609" i="1"/>
  <c r="R609" i="1" s="1"/>
  <c r="AE609" i="1" l="1"/>
  <c r="AB609" i="1"/>
  <c r="S609" i="1"/>
  <c r="E609" i="1" l="1"/>
  <c r="H610" i="1" s="1"/>
  <c r="T609" i="1"/>
  <c r="I610" i="1" l="1"/>
  <c r="J610" i="1"/>
  <c r="AH609" i="1"/>
  <c r="W609" i="1"/>
  <c r="AF609" i="1" s="1"/>
  <c r="A611" i="1" l="1"/>
  <c r="Z610" i="1"/>
  <c r="Y610" i="1"/>
  <c r="K610" i="1"/>
  <c r="D610" i="1"/>
  <c r="P611" i="1" l="1"/>
  <c r="AA611" i="1"/>
  <c r="G611" i="1"/>
  <c r="B611" i="1"/>
  <c r="F610" i="1"/>
  <c r="N610" i="1"/>
  <c r="AC610" i="1"/>
  <c r="L610" i="1"/>
  <c r="M610" i="1" s="1"/>
  <c r="AD610" i="1"/>
  <c r="C611" i="1" l="1"/>
  <c r="X611" i="1"/>
  <c r="AG611" i="1"/>
  <c r="U610" i="1"/>
  <c r="V610" i="1" s="1"/>
  <c r="Q610" i="1"/>
  <c r="R610" i="1" s="1"/>
  <c r="AE610" i="1" l="1"/>
  <c r="AB610" i="1"/>
  <c r="S610" i="1"/>
  <c r="E610" i="1" l="1"/>
  <c r="H611" i="1" s="1"/>
  <c r="T610" i="1"/>
  <c r="I611" i="1" l="1"/>
  <c r="D611" i="1" s="1"/>
  <c r="J611" i="1"/>
  <c r="AH610" i="1"/>
  <c r="W610" i="1"/>
  <c r="AF610" i="1" s="1"/>
  <c r="A612" i="1" l="1"/>
  <c r="Z611" i="1"/>
  <c r="Y611" i="1"/>
  <c r="K611" i="1"/>
  <c r="P612" i="1" l="1"/>
  <c r="AA612" i="1"/>
  <c r="G612" i="1"/>
  <c r="B612" i="1"/>
  <c r="F611" i="1"/>
  <c r="N611" i="1"/>
  <c r="AC611" i="1"/>
  <c r="L611" i="1"/>
  <c r="M611" i="1" s="1"/>
  <c r="AD611" i="1"/>
  <c r="C612" i="1" l="1"/>
  <c r="X612" i="1"/>
  <c r="AG612" i="1"/>
  <c r="U611" i="1"/>
  <c r="V611" i="1" s="1"/>
  <c r="Q611" i="1"/>
  <c r="R611" i="1" s="1"/>
  <c r="AE611" i="1" l="1"/>
  <c r="AB611" i="1"/>
  <c r="S611" i="1"/>
  <c r="E611" i="1" l="1"/>
  <c r="H612" i="1" s="1"/>
  <c r="T611" i="1"/>
  <c r="I612" i="1" l="1"/>
  <c r="D612" i="1" s="1"/>
  <c r="J612" i="1"/>
  <c r="AH611" i="1"/>
  <c r="W611" i="1"/>
  <c r="AF611" i="1" s="1"/>
  <c r="A613" i="1" l="1"/>
  <c r="Z612" i="1"/>
  <c r="Y612" i="1"/>
  <c r="K612" i="1"/>
  <c r="P613" i="1" l="1"/>
  <c r="AA613" i="1"/>
  <c r="G613" i="1"/>
  <c r="B613" i="1"/>
  <c r="F612" i="1"/>
  <c r="N612" i="1"/>
  <c r="AC612" i="1"/>
  <c r="L612" i="1"/>
  <c r="M612" i="1" s="1"/>
  <c r="AD612" i="1"/>
  <c r="C613" i="1" l="1"/>
  <c r="X613" i="1"/>
  <c r="AG613" i="1"/>
  <c r="U612" i="1"/>
  <c r="V612" i="1" s="1"/>
  <c r="Q612" i="1"/>
  <c r="R612" i="1" s="1"/>
  <c r="AE612" i="1" l="1"/>
  <c r="AB612" i="1"/>
  <c r="S612" i="1"/>
  <c r="E612" i="1" l="1"/>
  <c r="H613" i="1" s="1"/>
  <c r="T612" i="1"/>
  <c r="I613" i="1" l="1"/>
  <c r="J613" i="1"/>
  <c r="AH612" i="1"/>
  <c r="W612" i="1"/>
  <c r="AF612" i="1" s="1"/>
  <c r="A614" i="1" l="1"/>
  <c r="Z613" i="1"/>
  <c r="Y613" i="1"/>
  <c r="K613" i="1"/>
  <c r="D613" i="1"/>
  <c r="P614" i="1" l="1"/>
  <c r="AA614" i="1"/>
  <c r="G614" i="1"/>
  <c r="B614" i="1"/>
  <c r="F613" i="1"/>
  <c r="N613" i="1"/>
  <c r="AC613" i="1"/>
  <c r="L613" i="1"/>
  <c r="M613" i="1" s="1"/>
  <c r="AD613" i="1"/>
  <c r="C614" i="1" l="1"/>
  <c r="X614" i="1"/>
  <c r="AG614" i="1"/>
  <c r="U613" i="1"/>
  <c r="V613" i="1" s="1"/>
  <c r="Q613" i="1"/>
  <c r="R613" i="1" s="1"/>
  <c r="AE613" i="1" l="1"/>
  <c r="AB613" i="1"/>
  <c r="S613" i="1"/>
  <c r="E613" i="1" l="1"/>
  <c r="H614" i="1" s="1"/>
  <c r="T613" i="1"/>
  <c r="I614" i="1" l="1"/>
  <c r="D614" i="1" s="1"/>
  <c r="J614" i="1"/>
  <c r="AH613" i="1"/>
  <c r="W613" i="1"/>
  <c r="AF613" i="1" s="1"/>
  <c r="A615" i="1" l="1"/>
  <c r="Z614" i="1"/>
  <c r="Y614" i="1"/>
  <c r="K614" i="1"/>
  <c r="P615" i="1" l="1"/>
  <c r="AA615" i="1"/>
  <c r="G615" i="1"/>
  <c r="B615" i="1"/>
  <c r="F614" i="1"/>
  <c r="N614" i="1"/>
  <c r="AC614" i="1"/>
  <c r="L614" i="1"/>
  <c r="M614" i="1" s="1"/>
  <c r="AD614" i="1"/>
  <c r="C615" i="1" l="1"/>
  <c r="X615" i="1"/>
  <c r="AG615" i="1"/>
  <c r="U614" i="1"/>
  <c r="V614" i="1" s="1"/>
  <c r="Q614" i="1"/>
  <c r="R614" i="1" s="1"/>
  <c r="AE614" i="1" l="1"/>
  <c r="AB614" i="1"/>
  <c r="S614" i="1"/>
  <c r="E614" i="1" l="1"/>
  <c r="H615" i="1" s="1"/>
  <c r="T614" i="1"/>
  <c r="I615" i="1" l="1"/>
  <c r="D615" i="1" s="1"/>
  <c r="J615" i="1"/>
  <c r="AH614" i="1"/>
  <c r="W614" i="1"/>
  <c r="AF614" i="1" s="1"/>
  <c r="A616" i="1" l="1"/>
  <c r="Z615" i="1"/>
  <c r="Y615" i="1"/>
  <c r="K615" i="1"/>
  <c r="P616" i="1" l="1"/>
  <c r="AA616" i="1"/>
  <c r="G616" i="1"/>
  <c r="B616" i="1"/>
  <c r="F615" i="1"/>
  <c r="N615" i="1"/>
  <c r="AC615" i="1"/>
  <c r="L615" i="1"/>
  <c r="M615" i="1" s="1"/>
  <c r="AD615" i="1"/>
  <c r="C616" i="1" l="1"/>
  <c r="X616" i="1"/>
  <c r="AG616" i="1"/>
  <c r="U615" i="1"/>
  <c r="V615" i="1" s="1"/>
  <c r="Q615" i="1"/>
  <c r="R615" i="1" s="1"/>
  <c r="AE615" i="1" l="1"/>
  <c r="AB615" i="1"/>
  <c r="S615" i="1"/>
  <c r="E615" i="1" l="1"/>
  <c r="H616" i="1" s="1"/>
  <c r="T615" i="1"/>
  <c r="I616" i="1" l="1"/>
  <c r="D616" i="1" s="1"/>
  <c r="J616" i="1"/>
  <c r="AH615" i="1"/>
  <c r="W615" i="1"/>
  <c r="AF615" i="1" s="1"/>
  <c r="A617" i="1" l="1"/>
  <c r="Z616" i="1"/>
  <c r="Y616" i="1"/>
  <c r="K616" i="1"/>
  <c r="P617" i="1" l="1"/>
  <c r="AA617" i="1"/>
  <c r="G617" i="1"/>
  <c r="B617" i="1"/>
  <c r="F616" i="1"/>
  <c r="N616" i="1"/>
  <c r="AC616" i="1"/>
  <c r="L616" i="1"/>
  <c r="M616" i="1" s="1"/>
  <c r="AD616" i="1"/>
  <c r="C617" i="1" l="1"/>
  <c r="X617" i="1"/>
  <c r="AG617" i="1"/>
  <c r="U616" i="1"/>
  <c r="V616" i="1" s="1"/>
  <c r="Q616" i="1"/>
  <c r="R616" i="1" s="1"/>
  <c r="AE616" i="1" l="1"/>
  <c r="AB616" i="1"/>
  <c r="S616" i="1"/>
  <c r="E616" i="1" l="1"/>
  <c r="H617" i="1" s="1"/>
  <c r="T616" i="1"/>
  <c r="I617" i="1" l="1"/>
  <c r="J617" i="1"/>
  <c r="AH616" i="1"/>
  <c r="W616" i="1"/>
  <c r="AF616" i="1" s="1"/>
  <c r="A618" i="1" l="1"/>
  <c r="Z617" i="1"/>
  <c r="Y617" i="1"/>
  <c r="K617" i="1"/>
  <c r="D617" i="1"/>
  <c r="P618" i="1" l="1"/>
  <c r="AA618" i="1"/>
  <c r="G618" i="1"/>
  <c r="B618" i="1"/>
  <c r="F617" i="1"/>
  <c r="N617" i="1"/>
  <c r="AC617" i="1"/>
  <c r="L617" i="1"/>
  <c r="M617" i="1" s="1"/>
  <c r="AD617" i="1"/>
  <c r="C618" i="1" l="1"/>
  <c r="X618" i="1"/>
  <c r="AG618" i="1"/>
  <c r="U617" i="1"/>
  <c r="V617" i="1" s="1"/>
  <c r="Q617" i="1"/>
  <c r="R617" i="1" s="1"/>
  <c r="AE617" i="1" l="1"/>
  <c r="AB617" i="1"/>
  <c r="S617" i="1"/>
  <c r="E617" i="1" l="1"/>
  <c r="H618" i="1" s="1"/>
  <c r="T617" i="1"/>
  <c r="I618" i="1" l="1"/>
  <c r="J618" i="1"/>
  <c r="AH617" i="1"/>
  <c r="W617" i="1"/>
  <c r="AF617" i="1" s="1"/>
  <c r="A619" i="1" l="1"/>
  <c r="Z618" i="1"/>
  <c r="Y618" i="1"/>
  <c r="K618" i="1"/>
  <c r="D618" i="1"/>
  <c r="P619" i="1" l="1"/>
  <c r="AA619" i="1"/>
  <c r="G619" i="1"/>
  <c r="B619" i="1"/>
  <c r="F618" i="1"/>
  <c r="N618" i="1"/>
  <c r="AC618" i="1"/>
  <c r="L618" i="1"/>
  <c r="M618" i="1" s="1"/>
  <c r="AD618" i="1"/>
  <c r="C619" i="1" l="1"/>
  <c r="X619" i="1"/>
  <c r="AG619" i="1"/>
  <c r="U618" i="1"/>
  <c r="V618" i="1" s="1"/>
  <c r="Q618" i="1"/>
  <c r="R618" i="1" s="1"/>
  <c r="AE618" i="1" l="1"/>
  <c r="AB618" i="1"/>
  <c r="S618" i="1"/>
  <c r="E618" i="1" l="1"/>
  <c r="H619" i="1" s="1"/>
  <c r="T618" i="1"/>
  <c r="I619" i="1" l="1"/>
  <c r="D619" i="1" s="1"/>
  <c r="J619" i="1"/>
  <c r="AH618" i="1"/>
  <c r="W618" i="1"/>
  <c r="AF618" i="1" s="1"/>
  <c r="A620" i="1" l="1"/>
  <c r="Z619" i="1"/>
  <c r="Y619" i="1"/>
  <c r="K619" i="1"/>
  <c r="P620" i="1" l="1"/>
  <c r="AA620" i="1"/>
  <c r="G620" i="1"/>
  <c r="B620" i="1"/>
  <c r="F619" i="1"/>
  <c r="N619" i="1"/>
  <c r="AC619" i="1"/>
  <c r="L619" i="1"/>
  <c r="M619" i="1" s="1"/>
  <c r="AD619" i="1"/>
  <c r="C620" i="1" l="1"/>
  <c r="X620" i="1"/>
  <c r="AG620" i="1"/>
  <c r="U619" i="1"/>
  <c r="V619" i="1" s="1"/>
  <c r="Q619" i="1"/>
  <c r="R619" i="1" s="1"/>
  <c r="AE619" i="1" l="1"/>
  <c r="AB619" i="1"/>
  <c r="S619" i="1"/>
  <c r="E619" i="1" l="1"/>
  <c r="H620" i="1" s="1"/>
  <c r="T619" i="1"/>
  <c r="I620" i="1" l="1"/>
  <c r="D620" i="1" s="1"/>
  <c r="J620" i="1"/>
  <c r="AH619" i="1"/>
  <c r="W619" i="1"/>
  <c r="AF619" i="1" s="1"/>
  <c r="A621" i="1" l="1"/>
  <c r="Z620" i="1"/>
  <c r="Y620" i="1"/>
  <c r="K620" i="1"/>
  <c r="P621" i="1" l="1"/>
  <c r="AA621" i="1"/>
  <c r="G621" i="1"/>
  <c r="B621" i="1"/>
  <c r="F620" i="1"/>
  <c r="N620" i="1"/>
  <c r="AC620" i="1"/>
  <c r="L620" i="1"/>
  <c r="M620" i="1" s="1"/>
  <c r="AD620" i="1"/>
  <c r="C621" i="1" l="1"/>
  <c r="X621" i="1"/>
  <c r="AG621" i="1"/>
  <c r="U620" i="1"/>
  <c r="V620" i="1" s="1"/>
  <c r="Q620" i="1"/>
  <c r="R620" i="1" s="1"/>
  <c r="AE620" i="1" l="1"/>
  <c r="AB620" i="1"/>
  <c r="S620" i="1"/>
  <c r="E620" i="1" l="1"/>
  <c r="H621" i="1" s="1"/>
  <c r="T620" i="1"/>
  <c r="I621" i="1" l="1"/>
  <c r="J621" i="1"/>
  <c r="AH620" i="1"/>
  <c r="W620" i="1"/>
  <c r="AF620" i="1" s="1"/>
  <c r="A622" i="1" l="1"/>
  <c r="Z621" i="1"/>
  <c r="Y621" i="1"/>
  <c r="K621" i="1"/>
  <c r="D621" i="1"/>
  <c r="P622" i="1" l="1"/>
  <c r="AA622" i="1"/>
  <c r="G622" i="1"/>
  <c r="B622" i="1"/>
  <c r="F621" i="1"/>
  <c r="N621" i="1"/>
  <c r="AC621" i="1"/>
  <c r="L621" i="1"/>
  <c r="M621" i="1" s="1"/>
  <c r="AD621" i="1"/>
  <c r="C622" i="1" l="1"/>
  <c r="X622" i="1"/>
  <c r="AG622" i="1"/>
  <c r="U621" i="1"/>
  <c r="V621" i="1" s="1"/>
  <c r="Q621" i="1"/>
  <c r="R621" i="1" s="1"/>
  <c r="AE621" i="1" l="1"/>
  <c r="AB621" i="1"/>
  <c r="S621" i="1"/>
  <c r="E621" i="1" l="1"/>
  <c r="H622" i="1" s="1"/>
  <c r="T621" i="1"/>
  <c r="I622" i="1" l="1"/>
  <c r="J622" i="1"/>
  <c r="AH621" i="1"/>
  <c r="W621" i="1"/>
  <c r="AF621" i="1" s="1"/>
  <c r="A623" i="1" l="1"/>
  <c r="Z622" i="1"/>
  <c r="Y622" i="1"/>
  <c r="K622" i="1"/>
  <c r="D622" i="1"/>
  <c r="P623" i="1" l="1"/>
  <c r="AA623" i="1"/>
  <c r="G623" i="1"/>
  <c r="B623" i="1"/>
  <c r="F622" i="1"/>
  <c r="N622" i="1"/>
  <c r="AC622" i="1"/>
  <c r="L622" i="1"/>
  <c r="M622" i="1" s="1"/>
  <c r="AD622" i="1"/>
  <c r="C623" i="1" l="1"/>
  <c r="X623" i="1"/>
  <c r="AG623" i="1"/>
  <c r="U622" i="1"/>
  <c r="V622" i="1" s="1"/>
  <c r="Q622" i="1"/>
  <c r="R622" i="1" s="1"/>
  <c r="AE622" i="1" l="1"/>
  <c r="AB622" i="1"/>
  <c r="S622" i="1"/>
  <c r="E622" i="1" l="1"/>
  <c r="H623" i="1" s="1"/>
  <c r="T622" i="1"/>
  <c r="I623" i="1" l="1"/>
  <c r="D623" i="1" s="1"/>
  <c r="J623" i="1"/>
  <c r="AH622" i="1"/>
  <c r="W622" i="1"/>
  <c r="AF622" i="1" s="1"/>
  <c r="A624" i="1" l="1"/>
  <c r="Z623" i="1"/>
  <c r="Y623" i="1"/>
  <c r="K623" i="1"/>
  <c r="P624" i="1" l="1"/>
  <c r="AA624" i="1"/>
  <c r="G624" i="1"/>
  <c r="B624" i="1"/>
  <c r="F623" i="1"/>
  <c r="N623" i="1"/>
  <c r="AC623" i="1"/>
  <c r="L623" i="1"/>
  <c r="M623" i="1" s="1"/>
  <c r="AD623" i="1"/>
  <c r="C624" i="1" l="1"/>
  <c r="X624" i="1"/>
  <c r="AG624" i="1"/>
  <c r="U623" i="1"/>
  <c r="V623" i="1" s="1"/>
  <c r="Q623" i="1"/>
  <c r="R623" i="1" s="1"/>
  <c r="AE623" i="1" l="1"/>
  <c r="AB623" i="1"/>
  <c r="S623" i="1"/>
  <c r="E623" i="1" l="1"/>
  <c r="H624" i="1" s="1"/>
  <c r="T623" i="1"/>
  <c r="I624" i="1" l="1"/>
  <c r="D624" i="1" s="1"/>
  <c r="J624" i="1"/>
  <c r="AH623" i="1"/>
  <c r="W623" i="1"/>
  <c r="AF623" i="1" s="1"/>
  <c r="A625" i="1" l="1"/>
  <c r="Z624" i="1"/>
  <c r="Y624" i="1"/>
  <c r="K624" i="1"/>
  <c r="P625" i="1" l="1"/>
  <c r="AA625" i="1"/>
  <c r="G625" i="1"/>
  <c r="B625" i="1"/>
  <c r="F624" i="1"/>
  <c r="N624" i="1"/>
  <c r="AC624" i="1"/>
  <c r="L624" i="1"/>
  <c r="M624" i="1" s="1"/>
  <c r="AD624" i="1"/>
  <c r="C625" i="1" l="1"/>
  <c r="X625" i="1"/>
  <c r="AG625" i="1"/>
  <c r="U624" i="1"/>
  <c r="V624" i="1" s="1"/>
  <c r="Q624" i="1"/>
  <c r="R624" i="1" s="1"/>
  <c r="AE624" i="1" l="1"/>
  <c r="AB624" i="1"/>
  <c r="S624" i="1"/>
  <c r="E624" i="1" l="1"/>
  <c r="H625" i="1" s="1"/>
  <c r="T624" i="1"/>
  <c r="I625" i="1" l="1"/>
  <c r="D625" i="1" s="1"/>
  <c r="J625" i="1"/>
  <c r="AH624" i="1"/>
  <c r="W624" i="1"/>
  <c r="AF624" i="1" s="1"/>
  <c r="A626" i="1" l="1"/>
  <c r="Z625" i="1"/>
  <c r="Y625" i="1"/>
  <c r="K625" i="1"/>
  <c r="P626" i="1" l="1"/>
  <c r="AA626" i="1"/>
  <c r="G626" i="1"/>
  <c r="B626" i="1"/>
  <c r="F625" i="1"/>
  <c r="N625" i="1"/>
  <c r="AC625" i="1"/>
  <c r="L625" i="1"/>
  <c r="M625" i="1" s="1"/>
  <c r="AD625" i="1"/>
  <c r="C626" i="1" l="1"/>
  <c r="X626" i="1"/>
  <c r="AG626" i="1"/>
  <c r="U625" i="1"/>
  <c r="V625" i="1" s="1"/>
  <c r="Q625" i="1"/>
  <c r="R625" i="1" s="1"/>
  <c r="AE625" i="1" l="1"/>
  <c r="AB625" i="1"/>
  <c r="S625" i="1"/>
  <c r="E625" i="1" l="1"/>
  <c r="H626" i="1" s="1"/>
  <c r="T625" i="1"/>
  <c r="I626" i="1" l="1"/>
  <c r="J626" i="1"/>
  <c r="AH625" i="1"/>
  <c r="W625" i="1"/>
  <c r="AF625" i="1" s="1"/>
  <c r="A627" i="1" l="1"/>
  <c r="Z626" i="1"/>
  <c r="Y626" i="1"/>
  <c r="K626" i="1"/>
  <c r="D626" i="1"/>
  <c r="P627" i="1" l="1"/>
  <c r="AA627" i="1"/>
  <c r="G627" i="1"/>
  <c r="B627" i="1"/>
  <c r="F626" i="1"/>
  <c r="N626" i="1"/>
  <c r="AC626" i="1"/>
  <c r="L626" i="1"/>
  <c r="M626" i="1" s="1"/>
  <c r="AD626" i="1"/>
  <c r="C627" i="1" l="1"/>
  <c r="X627" i="1"/>
  <c r="AG627" i="1"/>
  <c r="U626" i="1"/>
  <c r="V626" i="1" s="1"/>
  <c r="Q626" i="1"/>
  <c r="R626" i="1" s="1"/>
  <c r="AE626" i="1" l="1"/>
  <c r="AB626" i="1"/>
  <c r="S626" i="1"/>
  <c r="E626" i="1" l="1"/>
  <c r="H627" i="1" s="1"/>
  <c r="T626" i="1"/>
  <c r="I627" i="1" l="1"/>
  <c r="D627" i="1" s="1"/>
  <c r="J627" i="1"/>
  <c r="AH626" i="1"/>
  <c r="W626" i="1"/>
  <c r="AF626" i="1" s="1"/>
  <c r="A628" i="1" l="1"/>
  <c r="Z627" i="1"/>
  <c r="Y627" i="1"/>
  <c r="K627" i="1"/>
  <c r="P628" i="1" l="1"/>
  <c r="AA628" i="1"/>
  <c r="G628" i="1"/>
  <c r="B628" i="1"/>
  <c r="F627" i="1"/>
  <c r="N627" i="1"/>
  <c r="AC627" i="1"/>
  <c r="L627" i="1"/>
  <c r="M627" i="1" s="1"/>
  <c r="AD627" i="1"/>
  <c r="C628" i="1" l="1"/>
  <c r="X628" i="1"/>
  <c r="AG628" i="1"/>
  <c r="U627" i="1"/>
  <c r="V627" i="1" s="1"/>
  <c r="Q627" i="1"/>
  <c r="R627" i="1" s="1"/>
  <c r="AE627" i="1" l="1"/>
  <c r="AB627" i="1"/>
  <c r="S627" i="1"/>
  <c r="E627" i="1" l="1"/>
  <c r="H628" i="1" s="1"/>
  <c r="T627" i="1"/>
  <c r="I628" i="1" l="1"/>
  <c r="D628" i="1" s="1"/>
  <c r="J628" i="1"/>
  <c r="AH627" i="1"/>
  <c r="W627" i="1"/>
  <c r="AF627" i="1" s="1"/>
  <c r="A629" i="1" l="1"/>
  <c r="Z628" i="1"/>
  <c r="Y628" i="1"/>
  <c r="K628" i="1"/>
  <c r="P629" i="1" l="1"/>
  <c r="AA629" i="1"/>
  <c r="G629" i="1"/>
  <c r="B629" i="1"/>
  <c r="F628" i="1"/>
  <c r="N628" i="1"/>
  <c r="AC628" i="1"/>
  <c r="L628" i="1"/>
  <c r="M628" i="1" s="1"/>
  <c r="AD628" i="1"/>
  <c r="C629" i="1" l="1"/>
  <c r="X629" i="1"/>
  <c r="AG629" i="1"/>
  <c r="U628" i="1"/>
  <c r="V628" i="1" s="1"/>
  <c r="Q628" i="1"/>
  <c r="R628" i="1" s="1"/>
  <c r="AE628" i="1" l="1"/>
  <c r="AB628" i="1"/>
  <c r="S628" i="1"/>
  <c r="E628" i="1" l="1"/>
  <c r="H629" i="1" s="1"/>
  <c r="T628" i="1"/>
  <c r="I629" i="1" l="1"/>
  <c r="J629" i="1"/>
  <c r="AH628" i="1"/>
  <c r="W628" i="1"/>
  <c r="AF628" i="1" s="1"/>
  <c r="A630" i="1" l="1"/>
  <c r="Z629" i="1"/>
  <c r="Y629" i="1"/>
  <c r="K629" i="1"/>
  <c r="D629" i="1"/>
  <c r="P630" i="1" l="1"/>
  <c r="AA630" i="1"/>
  <c r="G630" i="1"/>
  <c r="B630" i="1"/>
  <c r="F629" i="1"/>
  <c r="N629" i="1"/>
  <c r="AC629" i="1"/>
  <c r="L629" i="1"/>
  <c r="M629" i="1" s="1"/>
  <c r="AD629" i="1"/>
  <c r="C630" i="1" l="1"/>
  <c r="X630" i="1"/>
  <c r="AG630" i="1"/>
  <c r="U629" i="1"/>
  <c r="V629" i="1" s="1"/>
  <c r="Q629" i="1"/>
  <c r="R629" i="1" s="1"/>
  <c r="AE629" i="1" l="1"/>
  <c r="AB629" i="1"/>
  <c r="S629" i="1"/>
  <c r="E629" i="1" l="1"/>
  <c r="H630" i="1" s="1"/>
  <c r="T629" i="1"/>
  <c r="I630" i="1" l="1"/>
  <c r="D630" i="1" s="1"/>
  <c r="J630" i="1"/>
  <c r="AH629" i="1"/>
  <c r="W629" i="1"/>
  <c r="AF629" i="1" s="1"/>
  <c r="A631" i="1" l="1"/>
  <c r="Z630" i="1"/>
  <c r="Y630" i="1"/>
  <c r="K630" i="1"/>
  <c r="P631" i="1" l="1"/>
  <c r="AA631" i="1"/>
  <c r="G631" i="1"/>
  <c r="B631" i="1"/>
  <c r="F630" i="1"/>
  <c r="N630" i="1"/>
  <c r="AC630" i="1"/>
  <c r="L630" i="1"/>
  <c r="M630" i="1" s="1"/>
  <c r="AD630" i="1"/>
  <c r="C631" i="1" l="1"/>
  <c r="X631" i="1"/>
  <c r="AG631" i="1"/>
  <c r="U630" i="1"/>
  <c r="V630" i="1" s="1"/>
  <c r="Q630" i="1"/>
  <c r="R630" i="1" s="1"/>
  <c r="AE630" i="1" l="1"/>
  <c r="AB630" i="1"/>
  <c r="S630" i="1"/>
  <c r="E630" i="1" l="1"/>
  <c r="H631" i="1" s="1"/>
  <c r="T630" i="1"/>
  <c r="I631" i="1" l="1"/>
  <c r="J631" i="1"/>
  <c r="AH630" i="1"/>
  <c r="W630" i="1"/>
  <c r="AF630" i="1" s="1"/>
  <c r="A632" i="1" l="1"/>
  <c r="Z631" i="1"/>
  <c r="Y631" i="1"/>
  <c r="K631" i="1"/>
  <c r="D631" i="1"/>
  <c r="P632" i="1" l="1"/>
  <c r="AA632" i="1"/>
  <c r="G632" i="1"/>
  <c r="B632" i="1"/>
  <c r="F631" i="1"/>
  <c r="N631" i="1"/>
  <c r="AC631" i="1"/>
  <c r="L631" i="1"/>
  <c r="M631" i="1" s="1"/>
  <c r="AD631" i="1"/>
  <c r="C632" i="1" l="1"/>
  <c r="X632" i="1"/>
  <c r="AG632" i="1"/>
  <c r="U631" i="1"/>
  <c r="V631" i="1" s="1"/>
  <c r="Q631" i="1"/>
  <c r="R631" i="1" s="1"/>
  <c r="AE631" i="1" l="1"/>
  <c r="AB631" i="1"/>
  <c r="S631" i="1"/>
  <c r="E631" i="1" l="1"/>
  <c r="H632" i="1" s="1"/>
  <c r="T631" i="1"/>
  <c r="I632" i="1" l="1"/>
  <c r="D632" i="1" s="1"/>
  <c r="J632" i="1"/>
  <c r="AH631" i="1"/>
  <c r="W631" i="1"/>
  <c r="AF631" i="1" s="1"/>
  <c r="A633" i="1" l="1"/>
  <c r="Z632" i="1"/>
  <c r="Y632" i="1"/>
  <c r="K632" i="1"/>
  <c r="P633" i="1" l="1"/>
  <c r="AA633" i="1"/>
  <c r="G633" i="1"/>
  <c r="B633" i="1"/>
  <c r="F632" i="1"/>
  <c r="N632" i="1"/>
  <c r="AC632" i="1"/>
  <c r="L632" i="1"/>
  <c r="M632" i="1" s="1"/>
  <c r="AD632" i="1"/>
  <c r="C633" i="1" l="1"/>
  <c r="X633" i="1"/>
  <c r="AG633" i="1"/>
  <c r="U632" i="1"/>
  <c r="V632" i="1" s="1"/>
  <c r="Q632" i="1"/>
  <c r="R632" i="1" s="1"/>
  <c r="AE632" i="1" l="1"/>
  <c r="AB632" i="1"/>
  <c r="S632" i="1"/>
  <c r="E632" i="1" l="1"/>
  <c r="H633" i="1" s="1"/>
  <c r="T632" i="1"/>
  <c r="I633" i="1" l="1"/>
  <c r="J633" i="1"/>
  <c r="AH632" i="1"/>
  <c r="W632" i="1"/>
  <c r="AF632" i="1" s="1"/>
  <c r="A634" i="1" l="1"/>
  <c r="Z633" i="1"/>
  <c r="Y633" i="1"/>
  <c r="K633" i="1"/>
  <c r="D633" i="1"/>
  <c r="P634" i="1" l="1"/>
  <c r="AA634" i="1"/>
  <c r="G634" i="1"/>
  <c r="B634" i="1"/>
  <c r="F633" i="1"/>
  <c r="N633" i="1"/>
  <c r="AC633" i="1"/>
  <c r="L633" i="1"/>
  <c r="M633" i="1" s="1"/>
  <c r="AD633" i="1"/>
  <c r="C634" i="1" l="1"/>
  <c r="X634" i="1"/>
  <c r="AG634" i="1"/>
  <c r="U633" i="1"/>
  <c r="V633" i="1" s="1"/>
  <c r="Q633" i="1"/>
  <c r="R633" i="1" s="1"/>
  <c r="AE633" i="1" l="1"/>
  <c r="AB633" i="1"/>
  <c r="S633" i="1"/>
  <c r="E633" i="1" l="1"/>
  <c r="H634" i="1" s="1"/>
  <c r="T633" i="1"/>
  <c r="I634" i="1" l="1"/>
  <c r="D634" i="1" s="1"/>
  <c r="J634" i="1"/>
  <c r="AH633" i="1"/>
  <c r="W633" i="1"/>
  <c r="AF633" i="1" s="1"/>
  <c r="A635" i="1" l="1"/>
  <c r="Z634" i="1"/>
  <c r="Y634" i="1"/>
  <c r="K634" i="1"/>
  <c r="P635" i="1" l="1"/>
  <c r="AA635" i="1"/>
  <c r="G635" i="1"/>
  <c r="B635" i="1"/>
  <c r="F634" i="1"/>
  <c r="N634" i="1"/>
  <c r="AC634" i="1"/>
  <c r="L634" i="1"/>
  <c r="M634" i="1" s="1"/>
  <c r="AD634" i="1"/>
  <c r="C635" i="1" l="1"/>
  <c r="X635" i="1"/>
  <c r="AG635" i="1"/>
  <c r="U634" i="1"/>
  <c r="V634" i="1" s="1"/>
  <c r="Q634" i="1"/>
  <c r="R634" i="1" s="1"/>
  <c r="AE634" i="1" l="1"/>
  <c r="AB634" i="1"/>
  <c r="S634" i="1"/>
  <c r="E634" i="1" l="1"/>
  <c r="H635" i="1" s="1"/>
  <c r="T634" i="1"/>
  <c r="I635" i="1" l="1"/>
  <c r="D635" i="1" s="1"/>
  <c r="J635" i="1"/>
  <c r="AH634" i="1"/>
  <c r="W634" i="1"/>
  <c r="AF634" i="1" s="1"/>
  <c r="A636" i="1" l="1"/>
  <c r="Z635" i="1"/>
  <c r="Y635" i="1"/>
  <c r="K635" i="1"/>
  <c r="P636" i="1" l="1"/>
  <c r="AA636" i="1"/>
  <c r="G636" i="1"/>
  <c r="B636" i="1"/>
  <c r="F635" i="1"/>
  <c r="N635" i="1"/>
  <c r="AC635" i="1"/>
  <c r="L635" i="1"/>
  <c r="M635" i="1" s="1"/>
  <c r="AD635" i="1"/>
  <c r="C636" i="1" l="1"/>
  <c r="X636" i="1"/>
  <c r="AG636" i="1"/>
  <c r="U635" i="1"/>
  <c r="V635" i="1" s="1"/>
  <c r="Q635" i="1"/>
  <c r="R635" i="1" s="1"/>
  <c r="AE635" i="1" l="1"/>
  <c r="AB635" i="1"/>
  <c r="S635" i="1"/>
  <c r="E635" i="1" l="1"/>
  <c r="H636" i="1" s="1"/>
  <c r="T635" i="1"/>
  <c r="I636" i="1" l="1"/>
  <c r="D636" i="1" s="1"/>
  <c r="J636" i="1"/>
  <c r="AH635" i="1"/>
  <c r="W635" i="1"/>
  <c r="AF635" i="1" s="1"/>
  <c r="A637" i="1" l="1"/>
  <c r="Z636" i="1"/>
  <c r="Y636" i="1"/>
  <c r="K636" i="1"/>
  <c r="P637" i="1" l="1"/>
  <c r="AA637" i="1"/>
  <c r="G637" i="1"/>
  <c r="B637" i="1"/>
  <c r="F636" i="1"/>
  <c r="N636" i="1"/>
  <c r="AC636" i="1"/>
  <c r="L636" i="1"/>
  <c r="M636" i="1" s="1"/>
  <c r="AD636" i="1"/>
  <c r="C637" i="1" l="1"/>
  <c r="X637" i="1"/>
  <c r="AG637" i="1"/>
  <c r="U636" i="1"/>
  <c r="V636" i="1" s="1"/>
  <c r="Q636" i="1"/>
  <c r="R636" i="1" s="1"/>
  <c r="AE636" i="1" l="1"/>
  <c r="AB636" i="1"/>
  <c r="S636" i="1"/>
  <c r="E636" i="1" l="1"/>
  <c r="H637" i="1" s="1"/>
  <c r="T636" i="1"/>
  <c r="I637" i="1" l="1"/>
  <c r="D637" i="1" s="1"/>
  <c r="J637" i="1"/>
  <c r="AH636" i="1"/>
  <c r="W636" i="1"/>
  <c r="AF636" i="1" s="1"/>
  <c r="A638" i="1" l="1"/>
  <c r="Z637" i="1"/>
  <c r="Y637" i="1"/>
  <c r="K637" i="1"/>
  <c r="P638" i="1" l="1"/>
  <c r="AA638" i="1"/>
  <c r="G638" i="1"/>
  <c r="B638" i="1"/>
  <c r="F637" i="1"/>
  <c r="N637" i="1"/>
  <c r="AC637" i="1"/>
  <c r="L637" i="1"/>
  <c r="M637" i="1" s="1"/>
  <c r="AD637" i="1"/>
  <c r="C638" i="1" l="1"/>
  <c r="X638" i="1"/>
  <c r="AG638" i="1"/>
  <c r="U637" i="1"/>
  <c r="V637" i="1" s="1"/>
  <c r="Q637" i="1"/>
  <c r="R637" i="1" s="1"/>
  <c r="AE637" i="1" l="1"/>
  <c r="AB637" i="1"/>
  <c r="S637" i="1"/>
  <c r="E637" i="1" l="1"/>
  <c r="H638" i="1" s="1"/>
  <c r="T637" i="1"/>
  <c r="I638" i="1" l="1"/>
  <c r="D638" i="1" s="1"/>
  <c r="J638" i="1"/>
  <c r="AH637" i="1"/>
  <c r="W637" i="1"/>
  <c r="AF637" i="1" s="1"/>
  <c r="A639" i="1" l="1"/>
  <c r="Z638" i="1"/>
  <c r="Y638" i="1"/>
  <c r="K638" i="1"/>
  <c r="P639" i="1" l="1"/>
  <c r="AA639" i="1"/>
  <c r="G639" i="1"/>
  <c r="B639" i="1"/>
  <c r="F638" i="1"/>
  <c r="N638" i="1"/>
  <c r="AC638" i="1"/>
  <c r="L638" i="1"/>
  <c r="M638" i="1" s="1"/>
  <c r="AD638" i="1"/>
  <c r="C639" i="1" l="1"/>
  <c r="X639" i="1"/>
  <c r="AG639" i="1"/>
  <c r="U638" i="1"/>
  <c r="V638" i="1" s="1"/>
  <c r="Q638" i="1"/>
  <c r="R638" i="1" s="1"/>
  <c r="AE638" i="1" l="1"/>
  <c r="AB638" i="1"/>
  <c r="S638" i="1"/>
  <c r="E638" i="1" l="1"/>
  <c r="H639" i="1" s="1"/>
  <c r="T638" i="1"/>
  <c r="I639" i="1" l="1"/>
  <c r="J639" i="1"/>
  <c r="AH638" i="1"/>
  <c r="W638" i="1"/>
  <c r="AF638" i="1" s="1"/>
  <c r="A640" i="1" l="1"/>
  <c r="Z639" i="1"/>
  <c r="Y639" i="1"/>
  <c r="K639" i="1"/>
  <c r="D639" i="1"/>
  <c r="P640" i="1" l="1"/>
  <c r="AA640" i="1"/>
  <c r="G640" i="1"/>
  <c r="B640" i="1"/>
  <c r="F639" i="1"/>
  <c r="N639" i="1"/>
  <c r="AC639" i="1"/>
  <c r="L639" i="1"/>
  <c r="M639" i="1" s="1"/>
  <c r="AD639" i="1"/>
  <c r="C640" i="1" l="1"/>
  <c r="X640" i="1"/>
  <c r="AG640" i="1"/>
  <c r="U639" i="1"/>
  <c r="V639" i="1" s="1"/>
  <c r="Q639" i="1"/>
  <c r="R639" i="1" s="1"/>
  <c r="AE639" i="1" l="1"/>
  <c r="AB639" i="1"/>
  <c r="S639" i="1"/>
  <c r="E639" i="1" l="1"/>
  <c r="H640" i="1" s="1"/>
  <c r="T639" i="1"/>
  <c r="I640" i="1" l="1"/>
  <c r="D640" i="1" s="1"/>
  <c r="J640" i="1"/>
  <c r="AH639" i="1"/>
  <c r="W639" i="1"/>
  <c r="AF639" i="1" s="1"/>
  <c r="A641" i="1" l="1"/>
  <c r="Z640" i="1"/>
  <c r="Y640" i="1"/>
  <c r="K640" i="1"/>
  <c r="P641" i="1" l="1"/>
  <c r="AA641" i="1"/>
  <c r="G641" i="1"/>
  <c r="B641" i="1"/>
  <c r="F640" i="1"/>
  <c r="N640" i="1"/>
  <c r="AC640" i="1"/>
  <c r="L640" i="1"/>
  <c r="M640" i="1" s="1"/>
  <c r="AD640" i="1"/>
  <c r="C641" i="1" l="1"/>
  <c r="X641" i="1"/>
  <c r="AG641" i="1"/>
  <c r="U640" i="1"/>
  <c r="V640" i="1" s="1"/>
  <c r="Q640" i="1"/>
  <c r="R640" i="1" s="1"/>
  <c r="AE640" i="1" l="1"/>
  <c r="AB640" i="1"/>
  <c r="S640" i="1"/>
  <c r="E640" i="1" l="1"/>
  <c r="H641" i="1" s="1"/>
  <c r="T640" i="1"/>
  <c r="I641" i="1" l="1"/>
  <c r="D641" i="1" s="1"/>
  <c r="J641" i="1"/>
  <c r="AH640" i="1"/>
  <c r="W640" i="1"/>
  <c r="AF640" i="1" s="1"/>
  <c r="A642" i="1" l="1"/>
  <c r="Z641" i="1"/>
  <c r="Y641" i="1"/>
  <c r="K641" i="1"/>
  <c r="P642" i="1" l="1"/>
  <c r="AA642" i="1"/>
  <c r="G642" i="1"/>
  <c r="B642" i="1"/>
  <c r="F641" i="1"/>
  <c r="N641" i="1"/>
  <c r="AC641" i="1"/>
  <c r="L641" i="1"/>
  <c r="M641" i="1" s="1"/>
  <c r="AD641" i="1"/>
  <c r="C642" i="1" l="1"/>
  <c r="X642" i="1"/>
  <c r="AG642" i="1"/>
  <c r="U641" i="1"/>
  <c r="V641" i="1" s="1"/>
  <c r="Q641" i="1"/>
  <c r="R641" i="1" s="1"/>
  <c r="AE641" i="1" l="1"/>
  <c r="AB641" i="1"/>
  <c r="S641" i="1"/>
  <c r="E641" i="1" l="1"/>
  <c r="H642" i="1" s="1"/>
  <c r="T641" i="1"/>
  <c r="I642" i="1" l="1"/>
  <c r="J642" i="1"/>
  <c r="AH641" i="1"/>
  <c r="W641" i="1"/>
  <c r="AF641" i="1" s="1"/>
  <c r="A643" i="1" l="1"/>
  <c r="Z642" i="1"/>
  <c r="Y642" i="1"/>
  <c r="K642" i="1"/>
  <c r="D642" i="1"/>
  <c r="P643" i="1" l="1"/>
  <c r="AA643" i="1"/>
  <c r="G643" i="1"/>
  <c r="B643" i="1"/>
  <c r="F642" i="1"/>
  <c r="N642" i="1"/>
  <c r="AC642" i="1"/>
  <c r="L642" i="1"/>
  <c r="M642" i="1" s="1"/>
  <c r="AD642" i="1"/>
  <c r="C643" i="1" l="1"/>
  <c r="X643" i="1"/>
  <c r="AG643" i="1"/>
  <c r="U642" i="1"/>
  <c r="V642" i="1" s="1"/>
  <c r="Q642" i="1"/>
  <c r="R642" i="1" s="1"/>
  <c r="AE642" i="1" l="1"/>
  <c r="AB642" i="1"/>
  <c r="S642" i="1"/>
  <c r="E642" i="1" l="1"/>
  <c r="H643" i="1" s="1"/>
  <c r="T642" i="1"/>
  <c r="I643" i="1" l="1"/>
  <c r="J643" i="1"/>
  <c r="AH642" i="1"/>
  <c r="W642" i="1"/>
  <c r="AF642" i="1" s="1"/>
  <c r="A644" i="1" l="1"/>
  <c r="Z643" i="1"/>
  <c r="Y643" i="1"/>
  <c r="K643" i="1"/>
  <c r="D643" i="1"/>
  <c r="P644" i="1" l="1"/>
  <c r="AA644" i="1"/>
  <c r="G644" i="1"/>
  <c r="B644" i="1"/>
  <c r="F643" i="1"/>
  <c r="N643" i="1"/>
  <c r="AC643" i="1"/>
  <c r="L643" i="1"/>
  <c r="M643" i="1" s="1"/>
  <c r="AD643" i="1"/>
  <c r="C644" i="1" l="1"/>
  <c r="X644" i="1"/>
  <c r="AG644" i="1"/>
  <c r="U643" i="1"/>
  <c r="V643" i="1" s="1"/>
  <c r="Q643" i="1"/>
  <c r="R643" i="1" s="1"/>
  <c r="AE643" i="1" l="1"/>
  <c r="AB643" i="1"/>
  <c r="S643" i="1"/>
  <c r="E643" i="1" l="1"/>
  <c r="H644" i="1" s="1"/>
  <c r="T643" i="1"/>
  <c r="I644" i="1" l="1"/>
  <c r="D644" i="1" s="1"/>
  <c r="J644" i="1"/>
  <c r="AH643" i="1"/>
  <c r="W643" i="1"/>
  <c r="AF643" i="1" s="1"/>
  <c r="A645" i="1" l="1"/>
  <c r="Z644" i="1"/>
  <c r="Y644" i="1"/>
  <c r="K644" i="1"/>
  <c r="P645" i="1" l="1"/>
  <c r="AA645" i="1"/>
  <c r="G645" i="1"/>
  <c r="B645" i="1"/>
  <c r="F644" i="1"/>
  <c r="N644" i="1"/>
  <c r="AC644" i="1"/>
  <c r="L644" i="1"/>
  <c r="M644" i="1" s="1"/>
  <c r="AD644" i="1"/>
  <c r="C645" i="1" l="1"/>
  <c r="X645" i="1"/>
  <c r="AG645" i="1"/>
  <c r="U644" i="1"/>
  <c r="V644" i="1" s="1"/>
  <c r="Q644" i="1"/>
  <c r="R644" i="1" s="1"/>
  <c r="AE644" i="1" l="1"/>
  <c r="AB644" i="1"/>
  <c r="S644" i="1"/>
  <c r="E644" i="1" l="1"/>
  <c r="H645" i="1" s="1"/>
  <c r="T644" i="1"/>
  <c r="I645" i="1" l="1"/>
  <c r="J645" i="1"/>
  <c r="AH644" i="1"/>
  <c r="W644" i="1"/>
  <c r="AF644" i="1" s="1"/>
  <c r="A646" i="1" l="1"/>
  <c r="Z645" i="1"/>
  <c r="Y645" i="1"/>
  <c r="K645" i="1"/>
  <c r="D645" i="1"/>
  <c r="P646" i="1" l="1"/>
  <c r="AA646" i="1"/>
  <c r="G646" i="1"/>
  <c r="B646" i="1"/>
  <c r="F645" i="1"/>
  <c r="N645" i="1"/>
  <c r="AC645" i="1"/>
  <c r="L645" i="1"/>
  <c r="M645" i="1" s="1"/>
  <c r="AD645" i="1"/>
  <c r="C646" i="1" l="1"/>
  <c r="X646" i="1"/>
  <c r="AG646" i="1"/>
  <c r="U645" i="1"/>
  <c r="V645" i="1" s="1"/>
  <c r="Q645" i="1"/>
  <c r="R645" i="1" s="1"/>
  <c r="AE645" i="1" l="1"/>
  <c r="AB645" i="1"/>
  <c r="S645" i="1"/>
  <c r="E645" i="1" l="1"/>
  <c r="H646" i="1" s="1"/>
  <c r="T645" i="1"/>
  <c r="I646" i="1" l="1"/>
  <c r="J646" i="1"/>
  <c r="AH645" i="1"/>
  <c r="W645" i="1"/>
  <c r="AF645" i="1" s="1"/>
  <c r="A647" i="1" l="1"/>
  <c r="Z646" i="1"/>
  <c r="Y646" i="1"/>
  <c r="K646" i="1"/>
  <c r="D646" i="1"/>
  <c r="P647" i="1" l="1"/>
  <c r="AA647" i="1"/>
  <c r="G647" i="1"/>
  <c r="B647" i="1"/>
  <c r="F646" i="1"/>
  <c r="N646" i="1"/>
  <c r="AC646" i="1"/>
  <c r="L646" i="1"/>
  <c r="M646" i="1" s="1"/>
  <c r="AD646" i="1"/>
  <c r="C647" i="1" l="1"/>
  <c r="X647" i="1"/>
  <c r="AG647" i="1"/>
  <c r="U646" i="1"/>
  <c r="V646" i="1" s="1"/>
  <c r="Q646" i="1"/>
  <c r="R646" i="1" s="1"/>
  <c r="AE646" i="1" l="1"/>
  <c r="AB646" i="1"/>
  <c r="S646" i="1"/>
  <c r="E646" i="1" l="1"/>
  <c r="H647" i="1" s="1"/>
  <c r="T646" i="1"/>
  <c r="I647" i="1" l="1"/>
  <c r="J647" i="1"/>
  <c r="AH646" i="1"/>
  <c r="W646" i="1"/>
  <c r="AF646" i="1" s="1"/>
  <c r="A648" i="1" l="1"/>
  <c r="Z647" i="1"/>
  <c r="Y647" i="1"/>
  <c r="K647" i="1"/>
  <c r="D647" i="1"/>
  <c r="P648" i="1" l="1"/>
  <c r="AA648" i="1"/>
  <c r="G648" i="1"/>
  <c r="B648" i="1"/>
  <c r="F647" i="1"/>
  <c r="N647" i="1"/>
  <c r="AC647" i="1"/>
  <c r="L647" i="1"/>
  <c r="M647" i="1" s="1"/>
  <c r="AD647" i="1"/>
  <c r="C648" i="1" l="1"/>
  <c r="X648" i="1"/>
  <c r="AG648" i="1"/>
  <c r="U647" i="1"/>
  <c r="V647" i="1" s="1"/>
  <c r="Q647" i="1"/>
  <c r="R647" i="1" s="1"/>
  <c r="AE647" i="1" l="1"/>
  <c r="AB647" i="1"/>
  <c r="S647" i="1"/>
  <c r="E647" i="1" l="1"/>
  <c r="H648" i="1" s="1"/>
  <c r="T647" i="1"/>
  <c r="I648" i="1" l="1"/>
  <c r="D648" i="1" s="1"/>
  <c r="J648" i="1"/>
  <c r="AH647" i="1"/>
  <c r="W647" i="1"/>
  <c r="AF647" i="1" s="1"/>
  <c r="A649" i="1" l="1"/>
  <c r="Z648" i="1"/>
  <c r="Y648" i="1"/>
  <c r="K648" i="1"/>
  <c r="P649" i="1" l="1"/>
  <c r="AA649" i="1"/>
  <c r="G649" i="1"/>
  <c r="B649" i="1"/>
  <c r="F648" i="1"/>
  <c r="N648" i="1"/>
  <c r="AC648" i="1"/>
  <c r="L648" i="1"/>
  <c r="M648" i="1" s="1"/>
  <c r="AD648" i="1"/>
  <c r="C649" i="1" l="1"/>
  <c r="X649" i="1"/>
  <c r="AG649" i="1"/>
  <c r="U648" i="1"/>
  <c r="V648" i="1" s="1"/>
  <c r="Q648" i="1"/>
  <c r="R648" i="1" s="1"/>
  <c r="AE648" i="1" l="1"/>
  <c r="AB648" i="1"/>
  <c r="S648" i="1"/>
  <c r="E648" i="1" l="1"/>
  <c r="H649" i="1" s="1"/>
  <c r="T648" i="1"/>
  <c r="I649" i="1" l="1"/>
  <c r="J649" i="1"/>
  <c r="AH648" i="1"/>
  <c r="W648" i="1"/>
  <c r="AF648" i="1" s="1"/>
  <c r="A650" i="1" l="1"/>
  <c r="Z649" i="1"/>
  <c r="Y649" i="1"/>
  <c r="K649" i="1"/>
  <c r="D649" i="1"/>
  <c r="P650" i="1" l="1"/>
  <c r="AA650" i="1"/>
  <c r="G650" i="1"/>
  <c r="B650" i="1"/>
  <c r="F649" i="1"/>
  <c r="N649" i="1"/>
  <c r="AC649" i="1"/>
  <c r="L649" i="1"/>
  <c r="M649" i="1" s="1"/>
  <c r="AD649" i="1"/>
  <c r="C650" i="1" l="1"/>
  <c r="X650" i="1"/>
  <c r="AG650" i="1"/>
  <c r="U649" i="1"/>
  <c r="V649" i="1" s="1"/>
  <c r="Q649" i="1"/>
  <c r="R649" i="1" s="1"/>
  <c r="AE649" i="1" l="1"/>
  <c r="AB649" i="1"/>
  <c r="S649" i="1"/>
  <c r="E649" i="1" l="1"/>
  <c r="H650" i="1" s="1"/>
  <c r="T649" i="1"/>
  <c r="I650" i="1" l="1"/>
  <c r="D650" i="1" s="1"/>
  <c r="J650" i="1"/>
  <c r="AH649" i="1"/>
  <c r="W649" i="1"/>
  <c r="AF649" i="1" s="1"/>
  <c r="A651" i="1" l="1"/>
  <c r="Z650" i="1"/>
  <c r="Y650" i="1"/>
  <c r="K650" i="1"/>
  <c r="P651" i="1" l="1"/>
  <c r="AA651" i="1"/>
  <c r="G651" i="1"/>
  <c r="B651" i="1"/>
  <c r="F650" i="1"/>
  <c r="N650" i="1"/>
  <c r="AC650" i="1"/>
  <c r="L650" i="1"/>
  <c r="M650" i="1" s="1"/>
  <c r="AD650" i="1"/>
  <c r="C651" i="1" l="1"/>
  <c r="X651" i="1"/>
  <c r="AG651" i="1"/>
  <c r="U650" i="1"/>
  <c r="V650" i="1" s="1"/>
  <c r="Q650" i="1"/>
  <c r="R650" i="1" s="1"/>
  <c r="AE650" i="1" l="1"/>
  <c r="AB650" i="1"/>
  <c r="S650" i="1"/>
  <c r="E650" i="1" l="1"/>
  <c r="H651" i="1" s="1"/>
  <c r="T650" i="1"/>
  <c r="I651" i="1" l="1"/>
  <c r="J651" i="1"/>
  <c r="AH650" i="1"/>
  <c r="W650" i="1"/>
  <c r="AF650" i="1" s="1"/>
  <c r="A652" i="1" l="1"/>
  <c r="Z651" i="1"/>
  <c r="Y651" i="1"/>
  <c r="K651" i="1"/>
  <c r="D651" i="1"/>
  <c r="P652" i="1" l="1"/>
  <c r="B652" i="1"/>
  <c r="AA652" i="1"/>
  <c r="G652" i="1"/>
  <c r="F651" i="1"/>
  <c r="N651" i="1"/>
  <c r="AC651" i="1"/>
  <c r="L651" i="1"/>
  <c r="M651" i="1" s="1"/>
  <c r="AD651" i="1"/>
  <c r="AG652" i="1" l="1"/>
  <c r="X652" i="1"/>
  <c r="C652" i="1"/>
  <c r="U651" i="1"/>
  <c r="V651" i="1" s="1"/>
  <c r="Q651" i="1"/>
  <c r="R651" i="1" s="1"/>
  <c r="AE651" i="1" l="1"/>
  <c r="AB651" i="1"/>
  <c r="S651" i="1"/>
  <c r="E651" i="1" l="1"/>
  <c r="H652" i="1" s="1"/>
  <c r="T651" i="1"/>
  <c r="I652" i="1" l="1"/>
  <c r="D652" i="1" s="1"/>
  <c r="J652" i="1"/>
  <c r="AH651" i="1"/>
  <c r="W651" i="1"/>
  <c r="AF651" i="1" s="1"/>
  <c r="A653" i="1" l="1"/>
  <c r="Y652" i="1"/>
  <c r="Z652" i="1"/>
  <c r="K652" i="1"/>
  <c r="P653" i="1" l="1"/>
  <c r="G653" i="1"/>
  <c r="B653" i="1"/>
  <c r="AA653" i="1"/>
  <c r="F652" i="1"/>
  <c r="N652" i="1"/>
  <c r="AC652" i="1"/>
  <c r="L652" i="1"/>
  <c r="M652" i="1" s="1"/>
  <c r="AD652" i="1"/>
  <c r="C653" i="1" l="1"/>
  <c r="X653" i="1"/>
  <c r="AG653" i="1"/>
  <c r="U652" i="1"/>
  <c r="V652" i="1" s="1"/>
  <c r="Q652" i="1"/>
  <c r="R652" i="1" s="1"/>
  <c r="AE652" i="1" l="1"/>
  <c r="AB652" i="1"/>
  <c r="S652" i="1"/>
  <c r="E652" i="1" l="1"/>
  <c r="H653" i="1" s="1"/>
  <c r="T652" i="1"/>
  <c r="I653" i="1" l="1"/>
  <c r="J653" i="1"/>
  <c r="W652" i="1"/>
  <c r="AF652" i="1" s="1"/>
  <c r="AH652" i="1"/>
  <c r="A654" i="1" l="1"/>
  <c r="K653" i="1"/>
  <c r="Z653" i="1"/>
  <c r="Y653" i="1"/>
  <c r="D653" i="1"/>
  <c r="P654" i="1" l="1"/>
  <c r="AA654" i="1"/>
  <c r="F653" i="1"/>
  <c r="B654" i="1"/>
  <c r="G654" i="1"/>
  <c r="N653" i="1"/>
  <c r="AC653" i="1"/>
  <c r="L653" i="1"/>
  <c r="M653" i="1" s="1"/>
  <c r="AD653" i="1"/>
  <c r="C654" i="1" l="1"/>
  <c r="AG654" i="1"/>
  <c r="X654" i="1"/>
  <c r="U653" i="1"/>
  <c r="V653" i="1" s="1"/>
  <c r="Q653" i="1"/>
  <c r="R653" i="1" s="1"/>
  <c r="AB653" i="1" l="1"/>
  <c r="S653" i="1"/>
  <c r="AE653" i="1"/>
  <c r="E653" i="1" l="1"/>
  <c r="H654" i="1" s="1"/>
  <c r="T653" i="1"/>
  <c r="I654" i="1" l="1"/>
  <c r="D654" i="1" s="1"/>
  <c r="J654" i="1"/>
  <c r="W653" i="1"/>
  <c r="AF653" i="1" s="1"/>
  <c r="AH653" i="1"/>
  <c r="K654" i="1" l="1"/>
  <c r="A655" i="1"/>
  <c r="Z654" i="1"/>
  <c r="Y654" i="1"/>
  <c r="N654" i="1" l="1"/>
  <c r="AC654" i="1"/>
  <c r="AD654" i="1"/>
  <c r="L654" i="1"/>
  <c r="M654" i="1" s="1"/>
  <c r="P655" i="1"/>
  <c r="G655" i="1"/>
  <c r="F654" i="1"/>
  <c r="B655" i="1"/>
  <c r="AA655" i="1"/>
  <c r="U654" i="1" l="1"/>
  <c r="V654" i="1" s="1"/>
  <c r="Q654" i="1"/>
  <c r="R654" i="1" s="1"/>
  <c r="AG655" i="1"/>
  <c r="X655" i="1"/>
  <c r="C655" i="1"/>
  <c r="S654" i="1" l="1"/>
  <c r="AE654" i="1"/>
  <c r="AB654" i="1"/>
  <c r="E654" i="1" l="1"/>
  <c r="H655" i="1" s="1"/>
  <c r="T654" i="1"/>
  <c r="I655" i="1" l="1"/>
  <c r="J655" i="1"/>
  <c r="W654" i="1"/>
  <c r="AF654" i="1" s="1"/>
  <c r="AH654" i="1"/>
  <c r="Y655" i="1" l="1"/>
  <c r="K655" i="1"/>
  <c r="A656" i="1"/>
  <c r="Z655" i="1"/>
  <c r="D655" i="1"/>
  <c r="N655" i="1" l="1"/>
  <c r="AC655" i="1"/>
  <c r="AD655" i="1"/>
  <c r="L655" i="1"/>
  <c r="M655" i="1" s="1"/>
  <c r="P656" i="1"/>
  <c r="F655" i="1"/>
  <c r="AA656" i="1"/>
  <c r="B656" i="1"/>
  <c r="G656" i="1"/>
  <c r="U655" i="1" l="1"/>
  <c r="V655" i="1" s="1"/>
  <c r="Q655" i="1"/>
  <c r="R655" i="1" s="1"/>
  <c r="AG656" i="1"/>
  <c r="C656" i="1"/>
  <c r="X656" i="1"/>
  <c r="AB655" i="1" l="1"/>
  <c r="S655" i="1"/>
  <c r="AE655" i="1"/>
  <c r="E655" i="1" l="1"/>
  <c r="H656" i="1" s="1"/>
  <c r="T655" i="1"/>
  <c r="I656" i="1" l="1"/>
  <c r="D656" i="1" s="1"/>
  <c r="J656" i="1"/>
  <c r="AH655" i="1"/>
  <c r="W655" i="1"/>
  <c r="AF655" i="1" s="1"/>
  <c r="A657" i="1" l="1"/>
  <c r="Z656" i="1"/>
  <c r="K656" i="1"/>
  <c r="Y656" i="1"/>
  <c r="P657" i="1" l="1"/>
  <c r="G657" i="1"/>
  <c r="AA657" i="1"/>
  <c r="B657" i="1"/>
  <c r="F656" i="1"/>
  <c r="N656" i="1"/>
  <c r="AC656" i="1"/>
  <c r="AD656" i="1"/>
  <c r="L656" i="1"/>
  <c r="M656" i="1" s="1"/>
  <c r="X657" i="1" l="1"/>
  <c r="C657" i="1"/>
  <c r="AG657" i="1"/>
  <c r="U656" i="1"/>
  <c r="V656" i="1" s="1"/>
  <c r="Q656" i="1"/>
  <c r="R656" i="1" s="1"/>
  <c r="AB656" i="1" l="1"/>
  <c r="S656" i="1"/>
  <c r="AE656" i="1"/>
  <c r="E656" i="1" l="1"/>
  <c r="H657" i="1" s="1"/>
  <c r="T656" i="1"/>
  <c r="I657" i="1" l="1"/>
  <c r="D657" i="1" s="1"/>
  <c r="J657" i="1"/>
  <c r="W656" i="1"/>
  <c r="AF656" i="1" s="1"/>
  <c r="AH656" i="1"/>
  <c r="A658" i="1" l="1"/>
  <c r="Z657" i="1"/>
  <c r="Y657" i="1"/>
  <c r="K657" i="1"/>
  <c r="P658" i="1" l="1"/>
  <c r="B658" i="1"/>
  <c r="G658" i="1"/>
  <c r="F657" i="1"/>
  <c r="AA658" i="1"/>
  <c r="N657" i="1"/>
  <c r="AC657" i="1"/>
  <c r="L657" i="1"/>
  <c r="M657" i="1" s="1"/>
  <c r="AD657" i="1"/>
  <c r="C658" i="1" l="1"/>
  <c r="X658" i="1"/>
  <c r="AG658" i="1"/>
  <c r="U657" i="1"/>
  <c r="V657" i="1" s="1"/>
  <c r="Q657" i="1"/>
  <c r="R657" i="1" s="1"/>
  <c r="AE657" i="1" l="1"/>
  <c r="AB657" i="1"/>
  <c r="S657" i="1"/>
  <c r="E657" i="1" l="1"/>
  <c r="H658" i="1" s="1"/>
  <c r="T657" i="1"/>
  <c r="I658" i="1" l="1"/>
  <c r="D658" i="1" s="1"/>
  <c r="J658" i="1"/>
  <c r="AH657" i="1"/>
  <c r="W657" i="1"/>
  <c r="AF657" i="1" s="1"/>
  <c r="A659" i="1" l="1"/>
  <c r="Y658" i="1"/>
  <c r="K658" i="1"/>
  <c r="Z658" i="1"/>
  <c r="P659" i="1" l="1"/>
  <c r="G659" i="1"/>
  <c r="B659" i="1"/>
  <c r="AA659" i="1"/>
  <c r="F658" i="1"/>
  <c r="N658" i="1"/>
  <c r="AC658" i="1"/>
  <c r="AD658" i="1"/>
  <c r="L658" i="1"/>
  <c r="M658" i="1" s="1"/>
  <c r="AG659" i="1" l="1"/>
  <c r="C659" i="1"/>
  <c r="X659" i="1"/>
  <c r="U658" i="1"/>
  <c r="V658" i="1" s="1"/>
  <c r="Q658" i="1"/>
  <c r="R658" i="1" s="1"/>
  <c r="S658" i="1" l="1"/>
  <c r="AB658" i="1"/>
  <c r="AE658" i="1"/>
  <c r="E658" i="1" l="1"/>
  <c r="H659" i="1" s="1"/>
  <c r="T658" i="1"/>
  <c r="I659" i="1" l="1"/>
  <c r="D659" i="1" s="1"/>
  <c r="J659" i="1"/>
  <c r="W658" i="1"/>
  <c r="AF658" i="1" s="1"/>
  <c r="AH658" i="1"/>
  <c r="A660" i="1" l="1"/>
  <c r="Y659" i="1"/>
  <c r="Z659" i="1"/>
  <c r="K659" i="1"/>
  <c r="P660" i="1" l="1"/>
  <c r="B660" i="1"/>
  <c r="G660" i="1"/>
  <c r="AA660" i="1"/>
  <c r="F659" i="1"/>
  <c r="N659" i="1"/>
  <c r="AC659" i="1"/>
  <c r="L659" i="1"/>
  <c r="M659" i="1" s="1"/>
  <c r="AD659" i="1"/>
  <c r="C660" i="1" l="1"/>
  <c r="X660" i="1"/>
  <c r="AG660" i="1"/>
  <c r="U659" i="1"/>
  <c r="V659" i="1" s="1"/>
  <c r="Q659" i="1"/>
  <c r="R659" i="1" s="1"/>
  <c r="S659" i="1" l="1"/>
  <c r="AE659" i="1"/>
  <c r="AB659" i="1"/>
  <c r="E659" i="1" l="1"/>
  <c r="H660" i="1" s="1"/>
  <c r="T659" i="1"/>
  <c r="I660" i="1" l="1"/>
  <c r="D660" i="1" s="1"/>
  <c r="J660" i="1"/>
  <c r="W659" i="1"/>
  <c r="AF659" i="1" s="1"/>
  <c r="AH659" i="1"/>
  <c r="A661" i="1" l="1"/>
  <c r="Z660" i="1"/>
  <c r="Y660" i="1"/>
  <c r="K660" i="1"/>
  <c r="P661" i="1" l="1"/>
  <c r="B661" i="1"/>
  <c r="G661" i="1"/>
  <c r="AA661" i="1"/>
  <c r="F660" i="1"/>
  <c r="N660" i="1"/>
  <c r="AC660" i="1"/>
  <c r="L660" i="1"/>
  <c r="M660" i="1" s="1"/>
  <c r="AD660" i="1"/>
  <c r="C661" i="1" l="1"/>
  <c r="X661" i="1"/>
  <c r="AG661" i="1"/>
  <c r="U660" i="1"/>
  <c r="V660" i="1" s="1"/>
  <c r="Q660" i="1"/>
  <c r="R660" i="1" s="1"/>
  <c r="AE660" i="1" l="1"/>
  <c r="AB660" i="1"/>
  <c r="S660" i="1"/>
  <c r="E660" i="1" l="1"/>
  <c r="H661" i="1" s="1"/>
  <c r="T660" i="1"/>
  <c r="I661" i="1" l="1"/>
  <c r="D661" i="1" s="1"/>
  <c r="J661" i="1"/>
  <c r="W660" i="1"/>
  <c r="AF660" i="1" s="1"/>
  <c r="AH660" i="1"/>
  <c r="A662" i="1" l="1"/>
  <c r="Z661" i="1"/>
  <c r="Y661" i="1"/>
  <c r="K661" i="1"/>
  <c r="P662" i="1" l="1"/>
  <c r="B662" i="1"/>
  <c r="G662" i="1"/>
  <c r="AA662" i="1"/>
  <c r="F661" i="1"/>
  <c r="N661" i="1"/>
  <c r="AC661" i="1"/>
  <c r="L661" i="1"/>
  <c r="M661" i="1" s="1"/>
  <c r="AD661" i="1"/>
  <c r="C662" i="1" l="1"/>
  <c r="X662" i="1"/>
  <c r="AG662" i="1"/>
  <c r="U661" i="1"/>
  <c r="V661" i="1" s="1"/>
  <c r="Q661" i="1"/>
  <c r="R661" i="1" s="1"/>
  <c r="AE661" i="1" l="1"/>
  <c r="AB661" i="1"/>
  <c r="S661" i="1"/>
  <c r="E661" i="1" l="1"/>
  <c r="H662" i="1" s="1"/>
  <c r="T661" i="1"/>
  <c r="I662" i="1" l="1"/>
  <c r="J662" i="1"/>
  <c r="W661" i="1"/>
  <c r="AF661" i="1" s="1"/>
  <c r="AH661" i="1"/>
  <c r="A663" i="1" l="1"/>
  <c r="Z662" i="1"/>
  <c r="Y662" i="1"/>
  <c r="K662" i="1"/>
  <c r="D662" i="1"/>
  <c r="P663" i="1" l="1"/>
  <c r="B663" i="1"/>
  <c r="G663" i="1"/>
  <c r="AA663" i="1"/>
  <c r="F662" i="1"/>
  <c r="N662" i="1"/>
  <c r="AC662" i="1"/>
  <c r="L662" i="1"/>
  <c r="M662" i="1" s="1"/>
  <c r="AD662" i="1"/>
  <c r="C663" i="1" l="1"/>
  <c r="X663" i="1"/>
  <c r="AG663" i="1"/>
  <c r="U662" i="1"/>
  <c r="V662" i="1" s="1"/>
  <c r="Q662" i="1"/>
  <c r="R662" i="1" s="1"/>
  <c r="AE662" i="1" l="1"/>
  <c r="AB662" i="1"/>
  <c r="S662" i="1"/>
  <c r="E662" i="1" l="1"/>
  <c r="H663" i="1" s="1"/>
  <c r="T662" i="1"/>
  <c r="I663" i="1" l="1"/>
  <c r="D663" i="1" s="1"/>
  <c r="J663" i="1"/>
  <c r="W662" i="1"/>
  <c r="AF662" i="1" s="1"/>
  <c r="AH662" i="1"/>
  <c r="A664" i="1" l="1"/>
  <c r="Z663" i="1"/>
  <c r="Y663" i="1"/>
  <c r="K663" i="1"/>
  <c r="P664" i="1" l="1"/>
  <c r="B664" i="1"/>
  <c r="G664" i="1"/>
  <c r="AA664" i="1"/>
  <c r="F663" i="1"/>
  <c r="N663" i="1"/>
  <c r="AC663" i="1"/>
  <c r="L663" i="1"/>
  <c r="M663" i="1" s="1"/>
  <c r="AD663" i="1"/>
  <c r="C664" i="1" l="1"/>
  <c r="X664" i="1"/>
  <c r="AG664" i="1"/>
  <c r="U663" i="1"/>
  <c r="V663" i="1" s="1"/>
  <c r="Q663" i="1"/>
  <c r="R663" i="1" s="1"/>
  <c r="AE663" i="1" l="1"/>
  <c r="AB663" i="1"/>
  <c r="S663" i="1"/>
  <c r="E663" i="1" l="1"/>
  <c r="H664" i="1" s="1"/>
  <c r="T663" i="1"/>
  <c r="I664" i="1" l="1"/>
  <c r="D664" i="1" s="1"/>
  <c r="J664" i="1"/>
  <c r="W663" i="1"/>
  <c r="AF663" i="1" s="1"/>
  <c r="AH663" i="1"/>
  <c r="A665" i="1" l="1"/>
  <c r="Z664" i="1"/>
  <c r="Y664" i="1"/>
  <c r="K664" i="1"/>
  <c r="P665" i="1" l="1"/>
  <c r="B665" i="1"/>
  <c r="G665" i="1"/>
  <c r="AA665" i="1"/>
  <c r="F664" i="1"/>
  <c r="N664" i="1"/>
  <c r="AC664" i="1"/>
  <c r="L664" i="1"/>
  <c r="M664" i="1" s="1"/>
  <c r="AD664" i="1"/>
  <c r="C665" i="1" l="1"/>
  <c r="X665" i="1"/>
  <c r="AG665" i="1"/>
  <c r="U664" i="1"/>
  <c r="V664" i="1" s="1"/>
  <c r="Q664" i="1"/>
  <c r="R664" i="1" s="1"/>
  <c r="AE664" i="1" l="1"/>
  <c r="AB664" i="1"/>
  <c r="S664" i="1"/>
  <c r="E664" i="1" l="1"/>
  <c r="H665" i="1" s="1"/>
  <c r="T664" i="1"/>
  <c r="I665" i="1" l="1"/>
  <c r="J665" i="1"/>
  <c r="W664" i="1"/>
  <c r="AF664" i="1" s="1"/>
  <c r="AH664" i="1"/>
  <c r="A666" i="1" l="1"/>
  <c r="Z665" i="1"/>
  <c r="Y665" i="1"/>
  <c r="K665" i="1"/>
  <c r="D665" i="1"/>
  <c r="P666" i="1" l="1"/>
  <c r="B666" i="1"/>
  <c r="G666" i="1"/>
  <c r="AA666" i="1"/>
  <c r="F665" i="1"/>
  <c r="N665" i="1"/>
  <c r="AC665" i="1"/>
  <c r="L665" i="1"/>
  <c r="M665" i="1" s="1"/>
  <c r="AD665" i="1"/>
  <c r="C666" i="1" l="1"/>
  <c r="X666" i="1"/>
  <c r="AG666" i="1"/>
  <c r="U665" i="1"/>
  <c r="V665" i="1" s="1"/>
  <c r="Q665" i="1"/>
  <c r="R665" i="1" s="1"/>
  <c r="AE665" i="1" l="1"/>
  <c r="AB665" i="1"/>
  <c r="S665" i="1"/>
  <c r="E665" i="1" l="1"/>
  <c r="H666" i="1" s="1"/>
  <c r="T665" i="1"/>
  <c r="I666" i="1" l="1"/>
  <c r="D666" i="1" s="1"/>
  <c r="J666" i="1"/>
  <c r="W665" i="1"/>
  <c r="AF665" i="1" s="1"/>
  <c r="AH665" i="1"/>
  <c r="A667" i="1" l="1"/>
  <c r="Z666" i="1"/>
  <c r="Y666" i="1"/>
  <c r="K666" i="1"/>
  <c r="P667" i="1" l="1"/>
  <c r="B667" i="1"/>
  <c r="G667" i="1"/>
  <c r="AA667" i="1"/>
  <c r="F666" i="1"/>
  <c r="N666" i="1"/>
  <c r="AC666" i="1"/>
  <c r="L666" i="1"/>
  <c r="M666" i="1" s="1"/>
  <c r="AD666" i="1"/>
  <c r="C667" i="1" l="1"/>
  <c r="X667" i="1"/>
  <c r="AG667" i="1"/>
  <c r="U666" i="1"/>
  <c r="V666" i="1" s="1"/>
  <c r="Q666" i="1"/>
  <c r="R666" i="1" s="1"/>
  <c r="AE666" i="1" l="1"/>
  <c r="AB666" i="1"/>
  <c r="S666" i="1"/>
  <c r="E666" i="1" l="1"/>
  <c r="H667" i="1" s="1"/>
  <c r="T666" i="1"/>
  <c r="I667" i="1" l="1"/>
  <c r="D667" i="1" s="1"/>
  <c r="J667" i="1"/>
  <c r="W666" i="1"/>
  <c r="AF666" i="1" s="1"/>
  <c r="AH666" i="1"/>
  <c r="A668" i="1" l="1"/>
  <c r="Z667" i="1"/>
  <c r="Y667" i="1"/>
  <c r="K667" i="1"/>
  <c r="P668" i="1" l="1"/>
  <c r="B668" i="1"/>
  <c r="G668" i="1"/>
  <c r="AA668" i="1"/>
  <c r="F667" i="1"/>
  <c r="N667" i="1"/>
  <c r="AC667" i="1"/>
  <c r="L667" i="1"/>
  <c r="M667" i="1" s="1"/>
  <c r="AD667" i="1"/>
  <c r="C668" i="1" l="1"/>
  <c r="X668" i="1"/>
  <c r="AG668" i="1"/>
  <c r="U667" i="1"/>
  <c r="V667" i="1" s="1"/>
  <c r="Q667" i="1"/>
  <c r="R667" i="1" s="1"/>
  <c r="AE667" i="1" l="1"/>
  <c r="AB667" i="1"/>
  <c r="S667" i="1"/>
  <c r="E667" i="1" l="1"/>
  <c r="H668" i="1" s="1"/>
  <c r="T667" i="1"/>
  <c r="I668" i="1" l="1"/>
  <c r="J668" i="1"/>
  <c r="W667" i="1"/>
  <c r="AF667" i="1" s="1"/>
  <c r="AH667" i="1"/>
  <c r="A669" i="1" l="1"/>
  <c r="Z668" i="1"/>
  <c r="Y668" i="1"/>
  <c r="K668" i="1"/>
  <c r="D668" i="1"/>
  <c r="P669" i="1" l="1"/>
  <c r="B669" i="1"/>
  <c r="G669" i="1"/>
  <c r="AA669" i="1"/>
  <c r="F668" i="1"/>
  <c r="N668" i="1"/>
  <c r="AC668" i="1"/>
  <c r="L668" i="1"/>
  <c r="M668" i="1" s="1"/>
  <c r="AD668" i="1"/>
  <c r="C669" i="1" l="1"/>
  <c r="X669" i="1"/>
  <c r="AG669" i="1"/>
  <c r="U668" i="1"/>
  <c r="V668" i="1" s="1"/>
  <c r="Q668" i="1"/>
  <c r="R668" i="1" s="1"/>
  <c r="AE668" i="1" l="1"/>
  <c r="AB668" i="1"/>
  <c r="S668" i="1"/>
  <c r="E668" i="1" l="1"/>
  <c r="H669" i="1" s="1"/>
  <c r="T668" i="1"/>
  <c r="I669" i="1" l="1"/>
  <c r="J669" i="1"/>
  <c r="W668" i="1"/>
  <c r="AF668" i="1" s="1"/>
  <c r="AH668" i="1"/>
  <c r="A670" i="1" l="1"/>
  <c r="Z669" i="1"/>
  <c r="Y669" i="1"/>
  <c r="K669" i="1"/>
  <c r="D669" i="1"/>
  <c r="P670" i="1" l="1"/>
  <c r="B670" i="1"/>
  <c r="G670" i="1"/>
  <c r="AA670" i="1"/>
  <c r="F669" i="1"/>
  <c r="N669" i="1"/>
  <c r="AC669" i="1"/>
  <c r="L669" i="1"/>
  <c r="M669" i="1" s="1"/>
  <c r="AD669" i="1"/>
  <c r="C670" i="1" l="1"/>
  <c r="X670" i="1"/>
  <c r="AG670" i="1"/>
  <c r="U669" i="1"/>
  <c r="V669" i="1" s="1"/>
  <c r="Q669" i="1"/>
  <c r="R669" i="1" s="1"/>
  <c r="AE669" i="1" l="1"/>
  <c r="AB669" i="1"/>
  <c r="S669" i="1"/>
  <c r="E669" i="1" l="1"/>
  <c r="H670" i="1" s="1"/>
  <c r="T669" i="1"/>
  <c r="I670" i="1" l="1"/>
  <c r="D670" i="1" s="1"/>
  <c r="J670" i="1"/>
  <c r="W669" i="1"/>
  <c r="AF669" i="1" s="1"/>
  <c r="AH669" i="1"/>
  <c r="A671" i="1" l="1"/>
  <c r="Z670" i="1"/>
  <c r="Y670" i="1"/>
  <c r="K670" i="1"/>
  <c r="P671" i="1" l="1"/>
  <c r="B671" i="1"/>
  <c r="G671" i="1"/>
  <c r="AA671" i="1"/>
  <c r="F670" i="1"/>
  <c r="N670" i="1"/>
  <c r="AC670" i="1"/>
  <c r="L670" i="1"/>
  <c r="M670" i="1" s="1"/>
  <c r="AD670" i="1"/>
  <c r="C671" i="1" l="1"/>
  <c r="X671" i="1"/>
  <c r="AG671" i="1"/>
  <c r="U670" i="1"/>
  <c r="V670" i="1" s="1"/>
  <c r="Q670" i="1"/>
  <c r="R670" i="1" s="1"/>
  <c r="AE670" i="1" l="1"/>
  <c r="AB670" i="1"/>
  <c r="S670" i="1"/>
  <c r="E670" i="1" l="1"/>
  <c r="H671" i="1" s="1"/>
  <c r="T670" i="1"/>
  <c r="I671" i="1" l="1"/>
  <c r="J671" i="1"/>
  <c r="W670" i="1"/>
  <c r="AF670" i="1" s="1"/>
  <c r="AH670" i="1"/>
  <c r="A672" i="1" l="1"/>
  <c r="Z671" i="1"/>
  <c r="Y671" i="1"/>
  <c r="K671" i="1"/>
  <c r="D671" i="1"/>
  <c r="P672" i="1" l="1"/>
  <c r="B672" i="1"/>
  <c r="G672" i="1"/>
  <c r="AA672" i="1"/>
  <c r="F671" i="1"/>
  <c r="N671" i="1"/>
  <c r="AC671" i="1"/>
  <c r="L671" i="1"/>
  <c r="M671" i="1" s="1"/>
  <c r="AD671" i="1"/>
  <c r="C672" i="1" l="1"/>
  <c r="X672" i="1"/>
  <c r="AG672" i="1"/>
  <c r="U671" i="1"/>
  <c r="V671" i="1" s="1"/>
  <c r="Q671" i="1"/>
  <c r="R671" i="1" s="1"/>
  <c r="AE671" i="1" l="1"/>
  <c r="AB671" i="1"/>
  <c r="S671" i="1"/>
  <c r="E671" i="1" l="1"/>
  <c r="H672" i="1" s="1"/>
  <c r="T671" i="1"/>
  <c r="I672" i="1" l="1"/>
  <c r="D672" i="1" s="1"/>
  <c r="J672" i="1"/>
  <c r="W671" i="1"/>
  <c r="AF671" i="1" s="1"/>
  <c r="AH671" i="1"/>
  <c r="A673" i="1" l="1"/>
  <c r="Z672" i="1"/>
  <c r="Y672" i="1"/>
  <c r="K672" i="1"/>
  <c r="P673" i="1" l="1"/>
  <c r="B673" i="1"/>
  <c r="G673" i="1"/>
  <c r="AA673" i="1"/>
  <c r="F672" i="1"/>
  <c r="N672" i="1"/>
  <c r="AC672" i="1"/>
  <c r="L672" i="1"/>
  <c r="M672" i="1" s="1"/>
  <c r="AD672" i="1"/>
  <c r="C673" i="1" l="1"/>
  <c r="X673" i="1"/>
  <c r="AG673" i="1"/>
  <c r="U672" i="1"/>
  <c r="V672" i="1" s="1"/>
  <c r="Q672" i="1"/>
  <c r="R672" i="1" s="1"/>
  <c r="AE672" i="1" l="1"/>
  <c r="AB672" i="1"/>
  <c r="S672" i="1"/>
  <c r="E672" i="1" l="1"/>
  <c r="H673" i="1" s="1"/>
  <c r="T672" i="1"/>
  <c r="I673" i="1" l="1"/>
  <c r="J673" i="1"/>
  <c r="W672" i="1"/>
  <c r="AF672" i="1" s="1"/>
  <c r="AH672" i="1"/>
  <c r="A674" i="1" l="1"/>
  <c r="Z673" i="1"/>
  <c r="Y673" i="1"/>
  <c r="K673" i="1"/>
  <c r="D673" i="1"/>
  <c r="P674" i="1" l="1"/>
  <c r="AA674" i="1"/>
  <c r="B674" i="1"/>
  <c r="G674" i="1"/>
  <c r="F673" i="1"/>
  <c r="N673" i="1"/>
  <c r="AC673" i="1"/>
  <c r="L673" i="1"/>
  <c r="M673" i="1" s="1"/>
  <c r="AD673" i="1"/>
  <c r="C674" i="1" l="1"/>
  <c r="X674" i="1"/>
  <c r="AG674" i="1"/>
  <c r="U673" i="1"/>
  <c r="V673" i="1" s="1"/>
  <c r="Q673" i="1"/>
  <c r="R673" i="1" s="1"/>
  <c r="AE673" i="1" l="1"/>
  <c r="AB673" i="1"/>
  <c r="S673" i="1"/>
  <c r="E673" i="1" l="1"/>
  <c r="H674" i="1" s="1"/>
  <c r="T673" i="1"/>
  <c r="I674" i="1" l="1"/>
  <c r="D674" i="1" s="1"/>
  <c r="J674" i="1"/>
  <c r="W673" i="1"/>
  <c r="AF673" i="1" s="1"/>
  <c r="AH673" i="1"/>
  <c r="A675" i="1" l="1"/>
  <c r="Z674" i="1"/>
  <c r="Y674" i="1"/>
  <c r="K674" i="1"/>
  <c r="P675" i="1" l="1"/>
  <c r="AA675" i="1"/>
  <c r="B675" i="1"/>
  <c r="G675" i="1"/>
  <c r="F674" i="1"/>
  <c r="N674" i="1"/>
  <c r="AC674" i="1"/>
  <c r="L674" i="1"/>
  <c r="M674" i="1" s="1"/>
  <c r="AD674" i="1"/>
  <c r="C675" i="1" l="1"/>
  <c r="X675" i="1"/>
  <c r="AG675" i="1"/>
  <c r="U674" i="1"/>
  <c r="V674" i="1" s="1"/>
  <c r="Q674" i="1"/>
  <c r="R674" i="1" s="1"/>
  <c r="AE674" i="1" l="1"/>
  <c r="AB674" i="1"/>
  <c r="S674" i="1"/>
  <c r="E674" i="1" l="1"/>
  <c r="H675" i="1" s="1"/>
  <c r="T674" i="1"/>
  <c r="I675" i="1" l="1"/>
  <c r="D675" i="1" s="1"/>
  <c r="J675" i="1"/>
  <c r="W674" i="1"/>
  <c r="AF674" i="1" s="1"/>
  <c r="AH674" i="1"/>
  <c r="A676" i="1" l="1"/>
  <c r="Z675" i="1"/>
  <c r="Y675" i="1"/>
  <c r="K675" i="1"/>
  <c r="P676" i="1" l="1"/>
  <c r="AA676" i="1"/>
  <c r="B676" i="1"/>
  <c r="G676" i="1"/>
  <c r="F675" i="1"/>
  <c r="N675" i="1"/>
  <c r="AC675" i="1"/>
  <c r="L675" i="1"/>
  <c r="M675" i="1" s="1"/>
  <c r="AD675" i="1"/>
  <c r="C676" i="1" l="1"/>
  <c r="X676" i="1"/>
  <c r="AG676" i="1"/>
  <c r="U675" i="1"/>
  <c r="V675" i="1" s="1"/>
  <c r="Q675" i="1"/>
  <c r="R675" i="1" s="1"/>
  <c r="AE675" i="1" l="1"/>
  <c r="AB675" i="1"/>
  <c r="S675" i="1"/>
  <c r="E675" i="1" l="1"/>
  <c r="H676" i="1" s="1"/>
  <c r="T675" i="1"/>
  <c r="I676" i="1" l="1"/>
  <c r="J676" i="1"/>
  <c r="W675" i="1"/>
  <c r="AF675" i="1" s="1"/>
  <c r="AH675" i="1"/>
  <c r="A677" i="1" l="1"/>
  <c r="Z676" i="1"/>
  <c r="Y676" i="1"/>
  <c r="K676" i="1"/>
  <c r="D676" i="1"/>
  <c r="P677" i="1" l="1"/>
  <c r="AA677" i="1"/>
  <c r="B677" i="1"/>
  <c r="G677" i="1"/>
  <c r="F676" i="1"/>
  <c r="N676" i="1"/>
  <c r="AC676" i="1"/>
  <c r="L676" i="1"/>
  <c r="M676" i="1" s="1"/>
  <c r="AD676" i="1"/>
  <c r="C677" i="1" l="1"/>
  <c r="X677" i="1"/>
  <c r="AG677" i="1"/>
  <c r="U676" i="1"/>
  <c r="V676" i="1" s="1"/>
  <c r="Q676" i="1"/>
  <c r="R676" i="1" s="1"/>
  <c r="AE676" i="1" l="1"/>
  <c r="AB676" i="1"/>
  <c r="S676" i="1"/>
  <c r="E676" i="1" l="1"/>
  <c r="H677" i="1" s="1"/>
  <c r="T676" i="1"/>
  <c r="I677" i="1" l="1"/>
  <c r="J677" i="1"/>
  <c r="W676" i="1"/>
  <c r="AF676" i="1" s="1"/>
  <c r="AH676" i="1"/>
  <c r="A678" i="1" l="1"/>
  <c r="Z677" i="1"/>
  <c r="Y677" i="1"/>
  <c r="K677" i="1"/>
  <c r="D677" i="1"/>
  <c r="P678" i="1" l="1"/>
  <c r="AA678" i="1"/>
  <c r="B678" i="1"/>
  <c r="G678" i="1"/>
  <c r="F677" i="1"/>
  <c r="N677" i="1"/>
  <c r="AC677" i="1"/>
  <c r="L677" i="1"/>
  <c r="M677" i="1" s="1"/>
  <c r="AD677" i="1"/>
  <c r="C678" i="1" l="1"/>
  <c r="X678" i="1"/>
  <c r="AG678" i="1"/>
  <c r="U677" i="1"/>
  <c r="V677" i="1" s="1"/>
  <c r="Q677" i="1"/>
  <c r="R677" i="1" s="1"/>
  <c r="AE677" i="1" l="1"/>
  <c r="AB677" i="1"/>
  <c r="S677" i="1"/>
  <c r="E677" i="1" l="1"/>
  <c r="H678" i="1" s="1"/>
  <c r="T677" i="1"/>
  <c r="I678" i="1" l="1"/>
  <c r="J678" i="1"/>
  <c r="W677" i="1"/>
  <c r="AF677" i="1" s="1"/>
  <c r="AH677" i="1"/>
  <c r="A679" i="1" l="1"/>
  <c r="Z678" i="1"/>
  <c r="Y678" i="1"/>
  <c r="K678" i="1"/>
  <c r="D678" i="1"/>
  <c r="P679" i="1" l="1"/>
  <c r="AA679" i="1"/>
  <c r="B679" i="1"/>
  <c r="G679" i="1"/>
  <c r="F678" i="1"/>
  <c r="N678" i="1"/>
  <c r="AC678" i="1"/>
  <c r="L678" i="1"/>
  <c r="M678" i="1" s="1"/>
  <c r="AD678" i="1"/>
  <c r="C679" i="1" l="1"/>
  <c r="X679" i="1"/>
  <c r="AG679" i="1"/>
  <c r="U678" i="1"/>
  <c r="V678" i="1" s="1"/>
  <c r="Q678" i="1"/>
  <c r="R678" i="1" s="1"/>
  <c r="AE678" i="1" l="1"/>
  <c r="AB678" i="1"/>
  <c r="S678" i="1"/>
  <c r="E678" i="1" l="1"/>
  <c r="H679" i="1" s="1"/>
  <c r="T678" i="1"/>
  <c r="I679" i="1" l="1"/>
  <c r="D679" i="1" s="1"/>
  <c r="J679" i="1"/>
  <c r="W678" i="1"/>
  <c r="AF678" i="1" s="1"/>
  <c r="AH678" i="1"/>
  <c r="A680" i="1" l="1"/>
  <c r="Z679" i="1"/>
  <c r="Y679" i="1"/>
  <c r="K679" i="1"/>
  <c r="P680" i="1" l="1"/>
  <c r="AA680" i="1"/>
  <c r="G680" i="1"/>
  <c r="B680" i="1"/>
  <c r="F679" i="1"/>
  <c r="N679" i="1"/>
  <c r="AC679" i="1"/>
  <c r="L679" i="1"/>
  <c r="M679" i="1" s="1"/>
  <c r="AD679" i="1"/>
  <c r="C680" i="1" l="1"/>
  <c r="X680" i="1"/>
  <c r="AG680" i="1"/>
  <c r="U679" i="1"/>
  <c r="V679" i="1" s="1"/>
  <c r="Q679" i="1"/>
  <c r="R679" i="1" s="1"/>
  <c r="AE679" i="1" l="1"/>
  <c r="AB679" i="1"/>
  <c r="S679" i="1"/>
  <c r="E679" i="1" l="1"/>
  <c r="H680" i="1" s="1"/>
  <c r="T679" i="1"/>
  <c r="I680" i="1" l="1"/>
  <c r="J680" i="1"/>
  <c r="W679" i="1"/>
  <c r="AF679" i="1" s="1"/>
  <c r="AH679" i="1"/>
  <c r="A681" i="1" l="1"/>
  <c r="Z680" i="1"/>
  <c r="Y680" i="1"/>
  <c r="K680" i="1"/>
  <c r="D680" i="1"/>
  <c r="P681" i="1" l="1"/>
  <c r="AA681" i="1"/>
  <c r="G681" i="1"/>
  <c r="B681" i="1"/>
  <c r="F680" i="1"/>
  <c r="N680" i="1"/>
  <c r="AC680" i="1"/>
  <c r="L680" i="1"/>
  <c r="M680" i="1" s="1"/>
  <c r="AD680" i="1"/>
  <c r="C681" i="1" l="1"/>
  <c r="X681" i="1"/>
  <c r="AG681" i="1"/>
  <c r="U680" i="1"/>
  <c r="V680" i="1" s="1"/>
  <c r="Q680" i="1"/>
  <c r="R680" i="1" s="1"/>
  <c r="AE680" i="1" l="1"/>
  <c r="AB680" i="1"/>
  <c r="S680" i="1"/>
  <c r="E680" i="1" l="1"/>
  <c r="H681" i="1" s="1"/>
  <c r="T680" i="1"/>
  <c r="I681" i="1" l="1"/>
  <c r="D681" i="1" s="1"/>
  <c r="J681" i="1"/>
  <c r="AH680" i="1"/>
  <c r="W680" i="1"/>
  <c r="AF680" i="1" s="1"/>
  <c r="A682" i="1" l="1"/>
  <c r="Z681" i="1"/>
  <c r="Y681" i="1"/>
  <c r="K681" i="1"/>
  <c r="P682" i="1" l="1"/>
  <c r="AA682" i="1"/>
  <c r="G682" i="1"/>
  <c r="B682" i="1"/>
  <c r="F681" i="1"/>
  <c r="N681" i="1"/>
  <c r="AC681" i="1"/>
  <c r="L681" i="1"/>
  <c r="M681" i="1" s="1"/>
  <c r="AD681" i="1"/>
  <c r="C682" i="1" l="1"/>
  <c r="X682" i="1"/>
  <c r="AG682" i="1"/>
  <c r="U681" i="1"/>
  <c r="V681" i="1" s="1"/>
  <c r="Q681" i="1"/>
  <c r="R681" i="1" s="1"/>
  <c r="AE681" i="1" l="1"/>
  <c r="AB681" i="1"/>
  <c r="S681" i="1"/>
  <c r="E681" i="1" l="1"/>
  <c r="H682" i="1" s="1"/>
  <c r="T681" i="1"/>
  <c r="I682" i="1" l="1"/>
  <c r="D682" i="1" s="1"/>
  <c r="J682" i="1"/>
  <c r="AH681" i="1"/>
  <c r="W681" i="1"/>
  <c r="AF681" i="1" s="1"/>
  <c r="A683" i="1" l="1"/>
  <c r="Z682" i="1"/>
  <c r="Y682" i="1"/>
  <c r="K682" i="1"/>
  <c r="P683" i="1" l="1"/>
  <c r="AA683" i="1"/>
  <c r="G683" i="1"/>
  <c r="B683" i="1"/>
  <c r="F682" i="1"/>
  <c r="N682" i="1"/>
  <c r="AC682" i="1"/>
  <c r="L682" i="1"/>
  <c r="M682" i="1" s="1"/>
  <c r="AD682" i="1"/>
  <c r="C683" i="1" l="1"/>
  <c r="X683" i="1"/>
  <c r="AG683" i="1"/>
  <c r="U682" i="1"/>
  <c r="V682" i="1" s="1"/>
  <c r="Q682" i="1"/>
  <c r="R682" i="1" s="1"/>
  <c r="AE682" i="1" l="1"/>
  <c r="AB682" i="1"/>
  <c r="S682" i="1"/>
  <c r="E682" i="1" l="1"/>
  <c r="H683" i="1" s="1"/>
  <c r="T682" i="1"/>
  <c r="I683" i="1" l="1"/>
  <c r="D683" i="1" s="1"/>
  <c r="J683" i="1"/>
  <c r="AH682" i="1"/>
  <c r="W682" i="1"/>
  <c r="AF682" i="1" s="1"/>
  <c r="A684" i="1" l="1"/>
  <c r="Z683" i="1"/>
  <c r="Y683" i="1"/>
  <c r="K683" i="1"/>
  <c r="P684" i="1" l="1"/>
  <c r="AA684" i="1"/>
  <c r="G684" i="1"/>
  <c r="B684" i="1"/>
  <c r="F683" i="1"/>
  <c r="N683" i="1"/>
  <c r="AC683" i="1"/>
  <c r="L683" i="1"/>
  <c r="M683" i="1" s="1"/>
  <c r="AD683" i="1"/>
  <c r="C684" i="1" l="1"/>
  <c r="X684" i="1"/>
  <c r="AG684" i="1"/>
  <c r="U683" i="1"/>
  <c r="V683" i="1" s="1"/>
  <c r="Q683" i="1"/>
  <c r="R683" i="1" s="1"/>
  <c r="AE683" i="1" l="1"/>
  <c r="AB683" i="1"/>
  <c r="S683" i="1"/>
  <c r="E683" i="1" l="1"/>
  <c r="H684" i="1" s="1"/>
  <c r="T683" i="1"/>
  <c r="I684" i="1" l="1"/>
  <c r="J684" i="1"/>
  <c r="AH683" i="1"/>
  <c r="W683" i="1"/>
  <c r="AF683" i="1" s="1"/>
  <c r="A685" i="1" l="1"/>
  <c r="Z684" i="1"/>
  <c r="Y684" i="1"/>
  <c r="K684" i="1"/>
  <c r="D684" i="1"/>
  <c r="P685" i="1" l="1"/>
  <c r="AA685" i="1"/>
  <c r="G685" i="1"/>
  <c r="B685" i="1"/>
  <c r="F684" i="1"/>
  <c r="N684" i="1"/>
  <c r="AC684" i="1"/>
  <c r="L684" i="1"/>
  <c r="M684" i="1" s="1"/>
  <c r="AD684" i="1"/>
  <c r="C685" i="1" l="1"/>
  <c r="X685" i="1"/>
  <c r="AG685" i="1"/>
  <c r="U684" i="1"/>
  <c r="V684" i="1" s="1"/>
  <c r="Q684" i="1"/>
  <c r="R684" i="1" s="1"/>
  <c r="AE684" i="1" l="1"/>
  <c r="AB684" i="1"/>
  <c r="S684" i="1"/>
  <c r="E684" i="1" l="1"/>
  <c r="H685" i="1" s="1"/>
  <c r="T684" i="1"/>
  <c r="I685" i="1" l="1"/>
  <c r="J685" i="1"/>
  <c r="AH684" i="1"/>
  <c r="W684" i="1"/>
  <c r="AF684" i="1" s="1"/>
  <c r="A686" i="1" l="1"/>
  <c r="Z685" i="1"/>
  <c r="Y685" i="1"/>
  <c r="K685" i="1"/>
  <c r="D685" i="1"/>
  <c r="P686" i="1" l="1"/>
  <c r="AA686" i="1"/>
  <c r="G686" i="1"/>
  <c r="B686" i="1"/>
  <c r="F685" i="1"/>
  <c r="N685" i="1"/>
  <c r="AC685" i="1"/>
  <c r="L685" i="1"/>
  <c r="M685" i="1" s="1"/>
  <c r="AD685" i="1"/>
  <c r="C686" i="1" l="1"/>
  <c r="X686" i="1"/>
  <c r="AG686" i="1"/>
  <c r="U685" i="1"/>
  <c r="V685" i="1" s="1"/>
  <c r="Q685" i="1"/>
  <c r="R685" i="1" s="1"/>
  <c r="AE685" i="1" l="1"/>
  <c r="AB685" i="1"/>
  <c r="S685" i="1"/>
  <c r="E685" i="1" l="1"/>
  <c r="H686" i="1" s="1"/>
  <c r="T685" i="1"/>
  <c r="I686" i="1" l="1"/>
  <c r="D686" i="1" s="1"/>
  <c r="J686" i="1"/>
  <c r="AH685" i="1"/>
  <c r="W685" i="1"/>
  <c r="AF685" i="1" s="1"/>
  <c r="A687" i="1" l="1"/>
  <c r="Z686" i="1"/>
  <c r="Y686" i="1"/>
  <c r="K686" i="1"/>
  <c r="P687" i="1" l="1"/>
  <c r="AA687" i="1"/>
  <c r="G687" i="1"/>
  <c r="B687" i="1"/>
  <c r="F686" i="1"/>
  <c r="N686" i="1"/>
  <c r="AC686" i="1"/>
  <c r="L686" i="1"/>
  <c r="M686" i="1" s="1"/>
  <c r="AD686" i="1"/>
  <c r="C687" i="1" l="1"/>
  <c r="X687" i="1"/>
  <c r="AG687" i="1"/>
  <c r="U686" i="1"/>
  <c r="V686" i="1" s="1"/>
  <c r="Q686" i="1"/>
  <c r="R686" i="1" s="1"/>
  <c r="AE686" i="1" l="1"/>
  <c r="AB686" i="1"/>
  <c r="S686" i="1"/>
  <c r="E686" i="1" l="1"/>
  <c r="H687" i="1" s="1"/>
  <c r="T686" i="1"/>
  <c r="I687" i="1" l="1"/>
  <c r="D687" i="1" s="1"/>
  <c r="J687" i="1"/>
  <c r="AH686" i="1"/>
  <c r="W686" i="1"/>
  <c r="AF686" i="1" s="1"/>
  <c r="A688" i="1" l="1"/>
  <c r="Z687" i="1"/>
  <c r="Y687" i="1"/>
  <c r="K687" i="1"/>
  <c r="P688" i="1" l="1"/>
  <c r="AA688" i="1"/>
  <c r="G688" i="1"/>
  <c r="B688" i="1"/>
  <c r="F687" i="1"/>
  <c r="N687" i="1"/>
  <c r="AC687" i="1"/>
  <c r="L687" i="1"/>
  <c r="M687" i="1" s="1"/>
  <c r="AD687" i="1"/>
  <c r="C688" i="1" l="1"/>
  <c r="X688" i="1"/>
  <c r="AG688" i="1"/>
  <c r="U687" i="1"/>
  <c r="V687" i="1" s="1"/>
  <c r="Q687" i="1"/>
  <c r="R687" i="1" s="1"/>
  <c r="AE687" i="1" l="1"/>
  <c r="AB687" i="1"/>
  <c r="S687" i="1"/>
  <c r="E687" i="1" l="1"/>
  <c r="H688" i="1" s="1"/>
  <c r="T687" i="1"/>
  <c r="I688" i="1" l="1"/>
  <c r="D688" i="1" s="1"/>
  <c r="J688" i="1"/>
  <c r="AH687" i="1"/>
  <c r="W687" i="1"/>
  <c r="AF687" i="1" s="1"/>
  <c r="A689" i="1" l="1"/>
  <c r="Z688" i="1"/>
  <c r="Y688" i="1"/>
  <c r="K688" i="1"/>
  <c r="P689" i="1" l="1"/>
  <c r="AA689" i="1"/>
  <c r="G689" i="1"/>
  <c r="B689" i="1"/>
  <c r="F688" i="1"/>
  <c r="N688" i="1"/>
  <c r="AC688" i="1"/>
  <c r="L688" i="1"/>
  <c r="M688" i="1" s="1"/>
  <c r="AD688" i="1"/>
  <c r="C689" i="1" l="1"/>
  <c r="X689" i="1"/>
  <c r="AG689" i="1"/>
  <c r="U688" i="1"/>
  <c r="V688" i="1" s="1"/>
  <c r="Q688" i="1"/>
  <c r="R688" i="1" s="1"/>
  <c r="AE688" i="1" l="1"/>
  <c r="AB688" i="1"/>
  <c r="S688" i="1"/>
  <c r="E688" i="1" l="1"/>
  <c r="H689" i="1" s="1"/>
  <c r="T688" i="1"/>
  <c r="I689" i="1" l="1"/>
  <c r="D689" i="1" s="1"/>
  <c r="J689" i="1"/>
  <c r="AH688" i="1"/>
  <c r="W688" i="1"/>
  <c r="AF688" i="1" s="1"/>
  <c r="A690" i="1" l="1"/>
  <c r="Z689" i="1"/>
  <c r="Y689" i="1"/>
  <c r="K689" i="1"/>
  <c r="P690" i="1" l="1"/>
  <c r="AA690" i="1"/>
  <c r="G690" i="1"/>
  <c r="B690" i="1"/>
  <c r="F689" i="1"/>
  <c r="N689" i="1"/>
  <c r="AC689" i="1"/>
  <c r="L689" i="1"/>
  <c r="M689" i="1" s="1"/>
  <c r="AD689" i="1"/>
  <c r="C690" i="1" l="1"/>
  <c r="X690" i="1"/>
  <c r="AG690" i="1"/>
  <c r="U689" i="1"/>
  <c r="V689" i="1" s="1"/>
  <c r="Q689" i="1"/>
  <c r="R689" i="1" s="1"/>
  <c r="AE689" i="1" l="1"/>
  <c r="AB689" i="1"/>
  <c r="S689" i="1"/>
  <c r="E689" i="1" l="1"/>
  <c r="H690" i="1" s="1"/>
  <c r="T689" i="1"/>
  <c r="I690" i="1" l="1"/>
  <c r="D690" i="1" s="1"/>
  <c r="J690" i="1"/>
  <c r="AH689" i="1"/>
  <c r="W689" i="1"/>
  <c r="AF689" i="1" s="1"/>
  <c r="A691" i="1" l="1"/>
  <c r="Z690" i="1"/>
  <c r="Y690" i="1"/>
  <c r="K690" i="1"/>
  <c r="P691" i="1" l="1"/>
  <c r="AA691" i="1"/>
  <c r="G691" i="1"/>
  <c r="B691" i="1"/>
  <c r="F690" i="1"/>
  <c r="N690" i="1"/>
  <c r="AC690" i="1"/>
  <c r="L690" i="1"/>
  <c r="M690" i="1" s="1"/>
  <c r="AD690" i="1"/>
  <c r="C691" i="1" l="1"/>
  <c r="X691" i="1"/>
  <c r="AG691" i="1"/>
  <c r="U690" i="1"/>
  <c r="V690" i="1" s="1"/>
  <c r="Q690" i="1"/>
  <c r="R690" i="1" s="1"/>
  <c r="AE690" i="1" l="1"/>
  <c r="AB690" i="1"/>
  <c r="S690" i="1"/>
  <c r="E690" i="1" l="1"/>
  <c r="H691" i="1" s="1"/>
  <c r="T690" i="1"/>
  <c r="I691" i="1" l="1"/>
  <c r="J691" i="1"/>
  <c r="AH690" i="1"/>
  <c r="W690" i="1"/>
  <c r="AF690" i="1" s="1"/>
  <c r="A692" i="1" l="1"/>
  <c r="Z691" i="1"/>
  <c r="Y691" i="1"/>
  <c r="K691" i="1"/>
  <c r="D691" i="1"/>
  <c r="P692" i="1" l="1"/>
  <c r="AA692" i="1"/>
  <c r="G692" i="1"/>
  <c r="B692" i="1"/>
  <c r="F691" i="1"/>
  <c r="N691" i="1"/>
  <c r="AC691" i="1"/>
  <c r="L691" i="1"/>
  <c r="M691" i="1" s="1"/>
  <c r="AD691" i="1"/>
  <c r="C692" i="1" l="1"/>
  <c r="X692" i="1"/>
  <c r="AG692" i="1"/>
  <c r="U691" i="1"/>
  <c r="V691" i="1" s="1"/>
  <c r="Q691" i="1"/>
  <c r="R691" i="1" s="1"/>
  <c r="AE691" i="1" l="1"/>
  <c r="AB691" i="1"/>
  <c r="S691" i="1"/>
  <c r="E691" i="1" l="1"/>
  <c r="H692" i="1" s="1"/>
  <c r="T691" i="1"/>
  <c r="I692" i="1" l="1"/>
  <c r="D692" i="1" s="1"/>
  <c r="J692" i="1"/>
  <c r="AH691" i="1"/>
  <c r="W691" i="1"/>
  <c r="AF691" i="1" s="1"/>
  <c r="A693" i="1" l="1"/>
  <c r="Z692" i="1"/>
  <c r="Y692" i="1"/>
  <c r="K692" i="1"/>
  <c r="P693" i="1" l="1"/>
  <c r="AA693" i="1"/>
  <c r="G693" i="1"/>
  <c r="B693" i="1"/>
  <c r="F692" i="1"/>
  <c r="N692" i="1"/>
  <c r="AC692" i="1"/>
  <c r="L692" i="1"/>
  <c r="M692" i="1" s="1"/>
  <c r="AD692" i="1"/>
  <c r="C693" i="1" l="1"/>
  <c r="X693" i="1"/>
  <c r="AG693" i="1"/>
  <c r="U692" i="1"/>
  <c r="V692" i="1" s="1"/>
  <c r="Q692" i="1"/>
  <c r="R692" i="1" s="1"/>
  <c r="AE692" i="1" l="1"/>
  <c r="AB692" i="1"/>
  <c r="S692" i="1"/>
  <c r="E692" i="1" l="1"/>
  <c r="H693" i="1" s="1"/>
  <c r="T692" i="1"/>
  <c r="I693" i="1" l="1"/>
  <c r="D693" i="1" s="1"/>
  <c r="J693" i="1"/>
  <c r="AH692" i="1"/>
  <c r="W692" i="1"/>
  <c r="AF692" i="1" s="1"/>
  <c r="A694" i="1" l="1"/>
  <c r="Z693" i="1"/>
  <c r="Y693" i="1"/>
  <c r="K693" i="1"/>
  <c r="P694" i="1" l="1"/>
  <c r="AA694" i="1"/>
  <c r="G694" i="1"/>
  <c r="B694" i="1"/>
  <c r="F693" i="1"/>
  <c r="N693" i="1"/>
  <c r="AC693" i="1"/>
  <c r="L693" i="1"/>
  <c r="M693" i="1" s="1"/>
  <c r="AD693" i="1"/>
  <c r="C694" i="1" l="1"/>
  <c r="X694" i="1"/>
  <c r="AG694" i="1"/>
  <c r="U693" i="1"/>
  <c r="V693" i="1" s="1"/>
  <c r="Q693" i="1"/>
  <c r="R693" i="1" s="1"/>
  <c r="AE693" i="1" l="1"/>
  <c r="AB693" i="1"/>
  <c r="S693" i="1"/>
  <c r="E693" i="1" l="1"/>
  <c r="H694" i="1" s="1"/>
  <c r="T693" i="1"/>
  <c r="I694" i="1" l="1"/>
  <c r="J694" i="1"/>
  <c r="AH693" i="1"/>
  <c r="W693" i="1"/>
  <c r="AF693" i="1" s="1"/>
  <c r="A695" i="1" l="1"/>
  <c r="Z694" i="1"/>
  <c r="Y694" i="1"/>
  <c r="K694" i="1"/>
  <c r="D694" i="1"/>
  <c r="P695" i="1" l="1"/>
  <c r="AA695" i="1"/>
  <c r="G695" i="1"/>
  <c r="B695" i="1"/>
  <c r="F694" i="1"/>
  <c r="N694" i="1"/>
  <c r="AC694" i="1"/>
  <c r="L694" i="1"/>
  <c r="M694" i="1" s="1"/>
  <c r="AD694" i="1"/>
  <c r="C695" i="1" l="1"/>
  <c r="X695" i="1"/>
  <c r="AG695" i="1"/>
  <c r="U694" i="1"/>
  <c r="V694" i="1" s="1"/>
  <c r="Q694" i="1"/>
  <c r="R694" i="1" s="1"/>
  <c r="AE694" i="1" l="1"/>
  <c r="AB694" i="1"/>
  <c r="S694" i="1"/>
  <c r="E694" i="1" l="1"/>
  <c r="H695" i="1" s="1"/>
  <c r="T694" i="1"/>
  <c r="I695" i="1" l="1"/>
  <c r="D695" i="1" s="1"/>
  <c r="J695" i="1"/>
  <c r="AH694" i="1"/>
  <c r="W694" i="1"/>
  <c r="AF694" i="1" s="1"/>
  <c r="A696" i="1" l="1"/>
  <c r="Z695" i="1"/>
  <c r="Y695" i="1"/>
  <c r="K695" i="1"/>
  <c r="P696" i="1" l="1"/>
  <c r="AA696" i="1"/>
  <c r="G696" i="1"/>
  <c r="B696" i="1"/>
  <c r="F695" i="1"/>
  <c r="N695" i="1"/>
  <c r="AC695" i="1"/>
  <c r="L695" i="1"/>
  <c r="M695" i="1" s="1"/>
  <c r="AD695" i="1"/>
  <c r="C696" i="1" l="1"/>
  <c r="X696" i="1"/>
  <c r="AG696" i="1"/>
  <c r="U695" i="1"/>
  <c r="V695" i="1" s="1"/>
  <c r="Q695" i="1"/>
  <c r="R695" i="1" s="1"/>
  <c r="AE695" i="1" l="1"/>
  <c r="AB695" i="1"/>
  <c r="S695" i="1"/>
  <c r="E695" i="1" l="1"/>
  <c r="H696" i="1" s="1"/>
  <c r="T695" i="1"/>
  <c r="I696" i="1" l="1"/>
  <c r="D696" i="1" s="1"/>
  <c r="J696" i="1"/>
  <c r="AH695" i="1"/>
  <c r="W695" i="1"/>
  <c r="AF695" i="1" s="1"/>
  <c r="A697" i="1" l="1"/>
  <c r="Z696" i="1"/>
  <c r="Y696" i="1"/>
  <c r="K696" i="1"/>
  <c r="P697" i="1" l="1"/>
  <c r="AA697" i="1"/>
  <c r="G697" i="1"/>
  <c r="B697" i="1"/>
  <c r="F696" i="1"/>
  <c r="N696" i="1"/>
  <c r="AC696" i="1"/>
  <c r="L696" i="1"/>
  <c r="M696" i="1" s="1"/>
  <c r="AD696" i="1"/>
  <c r="C697" i="1" l="1"/>
  <c r="X697" i="1"/>
  <c r="AG697" i="1"/>
  <c r="U696" i="1"/>
  <c r="V696" i="1" s="1"/>
  <c r="Q696" i="1"/>
  <c r="R696" i="1" s="1"/>
  <c r="AE696" i="1" l="1"/>
  <c r="AB696" i="1"/>
  <c r="S696" i="1"/>
  <c r="E696" i="1" l="1"/>
  <c r="H697" i="1" s="1"/>
  <c r="T696" i="1"/>
  <c r="I697" i="1" l="1"/>
  <c r="J697" i="1"/>
  <c r="AH696" i="1"/>
  <c r="W696" i="1"/>
  <c r="AF696" i="1" s="1"/>
  <c r="A698" i="1" l="1"/>
  <c r="Z697" i="1"/>
  <c r="Y697" i="1"/>
  <c r="K697" i="1"/>
  <c r="D697" i="1"/>
  <c r="P698" i="1" l="1"/>
  <c r="AA698" i="1"/>
  <c r="G698" i="1"/>
  <c r="B698" i="1"/>
  <c r="F697" i="1"/>
  <c r="N697" i="1"/>
  <c r="AC697" i="1"/>
  <c r="L697" i="1"/>
  <c r="M697" i="1" s="1"/>
  <c r="AD697" i="1"/>
  <c r="C698" i="1" l="1"/>
  <c r="X698" i="1"/>
  <c r="AG698" i="1"/>
  <c r="U697" i="1"/>
  <c r="V697" i="1" s="1"/>
  <c r="Q697" i="1"/>
  <c r="R697" i="1" s="1"/>
  <c r="AE697" i="1" l="1"/>
  <c r="AB697" i="1"/>
  <c r="S697" i="1"/>
  <c r="E697" i="1" l="1"/>
  <c r="H698" i="1" s="1"/>
  <c r="T697" i="1"/>
  <c r="I698" i="1" l="1"/>
  <c r="J698" i="1"/>
  <c r="AH697" i="1"/>
  <c r="W697" i="1"/>
  <c r="AF697" i="1" s="1"/>
  <c r="A699" i="1" l="1"/>
  <c r="Z698" i="1"/>
  <c r="Y698" i="1"/>
  <c r="K698" i="1"/>
  <c r="D698" i="1"/>
  <c r="P699" i="1" l="1"/>
  <c r="AA699" i="1"/>
  <c r="G699" i="1"/>
  <c r="B699" i="1"/>
  <c r="F698" i="1"/>
  <c r="N698" i="1"/>
  <c r="AC698" i="1"/>
  <c r="L698" i="1"/>
  <c r="M698" i="1" s="1"/>
  <c r="AD698" i="1"/>
  <c r="C699" i="1" l="1"/>
  <c r="X699" i="1"/>
  <c r="AG699" i="1"/>
  <c r="U698" i="1"/>
  <c r="V698" i="1" s="1"/>
  <c r="Q698" i="1"/>
  <c r="R698" i="1" s="1"/>
  <c r="AE698" i="1" l="1"/>
  <c r="AB698" i="1"/>
  <c r="S698" i="1"/>
  <c r="E698" i="1" l="1"/>
  <c r="H699" i="1" s="1"/>
  <c r="T698" i="1"/>
  <c r="I699" i="1" l="1"/>
  <c r="D699" i="1" s="1"/>
  <c r="J699" i="1"/>
  <c r="AH698" i="1"/>
  <c r="W698" i="1"/>
  <c r="AF698" i="1" s="1"/>
  <c r="A700" i="1" l="1"/>
  <c r="Z699" i="1"/>
  <c r="Y699" i="1"/>
  <c r="K699" i="1"/>
  <c r="P700" i="1" l="1"/>
  <c r="AA700" i="1"/>
  <c r="G700" i="1"/>
  <c r="B700" i="1"/>
  <c r="F699" i="1"/>
  <c r="N699" i="1"/>
  <c r="AC699" i="1"/>
  <c r="L699" i="1"/>
  <c r="M699" i="1" s="1"/>
  <c r="AD699" i="1"/>
  <c r="C700" i="1" l="1"/>
  <c r="X700" i="1"/>
  <c r="AG700" i="1"/>
  <c r="U699" i="1"/>
  <c r="V699" i="1" s="1"/>
  <c r="Q699" i="1"/>
  <c r="R699" i="1" s="1"/>
  <c r="AE699" i="1" l="1"/>
  <c r="AB699" i="1"/>
  <c r="S699" i="1"/>
  <c r="E699" i="1" l="1"/>
  <c r="H700" i="1" s="1"/>
  <c r="T699" i="1"/>
  <c r="I700" i="1" l="1"/>
  <c r="D700" i="1" s="1"/>
  <c r="J700" i="1"/>
  <c r="AH699" i="1"/>
  <c r="W699" i="1"/>
  <c r="AF699" i="1" s="1"/>
  <c r="A701" i="1" l="1"/>
  <c r="Z700" i="1"/>
  <c r="Y700" i="1"/>
  <c r="K700" i="1"/>
  <c r="P701" i="1" l="1"/>
  <c r="AA701" i="1"/>
  <c r="G701" i="1"/>
  <c r="B701" i="1"/>
  <c r="F700" i="1"/>
  <c r="N700" i="1"/>
  <c r="AC700" i="1"/>
  <c r="L700" i="1"/>
  <c r="M700" i="1" s="1"/>
  <c r="AD700" i="1"/>
  <c r="C701" i="1" l="1"/>
  <c r="X701" i="1"/>
  <c r="AG701" i="1"/>
  <c r="U700" i="1"/>
  <c r="V700" i="1" s="1"/>
  <c r="Q700" i="1"/>
  <c r="R700" i="1" s="1"/>
  <c r="AE700" i="1" l="1"/>
  <c r="AB700" i="1"/>
  <c r="S700" i="1"/>
  <c r="E700" i="1" l="1"/>
  <c r="H701" i="1" s="1"/>
  <c r="T700" i="1"/>
  <c r="I701" i="1" l="1"/>
  <c r="J701" i="1"/>
  <c r="AH700" i="1"/>
  <c r="W700" i="1"/>
  <c r="AF700" i="1" s="1"/>
  <c r="A702" i="1" l="1"/>
  <c r="Z701" i="1"/>
  <c r="Y701" i="1"/>
  <c r="K701" i="1"/>
  <c r="D701" i="1"/>
  <c r="P702" i="1" l="1"/>
  <c r="AA702" i="1"/>
  <c r="G702" i="1"/>
  <c r="B702" i="1"/>
  <c r="F701" i="1"/>
  <c r="N701" i="1"/>
  <c r="AC701" i="1"/>
  <c r="L701" i="1"/>
  <c r="M701" i="1" s="1"/>
  <c r="AD701" i="1"/>
  <c r="C702" i="1" l="1"/>
  <c r="X702" i="1"/>
  <c r="AG702" i="1"/>
  <c r="U701" i="1"/>
  <c r="V701" i="1" s="1"/>
  <c r="Q701" i="1"/>
  <c r="R701" i="1" s="1"/>
  <c r="AE701" i="1" l="1"/>
  <c r="AB701" i="1"/>
  <c r="S701" i="1"/>
  <c r="E701" i="1" l="1"/>
  <c r="H702" i="1" s="1"/>
  <c r="T701" i="1"/>
  <c r="I702" i="1" l="1"/>
  <c r="J702" i="1"/>
  <c r="AH701" i="1"/>
  <c r="W701" i="1"/>
  <c r="AF701" i="1" s="1"/>
  <c r="A703" i="1" l="1"/>
  <c r="Z702" i="1"/>
  <c r="Y702" i="1"/>
  <c r="K702" i="1"/>
  <c r="D702" i="1"/>
  <c r="P703" i="1" l="1"/>
  <c r="AA703" i="1"/>
  <c r="G703" i="1"/>
  <c r="B703" i="1"/>
  <c r="F702" i="1"/>
  <c r="N702" i="1"/>
  <c r="AC702" i="1"/>
  <c r="L702" i="1"/>
  <c r="M702" i="1" s="1"/>
  <c r="AD702" i="1"/>
  <c r="C703" i="1" l="1"/>
  <c r="X703" i="1"/>
  <c r="AG703" i="1"/>
  <c r="U702" i="1"/>
  <c r="V702" i="1" s="1"/>
  <c r="Q702" i="1"/>
  <c r="R702" i="1" s="1"/>
  <c r="AE702" i="1" l="1"/>
  <c r="AB702" i="1"/>
  <c r="S702" i="1"/>
  <c r="E702" i="1" l="1"/>
  <c r="H703" i="1" s="1"/>
  <c r="T702" i="1"/>
  <c r="I703" i="1" l="1"/>
  <c r="D703" i="1" s="1"/>
  <c r="J703" i="1"/>
  <c r="AH702" i="1"/>
  <c r="W702" i="1"/>
  <c r="AF702" i="1" s="1"/>
  <c r="A704" i="1" l="1"/>
  <c r="Z703" i="1"/>
  <c r="Y703" i="1"/>
  <c r="K703" i="1"/>
  <c r="P704" i="1" l="1"/>
  <c r="AA704" i="1"/>
  <c r="G704" i="1"/>
  <c r="B704" i="1"/>
  <c r="F703" i="1"/>
  <c r="N703" i="1"/>
  <c r="AC703" i="1"/>
  <c r="L703" i="1"/>
  <c r="M703" i="1" s="1"/>
  <c r="AD703" i="1"/>
  <c r="C704" i="1" l="1"/>
  <c r="X704" i="1"/>
  <c r="AG704" i="1"/>
  <c r="U703" i="1"/>
  <c r="V703" i="1" s="1"/>
  <c r="Q703" i="1"/>
  <c r="R703" i="1" s="1"/>
  <c r="AE703" i="1" l="1"/>
  <c r="AB703" i="1"/>
  <c r="S703" i="1"/>
  <c r="E703" i="1" l="1"/>
  <c r="H704" i="1" s="1"/>
  <c r="T703" i="1"/>
  <c r="I704" i="1" l="1"/>
  <c r="J704" i="1"/>
  <c r="AH703" i="1"/>
  <c r="W703" i="1"/>
  <c r="AF703" i="1" s="1"/>
  <c r="A705" i="1" l="1"/>
  <c r="Z704" i="1"/>
  <c r="Y704" i="1"/>
  <c r="K704" i="1"/>
  <c r="D704" i="1"/>
  <c r="P705" i="1" l="1"/>
  <c r="AA705" i="1"/>
  <c r="G705" i="1"/>
  <c r="B705" i="1"/>
  <c r="F704" i="1"/>
  <c r="N704" i="1"/>
  <c r="AC704" i="1"/>
  <c r="L704" i="1"/>
  <c r="M704" i="1" s="1"/>
  <c r="AD704" i="1"/>
  <c r="C705" i="1" l="1"/>
  <c r="X705" i="1"/>
  <c r="AG705" i="1"/>
  <c r="U704" i="1"/>
  <c r="V704" i="1" s="1"/>
  <c r="Q704" i="1"/>
  <c r="R704" i="1" s="1"/>
  <c r="AE704" i="1" l="1"/>
  <c r="AB704" i="1"/>
  <c r="S704" i="1"/>
  <c r="E704" i="1" l="1"/>
  <c r="H705" i="1" s="1"/>
  <c r="T704" i="1"/>
  <c r="I705" i="1" l="1"/>
  <c r="D705" i="1" s="1"/>
  <c r="J705" i="1"/>
  <c r="AH704" i="1"/>
  <c r="W704" i="1"/>
  <c r="AF704" i="1" s="1"/>
  <c r="A706" i="1" l="1"/>
  <c r="Z705" i="1"/>
  <c r="Y705" i="1"/>
  <c r="K705" i="1"/>
  <c r="P706" i="1" l="1"/>
  <c r="AA706" i="1"/>
  <c r="G706" i="1"/>
  <c r="B706" i="1"/>
  <c r="F705" i="1"/>
  <c r="N705" i="1"/>
  <c r="AC705" i="1"/>
  <c r="L705" i="1"/>
  <c r="M705" i="1" s="1"/>
  <c r="AD705" i="1"/>
  <c r="C706" i="1" l="1"/>
  <c r="X706" i="1"/>
  <c r="AG706" i="1"/>
  <c r="U705" i="1"/>
  <c r="V705" i="1" s="1"/>
  <c r="Q705" i="1"/>
  <c r="R705" i="1" s="1"/>
  <c r="AE705" i="1" l="1"/>
  <c r="AB705" i="1"/>
  <c r="S705" i="1"/>
  <c r="E705" i="1" l="1"/>
  <c r="H706" i="1" s="1"/>
  <c r="T705" i="1"/>
  <c r="I706" i="1" l="1"/>
  <c r="D706" i="1" s="1"/>
  <c r="J706" i="1"/>
  <c r="AH705" i="1"/>
  <c r="W705" i="1"/>
  <c r="AF705" i="1" s="1"/>
  <c r="A707" i="1" l="1"/>
  <c r="Z706" i="1"/>
  <c r="Y706" i="1"/>
  <c r="K706" i="1"/>
  <c r="P707" i="1" l="1"/>
  <c r="AA707" i="1"/>
  <c r="G707" i="1"/>
  <c r="B707" i="1"/>
  <c r="F706" i="1"/>
  <c r="N706" i="1"/>
  <c r="AC706" i="1"/>
  <c r="L706" i="1"/>
  <c r="M706" i="1" s="1"/>
  <c r="AD706" i="1"/>
  <c r="C707" i="1" l="1"/>
  <c r="X707" i="1"/>
  <c r="AG707" i="1"/>
  <c r="U706" i="1"/>
  <c r="V706" i="1" s="1"/>
  <c r="Q706" i="1"/>
  <c r="R706" i="1" s="1"/>
  <c r="AE706" i="1" l="1"/>
  <c r="AB706" i="1"/>
  <c r="S706" i="1"/>
  <c r="E706" i="1" l="1"/>
  <c r="H707" i="1" s="1"/>
  <c r="T706" i="1"/>
  <c r="I707" i="1" l="1"/>
  <c r="D707" i="1" s="1"/>
  <c r="J707" i="1"/>
  <c r="AH706" i="1"/>
  <c r="W706" i="1"/>
  <c r="AF706" i="1" s="1"/>
  <c r="A708" i="1" l="1"/>
  <c r="Z707" i="1"/>
  <c r="Y707" i="1"/>
  <c r="K707" i="1"/>
  <c r="P708" i="1" l="1"/>
  <c r="AA708" i="1"/>
  <c r="G708" i="1"/>
  <c r="B708" i="1"/>
  <c r="F707" i="1"/>
  <c r="N707" i="1"/>
  <c r="AC707" i="1"/>
  <c r="L707" i="1"/>
  <c r="M707" i="1" s="1"/>
  <c r="AD707" i="1"/>
  <c r="C708" i="1" l="1"/>
  <c r="X708" i="1"/>
  <c r="AG708" i="1"/>
  <c r="U707" i="1"/>
  <c r="V707" i="1" s="1"/>
  <c r="Q707" i="1"/>
  <c r="R707" i="1" s="1"/>
  <c r="AE707" i="1" l="1"/>
  <c r="AB707" i="1"/>
  <c r="S707" i="1"/>
  <c r="E707" i="1" l="1"/>
  <c r="H708" i="1" s="1"/>
  <c r="T707" i="1"/>
  <c r="I708" i="1" l="1"/>
  <c r="J708" i="1"/>
  <c r="AH707" i="1"/>
  <c r="W707" i="1"/>
  <c r="AF707" i="1" s="1"/>
  <c r="A709" i="1" l="1"/>
  <c r="Z708" i="1"/>
  <c r="Y708" i="1"/>
  <c r="K708" i="1"/>
  <c r="D708" i="1"/>
  <c r="P709" i="1" l="1"/>
  <c r="AA709" i="1"/>
  <c r="G709" i="1"/>
  <c r="B709" i="1"/>
  <c r="F708" i="1"/>
  <c r="N708" i="1"/>
  <c r="AC708" i="1"/>
  <c r="L708" i="1"/>
  <c r="M708" i="1" s="1"/>
  <c r="AD708" i="1"/>
  <c r="C709" i="1" l="1"/>
  <c r="X709" i="1"/>
  <c r="AG709" i="1"/>
  <c r="U708" i="1"/>
  <c r="V708" i="1" s="1"/>
  <c r="Q708" i="1"/>
  <c r="R708" i="1" s="1"/>
  <c r="AE708" i="1" l="1"/>
  <c r="AB708" i="1"/>
  <c r="S708" i="1"/>
  <c r="E708" i="1" l="1"/>
  <c r="H709" i="1" s="1"/>
  <c r="T708" i="1"/>
  <c r="I709" i="1" l="1"/>
  <c r="J709" i="1"/>
  <c r="AH708" i="1"/>
  <c r="W708" i="1"/>
  <c r="AF708" i="1" s="1"/>
  <c r="A710" i="1" l="1"/>
  <c r="Z709" i="1"/>
  <c r="Y709" i="1"/>
  <c r="K709" i="1"/>
  <c r="D709" i="1"/>
  <c r="P710" i="1" l="1"/>
  <c r="AA710" i="1"/>
  <c r="G710" i="1"/>
  <c r="B710" i="1"/>
  <c r="F709" i="1"/>
  <c r="N709" i="1"/>
  <c r="AC709" i="1"/>
  <c r="L709" i="1"/>
  <c r="M709" i="1" s="1"/>
  <c r="AD709" i="1"/>
  <c r="C710" i="1" l="1"/>
  <c r="X710" i="1"/>
  <c r="AG710" i="1"/>
  <c r="U709" i="1"/>
  <c r="V709" i="1" s="1"/>
  <c r="Q709" i="1"/>
  <c r="R709" i="1" s="1"/>
  <c r="AE709" i="1" l="1"/>
  <c r="AB709" i="1"/>
  <c r="S709" i="1"/>
  <c r="E709" i="1" l="1"/>
  <c r="H710" i="1" s="1"/>
  <c r="T709" i="1"/>
  <c r="I710" i="1" l="1"/>
  <c r="D710" i="1" s="1"/>
  <c r="J710" i="1"/>
  <c r="AH709" i="1"/>
  <c r="W709" i="1"/>
  <c r="AF709" i="1" s="1"/>
  <c r="A711" i="1" l="1"/>
  <c r="Z710" i="1"/>
  <c r="Y710" i="1"/>
  <c r="K710" i="1"/>
  <c r="P711" i="1" l="1"/>
  <c r="AA711" i="1"/>
  <c r="G711" i="1"/>
  <c r="B711" i="1"/>
  <c r="F710" i="1"/>
  <c r="N710" i="1"/>
  <c r="AC710" i="1"/>
  <c r="L710" i="1"/>
  <c r="M710" i="1" s="1"/>
  <c r="AD710" i="1"/>
  <c r="C711" i="1" l="1"/>
  <c r="X711" i="1"/>
  <c r="AG711" i="1"/>
  <c r="U710" i="1"/>
  <c r="V710" i="1" s="1"/>
  <c r="Q710" i="1"/>
  <c r="R710" i="1" s="1"/>
  <c r="AE710" i="1" l="1"/>
  <c r="AB710" i="1"/>
  <c r="S710" i="1"/>
  <c r="E710" i="1" l="1"/>
  <c r="H711" i="1" s="1"/>
  <c r="T710" i="1"/>
  <c r="I711" i="1" l="1"/>
  <c r="D711" i="1" s="1"/>
  <c r="J711" i="1"/>
  <c r="AH710" i="1"/>
  <c r="W710" i="1"/>
  <c r="AF710" i="1" s="1"/>
  <c r="A712" i="1" l="1"/>
  <c r="Z711" i="1"/>
  <c r="Y711" i="1"/>
  <c r="K711" i="1"/>
  <c r="P712" i="1" l="1"/>
  <c r="AA712" i="1"/>
  <c r="G712" i="1"/>
  <c r="B712" i="1"/>
  <c r="F711" i="1"/>
  <c r="N711" i="1"/>
  <c r="AC711" i="1"/>
  <c r="L711" i="1"/>
  <c r="M711" i="1" s="1"/>
  <c r="AD711" i="1"/>
  <c r="C712" i="1" l="1"/>
  <c r="X712" i="1"/>
  <c r="AG712" i="1"/>
  <c r="U711" i="1"/>
  <c r="V711" i="1" s="1"/>
  <c r="Q711" i="1"/>
  <c r="R711" i="1" s="1"/>
  <c r="AE711" i="1" l="1"/>
  <c r="AB711" i="1"/>
  <c r="S711" i="1"/>
  <c r="E711" i="1" l="1"/>
  <c r="H712" i="1" s="1"/>
  <c r="T711" i="1"/>
  <c r="I712" i="1" l="1"/>
  <c r="J712" i="1"/>
  <c r="AH711" i="1"/>
  <c r="W711" i="1"/>
  <c r="AF711" i="1" s="1"/>
  <c r="A713" i="1" l="1"/>
  <c r="Z712" i="1"/>
  <c r="Y712" i="1"/>
  <c r="K712" i="1"/>
  <c r="D712" i="1"/>
  <c r="P713" i="1" l="1"/>
  <c r="AA713" i="1"/>
  <c r="G713" i="1"/>
  <c r="B713" i="1"/>
  <c r="F712" i="1"/>
  <c r="N712" i="1"/>
  <c r="AC712" i="1"/>
  <c r="L712" i="1"/>
  <c r="M712" i="1" s="1"/>
  <c r="AD712" i="1"/>
  <c r="C713" i="1" l="1"/>
  <c r="X713" i="1"/>
  <c r="AG713" i="1"/>
  <c r="U712" i="1"/>
  <c r="V712" i="1" s="1"/>
  <c r="Q712" i="1"/>
  <c r="R712" i="1" s="1"/>
  <c r="AE712" i="1" l="1"/>
  <c r="AB712" i="1"/>
  <c r="S712" i="1"/>
  <c r="E712" i="1" l="1"/>
  <c r="H713" i="1" s="1"/>
  <c r="T712" i="1"/>
  <c r="I713" i="1" l="1"/>
  <c r="D713" i="1" s="1"/>
  <c r="J713" i="1"/>
  <c r="AH712" i="1"/>
  <c r="W712" i="1"/>
  <c r="AF712" i="1" s="1"/>
  <c r="A714" i="1" l="1"/>
  <c r="Z713" i="1"/>
  <c r="Y713" i="1"/>
  <c r="K713" i="1"/>
  <c r="P714" i="1" l="1"/>
  <c r="AA714" i="1"/>
  <c r="G714" i="1"/>
  <c r="B714" i="1"/>
  <c r="F713" i="1"/>
  <c r="N713" i="1"/>
  <c r="AC713" i="1"/>
  <c r="L713" i="1"/>
  <c r="M713" i="1" s="1"/>
  <c r="AD713" i="1"/>
  <c r="C714" i="1" l="1"/>
  <c r="X714" i="1"/>
  <c r="AG714" i="1"/>
  <c r="U713" i="1"/>
  <c r="V713" i="1" s="1"/>
  <c r="Q713" i="1"/>
  <c r="R713" i="1" s="1"/>
  <c r="AE713" i="1" l="1"/>
  <c r="AB713" i="1"/>
  <c r="S713" i="1"/>
  <c r="E713" i="1" l="1"/>
  <c r="H714" i="1" s="1"/>
  <c r="T713" i="1"/>
  <c r="I714" i="1" l="1"/>
  <c r="J714" i="1"/>
  <c r="AH713" i="1"/>
  <c r="W713" i="1"/>
  <c r="AF713" i="1" s="1"/>
  <c r="A715" i="1" l="1"/>
  <c r="Z714" i="1"/>
  <c r="Y714" i="1"/>
  <c r="K714" i="1"/>
  <c r="D714" i="1"/>
  <c r="P715" i="1" l="1"/>
  <c r="AA715" i="1"/>
  <c r="G715" i="1"/>
  <c r="B715" i="1"/>
  <c r="F714" i="1"/>
  <c r="N714" i="1"/>
  <c r="AC714" i="1"/>
  <c r="L714" i="1"/>
  <c r="M714" i="1" s="1"/>
  <c r="AD714" i="1"/>
  <c r="C715" i="1" l="1"/>
  <c r="X715" i="1"/>
  <c r="AG715" i="1"/>
  <c r="U714" i="1"/>
  <c r="V714" i="1" s="1"/>
  <c r="Q714" i="1"/>
  <c r="R714" i="1" s="1"/>
  <c r="AE714" i="1" l="1"/>
  <c r="AB714" i="1"/>
  <c r="S714" i="1"/>
  <c r="E714" i="1" l="1"/>
  <c r="H715" i="1" s="1"/>
  <c r="T714" i="1"/>
  <c r="I715" i="1" l="1"/>
  <c r="D715" i="1" s="1"/>
  <c r="J715" i="1"/>
  <c r="AH714" i="1"/>
  <c r="W714" i="1"/>
  <c r="AF714" i="1" s="1"/>
  <c r="A716" i="1" l="1"/>
  <c r="Z715" i="1"/>
  <c r="Y715" i="1"/>
  <c r="K715" i="1"/>
  <c r="P716" i="1" l="1"/>
  <c r="AA716" i="1"/>
  <c r="G716" i="1"/>
  <c r="B716" i="1"/>
  <c r="F715" i="1"/>
  <c r="N715" i="1"/>
  <c r="AC715" i="1"/>
  <c r="L715" i="1"/>
  <c r="M715" i="1" s="1"/>
  <c r="AD715" i="1"/>
  <c r="C716" i="1" l="1"/>
  <c r="X716" i="1"/>
  <c r="AG716" i="1"/>
  <c r="U715" i="1"/>
  <c r="V715" i="1" s="1"/>
  <c r="Q715" i="1"/>
  <c r="R715" i="1" s="1"/>
  <c r="AE715" i="1" l="1"/>
  <c r="AB715" i="1"/>
  <c r="S715" i="1"/>
  <c r="E715" i="1" l="1"/>
  <c r="H716" i="1" s="1"/>
  <c r="T715" i="1"/>
  <c r="I716" i="1" l="1"/>
  <c r="D716" i="1" s="1"/>
  <c r="J716" i="1"/>
  <c r="AH715" i="1"/>
  <c r="W715" i="1"/>
  <c r="AF715" i="1" s="1"/>
  <c r="A717" i="1" l="1"/>
  <c r="Z716" i="1"/>
  <c r="Y716" i="1"/>
  <c r="K716" i="1"/>
  <c r="P717" i="1" l="1"/>
  <c r="AA717" i="1"/>
  <c r="G717" i="1"/>
  <c r="B717" i="1"/>
  <c r="F716" i="1"/>
  <c r="N716" i="1"/>
  <c r="AC716" i="1"/>
  <c r="L716" i="1"/>
  <c r="M716" i="1" s="1"/>
  <c r="AD716" i="1"/>
  <c r="C717" i="1" l="1"/>
  <c r="X717" i="1"/>
  <c r="AG717" i="1"/>
  <c r="U716" i="1"/>
  <c r="V716" i="1" s="1"/>
  <c r="Q716" i="1"/>
  <c r="R716" i="1" s="1"/>
  <c r="AE716" i="1" l="1"/>
  <c r="AB716" i="1"/>
  <c r="S716" i="1"/>
  <c r="E716" i="1" l="1"/>
  <c r="H717" i="1" s="1"/>
  <c r="T716" i="1"/>
  <c r="I717" i="1" l="1"/>
  <c r="J717" i="1"/>
  <c r="AH716" i="1"/>
  <c r="W716" i="1"/>
  <c r="AF716" i="1" s="1"/>
  <c r="A718" i="1" l="1"/>
  <c r="Z717" i="1"/>
  <c r="Y717" i="1"/>
  <c r="K717" i="1"/>
  <c r="D717" i="1"/>
  <c r="P718" i="1" l="1"/>
  <c r="AA718" i="1"/>
  <c r="G718" i="1"/>
  <c r="B718" i="1"/>
  <c r="F717" i="1"/>
  <c r="N717" i="1"/>
  <c r="AC717" i="1"/>
  <c r="L717" i="1"/>
  <c r="M717" i="1" s="1"/>
  <c r="AD717" i="1"/>
  <c r="C718" i="1" l="1"/>
  <c r="X718" i="1"/>
  <c r="AG718" i="1"/>
  <c r="U717" i="1"/>
  <c r="V717" i="1" s="1"/>
  <c r="Q717" i="1"/>
  <c r="R717" i="1" s="1"/>
  <c r="AE717" i="1" l="1"/>
  <c r="AB717" i="1"/>
  <c r="S717" i="1"/>
  <c r="E717" i="1" l="1"/>
  <c r="H718" i="1" s="1"/>
  <c r="T717" i="1"/>
  <c r="I718" i="1" l="1"/>
  <c r="D718" i="1" s="1"/>
  <c r="J718" i="1"/>
  <c r="AH717" i="1"/>
  <c r="W717" i="1"/>
  <c r="AF717" i="1" s="1"/>
  <c r="A719" i="1" l="1"/>
  <c r="Z718" i="1"/>
  <c r="Y718" i="1"/>
  <c r="K718" i="1"/>
  <c r="P719" i="1" l="1"/>
  <c r="AA719" i="1"/>
  <c r="G719" i="1"/>
  <c r="B719" i="1"/>
  <c r="F718" i="1"/>
  <c r="N718" i="1"/>
  <c r="AC718" i="1"/>
  <c r="L718" i="1"/>
  <c r="M718" i="1" s="1"/>
  <c r="AD718" i="1"/>
  <c r="C719" i="1" l="1"/>
  <c r="X719" i="1"/>
  <c r="AG719" i="1"/>
  <c r="U718" i="1"/>
  <c r="V718" i="1" s="1"/>
  <c r="Q718" i="1"/>
  <c r="R718" i="1" s="1"/>
  <c r="AE718" i="1" l="1"/>
  <c r="AB718" i="1"/>
  <c r="S718" i="1"/>
  <c r="E718" i="1" l="1"/>
  <c r="H719" i="1" s="1"/>
  <c r="T718" i="1"/>
  <c r="I719" i="1" l="1"/>
  <c r="D719" i="1" s="1"/>
  <c r="J719" i="1"/>
  <c r="AH718" i="1"/>
  <c r="W718" i="1"/>
  <c r="AF718" i="1" s="1"/>
  <c r="A720" i="1" l="1"/>
  <c r="Z719" i="1"/>
  <c r="Y719" i="1"/>
  <c r="K719" i="1"/>
  <c r="P720" i="1" l="1"/>
  <c r="AA720" i="1"/>
  <c r="G720" i="1"/>
  <c r="B720" i="1"/>
  <c r="F719" i="1"/>
  <c r="N719" i="1"/>
  <c r="AC719" i="1"/>
  <c r="L719" i="1"/>
  <c r="M719" i="1" s="1"/>
  <c r="AD719" i="1"/>
  <c r="C720" i="1" l="1"/>
  <c r="X720" i="1"/>
  <c r="AG720" i="1"/>
  <c r="U719" i="1"/>
  <c r="V719" i="1" s="1"/>
  <c r="Q719" i="1"/>
  <c r="R719" i="1" s="1"/>
  <c r="AE719" i="1" l="1"/>
  <c r="AB719" i="1"/>
  <c r="S719" i="1"/>
  <c r="E719" i="1" l="1"/>
  <c r="H720" i="1" s="1"/>
  <c r="T719" i="1"/>
  <c r="I720" i="1" l="1"/>
  <c r="D720" i="1" s="1"/>
  <c r="J720" i="1"/>
  <c r="AH719" i="1"/>
  <c r="W719" i="1"/>
  <c r="AF719" i="1" s="1"/>
  <c r="A721" i="1" l="1"/>
  <c r="Z720" i="1"/>
  <c r="Y720" i="1"/>
  <c r="K720" i="1"/>
  <c r="P721" i="1" l="1"/>
  <c r="AA721" i="1"/>
  <c r="G721" i="1"/>
  <c r="B721" i="1"/>
  <c r="F720" i="1"/>
  <c r="N720" i="1"/>
  <c r="AC720" i="1"/>
  <c r="L720" i="1"/>
  <c r="M720" i="1" s="1"/>
  <c r="AD720" i="1"/>
  <c r="C721" i="1" l="1"/>
  <c r="X721" i="1"/>
  <c r="AG721" i="1"/>
  <c r="U720" i="1"/>
  <c r="V720" i="1" s="1"/>
  <c r="Q720" i="1"/>
  <c r="R720" i="1" s="1"/>
  <c r="AE720" i="1" l="1"/>
  <c r="AB720" i="1"/>
  <c r="S720" i="1"/>
  <c r="E720" i="1" l="1"/>
  <c r="H721" i="1" s="1"/>
  <c r="T720" i="1"/>
  <c r="I721" i="1" l="1"/>
  <c r="D721" i="1" s="1"/>
  <c r="J721" i="1"/>
  <c r="AH720" i="1"/>
  <c r="W720" i="1"/>
  <c r="AF720" i="1" s="1"/>
  <c r="A722" i="1" l="1"/>
  <c r="Z721" i="1"/>
  <c r="Y721" i="1"/>
  <c r="K721" i="1"/>
  <c r="P722" i="1" l="1"/>
  <c r="AA722" i="1"/>
  <c r="G722" i="1"/>
  <c r="B722" i="1"/>
  <c r="F721" i="1"/>
  <c r="N721" i="1"/>
  <c r="AC721" i="1"/>
  <c r="L721" i="1"/>
  <c r="M721" i="1" s="1"/>
  <c r="AD721" i="1"/>
  <c r="C722" i="1" l="1"/>
  <c r="X722" i="1"/>
  <c r="AG722" i="1"/>
  <c r="U721" i="1"/>
  <c r="V721" i="1" s="1"/>
  <c r="Q721" i="1"/>
  <c r="R721" i="1" s="1"/>
  <c r="AE721" i="1" l="1"/>
  <c r="AB721" i="1"/>
  <c r="S721" i="1"/>
  <c r="E721" i="1" l="1"/>
  <c r="H722" i="1" s="1"/>
  <c r="T721" i="1"/>
  <c r="I722" i="1" l="1"/>
  <c r="D722" i="1" s="1"/>
  <c r="J722" i="1"/>
  <c r="AH721" i="1"/>
  <c r="W721" i="1"/>
  <c r="AF721" i="1" s="1"/>
  <c r="A723" i="1" l="1"/>
  <c r="Z722" i="1"/>
  <c r="Y722" i="1"/>
  <c r="K722" i="1"/>
  <c r="P723" i="1" l="1"/>
  <c r="AA723" i="1"/>
  <c r="G723" i="1"/>
  <c r="B723" i="1"/>
  <c r="F722" i="1"/>
  <c r="N722" i="1"/>
  <c r="AC722" i="1"/>
  <c r="L722" i="1"/>
  <c r="M722" i="1" s="1"/>
  <c r="AD722" i="1"/>
  <c r="C723" i="1" l="1"/>
  <c r="X723" i="1"/>
  <c r="AG723" i="1"/>
  <c r="U722" i="1"/>
  <c r="V722" i="1" s="1"/>
  <c r="Q722" i="1"/>
  <c r="R722" i="1" s="1"/>
  <c r="AE722" i="1" l="1"/>
  <c r="AB722" i="1"/>
  <c r="S722" i="1"/>
  <c r="E722" i="1" l="1"/>
  <c r="H723" i="1" s="1"/>
  <c r="T722" i="1"/>
  <c r="I723" i="1" l="1"/>
  <c r="D723" i="1" s="1"/>
  <c r="J723" i="1"/>
  <c r="AH722" i="1"/>
  <c r="W722" i="1"/>
  <c r="AF722" i="1" s="1"/>
  <c r="A724" i="1" l="1"/>
  <c r="Z723" i="1"/>
  <c r="Y723" i="1"/>
  <c r="K723" i="1"/>
  <c r="P724" i="1" l="1"/>
  <c r="AA724" i="1"/>
  <c r="G724" i="1"/>
  <c r="B724" i="1"/>
  <c r="F723" i="1"/>
  <c r="N723" i="1"/>
  <c r="AC723" i="1"/>
  <c r="L723" i="1"/>
  <c r="M723" i="1" s="1"/>
  <c r="AD723" i="1"/>
  <c r="C724" i="1" l="1"/>
  <c r="X724" i="1"/>
  <c r="AG724" i="1"/>
  <c r="U723" i="1"/>
  <c r="V723" i="1" s="1"/>
  <c r="Q723" i="1"/>
  <c r="R723" i="1" s="1"/>
  <c r="AE723" i="1" l="1"/>
  <c r="AB723" i="1"/>
  <c r="S723" i="1"/>
  <c r="E723" i="1" l="1"/>
  <c r="H724" i="1" s="1"/>
  <c r="T723" i="1"/>
  <c r="I724" i="1" l="1"/>
  <c r="D724" i="1" s="1"/>
  <c r="J724" i="1"/>
  <c r="AH723" i="1"/>
  <c r="W723" i="1"/>
  <c r="AF723" i="1" s="1"/>
  <c r="A725" i="1" l="1"/>
  <c r="Z724" i="1"/>
  <c r="Y724" i="1"/>
  <c r="K724" i="1"/>
  <c r="P725" i="1" l="1"/>
  <c r="AA725" i="1"/>
  <c r="G725" i="1"/>
  <c r="B725" i="1"/>
  <c r="F724" i="1"/>
  <c r="N724" i="1"/>
  <c r="AC724" i="1"/>
  <c r="L724" i="1"/>
  <c r="M724" i="1" s="1"/>
  <c r="AD724" i="1"/>
  <c r="C725" i="1" l="1"/>
  <c r="X725" i="1"/>
  <c r="AG725" i="1"/>
  <c r="U724" i="1"/>
  <c r="V724" i="1" s="1"/>
  <c r="Q724" i="1"/>
  <c r="R724" i="1" s="1"/>
  <c r="AE724" i="1" l="1"/>
  <c r="AB724" i="1"/>
  <c r="S724" i="1"/>
  <c r="E724" i="1" l="1"/>
  <c r="H725" i="1" s="1"/>
  <c r="T724" i="1"/>
  <c r="I725" i="1" l="1"/>
  <c r="J725" i="1"/>
  <c r="AH724" i="1"/>
  <c r="W724" i="1"/>
  <c r="AF724" i="1" s="1"/>
  <c r="A726" i="1" l="1"/>
  <c r="Z725" i="1"/>
  <c r="Y725" i="1"/>
  <c r="K725" i="1"/>
  <c r="D725" i="1"/>
  <c r="P726" i="1" l="1"/>
  <c r="AA726" i="1"/>
  <c r="G726" i="1"/>
  <c r="B726" i="1"/>
  <c r="F725" i="1"/>
  <c r="N725" i="1"/>
  <c r="AC725" i="1"/>
  <c r="L725" i="1"/>
  <c r="M725" i="1" s="1"/>
  <c r="AD725" i="1"/>
  <c r="C726" i="1" l="1"/>
  <c r="X726" i="1"/>
  <c r="AG726" i="1"/>
  <c r="U725" i="1"/>
  <c r="V725" i="1" s="1"/>
  <c r="Q725" i="1"/>
  <c r="R725" i="1" s="1"/>
  <c r="AE725" i="1" l="1"/>
  <c r="AB725" i="1"/>
  <c r="S725" i="1"/>
  <c r="E725" i="1" l="1"/>
  <c r="H726" i="1" s="1"/>
  <c r="T725" i="1"/>
  <c r="I726" i="1" l="1"/>
  <c r="D726" i="1" s="1"/>
  <c r="J726" i="1"/>
  <c r="AH725" i="1"/>
  <c r="W725" i="1"/>
  <c r="AF725" i="1" s="1"/>
  <c r="A727" i="1" l="1"/>
  <c r="Z726" i="1"/>
  <c r="Y726" i="1"/>
  <c r="K726" i="1"/>
  <c r="P727" i="1" l="1"/>
  <c r="AA727" i="1"/>
  <c r="G727" i="1"/>
  <c r="B727" i="1"/>
  <c r="F726" i="1"/>
  <c r="N726" i="1"/>
  <c r="AC726" i="1"/>
  <c r="L726" i="1"/>
  <c r="M726" i="1" s="1"/>
  <c r="AD726" i="1"/>
  <c r="C727" i="1" l="1"/>
  <c r="X727" i="1"/>
  <c r="AG727" i="1"/>
  <c r="U726" i="1"/>
  <c r="V726" i="1" s="1"/>
  <c r="Q726" i="1"/>
  <c r="R726" i="1" s="1"/>
  <c r="AE726" i="1" l="1"/>
  <c r="AB726" i="1"/>
  <c r="S726" i="1"/>
  <c r="E726" i="1" l="1"/>
  <c r="H727" i="1" s="1"/>
  <c r="T726" i="1"/>
  <c r="I727" i="1" l="1"/>
  <c r="D727" i="1" s="1"/>
  <c r="J727" i="1"/>
  <c r="AH726" i="1"/>
  <c r="W726" i="1"/>
  <c r="AF726" i="1" s="1"/>
  <c r="A728" i="1" l="1"/>
  <c r="Z727" i="1"/>
  <c r="Y727" i="1"/>
  <c r="K727" i="1"/>
  <c r="P728" i="1" l="1"/>
  <c r="AA728" i="1"/>
  <c r="G728" i="1"/>
  <c r="B728" i="1"/>
  <c r="F727" i="1"/>
  <c r="N727" i="1"/>
  <c r="AC727" i="1"/>
  <c r="L727" i="1"/>
  <c r="M727" i="1" s="1"/>
  <c r="AD727" i="1"/>
  <c r="C728" i="1" l="1"/>
  <c r="X728" i="1"/>
  <c r="AG728" i="1"/>
  <c r="U727" i="1"/>
  <c r="V727" i="1" s="1"/>
  <c r="Q727" i="1"/>
  <c r="R727" i="1" s="1"/>
  <c r="AE727" i="1" l="1"/>
  <c r="AB727" i="1"/>
  <c r="S727" i="1"/>
  <c r="E727" i="1" l="1"/>
  <c r="H728" i="1" s="1"/>
  <c r="T727" i="1"/>
  <c r="I728" i="1" l="1"/>
  <c r="D728" i="1" s="1"/>
  <c r="J728" i="1"/>
  <c r="AH727" i="1"/>
  <c r="W727" i="1"/>
  <c r="AF727" i="1" s="1"/>
  <c r="A729" i="1" l="1"/>
  <c r="Z728" i="1"/>
  <c r="Y728" i="1"/>
  <c r="K728" i="1"/>
  <c r="P729" i="1" l="1"/>
  <c r="AA729" i="1"/>
  <c r="G729" i="1"/>
  <c r="B729" i="1"/>
  <c r="F728" i="1"/>
  <c r="N728" i="1"/>
  <c r="AC728" i="1"/>
  <c r="L728" i="1"/>
  <c r="M728" i="1" s="1"/>
  <c r="AD728" i="1"/>
  <c r="C729" i="1" l="1"/>
  <c r="X729" i="1"/>
  <c r="AG729" i="1"/>
  <c r="U728" i="1"/>
  <c r="V728" i="1" s="1"/>
  <c r="Q728" i="1"/>
  <c r="R728" i="1" s="1"/>
  <c r="AE728" i="1" l="1"/>
  <c r="AB728" i="1"/>
  <c r="S728" i="1"/>
  <c r="E728" i="1" l="1"/>
  <c r="H729" i="1" s="1"/>
  <c r="T728" i="1"/>
  <c r="I729" i="1" l="1"/>
  <c r="D729" i="1" s="1"/>
  <c r="J729" i="1"/>
  <c r="AH728" i="1"/>
  <c r="W728" i="1"/>
  <c r="AF728" i="1" s="1"/>
  <c r="A730" i="1" l="1"/>
  <c r="Z729" i="1"/>
  <c r="Y729" i="1"/>
  <c r="K729" i="1"/>
  <c r="P730" i="1" l="1"/>
  <c r="AA730" i="1"/>
  <c r="G730" i="1"/>
  <c r="B730" i="1"/>
  <c r="F729" i="1"/>
  <c r="N729" i="1"/>
  <c r="AC729" i="1"/>
  <c r="L729" i="1"/>
  <c r="M729" i="1" s="1"/>
  <c r="AD729" i="1"/>
  <c r="C730" i="1" l="1"/>
  <c r="X730" i="1"/>
  <c r="AG730" i="1"/>
  <c r="U729" i="1"/>
  <c r="V729" i="1" s="1"/>
  <c r="Q729" i="1"/>
  <c r="R729" i="1" s="1"/>
  <c r="AE729" i="1" l="1"/>
  <c r="AB729" i="1"/>
  <c r="S729" i="1"/>
  <c r="E729" i="1" l="1"/>
  <c r="H730" i="1" s="1"/>
  <c r="T729" i="1"/>
  <c r="I730" i="1" l="1"/>
  <c r="J730" i="1"/>
  <c r="AH729" i="1"/>
  <c r="W729" i="1"/>
  <c r="AF729" i="1" s="1"/>
  <c r="A731" i="1" l="1"/>
  <c r="Z730" i="1"/>
  <c r="Y730" i="1"/>
  <c r="K730" i="1"/>
  <c r="D730" i="1"/>
  <c r="P731" i="1" l="1"/>
  <c r="AA731" i="1"/>
  <c r="G731" i="1"/>
  <c r="B731" i="1"/>
  <c r="F730" i="1"/>
  <c r="N730" i="1"/>
  <c r="AC730" i="1"/>
  <c r="L730" i="1"/>
  <c r="M730" i="1" s="1"/>
  <c r="AD730" i="1"/>
  <c r="C731" i="1" l="1"/>
  <c r="X731" i="1"/>
  <c r="AG731" i="1"/>
  <c r="U730" i="1"/>
  <c r="V730" i="1" s="1"/>
  <c r="Q730" i="1"/>
  <c r="R730" i="1" s="1"/>
  <c r="AE730" i="1" l="1"/>
  <c r="AB730" i="1"/>
  <c r="S730" i="1"/>
  <c r="E730" i="1" l="1"/>
  <c r="H731" i="1" s="1"/>
  <c r="T730" i="1"/>
  <c r="I731" i="1" l="1"/>
  <c r="J731" i="1"/>
  <c r="AH730" i="1"/>
  <c r="W730" i="1"/>
  <c r="AF730" i="1" s="1"/>
  <c r="A732" i="1" l="1"/>
  <c r="Z731" i="1"/>
  <c r="Y731" i="1"/>
  <c r="K731" i="1"/>
  <c r="D731" i="1"/>
  <c r="P732" i="1" l="1"/>
  <c r="AA732" i="1"/>
  <c r="G732" i="1"/>
  <c r="B732" i="1"/>
  <c r="F731" i="1"/>
  <c r="N731" i="1"/>
  <c r="AC731" i="1"/>
  <c r="L731" i="1"/>
  <c r="M731" i="1" s="1"/>
  <c r="AD731" i="1"/>
  <c r="C732" i="1" l="1"/>
  <c r="X732" i="1"/>
  <c r="AG732" i="1"/>
  <c r="U731" i="1"/>
  <c r="V731" i="1" s="1"/>
  <c r="Q731" i="1"/>
  <c r="R731" i="1" s="1"/>
  <c r="AE731" i="1" l="1"/>
  <c r="AB731" i="1"/>
  <c r="S731" i="1"/>
  <c r="E731" i="1" l="1"/>
  <c r="H732" i="1" s="1"/>
  <c r="T731" i="1"/>
  <c r="I732" i="1" l="1"/>
  <c r="D732" i="1" s="1"/>
  <c r="J732" i="1"/>
  <c r="AH731" i="1"/>
  <c r="W731" i="1"/>
  <c r="AF731" i="1" s="1"/>
  <c r="A733" i="1" l="1"/>
  <c r="Z732" i="1"/>
  <c r="Y732" i="1"/>
  <c r="K732" i="1"/>
  <c r="P733" i="1" l="1"/>
  <c r="AA733" i="1"/>
  <c r="G733" i="1"/>
  <c r="B733" i="1"/>
  <c r="F732" i="1"/>
  <c r="N732" i="1"/>
  <c r="AC732" i="1"/>
  <c r="L732" i="1"/>
  <c r="M732" i="1" s="1"/>
  <c r="AD732" i="1"/>
  <c r="C733" i="1" l="1"/>
  <c r="X733" i="1"/>
  <c r="AG733" i="1"/>
  <c r="U732" i="1"/>
  <c r="V732" i="1" s="1"/>
  <c r="Q732" i="1"/>
  <c r="R732" i="1" s="1"/>
  <c r="AE732" i="1" l="1"/>
  <c r="AB732" i="1"/>
  <c r="S732" i="1"/>
  <c r="E732" i="1" l="1"/>
  <c r="H733" i="1" s="1"/>
  <c r="T732" i="1"/>
  <c r="I733" i="1" l="1"/>
  <c r="D733" i="1" s="1"/>
  <c r="J733" i="1"/>
  <c r="AH732" i="1"/>
  <c r="W732" i="1"/>
  <c r="AF732" i="1" s="1"/>
  <c r="A734" i="1" l="1"/>
  <c r="Z733" i="1"/>
  <c r="Y733" i="1"/>
  <c r="K733" i="1"/>
  <c r="P734" i="1" l="1"/>
  <c r="AA734" i="1"/>
  <c r="G734" i="1"/>
  <c r="B734" i="1"/>
  <c r="F733" i="1"/>
  <c r="N733" i="1"/>
  <c r="AC733" i="1"/>
  <c r="L733" i="1"/>
  <c r="M733" i="1" s="1"/>
  <c r="AD733" i="1"/>
  <c r="C734" i="1" l="1"/>
  <c r="X734" i="1"/>
  <c r="AG734" i="1"/>
  <c r="U733" i="1"/>
  <c r="V733" i="1" s="1"/>
  <c r="Q733" i="1"/>
  <c r="R733" i="1" s="1"/>
  <c r="AE733" i="1" l="1"/>
  <c r="AB733" i="1"/>
  <c r="S733" i="1"/>
  <c r="E733" i="1" l="1"/>
  <c r="H734" i="1" s="1"/>
  <c r="T733" i="1"/>
  <c r="I734" i="1" l="1"/>
  <c r="J734" i="1"/>
  <c r="AH733" i="1"/>
  <c r="W733" i="1"/>
  <c r="AF733" i="1" s="1"/>
  <c r="A735" i="1" l="1"/>
  <c r="Z734" i="1"/>
  <c r="Y734" i="1"/>
  <c r="K734" i="1"/>
  <c r="D734" i="1"/>
  <c r="P735" i="1" l="1"/>
  <c r="AA735" i="1"/>
  <c r="G735" i="1"/>
  <c r="B735" i="1"/>
  <c r="F734" i="1"/>
  <c r="N734" i="1"/>
  <c r="AC734" i="1"/>
  <c r="L734" i="1"/>
  <c r="M734" i="1" s="1"/>
  <c r="AD734" i="1"/>
  <c r="C735" i="1" l="1"/>
  <c r="X735" i="1"/>
  <c r="AG735" i="1"/>
  <c r="U734" i="1"/>
  <c r="V734" i="1" s="1"/>
  <c r="Q734" i="1"/>
  <c r="R734" i="1" s="1"/>
  <c r="AE734" i="1" l="1"/>
  <c r="AB734" i="1"/>
  <c r="S734" i="1"/>
  <c r="E734" i="1" l="1"/>
  <c r="H735" i="1" s="1"/>
  <c r="T734" i="1"/>
  <c r="I735" i="1" l="1"/>
  <c r="D735" i="1" s="1"/>
  <c r="J735" i="1"/>
  <c r="AH734" i="1"/>
  <c r="W734" i="1"/>
  <c r="AF734" i="1" s="1"/>
  <c r="A736" i="1" l="1"/>
  <c r="Z735" i="1"/>
  <c r="Y735" i="1"/>
  <c r="K735" i="1"/>
  <c r="P736" i="1" l="1"/>
  <c r="AA736" i="1"/>
  <c r="G736" i="1"/>
  <c r="B736" i="1"/>
  <c r="F735" i="1"/>
  <c r="N735" i="1"/>
  <c r="AC735" i="1"/>
  <c r="L735" i="1"/>
  <c r="M735" i="1" s="1"/>
  <c r="AD735" i="1"/>
  <c r="C736" i="1" l="1"/>
  <c r="X736" i="1"/>
  <c r="AG736" i="1"/>
  <c r="U735" i="1"/>
  <c r="V735" i="1" s="1"/>
  <c r="Q735" i="1"/>
  <c r="R735" i="1" s="1"/>
  <c r="AE735" i="1" l="1"/>
  <c r="AB735" i="1"/>
  <c r="S735" i="1"/>
  <c r="E735" i="1" l="1"/>
  <c r="H736" i="1" s="1"/>
  <c r="T735" i="1"/>
  <c r="I736" i="1" l="1"/>
  <c r="D736" i="1" s="1"/>
  <c r="J736" i="1"/>
  <c r="AH735" i="1"/>
  <c r="W735" i="1"/>
  <c r="AF735" i="1" s="1"/>
  <c r="A737" i="1" l="1"/>
  <c r="Z736" i="1"/>
  <c r="Y736" i="1"/>
  <c r="K736" i="1"/>
  <c r="P737" i="1" l="1"/>
  <c r="AA737" i="1"/>
  <c r="G737" i="1"/>
  <c r="B737" i="1"/>
  <c r="F736" i="1"/>
  <c r="N736" i="1"/>
  <c r="AC736" i="1"/>
  <c r="L736" i="1"/>
  <c r="M736" i="1" s="1"/>
  <c r="AD736" i="1"/>
  <c r="C737" i="1" l="1"/>
  <c r="X737" i="1"/>
  <c r="AG737" i="1"/>
  <c r="U736" i="1"/>
  <c r="V736" i="1" s="1"/>
  <c r="Q736" i="1"/>
  <c r="R736" i="1" s="1"/>
  <c r="AE736" i="1" l="1"/>
  <c r="AB736" i="1"/>
  <c r="S736" i="1"/>
  <c r="E736" i="1" l="1"/>
  <c r="H737" i="1" s="1"/>
  <c r="T736" i="1"/>
  <c r="I737" i="1" l="1"/>
  <c r="D737" i="1" s="1"/>
  <c r="J737" i="1"/>
  <c r="AH736" i="1"/>
  <c r="W736" i="1"/>
  <c r="AF736" i="1" s="1"/>
  <c r="A738" i="1" l="1"/>
  <c r="Z737" i="1"/>
  <c r="Y737" i="1"/>
  <c r="K737" i="1"/>
  <c r="P738" i="1" l="1"/>
  <c r="AA738" i="1"/>
  <c r="G738" i="1"/>
  <c r="B738" i="1"/>
  <c r="F737" i="1"/>
  <c r="N737" i="1"/>
  <c r="AC737" i="1"/>
  <c r="L737" i="1"/>
  <c r="M737" i="1" s="1"/>
  <c r="AD737" i="1"/>
  <c r="C738" i="1" l="1"/>
  <c r="X738" i="1"/>
  <c r="AG738" i="1"/>
  <c r="U737" i="1"/>
  <c r="V737" i="1" s="1"/>
  <c r="Q737" i="1"/>
  <c r="R737" i="1" s="1"/>
  <c r="AE737" i="1" l="1"/>
  <c r="AB737" i="1"/>
  <c r="S737" i="1"/>
  <c r="E737" i="1" l="1"/>
  <c r="H738" i="1" s="1"/>
  <c r="T737" i="1"/>
  <c r="I738" i="1" l="1"/>
  <c r="D738" i="1" s="1"/>
  <c r="J738" i="1"/>
  <c r="AH737" i="1"/>
  <c r="W737" i="1"/>
  <c r="AF737" i="1" s="1"/>
  <c r="A739" i="1" l="1"/>
  <c r="Z738" i="1"/>
  <c r="Y738" i="1"/>
  <c r="K738" i="1"/>
  <c r="P739" i="1" l="1"/>
  <c r="AA739" i="1"/>
  <c r="G739" i="1"/>
  <c r="B739" i="1"/>
  <c r="F738" i="1"/>
  <c r="N738" i="1"/>
  <c r="AC738" i="1"/>
  <c r="L738" i="1"/>
  <c r="M738" i="1" s="1"/>
  <c r="AD738" i="1"/>
  <c r="C739" i="1" l="1"/>
  <c r="X739" i="1"/>
  <c r="AG739" i="1"/>
  <c r="U738" i="1"/>
  <c r="V738" i="1" s="1"/>
  <c r="Q738" i="1"/>
  <c r="R738" i="1" s="1"/>
  <c r="AE738" i="1" l="1"/>
  <c r="AB738" i="1"/>
  <c r="S738" i="1"/>
  <c r="E738" i="1" l="1"/>
  <c r="H739" i="1" s="1"/>
  <c r="T738" i="1"/>
  <c r="I739" i="1" l="1"/>
  <c r="J739" i="1"/>
  <c r="AH738" i="1"/>
  <c r="W738" i="1"/>
  <c r="AF738" i="1" s="1"/>
  <c r="A740" i="1" l="1"/>
  <c r="Z739" i="1"/>
  <c r="Y739" i="1"/>
  <c r="K739" i="1"/>
  <c r="D739" i="1"/>
  <c r="P740" i="1" l="1"/>
  <c r="AA740" i="1"/>
  <c r="G740" i="1"/>
  <c r="B740" i="1"/>
  <c r="F739" i="1"/>
  <c r="N739" i="1"/>
  <c r="AC739" i="1"/>
  <c r="L739" i="1"/>
  <c r="M739" i="1" s="1"/>
  <c r="AD739" i="1"/>
  <c r="C740" i="1" l="1"/>
  <c r="X740" i="1"/>
  <c r="AG740" i="1"/>
  <c r="U739" i="1"/>
  <c r="V739" i="1" s="1"/>
  <c r="Q739" i="1"/>
  <c r="R739" i="1" s="1"/>
  <c r="AE739" i="1" l="1"/>
  <c r="AB739" i="1"/>
  <c r="S739" i="1"/>
  <c r="E739" i="1" l="1"/>
  <c r="H740" i="1" s="1"/>
  <c r="T739" i="1"/>
  <c r="I740" i="1" l="1"/>
  <c r="D740" i="1" s="1"/>
  <c r="J740" i="1"/>
  <c r="AH739" i="1"/>
  <c r="W739" i="1"/>
  <c r="AF739" i="1" s="1"/>
  <c r="A741" i="1" l="1"/>
  <c r="Z740" i="1"/>
  <c r="Y740" i="1"/>
  <c r="K740" i="1"/>
  <c r="P741" i="1" l="1"/>
  <c r="AA741" i="1"/>
  <c r="G741" i="1"/>
  <c r="B741" i="1"/>
  <c r="F740" i="1"/>
  <c r="N740" i="1"/>
  <c r="AC740" i="1"/>
  <c r="L740" i="1"/>
  <c r="M740" i="1" s="1"/>
  <c r="AD740" i="1"/>
  <c r="C741" i="1" l="1"/>
  <c r="X741" i="1"/>
  <c r="AG741" i="1"/>
  <c r="U740" i="1"/>
  <c r="V740" i="1" s="1"/>
  <c r="Q740" i="1"/>
  <c r="R740" i="1" s="1"/>
  <c r="AE740" i="1" l="1"/>
  <c r="AB740" i="1"/>
  <c r="S740" i="1"/>
  <c r="E740" i="1" l="1"/>
  <c r="H741" i="1" s="1"/>
  <c r="T740" i="1"/>
  <c r="I741" i="1" l="1"/>
  <c r="J741" i="1"/>
  <c r="AH740" i="1"/>
  <c r="W740" i="1"/>
  <c r="AF740" i="1" s="1"/>
  <c r="A742" i="1" l="1"/>
  <c r="Z741" i="1"/>
  <c r="Y741" i="1"/>
  <c r="K741" i="1"/>
  <c r="D741" i="1"/>
  <c r="P742" i="1" l="1"/>
  <c r="AA742" i="1"/>
  <c r="G742" i="1"/>
  <c r="B742" i="1"/>
  <c r="F741" i="1"/>
  <c r="N741" i="1"/>
  <c r="AC741" i="1"/>
  <c r="L741" i="1"/>
  <c r="M741" i="1" s="1"/>
  <c r="AD741" i="1"/>
  <c r="C742" i="1" l="1"/>
  <c r="X742" i="1"/>
  <c r="AG742" i="1"/>
  <c r="U741" i="1"/>
  <c r="V741" i="1" s="1"/>
  <c r="Q741" i="1"/>
  <c r="R741" i="1" s="1"/>
  <c r="AE741" i="1" l="1"/>
  <c r="AB741" i="1"/>
  <c r="S741" i="1"/>
  <c r="E741" i="1" l="1"/>
  <c r="H742" i="1" s="1"/>
  <c r="T741" i="1"/>
  <c r="I742" i="1" l="1"/>
  <c r="J742" i="1"/>
  <c r="AH741" i="1"/>
  <c r="W741" i="1"/>
  <c r="AF741" i="1" s="1"/>
  <c r="A743" i="1" l="1"/>
  <c r="Z742" i="1"/>
  <c r="Y742" i="1"/>
  <c r="K742" i="1"/>
  <c r="D742" i="1"/>
  <c r="P743" i="1" l="1"/>
  <c r="AA743" i="1"/>
  <c r="G743" i="1"/>
  <c r="B743" i="1"/>
  <c r="F742" i="1"/>
  <c r="N742" i="1"/>
  <c r="AC742" i="1"/>
  <c r="L742" i="1"/>
  <c r="M742" i="1" s="1"/>
  <c r="AD742" i="1"/>
  <c r="C743" i="1" l="1"/>
  <c r="X743" i="1"/>
  <c r="AG743" i="1"/>
  <c r="U742" i="1"/>
  <c r="V742" i="1" s="1"/>
  <c r="Q742" i="1"/>
  <c r="R742" i="1" s="1"/>
  <c r="AE742" i="1" l="1"/>
  <c r="AB742" i="1"/>
  <c r="S742" i="1"/>
  <c r="E742" i="1" l="1"/>
  <c r="H743" i="1" s="1"/>
  <c r="T742" i="1"/>
  <c r="I743" i="1" l="1"/>
  <c r="D743" i="1" s="1"/>
  <c r="J743" i="1"/>
  <c r="AH742" i="1"/>
  <c r="W742" i="1"/>
  <c r="AF742" i="1" s="1"/>
  <c r="A744" i="1" l="1"/>
  <c r="Z743" i="1"/>
  <c r="Y743" i="1"/>
  <c r="K743" i="1"/>
  <c r="P744" i="1" l="1"/>
  <c r="AA744" i="1"/>
  <c r="G744" i="1"/>
  <c r="B744" i="1"/>
  <c r="F743" i="1"/>
  <c r="N743" i="1"/>
  <c r="AC743" i="1"/>
  <c r="L743" i="1"/>
  <c r="M743" i="1" s="1"/>
  <c r="AD743" i="1"/>
  <c r="C744" i="1" l="1"/>
  <c r="X744" i="1"/>
  <c r="AG744" i="1"/>
  <c r="U743" i="1"/>
  <c r="V743" i="1" s="1"/>
  <c r="Q743" i="1"/>
  <c r="R743" i="1" s="1"/>
  <c r="AE743" i="1" l="1"/>
  <c r="AB743" i="1"/>
  <c r="S743" i="1"/>
  <c r="E743" i="1" l="1"/>
  <c r="H744" i="1" s="1"/>
  <c r="T743" i="1"/>
  <c r="I744" i="1" l="1"/>
  <c r="D744" i="1" s="1"/>
  <c r="J744" i="1"/>
  <c r="AH743" i="1"/>
  <c r="W743" i="1"/>
  <c r="AF743" i="1" s="1"/>
  <c r="A745" i="1" l="1"/>
  <c r="Z744" i="1"/>
  <c r="Y744" i="1"/>
  <c r="K744" i="1"/>
  <c r="P745" i="1" l="1"/>
  <c r="AA745" i="1"/>
  <c r="G745" i="1"/>
  <c r="B745" i="1"/>
  <c r="F744" i="1"/>
  <c r="N744" i="1"/>
  <c r="AC744" i="1"/>
  <c r="L744" i="1"/>
  <c r="M744" i="1" s="1"/>
  <c r="AD744" i="1"/>
  <c r="C745" i="1" l="1"/>
  <c r="X745" i="1"/>
  <c r="AG745" i="1"/>
  <c r="U744" i="1"/>
  <c r="V744" i="1" s="1"/>
  <c r="Q744" i="1"/>
  <c r="R744" i="1" s="1"/>
  <c r="AE744" i="1" l="1"/>
  <c r="AB744" i="1"/>
  <c r="S744" i="1"/>
  <c r="E744" i="1" l="1"/>
  <c r="H745" i="1" s="1"/>
  <c r="T744" i="1"/>
  <c r="I745" i="1" l="1"/>
  <c r="D745" i="1" s="1"/>
  <c r="J745" i="1"/>
  <c r="AH744" i="1"/>
  <c r="W744" i="1"/>
  <c r="AF744" i="1" s="1"/>
  <c r="A746" i="1" l="1"/>
  <c r="Z745" i="1"/>
  <c r="Y745" i="1"/>
  <c r="K745" i="1"/>
  <c r="P746" i="1" l="1"/>
  <c r="AA746" i="1"/>
  <c r="G746" i="1"/>
  <c r="B746" i="1"/>
  <c r="F745" i="1"/>
  <c r="N745" i="1"/>
  <c r="AC745" i="1"/>
  <c r="L745" i="1"/>
  <c r="M745" i="1" s="1"/>
  <c r="AD745" i="1"/>
  <c r="C746" i="1" l="1"/>
  <c r="X746" i="1"/>
  <c r="AG746" i="1"/>
  <c r="U745" i="1"/>
  <c r="V745" i="1" s="1"/>
  <c r="Q745" i="1"/>
  <c r="R745" i="1" s="1"/>
  <c r="AE745" i="1" l="1"/>
  <c r="AB745" i="1"/>
  <c r="S745" i="1"/>
  <c r="E745" i="1" l="1"/>
  <c r="H746" i="1" s="1"/>
  <c r="T745" i="1"/>
  <c r="I746" i="1" l="1"/>
  <c r="D746" i="1" s="1"/>
  <c r="J746" i="1"/>
  <c r="AH745" i="1"/>
  <c r="W745" i="1"/>
  <c r="AF745" i="1" s="1"/>
  <c r="A747" i="1" l="1"/>
  <c r="Z746" i="1"/>
  <c r="Y746" i="1"/>
  <c r="K746" i="1"/>
  <c r="P747" i="1" l="1"/>
  <c r="AA747" i="1"/>
  <c r="G747" i="1"/>
  <c r="B747" i="1"/>
  <c r="F746" i="1"/>
  <c r="N746" i="1"/>
  <c r="AC746" i="1"/>
  <c r="L746" i="1"/>
  <c r="M746" i="1" s="1"/>
  <c r="AD746" i="1"/>
  <c r="C747" i="1" l="1"/>
  <c r="X747" i="1"/>
  <c r="AG747" i="1"/>
  <c r="U746" i="1"/>
  <c r="V746" i="1" s="1"/>
  <c r="Q746" i="1"/>
  <c r="R746" i="1" s="1"/>
  <c r="AE746" i="1" l="1"/>
  <c r="AB746" i="1"/>
  <c r="S746" i="1"/>
  <c r="E746" i="1" l="1"/>
  <c r="H747" i="1" s="1"/>
  <c r="T746" i="1"/>
  <c r="I747" i="1" l="1"/>
  <c r="D747" i="1" s="1"/>
  <c r="J747" i="1"/>
  <c r="AH746" i="1"/>
  <c r="W746" i="1"/>
  <c r="AF746" i="1" s="1"/>
  <c r="A748" i="1" l="1"/>
  <c r="Z747" i="1"/>
  <c r="Y747" i="1"/>
  <c r="K747" i="1"/>
  <c r="P748" i="1" l="1"/>
  <c r="AA748" i="1"/>
  <c r="G748" i="1"/>
  <c r="B748" i="1"/>
  <c r="F747" i="1"/>
  <c r="N747" i="1"/>
  <c r="AC747" i="1"/>
  <c r="L747" i="1"/>
  <c r="M747" i="1" s="1"/>
  <c r="AD747" i="1"/>
  <c r="C748" i="1" l="1"/>
  <c r="X748" i="1"/>
  <c r="AG748" i="1"/>
  <c r="U747" i="1"/>
  <c r="V747" i="1" s="1"/>
  <c r="Q747" i="1"/>
  <c r="R747" i="1" s="1"/>
  <c r="AE747" i="1" l="1"/>
  <c r="AB747" i="1"/>
  <c r="S747" i="1"/>
  <c r="E747" i="1" l="1"/>
  <c r="H748" i="1" s="1"/>
  <c r="T747" i="1"/>
  <c r="I748" i="1" l="1"/>
  <c r="D748" i="1" s="1"/>
  <c r="J748" i="1"/>
  <c r="AH747" i="1"/>
  <c r="W747" i="1"/>
  <c r="AF747" i="1" s="1"/>
  <c r="A749" i="1" l="1"/>
  <c r="Z748" i="1"/>
  <c r="Y748" i="1"/>
  <c r="K748" i="1"/>
  <c r="P749" i="1" l="1"/>
  <c r="AA749" i="1"/>
  <c r="G749" i="1"/>
  <c r="B749" i="1"/>
  <c r="F748" i="1"/>
  <c r="N748" i="1"/>
  <c r="AC748" i="1"/>
  <c r="L748" i="1"/>
  <c r="M748" i="1" s="1"/>
  <c r="AD748" i="1"/>
  <c r="C749" i="1" l="1"/>
  <c r="X749" i="1"/>
  <c r="AG749" i="1"/>
  <c r="U748" i="1"/>
  <c r="V748" i="1" s="1"/>
  <c r="Q748" i="1"/>
  <c r="R748" i="1" s="1"/>
  <c r="AE748" i="1" l="1"/>
  <c r="AB748" i="1"/>
  <c r="S748" i="1"/>
  <c r="E748" i="1" l="1"/>
  <c r="H749" i="1" s="1"/>
  <c r="T748" i="1"/>
  <c r="I749" i="1" l="1"/>
  <c r="J749" i="1"/>
  <c r="AH748" i="1"/>
  <c r="W748" i="1"/>
  <c r="AF748" i="1" s="1"/>
  <c r="A750" i="1" l="1"/>
  <c r="Z749" i="1"/>
  <c r="Y749" i="1"/>
  <c r="K749" i="1"/>
  <c r="D749" i="1"/>
  <c r="P750" i="1" l="1"/>
  <c r="AA750" i="1"/>
  <c r="G750" i="1"/>
  <c r="B750" i="1"/>
  <c r="F750" i="1"/>
  <c r="F749" i="1"/>
  <c r="N749" i="1"/>
  <c r="AC749" i="1"/>
  <c r="L749" i="1"/>
  <c r="M749" i="1" s="1"/>
  <c r="AD749" i="1"/>
  <c r="C750" i="1" l="1"/>
  <c r="X750" i="1"/>
  <c r="AG750" i="1"/>
  <c r="U749" i="1"/>
  <c r="V749" i="1" s="1"/>
  <c r="Q749" i="1"/>
  <c r="R749" i="1" s="1"/>
  <c r="AE749" i="1" l="1"/>
  <c r="AB749" i="1"/>
  <c r="S749" i="1"/>
  <c r="E749" i="1" l="1"/>
  <c r="H750" i="1" s="1"/>
  <c r="T749" i="1"/>
  <c r="I750" i="1" l="1"/>
  <c r="D750" i="1" s="1"/>
  <c r="J750" i="1"/>
  <c r="AH749" i="1"/>
  <c r="W749" i="1"/>
  <c r="AF749" i="1" s="1"/>
  <c r="Z750" i="1" l="1"/>
  <c r="Y750" i="1"/>
  <c r="K750" i="1"/>
  <c r="N750" i="1" l="1"/>
  <c r="AC750" i="1"/>
  <c r="L750" i="1"/>
  <c r="M750" i="1" s="1"/>
  <c r="Q750" i="1" s="1"/>
  <c r="R750" i="1" s="1"/>
  <c r="AD750" i="1"/>
  <c r="AE750" i="1" l="1"/>
  <c r="AB750" i="1"/>
  <c r="S750" i="1"/>
  <c r="U750" i="1"/>
  <c r="V750" i="1" s="1"/>
  <c r="E750" i="1" l="1"/>
  <c r="T750" i="1"/>
  <c r="AH750" i="1" l="1"/>
  <c r="W750" i="1"/>
  <c r="AF750" i="1" s="1"/>
</calcChain>
</file>

<file path=xl/sharedStrings.xml><?xml version="1.0" encoding="utf-8"?>
<sst xmlns="http://schemas.openxmlformats.org/spreadsheetml/2006/main" count="167" uniqueCount="92">
  <si>
    <t xml:space="preserve"> </t>
  </si>
  <si>
    <t>Matrix properties</t>
  </si>
  <si>
    <t>50kpa</t>
  </si>
  <si>
    <t>pf</t>
  </si>
  <si>
    <r>
      <rPr>
        <b/>
        <sz val="13"/>
        <color rgb="FFFFFFFF"/>
        <rFont val="MathJax_Math"/>
      </rPr>
      <t>λ</t>
    </r>
    <r>
      <rPr>
        <b/>
        <sz val="13"/>
        <color rgb="FFFFFFFF"/>
        <rFont val="Symbol"/>
      </rPr>
      <t>*</t>
    </r>
  </si>
  <si>
    <r>
      <rPr>
        <b/>
        <sz val="13"/>
        <color rgb="FFFFFFFF"/>
        <rFont val="Arial"/>
      </rPr>
      <t>p</t>
    </r>
    <r>
      <rPr>
        <b/>
        <vertAlign val="subscript"/>
        <sz val="13"/>
        <color rgb="FFFFFFFF"/>
        <rFont val="Arial"/>
      </rPr>
      <t>o</t>
    </r>
    <r>
      <rPr>
        <b/>
        <sz val="13"/>
        <color rgb="FFFFFFFF"/>
        <rFont val="Arial"/>
      </rPr>
      <t xml:space="preserve">   (kPa)</t>
    </r>
  </si>
  <si>
    <t>k</t>
  </si>
  <si>
    <r>
      <rPr>
        <b/>
        <sz val="13"/>
        <color rgb="FFFFFFFF"/>
        <rFont val="Arial"/>
      </rPr>
      <t>q</t>
    </r>
    <r>
      <rPr>
        <b/>
        <vertAlign val="subscript"/>
        <sz val="13"/>
        <color rgb="FFFFFFFF"/>
        <rFont val="Arial"/>
      </rPr>
      <t>o</t>
    </r>
    <r>
      <rPr>
        <b/>
        <sz val="13"/>
        <color rgb="FFFFFFFF"/>
        <rFont val="Arial"/>
      </rPr>
      <t xml:space="preserve">   (kPa)</t>
    </r>
  </si>
  <si>
    <r>
      <rPr>
        <b/>
        <sz val="13"/>
        <color rgb="FFFFFFFF"/>
        <rFont val="MathJax_Math"/>
      </rPr>
      <t>ϕ</t>
    </r>
    <r>
      <rPr>
        <b/>
        <vertAlign val="subscript"/>
        <sz val="13"/>
        <color rgb="FFFFFFFF"/>
        <rFont val="MathJax_Math"/>
      </rPr>
      <t>pk</t>
    </r>
  </si>
  <si>
    <t>dq/dp</t>
  </si>
  <si>
    <t>Po*    (kPa)</t>
  </si>
  <si>
    <t>E or C</t>
  </si>
  <si>
    <t>C</t>
  </si>
  <si>
    <t>100kpa</t>
  </si>
  <si>
    <r>
      <rPr>
        <b/>
        <sz val="13"/>
        <color rgb="FFFFFFFF"/>
        <rFont val="Times New Roman"/>
      </rPr>
      <t>v</t>
    </r>
    <r>
      <rPr>
        <b/>
        <vertAlign val="subscript"/>
        <sz val="13"/>
        <color rgb="FFFFFFFF"/>
        <rFont val="Times New Roman"/>
      </rPr>
      <t>p</t>
    </r>
    <r>
      <rPr>
        <b/>
        <sz val="13"/>
        <color rgb="FFFFFFFF"/>
        <rFont val="Times New Roman"/>
      </rPr>
      <t xml:space="preserve">    (1 + e</t>
    </r>
    <r>
      <rPr>
        <b/>
        <vertAlign val="subscript"/>
        <sz val="13"/>
        <color rgb="FFFFFFFF"/>
        <rFont val="Times New Roman"/>
      </rPr>
      <t>p</t>
    </r>
    <r>
      <rPr>
        <b/>
        <sz val="13"/>
        <color rgb="FFFFFFFF"/>
        <rFont val="Times New Roman"/>
      </rPr>
      <t>)</t>
    </r>
  </si>
  <si>
    <r>
      <rPr>
        <b/>
        <sz val="13"/>
        <color rgb="FFFFFFFF"/>
        <rFont val="Arial"/>
      </rPr>
      <t>p</t>
    </r>
    <r>
      <rPr>
        <b/>
        <vertAlign val="subscript"/>
        <sz val="13"/>
        <color rgb="FFFFFFFF"/>
        <rFont val="Arial"/>
      </rPr>
      <t>f</t>
    </r>
    <r>
      <rPr>
        <b/>
        <sz val="13"/>
        <color rgb="FFFFFFFF"/>
        <rFont val="Arial"/>
      </rPr>
      <t xml:space="preserve">      (kPa)</t>
    </r>
  </si>
  <si>
    <t>N</t>
  </si>
  <si>
    <t>Pf Estimated</t>
  </si>
  <si>
    <r>
      <rPr>
        <b/>
        <sz val="13"/>
        <color rgb="FFFFFFFF"/>
        <rFont val="Source Sans Pro Semibold"/>
        <family val="2"/>
      </rPr>
      <t>ν</t>
    </r>
    <r>
      <rPr>
        <b/>
        <vertAlign val="subscript"/>
        <sz val="13"/>
        <color rgb="FFFFFFFF"/>
        <rFont val="Times New Roman"/>
        <family val="1"/>
      </rPr>
      <t>p</t>
    </r>
  </si>
  <si>
    <r>
      <rPr>
        <b/>
        <sz val="13"/>
        <color rgb="FFFFFFFF"/>
        <rFont val="MathJax_Math"/>
      </rPr>
      <t>ϕ</t>
    </r>
    <r>
      <rPr>
        <b/>
        <vertAlign val="subscript"/>
        <sz val="13"/>
        <color rgb="FFFFFFFF"/>
        <rFont val="MathJax_Math"/>
      </rPr>
      <t>cv</t>
    </r>
  </si>
  <si>
    <r>
      <rPr>
        <b/>
        <sz val="13"/>
        <color rgb="FFFFFFFF"/>
        <rFont val="Times New Roman"/>
      </rPr>
      <t>M</t>
    </r>
    <r>
      <rPr>
        <b/>
        <vertAlign val="subscript"/>
        <sz val="13"/>
        <color rgb="FFFFFFFF"/>
        <rFont val="Times New Roman"/>
      </rPr>
      <t>pk</t>
    </r>
  </si>
  <si>
    <r>
      <rPr>
        <b/>
        <sz val="13"/>
        <color rgb="FFFFFFFF"/>
        <rFont val="Times New Roman"/>
      </rPr>
      <t>M</t>
    </r>
    <r>
      <rPr>
        <b/>
        <vertAlign val="subscript"/>
        <sz val="13"/>
        <color rgb="FFFFFFFF"/>
        <rFont val="Times New Roman"/>
      </rPr>
      <t>cv</t>
    </r>
  </si>
  <si>
    <t>200kpa</t>
  </si>
  <si>
    <t>Fibre Properties</t>
  </si>
  <si>
    <r>
      <rPr>
        <b/>
        <sz val="13"/>
        <color rgb="FFFFFFFF"/>
        <rFont val="Arial"/>
      </rPr>
      <t>P</t>
    </r>
    <r>
      <rPr>
        <b/>
        <vertAlign val="subscript"/>
        <sz val="13"/>
        <color rgb="FFFFFFFF"/>
        <rFont val="Arial"/>
      </rPr>
      <t>f</t>
    </r>
    <r>
      <rPr>
        <b/>
        <sz val="13"/>
        <color rgb="FFFFFFFF"/>
        <rFont val="Arial"/>
      </rPr>
      <t xml:space="preserve"> (%)</t>
    </r>
  </si>
  <si>
    <r>
      <rPr>
        <b/>
        <sz val="12"/>
        <color rgb="FFFFFFFF"/>
        <rFont val="TeX Gyre Termes"/>
      </rPr>
      <t>ψ</t>
    </r>
    <r>
      <rPr>
        <b/>
        <sz val="12"/>
        <color rgb="FFFFFFFF"/>
        <rFont val="Arial"/>
      </rPr>
      <t>(n/(1+n))</t>
    </r>
  </si>
  <si>
    <r>
      <rPr>
        <b/>
        <sz val="13"/>
        <color rgb="FFFFFFFF"/>
        <rFont val="Symbol"/>
        <charset val="2"/>
      </rPr>
      <t></t>
    </r>
    <r>
      <rPr>
        <b/>
        <vertAlign val="subscript"/>
        <sz val="13"/>
        <color rgb="FFFFFFFF"/>
        <rFont val="Arial"/>
      </rPr>
      <t>ss</t>
    </r>
  </si>
  <si>
    <t></t>
  </si>
  <si>
    <r>
      <rPr>
        <b/>
        <sz val="12"/>
        <color rgb="FFFFFFFF"/>
        <rFont val="Symbol"/>
        <charset val="2"/>
      </rPr>
      <t></t>
    </r>
    <r>
      <rPr>
        <b/>
        <vertAlign val="subscript"/>
        <sz val="12"/>
        <color rgb="FFFFFFFF"/>
        <rFont val="Arial"/>
      </rPr>
      <t>sf</t>
    </r>
  </si>
  <si>
    <t>300kpa</t>
  </si>
  <si>
    <r>
      <rPr>
        <b/>
        <sz val="12"/>
        <color rgb="FFFFFFFF"/>
        <rFont val="Symbol"/>
        <charset val="2"/>
      </rPr>
      <t></t>
    </r>
    <r>
      <rPr>
        <b/>
        <vertAlign val="subscript"/>
        <sz val="12"/>
        <color rgb="FFFFFFFF"/>
        <rFont val="Arial"/>
      </rPr>
      <t>s</t>
    </r>
  </si>
  <si>
    <r>
      <rPr>
        <b/>
        <sz val="13"/>
        <color rgb="FFFFFFFF"/>
        <rFont val="Symbol"/>
        <charset val="2"/>
      </rPr>
      <t></t>
    </r>
    <r>
      <rPr>
        <b/>
        <vertAlign val="subscript"/>
        <sz val="13"/>
        <color rgb="FFFFFFFF"/>
        <rFont val="Arial"/>
      </rPr>
      <t>sf</t>
    </r>
    <r>
      <rPr>
        <b/>
        <sz val="13"/>
        <color rgb="FFFFFFFF"/>
        <rFont val="Arial"/>
      </rPr>
      <t>/</t>
    </r>
    <r>
      <rPr>
        <b/>
        <sz val="13"/>
        <color rgb="FFFFFFFF"/>
        <rFont val="Symbol"/>
        <charset val="2"/>
      </rPr>
      <t></t>
    </r>
    <r>
      <rPr>
        <b/>
        <vertAlign val="subscript"/>
        <sz val="13"/>
        <color rgb="FFFFFFFF"/>
        <rFont val="Arial"/>
      </rPr>
      <t>s</t>
    </r>
  </si>
  <si>
    <r>
      <rPr>
        <b/>
        <sz val="13"/>
        <color rgb="FFFFFFFF"/>
        <rFont val="Arial"/>
      </rPr>
      <t>a</t>
    </r>
    <r>
      <rPr>
        <b/>
        <vertAlign val="subscript"/>
        <sz val="13"/>
        <color rgb="FFFFFFFF"/>
        <rFont val="Arial"/>
      </rPr>
      <t>ff</t>
    </r>
  </si>
  <si>
    <r>
      <rPr>
        <b/>
        <sz val="13"/>
        <color rgb="FFFFFFFF"/>
        <rFont val="Arial"/>
      </rPr>
      <t>E</t>
    </r>
    <r>
      <rPr>
        <b/>
        <vertAlign val="subscript"/>
        <sz val="13"/>
        <color rgb="FFFFFFFF"/>
        <rFont val="Arial"/>
      </rPr>
      <t>ufibras</t>
    </r>
    <r>
      <rPr>
        <b/>
        <sz val="13"/>
        <color rgb="FFFFFFFF"/>
        <rFont val="Arial"/>
      </rPr>
      <t xml:space="preserve"> (MPa)</t>
    </r>
  </si>
  <si>
    <r>
      <rPr>
        <b/>
        <sz val="13"/>
        <color rgb="FFFFFFFF"/>
        <rFont val="Source Sans Pro Semibold"/>
        <family val="2"/>
      </rPr>
      <t>ν</t>
    </r>
    <r>
      <rPr>
        <b/>
        <vertAlign val="subscript"/>
        <sz val="13"/>
        <color rgb="FFFFFFFF"/>
        <rFont val="Times New Roman"/>
        <family val="1"/>
      </rPr>
      <t>f</t>
    </r>
  </si>
  <si>
    <t>Tensile strength (MPa)</t>
  </si>
  <si>
    <r>
      <rPr>
        <b/>
        <sz val="13"/>
        <color rgb="FFFFFFFF"/>
        <rFont val="Arial"/>
      </rPr>
      <t>V</t>
    </r>
    <r>
      <rPr>
        <b/>
        <vertAlign val="subscript"/>
        <sz val="13"/>
        <color rgb="FFFFFFFF"/>
        <rFont val="Arial"/>
      </rPr>
      <t>e</t>
    </r>
  </si>
  <si>
    <t>L (mm)</t>
  </si>
  <si>
    <t>a</t>
  </si>
  <si>
    <t>e (void ratio after consolidation)</t>
  </si>
  <si>
    <t>Pf=1,0%</t>
  </si>
  <si>
    <r>
      <rPr>
        <b/>
        <sz val="13"/>
        <color rgb="FFFFFFFF"/>
        <rFont val="Suruma"/>
      </rPr>
      <t>a</t>
    </r>
    <r>
      <rPr>
        <b/>
        <vertAlign val="subscript"/>
        <sz val="13"/>
        <color rgb="FFFFFFFF"/>
        <rFont val="Suruma"/>
      </rPr>
      <t>d</t>
    </r>
  </si>
  <si>
    <t>L = 51 mm</t>
  </si>
  <si>
    <t>L = 25 mm</t>
  </si>
  <si>
    <t>L = 12,5 mm</t>
  </si>
  <si>
    <t>n</t>
  </si>
  <si>
    <t>ng2</t>
  </si>
  <si>
    <t>nx1</t>
  </si>
  <si>
    <t>nx2</t>
  </si>
  <si>
    <t>ε</t>
  </si>
  <si>
    <t>p</t>
  </si>
  <si>
    <t>q</t>
  </si>
  <si>
    <r>
      <rPr>
        <sz val="10"/>
        <color rgb="FF000000"/>
        <rFont val="Arial"/>
      </rPr>
      <t>f</t>
    </r>
    <r>
      <rPr>
        <vertAlign val="subscript"/>
        <sz val="10"/>
        <color rgb="FF000000"/>
        <rFont val="Arial"/>
      </rPr>
      <t>fibres</t>
    </r>
  </si>
  <si>
    <r>
      <rPr>
        <sz val="10"/>
        <color rgb="FF000000"/>
        <rFont val="Arial"/>
      </rPr>
      <t>q</t>
    </r>
    <r>
      <rPr>
        <vertAlign val="subscript"/>
        <sz val="10"/>
        <color rgb="FF000000"/>
        <rFont val="Arial"/>
      </rPr>
      <t>fibres</t>
    </r>
  </si>
  <si>
    <r>
      <rPr>
        <sz val="10"/>
        <color rgb="FF000000"/>
        <rFont val="Arial"/>
      </rPr>
      <t>V</t>
    </r>
    <r>
      <rPr>
        <vertAlign val="subscript"/>
        <sz val="10"/>
        <color rgb="FF000000"/>
        <rFont val="Arial"/>
      </rPr>
      <t>f</t>
    </r>
  </si>
  <si>
    <r>
      <rPr>
        <sz val="10"/>
        <color rgb="FF000000"/>
        <rFont val="Arial"/>
      </rPr>
      <t>G</t>
    </r>
    <r>
      <rPr>
        <vertAlign val="subscript"/>
        <sz val="10"/>
        <color rgb="FF000000"/>
        <rFont val="Arial"/>
      </rPr>
      <t>p</t>
    </r>
  </si>
  <si>
    <t>Gf</t>
  </si>
  <si>
    <t>εspe</t>
  </si>
  <si>
    <t>εsfe</t>
  </si>
  <si>
    <r>
      <rPr>
        <sz val="10"/>
        <color rgb="FF000000"/>
        <rFont val="Arial"/>
      </rPr>
      <t>q</t>
    </r>
    <r>
      <rPr>
        <vertAlign val="subscript"/>
        <sz val="10"/>
        <color rgb="FF000000"/>
        <rFont val="Arial"/>
      </rPr>
      <t>p</t>
    </r>
  </si>
  <si>
    <r>
      <rPr>
        <sz val="10"/>
        <color rgb="FF000000"/>
        <rFont val="Arial"/>
      </rPr>
      <t>p</t>
    </r>
    <r>
      <rPr>
        <vertAlign val="subscript"/>
        <sz val="10"/>
        <color rgb="FF000000"/>
        <rFont val="Arial"/>
      </rPr>
      <t>o</t>
    </r>
  </si>
  <si>
    <t>λ</t>
  </si>
  <si>
    <t>εvp1</t>
  </si>
  <si>
    <t>εvp2</t>
  </si>
  <si>
    <t>εvpe</t>
  </si>
  <si>
    <t>εvp</t>
  </si>
  <si>
    <t>v(paste)</t>
  </si>
  <si>
    <t>v(MSW)</t>
  </si>
  <si>
    <t>εv</t>
  </si>
  <si>
    <t>εspp</t>
  </si>
  <si>
    <t>εs</t>
  </si>
  <si>
    <t>εa(MSW)</t>
  </si>
  <si>
    <t>q/p’</t>
  </si>
  <si>
    <t>vcritico (paste)</t>
  </si>
  <si>
    <t>M</t>
  </si>
  <si>
    <t>λbarra</t>
  </si>
  <si>
    <t>εa</t>
  </si>
  <si>
    <t>50 KPA</t>
  </si>
  <si>
    <t>L12,5</t>
  </si>
  <si>
    <t>L25</t>
  </si>
  <si>
    <t>L51</t>
  </si>
  <si>
    <t>100 KPA</t>
  </si>
  <si>
    <t>200 KPA</t>
  </si>
  <si>
    <t>300 KPA</t>
  </si>
  <si>
    <t>L50</t>
  </si>
  <si>
    <t>def. axial</t>
  </si>
  <si>
    <t>P.desv.</t>
  </si>
  <si>
    <t>def vol</t>
  </si>
  <si>
    <t>σ3 = 50 kPa, dq/dp=3, Pf=1.0%</t>
  </si>
  <si>
    <t>σ3 = 100 kPa, dq/dp=3, Pf=1.0%</t>
  </si>
  <si>
    <t>σ3 = 200 kPa, dq/dp=3, Pf=1.0%</t>
  </si>
  <si>
    <t>σ3 = 300 kPa, dq/dp=3, Pf=1.0%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</si>
</sst>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\ [$Esc.-816];[Red]\-#,##0.00\ [$Esc.-816]"/>
    <numFmt numFmtId="165" formatCode="0.0000"/>
    <numFmt numFmtId="166" formatCode="0.0"/>
    <numFmt numFmtId="167" formatCode="&quot;VERDADEIRO&quot;;&quot;VERDADEIRO&quot;;&quot;FALSO&quot;"/>
    <numFmt numFmtId="168" formatCode="0.000"/>
    <numFmt numFmtId="169" formatCode="#,##0.00\ ;\-#,##0.00\ "/>
    <numFmt numFmtId="170" formatCode="0.00000"/>
    <numFmt numFmtId="171" formatCode="0.000000"/>
  </numFmts>
  <fonts count="30">
    <font>
      <sz val="10"/>
      <name val="Arial"/>
      <family val="2"/>
    </font>
    <font>
      <sz val="10"/>
      <name val="Arial"/>
    </font>
    <font>
      <b/>
      <i/>
      <u/>
      <sz val="10"/>
      <name val="Arial"/>
      <family val="2"/>
    </font>
    <font>
      <i/>
      <sz val="14"/>
      <color rgb="FF000000"/>
      <name val="Arial"/>
    </font>
    <font>
      <sz val="10"/>
      <color rgb="FF000000"/>
      <name val="Arial"/>
    </font>
    <font>
      <b/>
      <i/>
      <sz val="13"/>
      <color rgb="FFFFFF00"/>
      <name val="Arial"/>
    </font>
    <font>
      <sz val="10"/>
      <color rgb="FFFFFFFF"/>
      <name val="Arial"/>
      <family val="2"/>
    </font>
    <font>
      <sz val="10"/>
      <color rgb="FFFFFFFF"/>
      <name val="Arial"/>
    </font>
    <font>
      <b/>
      <sz val="13"/>
      <color rgb="FFFFFFFF"/>
      <name val="MathJax_Math"/>
    </font>
    <font>
      <b/>
      <sz val="13"/>
      <color rgb="FFFFFFFF"/>
      <name val="Symbol"/>
    </font>
    <font>
      <b/>
      <sz val="10"/>
      <color rgb="FF000000"/>
      <name val="Arial"/>
    </font>
    <font>
      <b/>
      <sz val="13"/>
      <color rgb="FFFFFFFF"/>
      <name val="Arial"/>
    </font>
    <font>
      <b/>
      <vertAlign val="subscript"/>
      <sz val="13"/>
      <color rgb="FFFFFFFF"/>
      <name val="Arial"/>
    </font>
    <font>
      <b/>
      <vertAlign val="subscript"/>
      <sz val="13"/>
      <color rgb="FFFFFFFF"/>
      <name val="MathJax_Math"/>
    </font>
    <font>
      <b/>
      <sz val="13"/>
      <color rgb="FFFFFFFF"/>
      <name val="Times New Roman"/>
    </font>
    <font>
      <b/>
      <vertAlign val="subscript"/>
      <sz val="13"/>
      <color rgb="FFFFFFFF"/>
      <name val="Times New Roman"/>
    </font>
    <font>
      <b/>
      <sz val="13"/>
      <color rgb="FFFFFFFF"/>
      <name val="Source Sans Pro Semibold"/>
      <family val="2"/>
    </font>
    <font>
      <b/>
      <vertAlign val="subscript"/>
      <sz val="13"/>
      <color rgb="FFFFFFFF"/>
      <name val="Times New Roman"/>
      <family val="1"/>
    </font>
    <font>
      <b/>
      <sz val="12"/>
      <color rgb="FFFFFFFF"/>
      <name val="TeX Gyre Termes"/>
    </font>
    <font>
      <b/>
      <sz val="12"/>
      <color rgb="FFFFFFFF"/>
      <name val="Arial"/>
    </font>
    <font>
      <b/>
      <sz val="13"/>
      <color rgb="FFFFFFFF"/>
      <name val="Symbol"/>
      <charset val="2"/>
    </font>
    <font>
      <b/>
      <sz val="12"/>
      <color rgb="FFFFFFFF"/>
      <name val="Symbol"/>
      <charset val="2"/>
    </font>
    <font>
      <b/>
      <vertAlign val="subscript"/>
      <sz val="12"/>
      <color rgb="FFFFFFFF"/>
      <name val="Arial"/>
    </font>
    <font>
      <b/>
      <sz val="13"/>
      <color rgb="FFFFFFFF"/>
      <name val="Suruma"/>
    </font>
    <font>
      <b/>
      <vertAlign val="subscript"/>
      <sz val="13"/>
      <color rgb="FFFFFFFF"/>
      <name val="Suruma"/>
    </font>
    <font>
      <vertAlign val="subscript"/>
      <sz val="10"/>
      <color rgb="FF000000"/>
      <name val="Arial"/>
    </font>
    <font>
      <sz val="10"/>
      <color rgb="FF000000"/>
      <name val="TeX Gyre Schola Math"/>
    </font>
    <font>
      <sz val="10"/>
      <name val="MathJax_Math"/>
    </font>
    <font>
      <sz val="10"/>
      <name val="Ubuntu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C0C0C0"/>
        <bgColor rgb="FFB3B3B3"/>
      </patternFill>
    </fill>
    <fill>
      <patternFill patternType="solid">
        <fgColor rgb="FFFFFF00"/>
        <bgColor rgb="FFFFFF00"/>
      </patternFill>
    </fill>
    <fill>
      <patternFill patternType="solid">
        <fgColor rgb="FFFFFFD7"/>
        <bgColor rgb="FFF6F9D4"/>
      </patternFill>
    </fill>
    <fill>
      <patternFill patternType="solid">
        <fgColor rgb="FFDEE7E5"/>
        <bgColor rgb="FFF6F9D4"/>
      </patternFill>
    </fill>
    <fill>
      <patternFill patternType="solid">
        <fgColor rgb="FF62E6E7"/>
        <bgColor rgb="FF99CCFF"/>
      </patternFill>
    </fill>
    <fill>
      <patternFill patternType="solid">
        <fgColor rgb="FFFFFF6D"/>
        <bgColor rgb="FFF6F9D4"/>
      </patternFill>
    </fill>
    <fill>
      <patternFill patternType="solid">
        <fgColor rgb="FFF6F9D4"/>
        <bgColor rgb="FFFFFFD7"/>
      </patternFill>
    </fill>
    <fill>
      <patternFill patternType="solid">
        <fgColor rgb="FF00A933"/>
        <bgColor rgb="FF008080"/>
      </patternFill>
    </fill>
    <fill>
      <patternFill patternType="solid">
        <fgColor rgb="FFFFFFFF"/>
        <bgColor rgb="FFFFFFD7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164" fontId="2" fillId="0" borderId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left" vertical="center"/>
    </xf>
    <xf numFmtId="10" fontId="1" fillId="4" borderId="0" xfId="0" applyNumberFormat="1" applyFont="1" applyFill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3" fillId="2" borderId="0" xfId="0" applyFont="1" applyFill="1"/>
    <xf numFmtId="0" fontId="4" fillId="2" borderId="0" xfId="0" applyFont="1" applyFill="1"/>
    <xf numFmtId="0" fontId="4" fillId="3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4" fillId="3" borderId="1" xfId="0" applyFont="1" applyFill="1" applyBorder="1" applyAlignment="1">
      <alignment horizontal="center"/>
    </xf>
    <xf numFmtId="0" fontId="8" fillId="2" borderId="0" xfId="0" applyFont="1" applyFill="1"/>
    <xf numFmtId="165" fontId="10" fillId="3" borderId="2" xfId="0" applyNumberFormat="1" applyFont="1" applyFill="1" applyBorder="1" applyProtection="1">
      <protection locked="0"/>
    </xf>
    <xf numFmtId="0" fontId="11" fillId="2" borderId="0" xfId="0" applyFont="1" applyFill="1"/>
    <xf numFmtId="2" fontId="10" fillId="3" borderId="2" xfId="0" applyNumberFormat="1" applyFont="1" applyFill="1" applyBorder="1" applyProtection="1">
      <protection locked="0"/>
    </xf>
    <xf numFmtId="0" fontId="9" fillId="2" borderId="0" xfId="0" applyFont="1" applyFill="1"/>
    <xf numFmtId="0" fontId="14" fillId="2" borderId="0" xfId="0" applyFont="1" applyFill="1"/>
    <xf numFmtId="2" fontId="10" fillId="3" borderId="2" xfId="0" applyNumberFormat="1" applyFont="1" applyFill="1" applyBorder="1" applyAlignment="1" applyProtection="1">
      <alignment horizontal="center"/>
      <protection locked="0"/>
    </xf>
    <xf numFmtId="165" fontId="7" fillId="2" borderId="0" xfId="0" applyNumberFormat="1" applyFont="1" applyFill="1" applyAlignment="1">
      <alignment horizontal="left"/>
    </xf>
    <xf numFmtId="2" fontId="10" fillId="4" borderId="0" xfId="0" applyNumberFormat="1" applyFont="1" applyFill="1"/>
    <xf numFmtId="0" fontId="16" fillId="2" borderId="0" xfId="0" applyFont="1" applyFill="1"/>
    <xf numFmtId="166" fontId="7" fillId="2" borderId="0" xfId="0" applyNumberFormat="1" applyFont="1" applyFill="1"/>
    <xf numFmtId="2" fontId="7" fillId="2" borderId="0" xfId="0" applyNumberFormat="1" applyFont="1" applyFill="1"/>
    <xf numFmtId="0" fontId="18" fillId="2" borderId="0" xfId="0" applyFont="1" applyFill="1"/>
    <xf numFmtId="0" fontId="20" fillId="2" borderId="0" xfId="0" applyFont="1" applyFill="1"/>
    <xf numFmtId="0" fontId="21" fillId="2" borderId="0" xfId="0" applyFont="1" applyFill="1"/>
    <xf numFmtId="2" fontId="10" fillId="4" borderId="2" xfId="0" applyNumberFormat="1" applyFont="1" applyFill="1" applyBorder="1" applyProtection="1">
      <protection locked="0"/>
    </xf>
    <xf numFmtId="167" fontId="19" fillId="2" borderId="0" xfId="0" applyNumberFormat="1" applyFont="1" applyFill="1"/>
    <xf numFmtId="168" fontId="4" fillId="3" borderId="0" xfId="0" applyNumberFormat="1" applyFont="1" applyFill="1" applyAlignment="1">
      <alignment horizontal="center"/>
    </xf>
    <xf numFmtId="168" fontId="10" fillId="4" borderId="2" xfId="0" applyNumberFormat="1" applyFont="1" applyFill="1" applyBorder="1" applyProtection="1">
      <protection locked="0"/>
    </xf>
    <xf numFmtId="0" fontId="4" fillId="3" borderId="0" xfId="0" applyFont="1" applyFill="1" applyAlignment="1">
      <alignment horizontal="center"/>
    </xf>
    <xf numFmtId="0" fontId="23" fillId="2" borderId="0" xfId="0" applyFont="1" applyFill="1"/>
    <xf numFmtId="2" fontId="4" fillId="4" borderId="2" xfId="0" applyNumberFormat="1" applyFont="1" applyFill="1" applyBorder="1" applyProtection="1">
      <protection locked="0"/>
    </xf>
    <xf numFmtId="165" fontId="4" fillId="3" borderId="0" xfId="0" applyNumberFormat="1" applyFont="1" applyFill="1"/>
    <xf numFmtId="0" fontId="4" fillId="4" borderId="0" xfId="0" applyFont="1" applyFill="1"/>
    <xf numFmtId="169" fontId="4" fillId="4" borderId="0" xfId="0" applyNumberFormat="1" applyFont="1" applyFill="1"/>
    <xf numFmtId="168" fontId="4" fillId="3" borderId="0" xfId="0" applyNumberFormat="1" applyFont="1" applyFill="1"/>
    <xf numFmtId="170" fontId="4" fillId="3" borderId="0" xfId="0" applyNumberFormat="1" applyFont="1" applyFill="1"/>
    <xf numFmtId="2" fontId="4" fillId="3" borderId="0" xfId="0" applyNumberFormat="1" applyFont="1" applyFill="1"/>
    <xf numFmtId="171" fontId="4" fillId="3" borderId="0" xfId="0" applyNumberFormat="1" applyFont="1" applyFill="1"/>
    <xf numFmtId="0" fontId="26" fillId="3" borderId="0" xfId="0" applyFont="1" applyFill="1" applyAlignment="1">
      <alignment horizontal="center"/>
    </xf>
    <xf numFmtId="171" fontId="4" fillId="3" borderId="0" xfId="0" applyNumberFormat="1" applyFont="1" applyFill="1" applyAlignment="1">
      <alignment horizontal="center"/>
    </xf>
    <xf numFmtId="170" fontId="4" fillId="3" borderId="0" xfId="0" applyNumberFormat="1" applyFont="1" applyFill="1" applyAlignment="1">
      <alignment horizontal="center"/>
    </xf>
    <xf numFmtId="0" fontId="27" fillId="0" borderId="0" xfId="0" applyFont="1"/>
    <xf numFmtId="0" fontId="28" fillId="0" borderId="0" xfId="0" applyFont="1"/>
    <xf numFmtId="171" fontId="0" fillId="0" borderId="0" xfId="0" applyNumberFormat="1"/>
    <xf numFmtId="165" fontId="0" fillId="0" borderId="0" xfId="0" applyNumberFormat="1"/>
    <xf numFmtId="171" fontId="4" fillId="5" borderId="0" xfId="0" applyNumberFormat="1" applyFont="1" applyFill="1"/>
    <xf numFmtId="170" fontId="4" fillId="6" borderId="0" xfId="0" applyNumberFormat="1" applyFont="1" applyFill="1"/>
    <xf numFmtId="2" fontId="0" fillId="0" borderId="0" xfId="0" applyNumberFormat="1"/>
    <xf numFmtId="165" fontId="1" fillId="0" borderId="0" xfId="0" applyNumberFormat="1" applyFont="1"/>
    <xf numFmtId="170" fontId="1" fillId="0" borderId="0" xfId="0" applyNumberFormat="1" applyFont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0" fillId="4" borderId="0" xfId="0" applyFill="1" applyAlignment="1">
      <alignment horizontal="left"/>
    </xf>
    <xf numFmtId="168" fontId="0" fillId="0" borderId="0" xfId="0" applyNumberFormat="1" applyAlignment="1">
      <alignment horizontal="left"/>
    </xf>
    <xf numFmtId="0" fontId="29" fillId="7" borderId="0" xfId="0" applyFont="1" applyFill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168" fontId="29" fillId="7" borderId="0" xfId="0" applyNumberFormat="1" applyFont="1" applyFill="1" applyAlignment="1">
      <alignment horizontal="left" vertical="center"/>
    </xf>
    <xf numFmtId="165" fontId="0" fillId="4" borderId="0" xfId="0" applyNumberFormat="1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/>
    </xf>
    <xf numFmtId="0" fontId="0" fillId="10" borderId="0" xfId="0" applyFill="1" applyAlignment="1">
      <alignment horizontal="left"/>
    </xf>
    <xf numFmtId="165" fontId="0" fillId="10" borderId="0" xfId="0" applyNumberFormat="1" applyFill="1" applyAlignment="1">
      <alignment horizontal="left"/>
    </xf>
    <xf numFmtId="165" fontId="0" fillId="0" borderId="0" xfId="0" applyNumberFormat="1" applyAlignment="1">
      <alignment horizontal="center"/>
    </xf>
    <xf numFmtId="170" fontId="0" fillId="0" borderId="0" xfId="0" applyNumberFormat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 vertical="center"/>
    </xf>
    <xf numFmtId="168" fontId="0" fillId="0" borderId="5" xfId="0" applyNumberFormat="1" applyBorder="1" applyAlignment="1">
      <alignment horizontal="left"/>
    </xf>
    <xf numFmtId="0" fontId="0" fillId="0" borderId="6" xfId="0" applyBorder="1" applyAlignment="1">
      <alignment horizontal="left" vertical="center"/>
    </xf>
    <xf numFmtId="10" fontId="0" fillId="0" borderId="7" xfId="0" applyNumberForma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0" fontId="0" fillId="0" borderId="6" xfId="0" applyNumberFormat="1" applyBorder="1" applyAlignment="1">
      <alignment horizontal="left" vertical="center"/>
    </xf>
    <xf numFmtId="0" fontId="0" fillId="0" borderId="7" xfId="0" applyBorder="1" applyAlignment="1">
      <alignment horizontal="left"/>
    </xf>
    <xf numFmtId="2" fontId="0" fillId="0" borderId="7" xfId="0" applyNumberFormat="1" applyBorder="1" applyAlignment="1">
      <alignment horizontal="left" vertical="center"/>
    </xf>
    <xf numFmtId="0" fontId="0" fillId="0" borderId="9" xfId="0" applyBorder="1" applyAlignment="1">
      <alignment horizontal="left"/>
    </xf>
    <xf numFmtId="168" fontId="0" fillId="0" borderId="10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0" fontId="4" fillId="11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29" fillId="11" borderId="0" xfId="0" applyFont="1" applyFill="1" applyAlignment="1">
      <alignment horizontal="left"/>
    </xf>
    <xf numFmtId="166" fontId="29" fillId="0" borderId="0" xfId="0" applyNumberFormat="1" applyFont="1" applyAlignment="1">
      <alignment horizontal="left"/>
    </xf>
    <xf numFmtId="165" fontId="4" fillId="11" borderId="0" xfId="0" applyNumberFormat="1" applyFont="1" applyFill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168" fontId="0" fillId="0" borderId="13" xfId="0" applyNumberFormat="1" applyBorder="1" applyAlignment="1">
      <alignment horizontal="left"/>
    </xf>
  </cellXfs>
  <cellStyles count="2">
    <cellStyle name="Normal" xfId="0" builtinId="0"/>
    <cellStyle name="Resultado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A933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D7"/>
      <rgbColor rgb="FFCCFFFF"/>
      <rgbColor rgb="FF660066"/>
      <rgbColor rgb="FFFF8080"/>
      <rgbColor rgb="FF0066CC"/>
      <rgbColor rgb="FFB3B3B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9D4"/>
      <rgbColor rgb="FFDEE7E5"/>
      <rgbColor rgb="FFFFFF6D"/>
      <rgbColor rgb="FF99CCFF"/>
      <rgbColor rgb="FFFF99CC"/>
      <rgbColor rgb="FFCC99FF"/>
      <rgbColor rgb="FFFFCC99"/>
      <rgbColor rgb="FF3366FF"/>
      <rgbColor rgb="FF62E6E7"/>
      <rgbColor rgb="FFAECF00"/>
      <rgbColor rgb="FFFFCC00"/>
      <rgbColor rgb="FFFF9900"/>
      <rgbColor rgb="FFFF3838"/>
      <rgbColor rgb="FF666666"/>
      <rgbColor rgb="FF999999"/>
      <rgbColor rgb="FF003366"/>
      <rgbColor rgb="FF579D1C"/>
      <rgbColor rgb="FF003300"/>
      <rgbColor rgb="FF333300"/>
      <rgbColor rgb="FF8D28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6000">
              <a:solidFill>
                <a:srgbClr val="FF0000"/>
              </a:solidFill>
              <a:round/>
            </a:ln>
          </c:spPr>
          <c:marker>
            <c:symbol val="none"/>
          </c:marker>
          <c:dPt>
            <c:idx val="106"/>
            <c:bubble3D val="0"/>
            <c:extLst>
              <c:ext xmlns:c16="http://schemas.microsoft.com/office/drawing/2014/chart" uri="{C3380CC4-5D6E-409C-BE32-E72D297353CC}">
                <c16:uniqueId val="{00000000-3187-4A56-A873-638D862ABAF5}"/>
              </c:ext>
            </c:extLst>
          </c:dPt>
          <c:dLbls>
            <c:dLbl>
              <c:idx val="106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0-3187-4A56-A873-638D862ABA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60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Sheet8!$A$1:$A$571</c:f>
              <c:numCache>
                <c:formatCode>General</c:formatCode>
                <c:ptCount val="57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300.4375</c:v>
                </c:pt>
                <c:pt idx="104">
                  <c:v>301.31031795511223</c:v>
                </c:pt>
                <c:pt idx="105">
                  <c:v>302.18313591022445</c:v>
                </c:pt>
                <c:pt idx="106">
                  <c:v>303.05595386533668</c:v>
                </c:pt>
                <c:pt idx="107">
                  <c:v>303.9287718204489</c:v>
                </c:pt>
                <c:pt idx="108">
                  <c:v>304.80158977556113</c:v>
                </c:pt>
                <c:pt idx="109">
                  <c:v>305.67440773067335</c:v>
                </c:pt>
                <c:pt idx="110">
                  <c:v>306.54722568578558</c:v>
                </c:pt>
                <c:pt idx="111">
                  <c:v>307.4200436408978</c:v>
                </c:pt>
                <c:pt idx="112">
                  <c:v>308.29286159601003</c:v>
                </c:pt>
                <c:pt idx="113">
                  <c:v>309.16567955112225</c:v>
                </c:pt>
                <c:pt idx="114">
                  <c:v>310.03849750623448</c:v>
                </c:pt>
                <c:pt idx="115">
                  <c:v>310.9113154613467</c:v>
                </c:pt>
                <c:pt idx="116">
                  <c:v>311.78413341645893</c:v>
                </c:pt>
                <c:pt idx="117">
                  <c:v>312.65695137157115</c:v>
                </c:pt>
                <c:pt idx="118">
                  <c:v>313.52976932668338</c:v>
                </c:pt>
                <c:pt idx="119">
                  <c:v>314.4025872817956</c:v>
                </c:pt>
                <c:pt idx="120">
                  <c:v>315.27540523690783</c:v>
                </c:pt>
                <c:pt idx="121">
                  <c:v>316.14822319202005</c:v>
                </c:pt>
                <c:pt idx="122">
                  <c:v>317.02104114713228</c:v>
                </c:pt>
                <c:pt idx="123">
                  <c:v>317.89385910224451</c:v>
                </c:pt>
                <c:pt idx="124">
                  <c:v>318.76667705735673</c:v>
                </c:pt>
                <c:pt idx="125">
                  <c:v>319.63949501246896</c:v>
                </c:pt>
                <c:pt idx="126">
                  <c:v>320.51231296758118</c:v>
                </c:pt>
                <c:pt idx="127">
                  <c:v>321.38513092269341</c:v>
                </c:pt>
                <c:pt idx="128">
                  <c:v>322.25794887780563</c:v>
                </c:pt>
                <c:pt idx="129">
                  <c:v>323.13076683291786</c:v>
                </c:pt>
                <c:pt idx="130">
                  <c:v>324.00358478803008</c:v>
                </c:pt>
                <c:pt idx="131">
                  <c:v>324.87640274314231</c:v>
                </c:pt>
                <c:pt idx="132">
                  <c:v>325.74922069825453</c:v>
                </c:pt>
                <c:pt idx="133">
                  <c:v>326.62203865336676</c:v>
                </c:pt>
                <c:pt idx="134">
                  <c:v>327.49485660847898</c:v>
                </c:pt>
                <c:pt idx="135">
                  <c:v>328.36767456359121</c:v>
                </c:pt>
                <c:pt idx="136">
                  <c:v>329.24049251870343</c:v>
                </c:pt>
                <c:pt idx="137">
                  <c:v>330.11331047381566</c:v>
                </c:pt>
                <c:pt idx="138">
                  <c:v>330.98612842892788</c:v>
                </c:pt>
                <c:pt idx="139">
                  <c:v>331.85894638404011</c:v>
                </c:pt>
                <c:pt idx="140">
                  <c:v>332.73176433915233</c:v>
                </c:pt>
                <c:pt idx="141">
                  <c:v>333.60458229426456</c:v>
                </c:pt>
                <c:pt idx="142">
                  <c:v>334.47740024937679</c:v>
                </c:pt>
                <c:pt idx="143">
                  <c:v>335.35021820448901</c:v>
                </c:pt>
                <c:pt idx="144">
                  <c:v>336.22303615960124</c:v>
                </c:pt>
                <c:pt idx="145">
                  <c:v>337.09585411471346</c:v>
                </c:pt>
                <c:pt idx="146">
                  <c:v>337.96867206982569</c:v>
                </c:pt>
                <c:pt idx="147">
                  <c:v>338.84149002493791</c:v>
                </c:pt>
                <c:pt idx="148">
                  <c:v>339.71430798005014</c:v>
                </c:pt>
                <c:pt idx="149">
                  <c:v>340.58712593516236</c:v>
                </c:pt>
                <c:pt idx="150">
                  <c:v>341.45994389027459</c:v>
                </c:pt>
                <c:pt idx="151">
                  <c:v>342.33276184538681</c:v>
                </c:pt>
                <c:pt idx="152">
                  <c:v>343.20557980049904</c:v>
                </c:pt>
                <c:pt idx="153">
                  <c:v>344.07839775561126</c:v>
                </c:pt>
                <c:pt idx="154">
                  <c:v>344.95121571072349</c:v>
                </c:pt>
                <c:pt idx="155">
                  <c:v>345.82403366583571</c:v>
                </c:pt>
                <c:pt idx="156">
                  <c:v>346.69685162094794</c:v>
                </c:pt>
                <c:pt idx="157">
                  <c:v>347.56966957606016</c:v>
                </c:pt>
                <c:pt idx="158">
                  <c:v>348.44248753117239</c:v>
                </c:pt>
                <c:pt idx="159">
                  <c:v>349.31530548628461</c:v>
                </c:pt>
                <c:pt idx="160">
                  <c:v>350.18812344139684</c:v>
                </c:pt>
                <c:pt idx="161">
                  <c:v>351.06094139650907</c:v>
                </c:pt>
                <c:pt idx="162">
                  <c:v>351.93375935162129</c:v>
                </c:pt>
                <c:pt idx="163">
                  <c:v>352.80657730673352</c:v>
                </c:pt>
                <c:pt idx="164">
                  <c:v>353.67939526184574</c:v>
                </c:pt>
                <c:pt idx="165">
                  <c:v>354.55221321695797</c:v>
                </c:pt>
                <c:pt idx="166">
                  <c:v>355.42503117207019</c:v>
                </c:pt>
                <c:pt idx="167">
                  <c:v>356.29784912718242</c:v>
                </c:pt>
                <c:pt idx="168">
                  <c:v>357.17066708229464</c:v>
                </c:pt>
                <c:pt idx="169">
                  <c:v>358.04348503740687</c:v>
                </c:pt>
                <c:pt idx="170">
                  <c:v>358.91630299251909</c:v>
                </c:pt>
                <c:pt idx="171">
                  <c:v>359.78912094763132</c:v>
                </c:pt>
                <c:pt idx="172">
                  <c:v>360.66193890274354</c:v>
                </c:pt>
                <c:pt idx="173">
                  <c:v>361.53475685785577</c:v>
                </c:pt>
                <c:pt idx="174">
                  <c:v>362.40757481296799</c:v>
                </c:pt>
                <c:pt idx="175">
                  <c:v>363.28039276808022</c:v>
                </c:pt>
                <c:pt idx="176">
                  <c:v>364.15321072319244</c:v>
                </c:pt>
                <c:pt idx="177">
                  <c:v>365.02602867830467</c:v>
                </c:pt>
                <c:pt idx="178">
                  <c:v>365.89884663341689</c:v>
                </c:pt>
                <c:pt idx="179">
                  <c:v>366.77166458852912</c:v>
                </c:pt>
                <c:pt idx="180">
                  <c:v>367.64448254364135</c:v>
                </c:pt>
                <c:pt idx="181">
                  <c:v>368.51730049875357</c:v>
                </c:pt>
                <c:pt idx="182">
                  <c:v>369.3901184538658</c:v>
                </c:pt>
                <c:pt idx="183">
                  <c:v>370.26293640897802</c:v>
                </c:pt>
                <c:pt idx="184">
                  <c:v>371.13575436409025</c:v>
                </c:pt>
                <c:pt idx="185">
                  <c:v>372.00857231920247</c:v>
                </c:pt>
                <c:pt idx="186">
                  <c:v>372.8813902743147</c:v>
                </c:pt>
                <c:pt idx="187">
                  <c:v>373.75420822942692</c:v>
                </c:pt>
                <c:pt idx="188">
                  <c:v>374.62702618453915</c:v>
                </c:pt>
                <c:pt idx="189">
                  <c:v>375.49984413965137</c:v>
                </c:pt>
                <c:pt idx="190">
                  <c:v>376.3726620947636</c:v>
                </c:pt>
                <c:pt idx="191">
                  <c:v>377.24548004987582</c:v>
                </c:pt>
                <c:pt idx="192">
                  <c:v>378.11829800498805</c:v>
                </c:pt>
                <c:pt idx="193">
                  <c:v>378.99111596010027</c:v>
                </c:pt>
                <c:pt idx="194">
                  <c:v>379.8639339152125</c:v>
                </c:pt>
                <c:pt idx="195">
                  <c:v>380.73675187032472</c:v>
                </c:pt>
                <c:pt idx="196">
                  <c:v>381.60956982543695</c:v>
                </c:pt>
                <c:pt idx="197">
                  <c:v>382.48238778054917</c:v>
                </c:pt>
                <c:pt idx="198">
                  <c:v>383.3552057356614</c:v>
                </c:pt>
                <c:pt idx="199">
                  <c:v>384.22802369077363</c:v>
                </c:pt>
                <c:pt idx="200">
                  <c:v>385.10084164588585</c:v>
                </c:pt>
                <c:pt idx="201">
                  <c:v>385.97365960099808</c:v>
                </c:pt>
                <c:pt idx="202">
                  <c:v>386.8464775561103</c:v>
                </c:pt>
                <c:pt idx="203">
                  <c:v>387.71929551122253</c:v>
                </c:pt>
                <c:pt idx="204">
                  <c:v>388.59211346633475</c:v>
                </c:pt>
                <c:pt idx="205">
                  <c:v>389.46493142144698</c:v>
                </c:pt>
                <c:pt idx="206">
                  <c:v>390.3377493765592</c:v>
                </c:pt>
                <c:pt idx="207">
                  <c:v>391.21056733167143</c:v>
                </c:pt>
                <c:pt idx="208">
                  <c:v>392.08338528678365</c:v>
                </c:pt>
                <c:pt idx="209">
                  <c:v>392.95620324189588</c:v>
                </c:pt>
                <c:pt idx="210">
                  <c:v>393.8290211970081</c:v>
                </c:pt>
                <c:pt idx="211">
                  <c:v>394.70183915212033</c:v>
                </c:pt>
                <c:pt idx="212">
                  <c:v>395.57465710723255</c:v>
                </c:pt>
                <c:pt idx="213">
                  <c:v>396.44747506234478</c:v>
                </c:pt>
                <c:pt idx="214">
                  <c:v>397.320293017457</c:v>
                </c:pt>
                <c:pt idx="215">
                  <c:v>398.19311097256923</c:v>
                </c:pt>
                <c:pt idx="216">
                  <c:v>399.06592892768145</c:v>
                </c:pt>
                <c:pt idx="217">
                  <c:v>399.93874688279368</c:v>
                </c:pt>
                <c:pt idx="218">
                  <c:v>400.81156483790591</c:v>
                </c:pt>
                <c:pt idx="219">
                  <c:v>401.68438279301813</c:v>
                </c:pt>
                <c:pt idx="220">
                  <c:v>402.55720074813036</c:v>
                </c:pt>
                <c:pt idx="221">
                  <c:v>403.43001870324258</c:v>
                </c:pt>
                <c:pt idx="222">
                  <c:v>404.30283665835481</c:v>
                </c:pt>
                <c:pt idx="223">
                  <c:v>405.17565461346703</c:v>
                </c:pt>
                <c:pt idx="224">
                  <c:v>406.04847256857926</c:v>
                </c:pt>
                <c:pt idx="225">
                  <c:v>406.92129052369148</c:v>
                </c:pt>
                <c:pt idx="226">
                  <c:v>407.79410847880371</c:v>
                </c:pt>
                <c:pt idx="227">
                  <c:v>408.66692643391593</c:v>
                </c:pt>
                <c:pt idx="228">
                  <c:v>409.53974438902816</c:v>
                </c:pt>
                <c:pt idx="229">
                  <c:v>410.41256234414038</c:v>
                </c:pt>
                <c:pt idx="230">
                  <c:v>411.28538029925261</c:v>
                </c:pt>
                <c:pt idx="231">
                  <c:v>412.15819825436483</c:v>
                </c:pt>
                <c:pt idx="232">
                  <c:v>413.03101620947706</c:v>
                </c:pt>
                <c:pt idx="233">
                  <c:v>413.90383416458928</c:v>
                </c:pt>
                <c:pt idx="234">
                  <c:v>414.77665211970151</c:v>
                </c:pt>
                <c:pt idx="235">
                  <c:v>415.64947007481373</c:v>
                </c:pt>
                <c:pt idx="236">
                  <c:v>416.52228802992596</c:v>
                </c:pt>
                <c:pt idx="237">
                  <c:v>417.39510598503819</c:v>
                </c:pt>
                <c:pt idx="238">
                  <c:v>418.26792394015041</c:v>
                </c:pt>
                <c:pt idx="239">
                  <c:v>419.14074189526264</c:v>
                </c:pt>
                <c:pt idx="240">
                  <c:v>420.01355985037486</c:v>
                </c:pt>
                <c:pt idx="241">
                  <c:v>420.88637780548709</c:v>
                </c:pt>
                <c:pt idx="242">
                  <c:v>421.75919576059931</c:v>
                </c:pt>
                <c:pt idx="243">
                  <c:v>422.63201371571154</c:v>
                </c:pt>
                <c:pt idx="244">
                  <c:v>423.50483167082376</c:v>
                </c:pt>
                <c:pt idx="245">
                  <c:v>424.37764962593599</c:v>
                </c:pt>
                <c:pt idx="246">
                  <c:v>425.25046758104821</c:v>
                </c:pt>
                <c:pt idx="247">
                  <c:v>426.12328553616044</c:v>
                </c:pt>
                <c:pt idx="248">
                  <c:v>426.99610349127266</c:v>
                </c:pt>
                <c:pt idx="249">
                  <c:v>427.86892144638489</c:v>
                </c:pt>
                <c:pt idx="250">
                  <c:v>428.74173940149711</c:v>
                </c:pt>
                <c:pt idx="251">
                  <c:v>429.61455735660934</c:v>
                </c:pt>
                <c:pt idx="252">
                  <c:v>430.48737531172156</c:v>
                </c:pt>
                <c:pt idx="253">
                  <c:v>431.36019326683379</c:v>
                </c:pt>
                <c:pt idx="254">
                  <c:v>432.23301122194601</c:v>
                </c:pt>
                <c:pt idx="255">
                  <c:v>433.10582917705824</c:v>
                </c:pt>
                <c:pt idx="256">
                  <c:v>433.97864713217047</c:v>
                </c:pt>
                <c:pt idx="257">
                  <c:v>434.85146508728269</c:v>
                </c:pt>
                <c:pt idx="258">
                  <c:v>435.72428304239492</c:v>
                </c:pt>
                <c:pt idx="259">
                  <c:v>436.59710099750714</c:v>
                </c:pt>
                <c:pt idx="260">
                  <c:v>437.46991895261937</c:v>
                </c:pt>
                <c:pt idx="261">
                  <c:v>438.34273690773159</c:v>
                </c:pt>
                <c:pt idx="262">
                  <c:v>439.21555486284382</c:v>
                </c:pt>
                <c:pt idx="263">
                  <c:v>440.08837281795604</c:v>
                </c:pt>
                <c:pt idx="264">
                  <c:v>440.96119077306827</c:v>
                </c:pt>
                <c:pt idx="265">
                  <c:v>441.83400872818049</c:v>
                </c:pt>
                <c:pt idx="266">
                  <c:v>442.70682668329272</c:v>
                </c:pt>
                <c:pt idx="267">
                  <c:v>443.57964463840494</c:v>
                </c:pt>
                <c:pt idx="268">
                  <c:v>444.45246259351717</c:v>
                </c:pt>
                <c:pt idx="269">
                  <c:v>445.32528054862939</c:v>
                </c:pt>
                <c:pt idx="270">
                  <c:v>446.19809850374162</c:v>
                </c:pt>
                <c:pt idx="271">
                  <c:v>447.07091645885384</c:v>
                </c:pt>
                <c:pt idx="272">
                  <c:v>447.94373441396607</c:v>
                </c:pt>
                <c:pt idx="273">
                  <c:v>448.81655236907829</c:v>
                </c:pt>
                <c:pt idx="274">
                  <c:v>449.68937032419052</c:v>
                </c:pt>
                <c:pt idx="275">
                  <c:v>450.56218827930275</c:v>
                </c:pt>
                <c:pt idx="276">
                  <c:v>451.43500623441497</c:v>
                </c:pt>
                <c:pt idx="277">
                  <c:v>452.3078241895272</c:v>
                </c:pt>
                <c:pt idx="278">
                  <c:v>453.18064214463942</c:v>
                </c:pt>
                <c:pt idx="279">
                  <c:v>454.05346009975165</c:v>
                </c:pt>
                <c:pt idx="280">
                  <c:v>454.92627805486387</c:v>
                </c:pt>
                <c:pt idx="281">
                  <c:v>455.7990960099761</c:v>
                </c:pt>
                <c:pt idx="282">
                  <c:v>456.67191396508832</c:v>
                </c:pt>
                <c:pt idx="283">
                  <c:v>457.54473192020055</c:v>
                </c:pt>
                <c:pt idx="284">
                  <c:v>458.41754987531277</c:v>
                </c:pt>
                <c:pt idx="285">
                  <c:v>459.290367830425</c:v>
                </c:pt>
                <c:pt idx="286">
                  <c:v>460.16318578553722</c:v>
                </c:pt>
                <c:pt idx="287">
                  <c:v>461.03600374064945</c:v>
                </c:pt>
                <c:pt idx="288">
                  <c:v>461.90882169576167</c:v>
                </c:pt>
                <c:pt idx="289">
                  <c:v>462.7816396508739</c:v>
                </c:pt>
                <c:pt idx="290">
                  <c:v>463.65445760598612</c:v>
                </c:pt>
                <c:pt idx="291">
                  <c:v>464.52727556109835</c:v>
                </c:pt>
                <c:pt idx="292">
                  <c:v>465.40009351621057</c:v>
                </c:pt>
                <c:pt idx="293">
                  <c:v>466.2729114713228</c:v>
                </c:pt>
                <c:pt idx="294">
                  <c:v>467.14572942643503</c:v>
                </c:pt>
                <c:pt idx="295">
                  <c:v>468.01854738154725</c:v>
                </c:pt>
                <c:pt idx="296">
                  <c:v>468.89136533665948</c:v>
                </c:pt>
                <c:pt idx="297">
                  <c:v>469.7641832917717</c:v>
                </c:pt>
                <c:pt idx="298">
                  <c:v>470.63700124688393</c:v>
                </c:pt>
                <c:pt idx="299">
                  <c:v>471.50981920199615</c:v>
                </c:pt>
                <c:pt idx="300">
                  <c:v>472.38263715710838</c:v>
                </c:pt>
                <c:pt idx="301">
                  <c:v>473.2554551122206</c:v>
                </c:pt>
                <c:pt idx="302">
                  <c:v>474.12827306733283</c:v>
                </c:pt>
                <c:pt idx="303">
                  <c:v>475.00109102244505</c:v>
                </c:pt>
                <c:pt idx="304">
                  <c:v>475.87390897755728</c:v>
                </c:pt>
                <c:pt idx="305">
                  <c:v>476.7467269326695</c:v>
                </c:pt>
                <c:pt idx="306">
                  <c:v>477.61954488778173</c:v>
                </c:pt>
                <c:pt idx="307">
                  <c:v>478.49236284289395</c:v>
                </c:pt>
                <c:pt idx="308">
                  <c:v>479.36518079800618</c:v>
                </c:pt>
                <c:pt idx="309">
                  <c:v>480.2379987531184</c:v>
                </c:pt>
                <c:pt idx="310">
                  <c:v>481.11081670823063</c:v>
                </c:pt>
                <c:pt idx="311">
                  <c:v>481.98363466334285</c:v>
                </c:pt>
                <c:pt idx="312">
                  <c:v>482.85645261845508</c:v>
                </c:pt>
                <c:pt idx="313">
                  <c:v>483.72927057356731</c:v>
                </c:pt>
                <c:pt idx="314">
                  <c:v>484.60208852867953</c:v>
                </c:pt>
                <c:pt idx="315">
                  <c:v>485.47490648379176</c:v>
                </c:pt>
                <c:pt idx="316">
                  <c:v>486.34772443890398</c:v>
                </c:pt>
                <c:pt idx="317">
                  <c:v>487.22054239401621</c:v>
                </c:pt>
                <c:pt idx="318">
                  <c:v>488.09336034912843</c:v>
                </c:pt>
                <c:pt idx="319">
                  <c:v>488.96617830424066</c:v>
                </c:pt>
                <c:pt idx="320">
                  <c:v>489.83899625935288</c:v>
                </c:pt>
                <c:pt idx="321">
                  <c:v>490.71181421446511</c:v>
                </c:pt>
                <c:pt idx="322">
                  <c:v>491.58463216957733</c:v>
                </c:pt>
                <c:pt idx="323">
                  <c:v>492.45745012468956</c:v>
                </c:pt>
                <c:pt idx="324">
                  <c:v>493.33026807980178</c:v>
                </c:pt>
                <c:pt idx="325">
                  <c:v>494.20308603491401</c:v>
                </c:pt>
                <c:pt idx="326">
                  <c:v>495.07590399002623</c:v>
                </c:pt>
                <c:pt idx="327">
                  <c:v>495.94872194513846</c:v>
                </c:pt>
                <c:pt idx="328">
                  <c:v>496.82153990025068</c:v>
                </c:pt>
                <c:pt idx="329">
                  <c:v>497.69435785536291</c:v>
                </c:pt>
                <c:pt idx="330">
                  <c:v>498.56717581047513</c:v>
                </c:pt>
                <c:pt idx="331">
                  <c:v>499.43999376558736</c:v>
                </c:pt>
                <c:pt idx="332">
                  <c:v>500.31281172069959</c:v>
                </c:pt>
                <c:pt idx="333">
                  <c:v>501.18562967581181</c:v>
                </c:pt>
                <c:pt idx="334">
                  <c:v>502.05844763092404</c:v>
                </c:pt>
                <c:pt idx="335">
                  <c:v>502.93126558603626</c:v>
                </c:pt>
                <c:pt idx="336">
                  <c:v>503.80408354114849</c:v>
                </c:pt>
                <c:pt idx="337">
                  <c:v>504.67690149626071</c:v>
                </c:pt>
                <c:pt idx="338">
                  <c:v>505.54971945137294</c:v>
                </c:pt>
                <c:pt idx="339">
                  <c:v>506.42253740648516</c:v>
                </c:pt>
                <c:pt idx="340">
                  <c:v>507.29535536159739</c:v>
                </c:pt>
                <c:pt idx="341">
                  <c:v>508.16817331670961</c:v>
                </c:pt>
                <c:pt idx="342">
                  <c:v>509.04099127182184</c:v>
                </c:pt>
                <c:pt idx="343">
                  <c:v>509.91380922693406</c:v>
                </c:pt>
                <c:pt idx="344">
                  <c:v>510.78662718204629</c:v>
                </c:pt>
                <c:pt idx="345">
                  <c:v>511.65944513715851</c:v>
                </c:pt>
                <c:pt idx="346">
                  <c:v>512.53226309227068</c:v>
                </c:pt>
                <c:pt idx="347">
                  <c:v>513.40508104738285</c:v>
                </c:pt>
                <c:pt idx="348">
                  <c:v>514.27789900249502</c:v>
                </c:pt>
                <c:pt idx="349">
                  <c:v>515.15071695760719</c:v>
                </c:pt>
                <c:pt idx="350">
                  <c:v>516.02353491271936</c:v>
                </c:pt>
                <c:pt idx="351">
                  <c:v>516.89635286783152</c:v>
                </c:pt>
                <c:pt idx="352">
                  <c:v>517.76917082294369</c:v>
                </c:pt>
                <c:pt idx="353">
                  <c:v>518.64198877805586</c:v>
                </c:pt>
                <c:pt idx="354">
                  <c:v>519.51480673316803</c:v>
                </c:pt>
                <c:pt idx="355">
                  <c:v>520.3876246882802</c:v>
                </c:pt>
                <c:pt idx="356">
                  <c:v>521.26044264339237</c:v>
                </c:pt>
                <c:pt idx="357">
                  <c:v>522.13326059850453</c:v>
                </c:pt>
                <c:pt idx="358">
                  <c:v>523.0060785536167</c:v>
                </c:pt>
                <c:pt idx="359">
                  <c:v>523.87889650872887</c:v>
                </c:pt>
                <c:pt idx="360">
                  <c:v>524.75171446384104</c:v>
                </c:pt>
                <c:pt idx="361">
                  <c:v>525.62453241895321</c:v>
                </c:pt>
                <c:pt idx="362">
                  <c:v>526.49735037406538</c:v>
                </c:pt>
                <c:pt idx="363">
                  <c:v>527.37016832917755</c:v>
                </c:pt>
                <c:pt idx="364">
                  <c:v>528.24298628428971</c:v>
                </c:pt>
                <c:pt idx="365">
                  <c:v>529.11580423940188</c:v>
                </c:pt>
                <c:pt idx="366">
                  <c:v>529.98862219451405</c:v>
                </c:pt>
                <c:pt idx="367">
                  <c:v>530.86144014962622</c:v>
                </c:pt>
                <c:pt idx="368">
                  <c:v>531.73425810473839</c:v>
                </c:pt>
                <c:pt idx="369">
                  <c:v>532.60707605985056</c:v>
                </c:pt>
                <c:pt idx="370">
                  <c:v>533.47989401496272</c:v>
                </c:pt>
                <c:pt idx="371">
                  <c:v>534.35271197007489</c:v>
                </c:pt>
                <c:pt idx="372">
                  <c:v>535.22552992518706</c:v>
                </c:pt>
                <c:pt idx="373">
                  <c:v>536.09834788029923</c:v>
                </c:pt>
                <c:pt idx="374">
                  <c:v>536.9711658354114</c:v>
                </c:pt>
                <c:pt idx="375">
                  <c:v>537.84398379052357</c:v>
                </c:pt>
                <c:pt idx="376">
                  <c:v>538.71680174563573</c:v>
                </c:pt>
                <c:pt idx="377">
                  <c:v>539.5896197007479</c:v>
                </c:pt>
                <c:pt idx="378">
                  <c:v>540.46243765586007</c:v>
                </c:pt>
                <c:pt idx="379">
                  <c:v>541.33525561097224</c:v>
                </c:pt>
                <c:pt idx="380">
                  <c:v>542.20807356608441</c:v>
                </c:pt>
                <c:pt idx="381">
                  <c:v>543.08089152119658</c:v>
                </c:pt>
                <c:pt idx="382">
                  <c:v>543.95370947630875</c:v>
                </c:pt>
                <c:pt idx="383">
                  <c:v>544.82652743142091</c:v>
                </c:pt>
                <c:pt idx="384">
                  <c:v>545.69934538653308</c:v>
                </c:pt>
                <c:pt idx="385">
                  <c:v>546.57216334164525</c:v>
                </c:pt>
                <c:pt idx="386">
                  <c:v>547.44498129675742</c:v>
                </c:pt>
                <c:pt idx="387">
                  <c:v>548.31779925186959</c:v>
                </c:pt>
                <c:pt idx="388">
                  <c:v>549.19061720698176</c:v>
                </c:pt>
                <c:pt idx="389">
                  <c:v>550.06343516209392</c:v>
                </c:pt>
                <c:pt idx="390">
                  <c:v>550.93625311720609</c:v>
                </c:pt>
                <c:pt idx="391">
                  <c:v>551.80907107231826</c:v>
                </c:pt>
                <c:pt idx="392">
                  <c:v>552.68188902743043</c:v>
                </c:pt>
                <c:pt idx="393">
                  <c:v>553.5547069825426</c:v>
                </c:pt>
                <c:pt idx="394">
                  <c:v>554.42752493765477</c:v>
                </c:pt>
                <c:pt idx="395">
                  <c:v>555.30034289276693</c:v>
                </c:pt>
                <c:pt idx="396">
                  <c:v>556.1731608478791</c:v>
                </c:pt>
                <c:pt idx="397">
                  <c:v>557.04597880299127</c:v>
                </c:pt>
                <c:pt idx="398">
                  <c:v>557.91879675810344</c:v>
                </c:pt>
                <c:pt idx="399">
                  <c:v>558.79161471321561</c:v>
                </c:pt>
                <c:pt idx="400">
                  <c:v>559.66443266832778</c:v>
                </c:pt>
                <c:pt idx="401">
                  <c:v>560.53725062343995</c:v>
                </c:pt>
                <c:pt idx="402">
                  <c:v>561.41006857855211</c:v>
                </c:pt>
                <c:pt idx="403">
                  <c:v>562.28288653366428</c:v>
                </c:pt>
                <c:pt idx="404">
                  <c:v>563.15570448877645</c:v>
                </c:pt>
                <c:pt idx="405">
                  <c:v>564.02852244388862</c:v>
                </c:pt>
                <c:pt idx="406">
                  <c:v>564.90134039900079</c:v>
                </c:pt>
                <c:pt idx="407">
                  <c:v>565.77415835411296</c:v>
                </c:pt>
                <c:pt idx="408">
                  <c:v>566.64697630922512</c:v>
                </c:pt>
                <c:pt idx="409">
                  <c:v>567.51979426433729</c:v>
                </c:pt>
                <c:pt idx="410">
                  <c:v>568.39261221944946</c:v>
                </c:pt>
                <c:pt idx="411">
                  <c:v>569.26543017456163</c:v>
                </c:pt>
                <c:pt idx="412">
                  <c:v>570.1382481296738</c:v>
                </c:pt>
                <c:pt idx="413">
                  <c:v>571.01106608478597</c:v>
                </c:pt>
                <c:pt idx="414">
                  <c:v>571.88388403989813</c:v>
                </c:pt>
                <c:pt idx="415">
                  <c:v>572.7567019950103</c:v>
                </c:pt>
                <c:pt idx="416">
                  <c:v>573.62951995012247</c:v>
                </c:pt>
                <c:pt idx="417">
                  <c:v>574.50233790523464</c:v>
                </c:pt>
                <c:pt idx="418">
                  <c:v>575.37515586034681</c:v>
                </c:pt>
                <c:pt idx="419">
                  <c:v>576.24797381545898</c:v>
                </c:pt>
                <c:pt idx="420">
                  <c:v>577.12079177057115</c:v>
                </c:pt>
                <c:pt idx="421">
                  <c:v>577.99360972568331</c:v>
                </c:pt>
                <c:pt idx="422">
                  <c:v>578.86642768079548</c:v>
                </c:pt>
                <c:pt idx="423">
                  <c:v>579.73924563590765</c:v>
                </c:pt>
                <c:pt idx="424">
                  <c:v>580.61206359101982</c:v>
                </c:pt>
                <c:pt idx="425">
                  <c:v>581.48488154613199</c:v>
                </c:pt>
                <c:pt idx="426">
                  <c:v>582.35769950124416</c:v>
                </c:pt>
                <c:pt idx="427">
                  <c:v>583.23051745635632</c:v>
                </c:pt>
                <c:pt idx="428">
                  <c:v>584.10333541146849</c:v>
                </c:pt>
                <c:pt idx="429">
                  <c:v>584.97615336658066</c:v>
                </c:pt>
                <c:pt idx="430">
                  <c:v>585.84897132169283</c:v>
                </c:pt>
                <c:pt idx="431">
                  <c:v>586.721789276805</c:v>
                </c:pt>
                <c:pt idx="432">
                  <c:v>587.59460723191717</c:v>
                </c:pt>
                <c:pt idx="433">
                  <c:v>588.46742518702933</c:v>
                </c:pt>
                <c:pt idx="434">
                  <c:v>589.3402431421415</c:v>
                </c:pt>
                <c:pt idx="435">
                  <c:v>590.21306109725367</c:v>
                </c:pt>
                <c:pt idx="436">
                  <c:v>591.08587905236584</c:v>
                </c:pt>
                <c:pt idx="437">
                  <c:v>591.95869700747801</c:v>
                </c:pt>
                <c:pt idx="438">
                  <c:v>592.83151496259018</c:v>
                </c:pt>
                <c:pt idx="439">
                  <c:v>593.70433291770235</c:v>
                </c:pt>
                <c:pt idx="440">
                  <c:v>594.57715087281451</c:v>
                </c:pt>
                <c:pt idx="441">
                  <c:v>595.44996882792668</c:v>
                </c:pt>
                <c:pt idx="442">
                  <c:v>596.32278678303885</c:v>
                </c:pt>
                <c:pt idx="443">
                  <c:v>597.19560473815102</c:v>
                </c:pt>
                <c:pt idx="444">
                  <c:v>598.06842269326319</c:v>
                </c:pt>
                <c:pt idx="445">
                  <c:v>598.94124064837536</c:v>
                </c:pt>
                <c:pt idx="446">
                  <c:v>599.81405860348752</c:v>
                </c:pt>
                <c:pt idx="447">
                  <c:v>600.68687655859969</c:v>
                </c:pt>
                <c:pt idx="448">
                  <c:v>601.55969451371186</c:v>
                </c:pt>
                <c:pt idx="449">
                  <c:v>602.43251246882403</c:v>
                </c:pt>
                <c:pt idx="450">
                  <c:v>603.3053304239362</c:v>
                </c:pt>
                <c:pt idx="451">
                  <c:v>604.17814837904837</c:v>
                </c:pt>
                <c:pt idx="452">
                  <c:v>605.05096633416053</c:v>
                </c:pt>
                <c:pt idx="453">
                  <c:v>605.9237842892727</c:v>
                </c:pt>
                <c:pt idx="454">
                  <c:v>606.79660224438487</c:v>
                </c:pt>
                <c:pt idx="455">
                  <c:v>607.66942019949704</c:v>
                </c:pt>
                <c:pt idx="456">
                  <c:v>608.54223815460921</c:v>
                </c:pt>
                <c:pt idx="457">
                  <c:v>609.41505610972138</c:v>
                </c:pt>
                <c:pt idx="458">
                  <c:v>610.28787406483355</c:v>
                </c:pt>
                <c:pt idx="459">
                  <c:v>611.16069201994571</c:v>
                </c:pt>
                <c:pt idx="460">
                  <c:v>612.03350997505788</c:v>
                </c:pt>
                <c:pt idx="461">
                  <c:v>612.90632793017005</c:v>
                </c:pt>
                <c:pt idx="462">
                  <c:v>613.77914588528222</c:v>
                </c:pt>
                <c:pt idx="463">
                  <c:v>614.65196384039439</c:v>
                </c:pt>
                <c:pt idx="464">
                  <c:v>615.52478179550656</c:v>
                </c:pt>
                <c:pt idx="465">
                  <c:v>616.39759975061872</c:v>
                </c:pt>
                <c:pt idx="466">
                  <c:v>617.27041770573089</c:v>
                </c:pt>
                <c:pt idx="467">
                  <c:v>618.14323566084306</c:v>
                </c:pt>
                <c:pt idx="468">
                  <c:v>619.01605361595523</c:v>
                </c:pt>
                <c:pt idx="469">
                  <c:v>619.8888715710674</c:v>
                </c:pt>
                <c:pt idx="470">
                  <c:v>620.76168952617957</c:v>
                </c:pt>
                <c:pt idx="471">
                  <c:v>621.63450748129173</c:v>
                </c:pt>
                <c:pt idx="472">
                  <c:v>622.5073254364039</c:v>
                </c:pt>
                <c:pt idx="473">
                  <c:v>623.38014339151607</c:v>
                </c:pt>
                <c:pt idx="474">
                  <c:v>624.25296134662824</c:v>
                </c:pt>
                <c:pt idx="475">
                  <c:v>625.12577930174041</c:v>
                </c:pt>
                <c:pt idx="476">
                  <c:v>625.99859725685258</c:v>
                </c:pt>
                <c:pt idx="477">
                  <c:v>626.87141521196475</c:v>
                </c:pt>
                <c:pt idx="478">
                  <c:v>627.74423316707691</c:v>
                </c:pt>
                <c:pt idx="479">
                  <c:v>628.61705112218908</c:v>
                </c:pt>
                <c:pt idx="480">
                  <c:v>629.48986907730125</c:v>
                </c:pt>
                <c:pt idx="481">
                  <c:v>630.36268703241342</c:v>
                </c:pt>
                <c:pt idx="482">
                  <c:v>631.23550498752559</c:v>
                </c:pt>
                <c:pt idx="483">
                  <c:v>632.10832294263776</c:v>
                </c:pt>
                <c:pt idx="484">
                  <c:v>632.98114089774992</c:v>
                </c:pt>
                <c:pt idx="485">
                  <c:v>633.85395885286209</c:v>
                </c:pt>
                <c:pt idx="486">
                  <c:v>634.72677680797426</c:v>
                </c:pt>
                <c:pt idx="487">
                  <c:v>635.59959476308643</c:v>
                </c:pt>
                <c:pt idx="488">
                  <c:v>636.4724127181986</c:v>
                </c:pt>
                <c:pt idx="489">
                  <c:v>637.34523067331077</c:v>
                </c:pt>
                <c:pt idx="490">
                  <c:v>638.21804862842293</c:v>
                </c:pt>
                <c:pt idx="491">
                  <c:v>639.0908665835351</c:v>
                </c:pt>
                <c:pt idx="492">
                  <c:v>639.96368453864727</c:v>
                </c:pt>
                <c:pt idx="493">
                  <c:v>640.83650249375944</c:v>
                </c:pt>
                <c:pt idx="494">
                  <c:v>641.70932044887161</c:v>
                </c:pt>
                <c:pt idx="495">
                  <c:v>642.58213840398378</c:v>
                </c:pt>
                <c:pt idx="496">
                  <c:v>643.45495635909595</c:v>
                </c:pt>
                <c:pt idx="497">
                  <c:v>644.32777431420811</c:v>
                </c:pt>
                <c:pt idx="498">
                  <c:v>645.20059226932028</c:v>
                </c:pt>
                <c:pt idx="499">
                  <c:v>646.07341022443245</c:v>
                </c:pt>
                <c:pt idx="500">
                  <c:v>646.94622817954462</c:v>
                </c:pt>
                <c:pt idx="501">
                  <c:v>647.81904613465679</c:v>
                </c:pt>
                <c:pt idx="502">
                  <c:v>648.69186408976896</c:v>
                </c:pt>
                <c:pt idx="503">
                  <c:v>649.56468204488112</c:v>
                </c:pt>
                <c:pt idx="504">
                  <c:v>650.43749999999329</c:v>
                </c:pt>
                <c:pt idx="505">
                  <c:v>651.31031795510546</c:v>
                </c:pt>
                <c:pt idx="506">
                  <c:v>652.18313591021763</c:v>
                </c:pt>
                <c:pt idx="507">
                  <c:v>653.0559538653298</c:v>
                </c:pt>
                <c:pt idx="508">
                  <c:v>653.92877182044197</c:v>
                </c:pt>
                <c:pt idx="509">
                  <c:v>654.80158977555413</c:v>
                </c:pt>
                <c:pt idx="510">
                  <c:v>655.6744077306663</c:v>
                </c:pt>
                <c:pt idx="511">
                  <c:v>656.54722568577847</c:v>
                </c:pt>
                <c:pt idx="512">
                  <c:v>657.42004364089064</c:v>
                </c:pt>
                <c:pt idx="513">
                  <c:v>658.29286159600281</c:v>
                </c:pt>
                <c:pt idx="514">
                  <c:v>659.16567955111498</c:v>
                </c:pt>
                <c:pt idx="515">
                  <c:v>660.03849750622715</c:v>
                </c:pt>
                <c:pt idx="516">
                  <c:v>660.91131546133931</c:v>
                </c:pt>
                <c:pt idx="517">
                  <c:v>661.78413341645148</c:v>
                </c:pt>
                <c:pt idx="518">
                  <c:v>662.65695137156365</c:v>
                </c:pt>
                <c:pt idx="519">
                  <c:v>663.52976932667582</c:v>
                </c:pt>
                <c:pt idx="520">
                  <c:v>664.40258728178799</c:v>
                </c:pt>
                <c:pt idx="521">
                  <c:v>665.27540523690016</c:v>
                </c:pt>
                <c:pt idx="522">
                  <c:v>666.14822319201232</c:v>
                </c:pt>
                <c:pt idx="523">
                  <c:v>667.02104114712449</c:v>
                </c:pt>
                <c:pt idx="524">
                  <c:v>667.89385910223666</c:v>
                </c:pt>
                <c:pt idx="525">
                  <c:v>668.76667705734883</c:v>
                </c:pt>
                <c:pt idx="526">
                  <c:v>669.639495012461</c:v>
                </c:pt>
                <c:pt idx="527">
                  <c:v>670.51231296757317</c:v>
                </c:pt>
                <c:pt idx="528">
                  <c:v>671.38513092268533</c:v>
                </c:pt>
                <c:pt idx="529">
                  <c:v>672.2579488777975</c:v>
                </c:pt>
                <c:pt idx="530">
                  <c:v>673.13076683290967</c:v>
                </c:pt>
                <c:pt idx="531">
                  <c:v>674.00358478802184</c:v>
                </c:pt>
                <c:pt idx="532">
                  <c:v>674.87640274313401</c:v>
                </c:pt>
                <c:pt idx="533">
                  <c:v>675.74922069824618</c:v>
                </c:pt>
                <c:pt idx="534">
                  <c:v>676.62203865335835</c:v>
                </c:pt>
                <c:pt idx="535">
                  <c:v>677.49485660847051</c:v>
                </c:pt>
                <c:pt idx="536">
                  <c:v>678.36767456358268</c:v>
                </c:pt>
                <c:pt idx="537">
                  <c:v>679.24049251869485</c:v>
                </c:pt>
                <c:pt idx="538">
                  <c:v>680.11331047380702</c:v>
                </c:pt>
                <c:pt idx="539">
                  <c:v>680.98612842891919</c:v>
                </c:pt>
                <c:pt idx="540">
                  <c:v>681.85894638403136</c:v>
                </c:pt>
                <c:pt idx="541">
                  <c:v>682.73176433914352</c:v>
                </c:pt>
                <c:pt idx="542">
                  <c:v>683.60458229425569</c:v>
                </c:pt>
                <c:pt idx="543">
                  <c:v>684.47740024936786</c:v>
                </c:pt>
                <c:pt idx="544">
                  <c:v>685.35021820448003</c:v>
                </c:pt>
                <c:pt idx="545">
                  <c:v>686.2230361595922</c:v>
                </c:pt>
                <c:pt idx="546">
                  <c:v>687.09585411470437</c:v>
                </c:pt>
                <c:pt idx="547">
                  <c:v>687.96867206981653</c:v>
                </c:pt>
                <c:pt idx="548">
                  <c:v>688.8414900249287</c:v>
                </c:pt>
                <c:pt idx="549">
                  <c:v>689.71430798004087</c:v>
                </c:pt>
                <c:pt idx="550">
                  <c:v>690.58712593515304</c:v>
                </c:pt>
                <c:pt idx="551">
                  <c:v>691.45994389026521</c:v>
                </c:pt>
                <c:pt idx="552">
                  <c:v>692.33276184537738</c:v>
                </c:pt>
                <c:pt idx="553">
                  <c:v>693.20557980048955</c:v>
                </c:pt>
                <c:pt idx="554">
                  <c:v>694.07839775560171</c:v>
                </c:pt>
                <c:pt idx="555">
                  <c:v>694.95121571071388</c:v>
                </c:pt>
                <c:pt idx="556">
                  <c:v>695.82403366582605</c:v>
                </c:pt>
                <c:pt idx="557">
                  <c:v>696.69685162093822</c:v>
                </c:pt>
                <c:pt idx="558">
                  <c:v>697.56966957605039</c:v>
                </c:pt>
                <c:pt idx="559">
                  <c:v>698.44248753116256</c:v>
                </c:pt>
                <c:pt idx="560">
                  <c:v>699.31530548627472</c:v>
                </c:pt>
                <c:pt idx="561">
                  <c:v>700.18812344138689</c:v>
                </c:pt>
                <c:pt idx="562">
                  <c:v>701.06094139649906</c:v>
                </c:pt>
                <c:pt idx="563">
                  <c:v>701.93375935161123</c:v>
                </c:pt>
                <c:pt idx="564">
                  <c:v>702.8065773067234</c:v>
                </c:pt>
                <c:pt idx="565">
                  <c:v>703.67939526183557</c:v>
                </c:pt>
                <c:pt idx="566">
                  <c:v>704.55221321694773</c:v>
                </c:pt>
                <c:pt idx="567">
                  <c:v>705.4250311720599</c:v>
                </c:pt>
                <c:pt idx="568">
                  <c:v>706.29784912717207</c:v>
                </c:pt>
                <c:pt idx="569">
                  <c:v>707.17066708228424</c:v>
                </c:pt>
                <c:pt idx="570">
                  <c:v>708.04348503739641</c:v>
                </c:pt>
              </c:numCache>
            </c:numRef>
          </c:xVal>
          <c:yVal>
            <c:numRef>
              <c:f>Sheet8!$B$1:$B$571</c:f>
              <c:numCache>
                <c:formatCode>General</c:formatCode>
                <c:ptCount val="571"/>
                <c:pt idx="0">
                  <c:v>0</c:v>
                </c:pt>
                <c:pt idx="1">
                  <c:v>4.0112482474767299</c:v>
                </c:pt>
                <c:pt idx="2">
                  <c:v>8.0224964949534598</c:v>
                </c:pt>
                <c:pt idx="3">
                  <c:v>12.033744742430189</c:v>
                </c:pt>
                <c:pt idx="4">
                  <c:v>16.04499298990692</c:v>
                </c:pt>
                <c:pt idx="5">
                  <c:v>20.056241237383649</c:v>
                </c:pt>
                <c:pt idx="6">
                  <c:v>24.067489484860378</c:v>
                </c:pt>
                <c:pt idx="7">
                  <c:v>28.078737732337107</c:v>
                </c:pt>
                <c:pt idx="8">
                  <c:v>32.089985979813839</c:v>
                </c:pt>
                <c:pt idx="9">
                  <c:v>36.101234227290568</c:v>
                </c:pt>
                <c:pt idx="10">
                  <c:v>40.112482474767297</c:v>
                </c:pt>
                <c:pt idx="11">
                  <c:v>44.123730722244026</c:v>
                </c:pt>
                <c:pt idx="12">
                  <c:v>48.134978969720756</c:v>
                </c:pt>
                <c:pt idx="13">
                  <c:v>52.146227217197485</c:v>
                </c:pt>
                <c:pt idx="14">
                  <c:v>56.157475464674214</c:v>
                </c:pt>
                <c:pt idx="15">
                  <c:v>60.168723712150943</c:v>
                </c:pt>
                <c:pt idx="16">
                  <c:v>64.179971959627679</c:v>
                </c:pt>
                <c:pt idx="17">
                  <c:v>68.191220207104408</c:v>
                </c:pt>
                <c:pt idx="18">
                  <c:v>72.202468454581137</c:v>
                </c:pt>
                <c:pt idx="19">
                  <c:v>76.213716702057866</c:v>
                </c:pt>
                <c:pt idx="20">
                  <c:v>80.224964949534595</c:v>
                </c:pt>
                <c:pt idx="21">
                  <c:v>84.236213197011324</c:v>
                </c:pt>
                <c:pt idx="22">
                  <c:v>88.247461444488053</c:v>
                </c:pt>
                <c:pt idx="23">
                  <c:v>92.258709691964782</c:v>
                </c:pt>
                <c:pt idx="24">
                  <c:v>96.269957939441511</c:v>
                </c:pt>
                <c:pt idx="25">
                  <c:v>100.28120618691824</c:v>
                </c:pt>
                <c:pt idx="26">
                  <c:v>104.29245443439497</c:v>
                </c:pt>
                <c:pt idx="27">
                  <c:v>108.3037026818717</c:v>
                </c:pt>
                <c:pt idx="28">
                  <c:v>112.31495092934843</c:v>
                </c:pt>
                <c:pt idx="29">
                  <c:v>116.32619917682516</c:v>
                </c:pt>
                <c:pt idx="30">
                  <c:v>120.33744742430189</c:v>
                </c:pt>
                <c:pt idx="31">
                  <c:v>124.34869567177861</c:v>
                </c:pt>
                <c:pt idx="32">
                  <c:v>128.35994391925536</c:v>
                </c:pt>
                <c:pt idx="33">
                  <c:v>132.37119216673207</c:v>
                </c:pt>
                <c:pt idx="34">
                  <c:v>136.38244041420882</c:v>
                </c:pt>
                <c:pt idx="35">
                  <c:v>140.39368866168553</c:v>
                </c:pt>
                <c:pt idx="36">
                  <c:v>144.40493690916227</c:v>
                </c:pt>
                <c:pt idx="37">
                  <c:v>148.41618515663899</c:v>
                </c:pt>
                <c:pt idx="38">
                  <c:v>152.42743340411573</c:v>
                </c:pt>
                <c:pt idx="39">
                  <c:v>156.43868165159245</c:v>
                </c:pt>
                <c:pt idx="40">
                  <c:v>160.44992989906919</c:v>
                </c:pt>
                <c:pt idx="41">
                  <c:v>164.4611781465459</c:v>
                </c:pt>
                <c:pt idx="42">
                  <c:v>168.47242639402265</c:v>
                </c:pt>
                <c:pt idx="43">
                  <c:v>172.48367464149939</c:v>
                </c:pt>
                <c:pt idx="44">
                  <c:v>176.49492288897611</c:v>
                </c:pt>
                <c:pt idx="45">
                  <c:v>180.50617113645285</c:v>
                </c:pt>
                <c:pt idx="46">
                  <c:v>184.51741938392956</c:v>
                </c:pt>
                <c:pt idx="47">
                  <c:v>188.52866763140631</c:v>
                </c:pt>
                <c:pt idx="48">
                  <c:v>192.53991587888302</c:v>
                </c:pt>
                <c:pt idx="49">
                  <c:v>196.55116412635977</c:v>
                </c:pt>
                <c:pt idx="50">
                  <c:v>200.56241237383648</c:v>
                </c:pt>
                <c:pt idx="51">
                  <c:v>204.57366062131322</c:v>
                </c:pt>
                <c:pt idx="52">
                  <c:v>208.58490886878994</c:v>
                </c:pt>
                <c:pt idx="53">
                  <c:v>212.59615711626668</c:v>
                </c:pt>
                <c:pt idx="54">
                  <c:v>216.6074053637434</c:v>
                </c:pt>
                <c:pt idx="55">
                  <c:v>220.61865361122014</c:v>
                </c:pt>
                <c:pt idx="56">
                  <c:v>224.62990185869685</c:v>
                </c:pt>
                <c:pt idx="57">
                  <c:v>228.6411501061736</c:v>
                </c:pt>
                <c:pt idx="58">
                  <c:v>232.65239835365031</c:v>
                </c:pt>
                <c:pt idx="59">
                  <c:v>236.66364660112706</c:v>
                </c:pt>
                <c:pt idx="60">
                  <c:v>240.67489484860377</c:v>
                </c:pt>
                <c:pt idx="61">
                  <c:v>244.68614309608051</c:v>
                </c:pt>
                <c:pt idx="62">
                  <c:v>248.69739134355723</c:v>
                </c:pt>
                <c:pt idx="63">
                  <c:v>252.70863959103397</c:v>
                </c:pt>
                <c:pt idx="64">
                  <c:v>256.71988783851072</c:v>
                </c:pt>
                <c:pt idx="65">
                  <c:v>260.73113608598743</c:v>
                </c:pt>
                <c:pt idx="66">
                  <c:v>264.74238433346414</c:v>
                </c:pt>
                <c:pt idx="67">
                  <c:v>268.75363258094092</c:v>
                </c:pt>
                <c:pt idx="68">
                  <c:v>272.76488082841763</c:v>
                </c:pt>
                <c:pt idx="69">
                  <c:v>276.77612907589435</c:v>
                </c:pt>
                <c:pt idx="70">
                  <c:v>280.78737732337106</c:v>
                </c:pt>
                <c:pt idx="71">
                  <c:v>284.79862557084783</c:v>
                </c:pt>
                <c:pt idx="72">
                  <c:v>288.80987381832455</c:v>
                </c:pt>
                <c:pt idx="73">
                  <c:v>292.82112206580126</c:v>
                </c:pt>
                <c:pt idx="74">
                  <c:v>296.83237031327798</c:v>
                </c:pt>
                <c:pt idx="75">
                  <c:v>300.84361856075475</c:v>
                </c:pt>
                <c:pt idx="76">
                  <c:v>304.85486680823146</c:v>
                </c:pt>
                <c:pt idx="77">
                  <c:v>308.86611505570818</c:v>
                </c:pt>
                <c:pt idx="78">
                  <c:v>312.87736330318489</c:v>
                </c:pt>
                <c:pt idx="79">
                  <c:v>316.88861155066166</c:v>
                </c:pt>
                <c:pt idx="80">
                  <c:v>320.89985979813838</c:v>
                </c:pt>
                <c:pt idx="81">
                  <c:v>324.91110804561509</c:v>
                </c:pt>
                <c:pt idx="82">
                  <c:v>328.92235629309181</c:v>
                </c:pt>
                <c:pt idx="83">
                  <c:v>332.93360454056858</c:v>
                </c:pt>
                <c:pt idx="84">
                  <c:v>336.9448527880453</c:v>
                </c:pt>
                <c:pt idx="85">
                  <c:v>340.95610103552201</c:v>
                </c:pt>
                <c:pt idx="86">
                  <c:v>344.96734928299878</c:v>
                </c:pt>
                <c:pt idx="87">
                  <c:v>348.9785975304755</c:v>
                </c:pt>
                <c:pt idx="88">
                  <c:v>352.98984577795221</c:v>
                </c:pt>
                <c:pt idx="89">
                  <c:v>357.00109402542893</c:v>
                </c:pt>
                <c:pt idx="90">
                  <c:v>361.0123422729057</c:v>
                </c:pt>
                <c:pt idx="91">
                  <c:v>365.02359052038241</c:v>
                </c:pt>
                <c:pt idx="92">
                  <c:v>369.03483876785913</c:v>
                </c:pt>
                <c:pt idx="93">
                  <c:v>373.04608701533584</c:v>
                </c:pt>
                <c:pt idx="94">
                  <c:v>377.05733526281261</c:v>
                </c:pt>
                <c:pt idx="95">
                  <c:v>381.06858351028933</c:v>
                </c:pt>
                <c:pt idx="96">
                  <c:v>385.07983175776604</c:v>
                </c:pt>
                <c:pt idx="97">
                  <c:v>389.09108000524276</c:v>
                </c:pt>
                <c:pt idx="98">
                  <c:v>393.10232825271953</c:v>
                </c:pt>
                <c:pt idx="99">
                  <c:v>397.11357650019625</c:v>
                </c:pt>
                <c:pt idx="100">
                  <c:v>401.12482474767296</c:v>
                </c:pt>
                <c:pt idx="101">
                  <c:v>401.12482474767296</c:v>
                </c:pt>
                <c:pt idx="102">
                  <c:v>401.12482474767296</c:v>
                </c:pt>
                <c:pt idx="103">
                  <c:v>401.70979845043001</c:v>
                </c:pt>
                <c:pt idx="104">
                  <c:v>402.87682828136673</c:v>
                </c:pt>
                <c:pt idx="105">
                  <c:v>404.04385811230344</c:v>
                </c:pt>
                <c:pt idx="106">
                  <c:v>405.21088794324015</c:v>
                </c:pt>
                <c:pt idx="107">
                  <c:v>406.37791777417686</c:v>
                </c:pt>
                <c:pt idx="108">
                  <c:v>407.54494760511358</c:v>
                </c:pt>
                <c:pt idx="109">
                  <c:v>408.71197743605029</c:v>
                </c:pt>
                <c:pt idx="110">
                  <c:v>409.879007266987</c:v>
                </c:pt>
                <c:pt idx="111">
                  <c:v>411.04603709792372</c:v>
                </c:pt>
                <c:pt idx="112">
                  <c:v>412.21306692886043</c:v>
                </c:pt>
                <c:pt idx="113">
                  <c:v>413.38009675979714</c:v>
                </c:pt>
                <c:pt idx="114">
                  <c:v>414.54712659073385</c:v>
                </c:pt>
                <c:pt idx="115">
                  <c:v>415.71415642167057</c:v>
                </c:pt>
                <c:pt idx="116">
                  <c:v>416.88118625260728</c:v>
                </c:pt>
                <c:pt idx="117">
                  <c:v>418.04821608354399</c:v>
                </c:pt>
                <c:pt idx="118">
                  <c:v>419.2152459144807</c:v>
                </c:pt>
                <c:pt idx="119">
                  <c:v>420.38227574541736</c:v>
                </c:pt>
                <c:pt idx="120">
                  <c:v>421.54930557635407</c:v>
                </c:pt>
                <c:pt idx="121">
                  <c:v>422.71633540729079</c:v>
                </c:pt>
                <c:pt idx="122">
                  <c:v>423.8833652382275</c:v>
                </c:pt>
                <c:pt idx="123">
                  <c:v>425.05039506916421</c:v>
                </c:pt>
                <c:pt idx="124">
                  <c:v>426.21742490010092</c:v>
                </c:pt>
                <c:pt idx="125">
                  <c:v>427.38445473103764</c:v>
                </c:pt>
                <c:pt idx="126">
                  <c:v>428.55148456197435</c:v>
                </c:pt>
                <c:pt idx="127">
                  <c:v>429.71851439291106</c:v>
                </c:pt>
                <c:pt idx="128">
                  <c:v>430.88554422384777</c:v>
                </c:pt>
                <c:pt idx="129">
                  <c:v>432.05257405478449</c:v>
                </c:pt>
                <c:pt idx="130">
                  <c:v>433.2196038857212</c:v>
                </c:pt>
                <c:pt idx="131">
                  <c:v>434.38663371665791</c:v>
                </c:pt>
                <c:pt idx="132">
                  <c:v>435.55366354759462</c:v>
                </c:pt>
                <c:pt idx="133">
                  <c:v>436.72069337853134</c:v>
                </c:pt>
                <c:pt idx="134">
                  <c:v>437.88772320946805</c:v>
                </c:pt>
                <c:pt idx="135">
                  <c:v>439.05475304040476</c:v>
                </c:pt>
                <c:pt idx="136">
                  <c:v>440.22178287134147</c:v>
                </c:pt>
                <c:pt idx="137">
                  <c:v>441.38881270227819</c:v>
                </c:pt>
                <c:pt idx="138">
                  <c:v>442.5558425332149</c:v>
                </c:pt>
                <c:pt idx="139">
                  <c:v>443.72287236415161</c:v>
                </c:pt>
                <c:pt idx="140">
                  <c:v>444.88990219508833</c:v>
                </c:pt>
                <c:pt idx="141">
                  <c:v>446.05693202602504</c:v>
                </c:pt>
                <c:pt idx="142">
                  <c:v>447.22396185696175</c:v>
                </c:pt>
                <c:pt idx="143">
                  <c:v>448.39099168789846</c:v>
                </c:pt>
                <c:pt idx="144">
                  <c:v>449.55802151883518</c:v>
                </c:pt>
                <c:pt idx="145">
                  <c:v>450.72505134977189</c:v>
                </c:pt>
                <c:pt idx="146">
                  <c:v>451.8920811807086</c:v>
                </c:pt>
                <c:pt idx="147">
                  <c:v>453.05911101164531</c:v>
                </c:pt>
                <c:pt idx="148">
                  <c:v>454.22614084258203</c:v>
                </c:pt>
                <c:pt idx="149">
                  <c:v>455.39317067351874</c:v>
                </c:pt>
                <c:pt idx="150">
                  <c:v>456.56020050445545</c:v>
                </c:pt>
                <c:pt idx="151">
                  <c:v>457.72723033539216</c:v>
                </c:pt>
                <c:pt idx="152">
                  <c:v>458.89426016632888</c:v>
                </c:pt>
                <c:pt idx="153">
                  <c:v>460.06128999726559</c:v>
                </c:pt>
                <c:pt idx="154">
                  <c:v>461.2283198282023</c:v>
                </c:pt>
                <c:pt idx="155">
                  <c:v>462.39534965913901</c:v>
                </c:pt>
                <c:pt idx="156">
                  <c:v>463.56237949007573</c:v>
                </c:pt>
                <c:pt idx="157">
                  <c:v>464.72940932101244</c:v>
                </c:pt>
                <c:pt idx="158">
                  <c:v>465.89643915194915</c:v>
                </c:pt>
                <c:pt idx="159">
                  <c:v>467.06346898288587</c:v>
                </c:pt>
                <c:pt idx="160">
                  <c:v>468.23049881382258</c:v>
                </c:pt>
                <c:pt idx="161">
                  <c:v>469.39752864475929</c:v>
                </c:pt>
                <c:pt idx="162">
                  <c:v>470.564558475696</c:v>
                </c:pt>
                <c:pt idx="163">
                  <c:v>471.73158830663272</c:v>
                </c:pt>
                <c:pt idx="164">
                  <c:v>472.89861813756943</c:v>
                </c:pt>
                <c:pt idx="165">
                  <c:v>474.06564796850614</c:v>
                </c:pt>
                <c:pt idx="166">
                  <c:v>475.23267779944285</c:v>
                </c:pt>
                <c:pt idx="167">
                  <c:v>476.39970763037957</c:v>
                </c:pt>
                <c:pt idx="168">
                  <c:v>477.56673746131628</c:v>
                </c:pt>
                <c:pt idx="169">
                  <c:v>478.73376729225299</c:v>
                </c:pt>
                <c:pt idx="170">
                  <c:v>479.9007971231897</c:v>
                </c:pt>
                <c:pt idx="171">
                  <c:v>481.06782695412642</c:v>
                </c:pt>
                <c:pt idx="172">
                  <c:v>482.23485678506313</c:v>
                </c:pt>
                <c:pt idx="173">
                  <c:v>483.40188661599984</c:v>
                </c:pt>
                <c:pt idx="174">
                  <c:v>484.56891644693656</c:v>
                </c:pt>
                <c:pt idx="175">
                  <c:v>485.73594627787327</c:v>
                </c:pt>
                <c:pt idx="176">
                  <c:v>486.90297610880998</c:v>
                </c:pt>
                <c:pt idx="177">
                  <c:v>488.07000593974669</c:v>
                </c:pt>
                <c:pt idx="178">
                  <c:v>489.23703577068341</c:v>
                </c:pt>
                <c:pt idx="179">
                  <c:v>490.40406560162012</c:v>
                </c:pt>
                <c:pt idx="180">
                  <c:v>491.57109543255683</c:v>
                </c:pt>
                <c:pt idx="181">
                  <c:v>492.73812526349354</c:v>
                </c:pt>
                <c:pt idx="182">
                  <c:v>493.90515509443026</c:v>
                </c:pt>
                <c:pt idx="183">
                  <c:v>495.07218492536697</c:v>
                </c:pt>
                <c:pt idx="184">
                  <c:v>496.23921475630368</c:v>
                </c:pt>
                <c:pt idx="185">
                  <c:v>497.40624458724039</c:v>
                </c:pt>
                <c:pt idx="186">
                  <c:v>498.57327441817711</c:v>
                </c:pt>
                <c:pt idx="187">
                  <c:v>499.74030424911382</c:v>
                </c:pt>
                <c:pt idx="188">
                  <c:v>500.90733408005053</c:v>
                </c:pt>
                <c:pt idx="189">
                  <c:v>502.07436391098724</c:v>
                </c:pt>
                <c:pt idx="190">
                  <c:v>503.24139374192396</c:v>
                </c:pt>
                <c:pt idx="191">
                  <c:v>504.40842357286067</c:v>
                </c:pt>
                <c:pt idx="192">
                  <c:v>505.57545340379738</c:v>
                </c:pt>
                <c:pt idx="193">
                  <c:v>506.7424832347341</c:v>
                </c:pt>
                <c:pt idx="194">
                  <c:v>507.90951306567081</c:v>
                </c:pt>
                <c:pt idx="195">
                  <c:v>509.07654289660752</c:v>
                </c:pt>
                <c:pt idx="196">
                  <c:v>510.24357272754423</c:v>
                </c:pt>
                <c:pt idx="197">
                  <c:v>511.41060255848095</c:v>
                </c:pt>
                <c:pt idx="198">
                  <c:v>512.57763238941766</c:v>
                </c:pt>
                <c:pt idx="199">
                  <c:v>513.74466222035437</c:v>
                </c:pt>
                <c:pt idx="200">
                  <c:v>514.91169205129108</c:v>
                </c:pt>
                <c:pt idx="201">
                  <c:v>516.0787218822278</c:v>
                </c:pt>
                <c:pt idx="202">
                  <c:v>517.24575171316451</c:v>
                </c:pt>
                <c:pt idx="203">
                  <c:v>518.41278154410122</c:v>
                </c:pt>
                <c:pt idx="204">
                  <c:v>519.57981137503793</c:v>
                </c:pt>
                <c:pt idx="205">
                  <c:v>520.74684120597465</c:v>
                </c:pt>
                <c:pt idx="206">
                  <c:v>521.91387103691136</c:v>
                </c:pt>
                <c:pt idx="207">
                  <c:v>523.08090086784807</c:v>
                </c:pt>
                <c:pt idx="208">
                  <c:v>524.24793069878478</c:v>
                </c:pt>
                <c:pt idx="209">
                  <c:v>525.4149605297215</c:v>
                </c:pt>
                <c:pt idx="210">
                  <c:v>526.58199036065821</c:v>
                </c:pt>
                <c:pt idx="211">
                  <c:v>527.74902019159492</c:v>
                </c:pt>
                <c:pt idx="212">
                  <c:v>528.91605002253164</c:v>
                </c:pt>
                <c:pt idx="213">
                  <c:v>530.08307985346835</c:v>
                </c:pt>
                <c:pt idx="214">
                  <c:v>531.25010968440506</c:v>
                </c:pt>
                <c:pt idx="215">
                  <c:v>532.41713951534177</c:v>
                </c:pt>
                <c:pt idx="216">
                  <c:v>533.58416934627849</c:v>
                </c:pt>
                <c:pt idx="217">
                  <c:v>534.7511991772152</c:v>
                </c:pt>
                <c:pt idx="218">
                  <c:v>535.91822900815191</c:v>
                </c:pt>
                <c:pt idx="219">
                  <c:v>537.08525883908862</c:v>
                </c:pt>
                <c:pt idx="220">
                  <c:v>538.25228867002534</c:v>
                </c:pt>
                <c:pt idx="221">
                  <c:v>539.41931850096205</c:v>
                </c:pt>
                <c:pt idx="222">
                  <c:v>540.58634833189876</c:v>
                </c:pt>
                <c:pt idx="223">
                  <c:v>541.75337816283547</c:v>
                </c:pt>
                <c:pt idx="224">
                  <c:v>542.92040799377219</c:v>
                </c:pt>
                <c:pt idx="225">
                  <c:v>544.0874378247089</c:v>
                </c:pt>
                <c:pt idx="226">
                  <c:v>545.25446765564561</c:v>
                </c:pt>
                <c:pt idx="227">
                  <c:v>546.42149748658233</c:v>
                </c:pt>
                <c:pt idx="228">
                  <c:v>547.58852731751904</c:v>
                </c:pt>
                <c:pt idx="229">
                  <c:v>548.75555714845575</c:v>
                </c:pt>
                <c:pt idx="230">
                  <c:v>549.92258697939246</c:v>
                </c:pt>
                <c:pt idx="231">
                  <c:v>551.08961681032918</c:v>
                </c:pt>
                <c:pt idx="232">
                  <c:v>552.25664664126589</c:v>
                </c:pt>
                <c:pt idx="233">
                  <c:v>553.4236764722026</c:v>
                </c:pt>
                <c:pt idx="234">
                  <c:v>554.59070630313931</c:v>
                </c:pt>
                <c:pt idx="235">
                  <c:v>555.75773613407603</c:v>
                </c:pt>
                <c:pt idx="236">
                  <c:v>556.92476596501274</c:v>
                </c:pt>
                <c:pt idx="237">
                  <c:v>558.09179579594945</c:v>
                </c:pt>
                <c:pt idx="238">
                  <c:v>559.25882562688616</c:v>
                </c:pt>
                <c:pt idx="239">
                  <c:v>560.42585545782288</c:v>
                </c:pt>
                <c:pt idx="240">
                  <c:v>561.59288528875959</c:v>
                </c:pt>
                <c:pt idx="241">
                  <c:v>562.7599151196963</c:v>
                </c:pt>
                <c:pt idx="242">
                  <c:v>563.92694495063301</c:v>
                </c:pt>
                <c:pt idx="243">
                  <c:v>565.09397478156973</c:v>
                </c:pt>
                <c:pt idx="244">
                  <c:v>566.26100461250644</c:v>
                </c:pt>
                <c:pt idx="245">
                  <c:v>567.42803444344315</c:v>
                </c:pt>
                <c:pt idx="246">
                  <c:v>568.59506427437987</c:v>
                </c:pt>
                <c:pt idx="247">
                  <c:v>569.76209410531658</c:v>
                </c:pt>
                <c:pt idx="248">
                  <c:v>570.92912393625329</c:v>
                </c:pt>
                <c:pt idx="249">
                  <c:v>572.09615376719</c:v>
                </c:pt>
                <c:pt idx="250">
                  <c:v>573.26318359812672</c:v>
                </c:pt>
                <c:pt idx="251">
                  <c:v>574.43021342906343</c:v>
                </c:pt>
                <c:pt idx="252">
                  <c:v>575.59724326000014</c:v>
                </c:pt>
                <c:pt idx="253">
                  <c:v>576.76427309093685</c:v>
                </c:pt>
                <c:pt idx="254">
                  <c:v>577.93130292187357</c:v>
                </c:pt>
                <c:pt idx="255">
                  <c:v>579.09833275281028</c:v>
                </c:pt>
                <c:pt idx="256">
                  <c:v>580.26536258374699</c:v>
                </c:pt>
                <c:pt idx="257">
                  <c:v>581.4323924146837</c:v>
                </c:pt>
                <c:pt idx="258">
                  <c:v>582.59942224562042</c:v>
                </c:pt>
                <c:pt idx="259">
                  <c:v>583.76645207655713</c:v>
                </c:pt>
                <c:pt idx="260">
                  <c:v>584.93348190749384</c:v>
                </c:pt>
                <c:pt idx="261">
                  <c:v>586.10051173843055</c:v>
                </c:pt>
                <c:pt idx="262">
                  <c:v>587.26754156936727</c:v>
                </c:pt>
                <c:pt idx="263">
                  <c:v>588.43457140030398</c:v>
                </c:pt>
                <c:pt idx="264">
                  <c:v>589.60160123124069</c:v>
                </c:pt>
                <c:pt idx="265">
                  <c:v>590.76863106217741</c:v>
                </c:pt>
                <c:pt idx="266">
                  <c:v>591.93566089311412</c:v>
                </c:pt>
                <c:pt idx="267">
                  <c:v>593.10269072405083</c:v>
                </c:pt>
                <c:pt idx="268">
                  <c:v>594.26972055498754</c:v>
                </c:pt>
                <c:pt idx="269">
                  <c:v>595.43675038592426</c:v>
                </c:pt>
                <c:pt idx="270">
                  <c:v>596.60378021686097</c:v>
                </c:pt>
                <c:pt idx="271">
                  <c:v>597.77081004779768</c:v>
                </c:pt>
                <c:pt idx="272">
                  <c:v>598.93783987873439</c:v>
                </c:pt>
                <c:pt idx="273">
                  <c:v>600.10486970967111</c:v>
                </c:pt>
                <c:pt idx="274">
                  <c:v>601.27189954060782</c:v>
                </c:pt>
                <c:pt idx="275">
                  <c:v>602.43892937154453</c:v>
                </c:pt>
                <c:pt idx="276">
                  <c:v>603.60595920248124</c:v>
                </c:pt>
                <c:pt idx="277">
                  <c:v>604.77298903341796</c:v>
                </c:pt>
                <c:pt idx="278">
                  <c:v>605.94001886435467</c:v>
                </c:pt>
                <c:pt idx="279">
                  <c:v>607.10704869529138</c:v>
                </c:pt>
                <c:pt idx="280">
                  <c:v>608.2740785262281</c:v>
                </c:pt>
                <c:pt idx="281">
                  <c:v>609.44110835716481</c:v>
                </c:pt>
                <c:pt idx="282">
                  <c:v>610.60813818810152</c:v>
                </c:pt>
                <c:pt idx="283">
                  <c:v>611.77516801903823</c:v>
                </c:pt>
                <c:pt idx="284">
                  <c:v>612.94219784997495</c:v>
                </c:pt>
                <c:pt idx="285">
                  <c:v>614.10922768091166</c:v>
                </c:pt>
                <c:pt idx="286">
                  <c:v>615.27625751184837</c:v>
                </c:pt>
                <c:pt idx="287">
                  <c:v>616.44328734278508</c:v>
                </c:pt>
                <c:pt idx="288">
                  <c:v>617.6103171737218</c:v>
                </c:pt>
                <c:pt idx="289">
                  <c:v>618.77734700465851</c:v>
                </c:pt>
                <c:pt idx="290">
                  <c:v>619.94437683559522</c:v>
                </c:pt>
                <c:pt idx="291">
                  <c:v>621.11140666653193</c:v>
                </c:pt>
                <c:pt idx="292">
                  <c:v>622.27843649746865</c:v>
                </c:pt>
                <c:pt idx="293">
                  <c:v>623.44546632840536</c:v>
                </c:pt>
                <c:pt idx="294">
                  <c:v>624.61249615934207</c:v>
                </c:pt>
                <c:pt idx="295">
                  <c:v>625.77952599027878</c:v>
                </c:pt>
                <c:pt idx="296">
                  <c:v>626.9465558212155</c:v>
                </c:pt>
                <c:pt idx="297">
                  <c:v>628.11358565215221</c:v>
                </c:pt>
                <c:pt idx="298">
                  <c:v>629.28061548308892</c:v>
                </c:pt>
                <c:pt idx="299">
                  <c:v>630.44764531402564</c:v>
                </c:pt>
                <c:pt idx="300">
                  <c:v>631.61467514496223</c:v>
                </c:pt>
                <c:pt idx="301">
                  <c:v>632.78170497589895</c:v>
                </c:pt>
                <c:pt idx="302">
                  <c:v>633.94873480683566</c:v>
                </c:pt>
                <c:pt idx="303">
                  <c:v>635.11576463777237</c:v>
                </c:pt>
                <c:pt idx="304">
                  <c:v>636.28279446870908</c:v>
                </c:pt>
                <c:pt idx="305">
                  <c:v>637.4498242996458</c:v>
                </c:pt>
                <c:pt idx="306">
                  <c:v>638.61685413058251</c:v>
                </c:pt>
                <c:pt idx="307">
                  <c:v>639.78388396151922</c:v>
                </c:pt>
                <c:pt idx="308">
                  <c:v>640.95091379245594</c:v>
                </c:pt>
                <c:pt idx="309">
                  <c:v>642.11794362339265</c:v>
                </c:pt>
                <c:pt idx="310">
                  <c:v>643.28497345432936</c:v>
                </c:pt>
                <c:pt idx="311">
                  <c:v>644.45200328526607</c:v>
                </c:pt>
                <c:pt idx="312">
                  <c:v>645.61903311620279</c:v>
                </c:pt>
                <c:pt idx="313">
                  <c:v>646.7860629471395</c:v>
                </c:pt>
                <c:pt idx="314">
                  <c:v>647.95309277807621</c:v>
                </c:pt>
                <c:pt idx="315">
                  <c:v>649.12012260901292</c:v>
                </c:pt>
                <c:pt idx="316">
                  <c:v>650.28715243994964</c:v>
                </c:pt>
                <c:pt idx="317">
                  <c:v>651.45418227088635</c:v>
                </c:pt>
                <c:pt idx="318">
                  <c:v>652.62121210182306</c:v>
                </c:pt>
                <c:pt idx="319">
                  <c:v>653.78824193275977</c:v>
                </c:pt>
                <c:pt idx="320">
                  <c:v>654.95527176369649</c:v>
                </c:pt>
                <c:pt idx="321">
                  <c:v>656.1223015946332</c:v>
                </c:pt>
                <c:pt idx="322">
                  <c:v>657.28933142556991</c:v>
                </c:pt>
                <c:pt idx="323">
                  <c:v>658.45636125650663</c:v>
                </c:pt>
                <c:pt idx="324">
                  <c:v>659.62339108744334</c:v>
                </c:pt>
                <c:pt idx="325">
                  <c:v>660.79042091838005</c:v>
                </c:pt>
                <c:pt idx="326">
                  <c:v>661.95745074931676</c:v>
                </c:pt>
                <c:pt idx="327">
                  <c:v>663.12448058025348</c:v>
                </c:pt>
                <c:pt idx="328">
                  <c:v>664.29151041119019</c:v>
                </c:pt>
                <c:pt idx="329">
                  <c:v>665.4585402421269</c:v>
                </c:pt>
                <c:pt idx="330">
                  <c:v>666.62557007306361</c:v>
                </c:pt>
                <c:pt idx="331">
                  <c:v>667.79259990400033</c:v>
                </c:pt>
                <c:pt idx="332">
                  <c:v>668.95962973493704</c:v>
                </c:pt>
                <c:pt idx="333">
                  <c:v>670.12665956587375</c:v>
                </c:pt>
                <c:pt idx="334">
                  <c:v>671.29368939681046</c:v>
                </c:pt>
                <c:pt idx="335">
                  <c:v>672.46071922774718</c:v>
                </c:pt>
                <c:pt idx="336">
                  <c:v>673.62774905868389</c:v>
                </c:pt>
                <c:pt idx="337">
                  <c:v>674.7947788896206</c:v>
                </c:pt>
                <c:pt idx="338">
                  <c:v>675.96180872055731</c:v>
                </c:pt>
                <c:pt idx="339">
                  <c:v>677.12883855149403</c:v>
                </c:pt>
                <c:pt idx="340">
                  <c:v>678.29586838243074</c:v>
                </c:pt>
                <c:pt idx="341">
                  <c:v>679.46289821336745</c:v>
                </c:pt>
                <c:pt idx="342">
                  <c:v>680.62992804430417</c:v>
                </c:pt>
                <c:pt idx="343">
                  <c:v>681.79695787524088</c:v>
                </c:pt>
                <c:pt idx="344">
                  <c:v>682.96398770617759</c:v>
                </c:pt>
                <c:pt idx="345">
                  <c:v>684.1310175371143</c:v>
                </c:pt>
                <c:pt idx="346">
                  <c:v>685.29804736805102</c:v>
                </c:pt>
                <c:pt idx="347">
                  <c:v>686.46507719898761</c:v>
                </c:pt>
                <c:pt idx="348">
                  <c:v>687.63210702992421</c:v>
                </c:pt>
                <c:pt idx="349">
                  <c:v>688.79913686086093</c:v>
                </c:pt>
                <c:pt idx="350">
                  <c:v>689.96616669179753</c:v>
                </c:pt>
                <c:pt idx="351">
                  <c:v>691.13319652273412</c:v>
                </c:pt>
                <c:pt idx="352">
                  <c:v>692.30022635367084</c:v>
                </c:pt>
                <c:pt idx="353">
                  <c:v>693.46725618460744</c:v>
                </c:pt>
                <c:pt idx="354">
                  <c:v>694.63428601554403</c:v>
                </c:pt>
                <c:pt idx="355">
                  <c:v>695.80131584648075</c:v>
                </c:pt>
                <c:pt idx="356">
                  <c:v>696.96834567741735</c:v>
                </c:pt>
                <c:pt idx="357">
                  <c:v>698.13537550835395</c:v>
                </c:pt>
                <c:pt idx="358">
                  <c:v>699.30240533929066</c:v>
                </c:pt>
                <c:pt idx="359">
                  <c:v>700.46943517022726</c:v>
                </c:pt>
                <c:pt idx="360">
                  <c:v>701.63646500116386</c:v>
                </c:pt>
                <c:pt idx="361">
                  <c:v>702.80349483210057</c:v>
                </c:pt>
                <c:pt idx="362">
                  <c:v>703.97052466303717</c:v>
                </c:pt>
                <c:pt idx="363">
                  <c:v>705.13755449397377</c:v>
                </c:pt>
                <c:pt idx="364">
                  <c:v>706.30458432491048</c:v>
                </c:pt>
                <c:pt idx="365">
                  <c:v>707.47161415584708</c:v>
                </c:pt>
                <c:pt idx="366">
                  <c:v>708.63864398678368</c:v>
                </c:pt>
                <c:pt idx="367">
                  <c:v>709.80567381772039</c:v>
                </c:pt>
                <c:pt idx="368">
                  <c:v>710.97270364865699</c:v>
                </c:pt>
                <c:pt idx="369">
                  <c:v>712.13973347959359</c:v>
                </c:pt>
                <c:pt idx="370">
                  <c:v>713.30676331053019</c:v>
                </c:pt>
                <c:pt idx="371">
                  <c:v>714.4737931414669</c:v>
                </c:pt>
                <c:pt idx="372">
                  <c:v>715.6408229724035</c:v>
                </c:pt>
                <c:pt idx="373">
                  <c:v>716.8078528033401</c:v>
                </c:pt>
                <c:pt idx="374">
                  <c:v>717.97488263427681</c:v>
                </c:pt>
                <c:pt idx="375">
                  <c:v>719.14191246521341</c:v>
                </c:pt>
                <c:pt idx="376">
                  <c:v>720.30894229615001</c:v>
                </c:pt>
                <c:pt idx="377">
                  <c:v>721.47597212708672</c:v>
                </c:pt>
                <c:pt idx="378">
                  <c:v>722.64300195802332</c:v>
                </c:pt>
                <c:pt idx="379">
                  <c:v>723.81003178895992</c:v>
                </c:pt>
                <c:pt idx="380">
                  <c:v>724.97706161989663</c:v>
                </c:pt>
                <c:pt idx="381">
                  <c:v>726.14409145083323</c:v>
                </c:pt>
                <c:pt idx="382">
                  <c:v>727.31112128176983</c:v>
                </c:pt>
                <c:pt idx="383">
                  <c:v>728.47815111270654</c:v>
                </c:pt>
                <c:pt idx="384">
                  <c:v>729.64518094364314</c:v>
                </c:pt>
                <c:pt idx="385">
                  <c:v>730.81221077457974</c:v>
                </c:pt>
                <c:pt idx="386">
                  <c:v>731.97924060551645</c:v>
                </c:pt>
                <c:pt idx="387">
                  <c:v>733.14627043645305</c:v>
                </c:pt>
                <c:pt idx="388">
                  <c:v>734.31330026738965</c:v>
                </c:pt>
                <c:pt idx="389">
                  <c:v>735.48033009832636</c:v>
                </c:pt>
                <c:pt idx="390">
                  <c:v>736.64735992926296</c:v>
                </c:pt>
                <c:pt idx="391">
                  <c:v>737.81438976019956</c:v>
                </c:pt>
                <c:pt idx="392">
                  <c:v>738.98141959113627</c:v>
                </c:pt>
                <c:pt idx="393">
                  <c:v>740.14844942207287</c:v>
                </c:pt>
                <c:pt idx="394">
                  <c:v>741.31547925300947</c:v>
                </c:pt>
                <c:pt idx="395">
                  <c:v>742.48250908394618</c:v>
                </c:pt>
                <c:pt idx="396">
                  <c:v>743.64953891488278</c:v>
                </c:pt>
                <c:pt idx="397">
                  <c:v>744.81656874581938</c:v>
                </c:pt>
                <c:pt idx="398">
                  <c:v>745.98359857675609</c:v>
                </c:pt>
                <c:pt idx="399">
                  <c:v>747.15062840769269</c:v>
                </c:pt>
                <c:pt idx="400">
                  <c:v>748.31765823862929</c:v>
                </c:pt>
                <c:pt idx="401">
                  <c:v>749.484688069566</c:v>
                </c:pt>
                <c:pt idx="402">
                  <c:v>750.6517179005026</c:v>
                </c:pt>
                <c:pt idx="403">
                  <c:v>751.8187477314392</c:v>
                </c:pt>
                <c:pt idx="404">
                  <c:v>752.98577756237592</c:v>
                </c:pt>
                <c:pt idx="405">
                  <c:v>754.15280739331251</c:v>
                </c:pt>
                <c:pt idx="406">
                  <c:v>755.31983722424911</c:v>
                </c:pt>
                <c:pt idx="407">
                  <c:v>756.48686705518583</c:v>
                </c:pt>
                <c:pt idx="408">
                  <c:v>757.65389688612242</c:v>
                </c:pt>
                <c:pt idx="409">
                  <c:v>758.82092671705902</c:v>
                </c:pt>
                <c:pt idx="410">
                  <c:v>759.98795654799574</c:v>
                </c:pt>
                <c:pt idx="411">
                  <c:v>761.15498637893234</c:v>
                </c:pt>
                <c:pt idx="412">
                  <c:v>762.32201620986893</c:v>
                </c:pt>
                <c:pt idx="413">
                  <c:v>763.48904604080565</c:v>
                </c:pt>
                <c:pt idx="414">
                  <c:v>764.65607587174225</c:v>
                </c:pt>
                <c:pt idx="415">
                  <c:v>765.82310570267884</c:v>
                </c:pt>
                <c:pt idx="416">
                  <c:v>766.99013553361556</c:v>
                </c:pt>
                <c:pt idx="417">
                  <c:v>768.15716536455216</c:v>
                </c:pt>
                <c:pt idx="418">
                  <c:v>769.32419519548876</c:v>
                </c:pt>
                <c:pt idx="419">
                  <c:v>770.49122502642547</c:v>
                </c:pt>
                <c:pt idx="420">
                  <c:v>771.65825485736207</c:v>
                </c:pt>
                <c:pt idx="421">
                  <c:v>772.82528468829867</c:v>
                </c:pt>
                <c:pt idx="422">
                  <c:v>773.99231451923538</c:v>
                </c:pt>
                <c:pt idx="423">
                  <c:v>775.15934435017198</c:v>
                </c:pt>
                <c:pt idx="424">
                  <c:v>776.32637418110858</c:v>
                </c:pt>
                <c:pt idx="425">
                  <c:v>777.49340401204518</c:v>
                </c:pt>
                <c:pt idx="426">
                  <c:v>778.66043384298189</c:v>
                </c:pt>
                <c:pt idx="427">
                  <c:v>779.82746367391849</c:v>
                </c:pt>
                <c:pt idx="428">
                  <c:v>780.99449350485509</c:v>
                </c:pt>
                <c:pt idx="429">
                  <c:v>782.1615233357918</c:v>
                </c:pt>
                <c:pt idx="430">
                  <c:v>783.3285531667284</c:v>
                </c:pt>
                <c:pt idx="431">
                  <c:v>784.495582997665</c:v>
                </c:pt>
                <c:pt idx="432">
                  <c:v>785.66261282860171</c:v>
                </c:pt>
                <c:pt idx="433">
                  <c:v>786.82964265953831</c:v>
                </c:pt>
                <c:pt idx="434">
                  <c:v>787.99667249047491</c:v>
                </c:pt>
                <c:pt idx="435">
                  <c:v>789.16370232141162</c:v>
                </c:pt>
                <c:pt idx="436">
                  <c:v>790.33073215234822</c:v>
                </c:pt>
                <c:pt idx="437">
                  <c:v>791.49776198328482</c:v>
                </c:pt>
                <c:pt idx="438">
                  <c:v>792.66479181422153</c:v>
                </c:pt>
                <c:pt idx="439">
                  <c:v>793.83182164515813</c:v>
                </c:pt>
                <c:pt idx="440">
                  <c:v>794.99885147609473</c:v>
                </c:pt>
                <c:pt idx="441">
                  <c:v>796.16588130703144</c:v>
                </c:pt>
                <c:pt idx="442">
                  <c:v>797.33291113796804</c:v>
                </c:pt>
                <c:pt idx="443">
                  <c:v>798.49994096890464</c:v>
                </c:pt>
                <c:pt idx="444">
                  <c:v>799.66697079984135</c:v>
                </c:pt>
                <c:pt idx="445">
                  <c:v>800.83400063077795</c:v>
                </c:pt>
                <c:pt idx="446">
                  <c:v>802.00103046171455</c:v>
                </c:pt>
                <c:pt idx="447">
                  <c:v>803.16806029265126</c:v>
                </c:pt>
                <c:pt idx="448">
                  <c:v>804.33509012358786</c:v>
                </c:pt>
                <c:pt idx="449">
                  <c:v>805.50211995452446</c:v>
                </c:pt>
                <c:pt idx="450">
                  <c:v>806.66914978546117</c:v>
                </c:pt>
                <c:pt idx="451">
                  <c:v>807.83617961639777</c:v>
                </c:pt>
                <c:pt idx="452">
                  <c:v>809.00320944733437</c:v>
                </c:pt>
                <c:pt idx="453">
                  <c:v>810.17023927827108</c:v>
                </c:pt>
                <c:pt idx="454">
                  <c:v>811.33726910920768</c:v>
                </c:pt>
                <c:pt idx="455">
                  <c:v>812.50429894014428</c:v>
                </c:pt>
                <c:pt idx="456">
                  <c:v>813.67132877108099</c:v>
                </c:pt>
                <c:pt idx="457">
                  <c:v>814.83835860201759</c:v>
                </c:pt>
                <c:pt idx="458">
                  <c:v>816.00538843295419</c:v>
                </c:pt>
                <c:pt idx="459">
                  <c:v>817.1724182638909</c:v>
                </c:pt>
                <c:pt idx="460">
                  <c:v>818.3394480948275</c:v>
                </c:pt>
                <c:pt idx="461">
                  <c:v>819.5064779257641</c:v>
                </c:pt>
                <c:pt idx="462">
                  <c:v>820.67350775670081</c:v>
                </c:pt>
                <c:pt idx="463">
                  <c:v>821.84053758763741</c:v>
                </c:pt>
                <c:pt idx="464">
                  <c:v>823.00756741857401</c:v>
                </c:pt>
                <c:pt idx="465">
                  <c:v>824.17459724951073</c:v>
                </c:pt>
                <c:pt idx="466">
                  <c:v>825.34162708044732</c:v>
                </c:pt>
                <c:pt idx="467">
                  <c:v>826.50865691138392</c:v>
                </c:pt>
                <c:pt idx="468">
                  <c:v>827.67568674232064</c:v>
                </c:pt>
                <c:pt idx="469">
                  <c:v>828.84271657325723</c:v>
                </c:pt>
                <c:pt idx="470">
                  <c:v>830.00974640419383</c:v>
                </c:pt>
                <c:pt idx="471">
                  <c:v>831.17677623513055</c:v>
                </c:pt>
                <c:pt idx="472">
                  <c:v>832.34380606606715</c:v>
                </c:pt>
                <c:pt idx="473">
                  <c:v>833.51083589700374</c:v>
                </c:pt>
                <c:pt idx="474">
                  <c:v>834.67786572794046</c:v>
                </c:pt>
                <c:pt idx="475">
                  <c:v>835.84489555887706</c:v>
                </c:pt>
                <c:pt idx="476">
                  <c:v>837.01192538981365</c:v>
                </c:pt>
                <c:pt idx="477">
                  <c:v>838.17895522075037</c:v>
                </c:pt>
                <c:pt idx="478">
                  <c:v>839.34598505168697</c:v>
                </c:pt>
                <c:pt idx="479">
                  <c:v>840.51301488262357</c:v>
                </c:pt>
                <c:pt idx="480">
                  <c:v>841.68004471356028</c:v>
                </c:pt>
                <c:pt idx="481">
                  <c:v>842.84707454449688</c:v>
                </c:pt>
                <c:pt idx="482">
                  <c:v>844.01410437543348</c:v>
                </c:pt>
                <c:pt idx="483">
                  <c:v>845.18113420637007</c:v>
                </c:pt>
                <c:pt idx="484">
                  <c:v>846.34816403730679</c:v>
                </c:pt>
                <c:pt idx="485">
                  <c:v>847.51519386824339</c:v>
                </c:pt>
                <c:pt idx="486">
                  <c:v>848.68222369917999</c:v>
                </c:pt>
                <c:pt idx="487">
                  <c:v>849.8492535301167</c:v>
                </c:pt>
                <c:pt idx="488">
                  <c:v>851.0162833610533</c:v>
                </c:pt>
                <c:pt idx="489">
                  <c:v>852.1833131919899</c:v>
                </c:pt>
                <c:pt idx="490">
                  <c:v>853.35034302292661</c:v>
                </c:pt>
                <c:pt idx="491">
                  <c:v>854.51737285386321</c:v>
                </c:pt>
                <c:pt idx="492">
                  <c:v>855.68440268479981</c:v>
                </c:pt>
                <c:pt idx="493">
                  <c:v>856.85143251573652</c:v>
                </c:pt>
                <c:pt idx="494">
                  <c:v>858.01846234667312</c:v>
                </c:pt>
                <c:pt idx="495">
                  <c:v>859.18549217760972</c:v>
                </c:pt>
                <c:pt idx="496">
                  <c:v>860.35252200854643</c:v>
                </c:pt>
                <c:pt idx="497">
                  <c:v>861.51955183948303</c:v>
                </c:pt>
                <c:pt idx="498">
                  <c:v>862.68658167041963</c:v>
                </c:pt>
                <c:pt idx="499">
                  <c:v>863.85361150135634</c:v>
                </c:pt>
                <c:pt idx="500">
                  <c:v>865.02064133229294</c:v>
                </c:pt>
                <c:pt idx="501">
                  <c:v>866.18767116322954</c:v>
                </c:pt>
                <c:pt idx="502">
                  <c:v>867.35470099416625</c:v>
                </c:pt>
                <c:pt idx="503">
                  <c:v>868.52173082510285</c:v>
                </c:pt>
                <c:pt idx="504">
                  <c:v>869.68876065603945</c:v>
                </c:pt>
                <c:pt idx="505">
                  <c:v>870.85579048697616</c:v>
                </c:pt>
                <c:pt idx="506">
                  <c:v>872.02282031791276</c:v>
                </c:pt>
                <c:pt idx="507">
                  <c:v>873.18985014884936</c:v>
                </c:pt>
                <c:pt idx="508">
                  <c:v>874.35687997978607</c:v>
                </c:pt>
                <c:pt idx="509">
                  <c:v>875.52390981072267</c:v>
                </c:pt>
                <c:pt idx="510">
                  <c:v>876.69093964165927</c:v>
                </c:pt>
                <c:pt idx="511">
                  <c:v>877.85796947259598</c:v>
                </c:pt>
                <c:pt idx="512">
                  <c:v>879.02499930353258</c:v>
                </c:pt>
                <c:pt idx="513">
                  <c:v>880.19202913446918</c:v>
                </c:pt>
                <c:pt idx="514">
                  <c:v>881.35905896540589</c:v>
                </c:pt>
                <c:pt idx="515">
                  <c:v>882.52608879634249</c:v>
                </c:pt>
                <c:pt idx="516">
                  <c:v>883.69311862727909</c:v>
                </c:pt>
                <c:pt idx="517">
                  <c:v>884.8601484582158</c:v>
                </c:pt>
                <c:pt idx="518">
                  <c:v>886.0271782891524</c:v>
                </c:pt>
                <c:pt idx="519">
                  <c:v>887.194208120089</c:v>
                </c:pt>
                <c:pt idx="520">
                  <c:v>888.36123795102571</c:v>
                </c:pt>
                <c:pt idx="521">
                  <c:v>889.52826778196231</c:v>
                </c:pt>
                <c:pt idx="522">
                  <c:v>890.69529761289891</c:v>
                </c:pt>
                <c:pt idx="523">
                  <c:v>891.86232744383562</c:v>
                </c:pt>
                <c:pt idx="524">
                  <c:v>893.02935727477222</c:v>
                </c:pt>
                <c:pt idx="525">
                  <c:v>894.19638710570882</c:v>
                </c:pt>
                <c:pt idx="526">
                  <c:v>895.36341693664554</c:v>
                </c:pt>
                <c:pt idx="527">
                  <c:v>896.53044676758213</c:v>
                </c:pt>
                <c:pt idx="528">
                  <c:v>897.69747659851873</c:v>
                </c:pt>
                <c:pt idx="529">
                  <c:v>898.86450642945545</c:v>
                </c:pt>
                <c:pt idx="530">
                  <c:v>900.03153626039204</c:v>
                </c:pt>
                <c:pt idx="531">
                  <c:v>901.19856609132864</c:v>
                </c:pt>
                <c:pt idx="532">
                  <c:v>902.36559592226536</c:v>
                </c:pt>
                <c:pt idx="533">
                  <c:v>903.53262575320196</c:v>
                </c:pt>
                <c:pt idx="534">
                  <c:v>904.69965558413855</c:v>
                </c:pt>
                <c:pt idx="535">
                  <c:v>905.86668541507527</c:v>
                </c:pt>
                <c:pt idx="536">
                  <c:v>907.03371524601187</c:v>
                </c:pt>
                <c:pt idx="537">
                  <c:v>908.20074507694846</c:v>
                </c:pt>
                <c:pt idx="538">
                  <c:v>909.36777490788506</c:v>
                </c:pt>
                <c:pt idx="539">
                  <c:v>910.53480473882178</c:v>
                </c:pt>
                <c:pt idx="540">
                  <c:v>911.70183456975838</c:v>
                </c:pt>
                <c:pt idx="541">
                  <c:v>912.86886440069497</c:v>
                </c:pt>
                <c:pt idx="542">
                  <c:v>914.03589423163169</c:v>
                </c:pt>
                <c:pt idx="543">
                  <c:v>915.20292406256829</c:v>
                </c:pt>
                <c:pt idx="544">
                  <c:v>916.36995389350488</c:v>
                </c:pt>
                <c:pt idx="545">
                  <c:v>917.5369837244416</c:v>
                </c:pt>
                <c:pt idx="546">
                  <c:v>918.7040135553782</c:v>
                </c:pt>
                <c:pt idx="547">
                  <c:v>919.8710433863148</c:v>
                </c:pt>
                <c:pt idx="548">
                  <c:v>921.03807321725151</c:v>
                </c:pt>
                <c:pt idx="549">
                  <c:v>922.20510304818811</c:v>
                </c:pt>
                <c:pt idx="550">
                  <c:v>923.37213287912471</c:v>
                </c:pt>
                <c:pt idx="551">
                  <c:v>924.53916271006142</c:v>
                </c:pt>
                <c:pt idx="552">
                  <c:v>925.70619254099802</c:v>
                </c:pt>
                <c:pt idx="553">
                  <c:v>926.87322237193462</c:v>
                </c:pt>
                <c:pt idx="554">
                  <c:v>928.04025220287133</c:v>
                </c:pt>
                <c:pt idx="555">
                  <c:v>929.20728203380793</c:v>
                </c:pt>
                <c:pt idx="556">
                  <c:v>930.37431186474453</c:v>
                </c:pt>
                <c:pt idx="557">
                  <c:v>931.54134169568124</c:v>
                </c:pt>
                <c:pt idx="558">
                  <c:v>932.70837152661784</c:v>
                </c:pt>
                <c:pt idx="559">
                  <c:v>933.87540135755444</c:v>
                </c:pt>
                <c:pt idx="560">
                  <c:v>935.04243118849115</c:v>
                </c:pt>
                <c:pt idx="561">
                  <c:v>936.20946101942775</c:v>
                </c:pt>
                <c:pt idx="562">
                  <c:v>937.37649085036435</c:v>
                </c:pt>
                <c:pt idx="563">
                  <c:v>938.54352068130106</c:v>
                </c:pt>
                <c:pt idx="564">
                  <c:v>939.71055051223766</c:v>
                </c:pt>
                <c:pt idx="565">
                  <c:v>940.87758034317426</c:v>
                </c:pt>
                <c:pt idx="566">
                  <c:v>942.04461017411097</c:v>
                </c:pt>
                <c:pt idx="567">
                  <c:v>943.21164000504757</c:v>
                </c:pt>
                <c:pt idx="568">
                  <c:v>944.37866983598417</c:v>
                </c:pt>
                <c:pt idx="569">
                  <c:v>945.54569966692088</c:v>
                </c:pt>
                <c:pt idx="570">
                  <c:v>946.71272949785748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87-4A56-A873-638D862ABAF5}"/>
            </c:ext>
          </c:extLst>
        </c:ser>
        <c:ser>
          <c:idx val="1"/>
          <c:order val="1"/>
          <c:spPr>
            <a:ln w="288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Sheet8!$A$1:$A$650</c:f>
              <c:numCache>
                <c:formatCode>General</c:formatCode>
                <c:ptCount val="65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300.4375</c:v>
                </c:pt>
                <c:pt idx="104">
                  <c:v>301.31031795511223</c:v>
                </c:pt>
                <c:pt idx="105">
                  <c:v>302.18313591022445</c:v>
                </c:pt>
                <c:pt idx="106">
                  <c:v>303.05595386533668</c:v>
                </c:pt>
                <c:pt idx="107">
                  <c:v>303.9287718204489</c:v>
                </c:pt>
                <c:pt idx="108">
                  <c:v>304.80158977556113</c:v>
                </c:pt>
                <c:pt idx="109">
                  <c:v>305.67440773067335</c:v>
                </c:pt>
                <c:pt idx="110">
                  <c:v>306.54722568578558</c:v>
                </c:pt>
                <c:pt idx="111">
                  <c:v>307.4200436408978</c:v>
                </c:pt>
                <c:pt idx="112">
                  <c:v>308.29286159601003</c:v>
                </c:pt>
                <c:pt idx="113">
                  <c:v>309.16567955112225</c:v>
                </c:pt>
                <c:pt idx="114">
                  <c:v>310.03849750623448</c:v>
                </c:pt>
                <c:pt idx="115">
                  <c:v>310.9113154613467</c:v>
                </c:pt>
                <c:pt idx="116">
                  <c:v>311.78413341645893</c:v>
                </c:pt>
                <c:pt idx="117">
                  <c:v>312.65695137157115</c:v>
                </c:pt>
                <c:pt idx="118">
                  <c:v>313.52976932668338</c:v>
                </c:pt>
                <c:pt idx="119">
                  <c:v>314.4025872817956</c:v>
                </c:pt>
                <c:pt idx="120">
                  <c:v>315.27540523690783</c:v>
                </c:pt>
                <c:pt idx="121">
                  <c:v>316.14822319202005</c:v>
                </c:pt>
                <c:pt idx="122">
                  <c:v>317.02104114713228</c:v>
                </c:pt>
                <c:pt idx="123">
                  <c:v>317.89385910224451</c:v>
                </c:pt>
                <c:pt idx="124">
                  <c:v>318.76667705735673</c:v>
                </c:pt>
                <c:pt idx="125">
                  <c:v>319.63949501246896</c:v>
                </c:pt>
                <c:pt idx="126">
                  <c:v>320.51231296758118</c:v>
                </c:pt>
                <c:pt idx="127">
                  <c:v>321.38513092269341</c:v>
                </c:pt>
                <c:pt idx="128">
                  <c:v>322.25794887780563</c:v>
                </c:pt>
                <c:pt idx="129">
                  <c:v>323.13076683291786</c:v>
                </c:pt>
                <c:pt idx="130">
                  <c:v>324.00358478803008</c:v>
                </c:pt>
                <c:pt idx="131">
                  <c:v>324.87640274314231</c:v>
                </c:pt>
                <c:pt idx="132">
                  <c:v>325.74922069825453</c:v>
                </c:pt>
                <c:pt idx="133">
                  <c:v>326.62203865336676</c:v>
                </c:pt>
                <c:pt idx="134">
                  <c:v>327.49485660847898</c:v>
                </c:pt>
                <c:pt idx="135">
                  <c:v>328.36767456359121</c:v>
                </c:pt>
                <c:pt idx="136">
                  <c:v>329.24049251870343</c:v>
                </c:pt>
                <c:pt idx="137">
                  <c:v>330.11331047381566</c:v>
                </c:pt>
                <c:pt idx="138">
                  <c:v>330.98612842892788</c:v>
                </c:pt>
                <c:pt idx="139">
                  <c:v>331.85894638404011</c:v>
                </c:pt>
                <c:pt idx="140">
                  <c:v>332.73176433915233</c:v>
                </c:pt>
                <c:pt idx="141">
                  <c:v>333.60458229426456</c:v>
                </c:pt>
                <c:pt idx="142">
                  <c:v>334.47740024937679</c:v>
                </c:pt>
                <c:pt idx="143">
                  <c:v>335.35021820448901</c:v>
                </c:pt>
                <c:pt idx="144">
                  <c:v>336.22303615960124</c:v>
                </c:pt>
                <c:pt idx="145">
                  <c:v>337.09585411471346</c:v>
                </c:pt>
                <c:pt idx="146">
                  <c:v>337.96867206982569</c:v>
                </c:pt>
                <c:pt idx="147">
                  <c:v>338.84149002493791</c:v>
                </c:pt>
                <c:pt idx="148">
                  <c:v>339.71430798005014</c:v>
                </c:pt>
                <c:pt idx="149">
                  <c:v>340.58712593516236</c:v>
                </c:pt>
                <c:pt idx="150">
                  <c:v>341.45994389027459</c:v>
                </c:pt>
                <c:pt idx="151">
                  <c:v>342.33276184538681</c:v>
                </c:pt>
                <c:pt idx="152">
                  <c:v>343.20557980049904</c:v>
                </c:pt>
                <c:pt idx="153">
                  <c:v>344.07839775561126</c:v>
                </c:pt>
                <c:pt idx="154">
                  <c:v>344.95121571072349</c:v>
                </c:pt>
                <c:pt idx="155">
                  <c:v>345.82403366583571</c:v>
                </c:pt>
                <c:pt idx="156">
                  <c:v>346.69685162094794</c:v>
                </c:pt>
                <c:pt idx="157">
                  <c:v>347.56966957606016</c:v>
                </c:pt>
                <c:pt idx="158">
                  <c:v>348.44248753117239</c:v>
                </c:pt>
                <c:pt idx="159">
                  <c:v>349.31530548628461</c:v>
                </c:pt>
                <c:pt idx="160">
                  <c:v>350.18812344139684</c:v>
                </c:pt>
                <c:pt idx="161">
                  <c:v>351.06094139650907</c:v>
                </c:pt>
                <c:pt idx="162">
                  <c:v>351.93375935162129</c:v>
                </c:pt>
                <c:pt idx="163">
                  <c:v>352.80657730673352</c:v>
                </c:pt>
                <c:pt idx="164">
                  <c:v>353.67939526184574</c:v>
                </c:pt>
                <c:pt idx="165">
                  <c:v>354.55221321695797</c:v>
                </c:pt>
                <c:pt idx="166">
                  <c:v>355.42503117207019</c:v>
                </c:pt>
                <c:pt idx="167">
                  <c:v>356.29784912718242</c:v>
                </c:pt>
                <c:pt idx="168">
                  <c:v>357.17066708229464</c:v>
                </c:pt>
                <c:pt idx="169">
                  <c:v>358.04348503740687</c:v>
                </c:pt>
                <c:pt idx="170">
                  <c:v>358.91630299251909</c:v>
                </c:pt>
                <c:pt idx="171">
                  <c:v>359.78912094763132</c:v>
                </c:pt>
                <c:pt idx="172">
                  <c:v>360.66193890274354</c:v>
                </c:pt>
                <c:pt idx="173">
                  <c:v>361.53475685785577</c:v>
                </c:pt>
                <c:pt idx="174">
                  <c:v>362.40757481296799</c:v>
                </c:pt>
                <c:pt idx="175">
                  <c:v>363.28039276808022</c:v>
                </c:pt>
                <c:pt idx="176">
                  <c:v>364.15321072319244</c:v>
                </c:pt>
                <c:pt idx="177">
                  <c:v>365.02602867830467</c:v>
                </c:pt>
                <c:pt idx="178">
                  <c:v>365.89884663341689</c:v>
                </c:pt>
                <c:pt idx="179">
                  <c:v>366.77166458852912</c:v>
                </c:pt>
                <c:pt idx="180">
                  <c:v>367.64448254364135</c:v>
                </c:pt>
                <c:pt idx="181">
                  <c:v>368.51730049875357</c:v>
                </c:pt>
                <c:pt idx="182">
                  <c:v>369.3901184538658</c:v>
                </c:pt>
                <c:pt idx="183">
                  <c:v>370.26293640897802</c:v>
                </c:pt>
                <c:pt idx="184">
                  <c:v>371.13575436409025</c:v>
                </c:pt>
                <c:pt idx="185">
                  <c:v>372.00857231920247</c:v>
                </c:pt>
                <c:pt idx="186">
                  <c:v>372.8813902743147</c:v>
                </c:pt>
                <c:pt idx="187">
                  <c:v>373.75420822942692</c:v>
                </c:pt>
                <c:pt idx="188">
                  <c:v>374.62702618453915</c:v>
                </c:pt>
                <c:pt idx="189">
                  <c:v>375.49984413965137</c:v>
                </c:pt>
                <c:pt idx="190">
                  <c:v>376.3726620947636</c:v>
                </c:pt>
                <c:pt idx="191">
                  <c:v>377.24548004987582</c:v>
                </c:pt>
                <c:pt idx="192">
                  <c:v>378.11829800498805</c:v>
                </c:pt>
                <c:pt idx="193">
                  <c:v>378.99111596010027</c:v>
                </c:pt>
                <c:pt idx="194">
                  <c:v>379.8639339152125</c:v>
                </c:pt>
                <c:pt idx="195">
                  <c:v>380.73675187032472</c:v>
                </c:pt>
                <c:pt idx="196">
                  <c:v>381.60956982543695</c:v>
                </c:pt>
                <c:pt idx="197">
                  <c:v>382.48238778054917</c:v>
                </c:pt>
                <c:pt idx="198">
                  <c:v>383.3552057356614</c:v>
                </c:pt>
                <c:pt idx="199">
                  <c:v>384.22802369077363</c:v>
                </c:pt>
                <c:pt idx="200">
                  <c:v>385.10084164588585</c:v>
                </c:pt>
                <c:pt idx="201">
                  <c:v>385.97365960099808</c:v>
                </c:pt>
                <c:pt idx="202">
                  <c:v>386.8464775561103</c:v>
                </c:pt>
                <c:pt idx="203">
                  <c:v>387.71929551122253</c:v>
                </c:pt>
                <c:pt idx="204">
                  <c:v>388.59211346633475</c:v>
                </c:pt>
                <c:pt idx="205">
                  <c:v>389.46493142144698</c:v>
                </c:pt>
                <c:pt idx="206">
                  <c:v>390.3377493765592</c:v>
                </c:pt>
                <c:pt idx="207">
                  <c:v>391.21056733167143</c:v>
                </c:pt>
                <c:pt idx="208">
                  <c:v>392.08338528678365</c:v>
                </c:pt>
                <c:pt idx="209">
                  <c:v>392.95620324189588</c:v>
                </c:pt>
                <c:pt idx="210">
                  <c:v>393.8290211970081</c:v>
                </c:pt>
                <c:pt idx="211">
                  <c:v>394.70183915212033</c:v>
                </c:pt>
                <c:pt idx="212">
                  <c:v>395.57465710723255</c:v>
                </c:pt>
                <c:pt idx="213">
                  <c:v>396.44747506234478</c:v>
                </c:pt>
                <c:pt idx="214">
                  <c:v>397.320293017457</c:v>
                </c:pt>
                <c:pt idx="215">
                  <c:v>398.19311097256923</c:v>
                </c:pt>
                <c:pt idx="216">
                  <c:v>399.06592892768145</c:v>
                </c:pt>
                <c:pt idx="217">
                  <c:v>399.93874688279368</c:v>
                </c:pt>
                <c:pt idx="218">
                  <c:v>400.81156483790591</c:v>
                </c:pt>
                <c:pt idx="219">
                  <c:v>401.68438279301813</c:v>
                </c:pt>
                <c:pt idx="220">
                  <c:v>402.55720074813036</c:v>
                </c:pt>
                <c:pt idx="221">
                  <c:v>403.43001870324258</c:v>
                </c:pt>
                <c:pt idx="222">
                  <c:v>404.30283665835481</c:v>
                </c:pt>
                <c:pt idx="223">
                  <c:v>405.17565461346703</c:v>
                </c:pt>
                <c:pt idx="224">
                  <c:v>406.04847256857926</c:v>
                </c:pt>
                <c:pt idx="225">
                  <c:v>406.92129052369148</c:v>
                </c:pt>
                <c:pt idx="226">
                  <c:v>407.79410847880371</c:v>
                </c:pt>
                <c:pt idx="227">
                  <c:v>408.66692643391593</c:v>
                </c:pt>
                <c:pt idx="228">
                  <c:v>409.53974438902816</c:v>
                </c:pt>
                <c:pt idx="229">
                  <c:v>410.41256234414038</c:v>
                </c:pt>
                <c:pt idx="230">
                  <c:v>411.28538029925261</c:v>
                </c:pt>
                <c:pt idx="231">
                  <c:v>412.15819825436483</c:v>
                </c:pt>
                <c:pt idx="232">
                  <c:v>413.03101620947706</c:v>
                </c:pt>
                <c:pt idx="233">
                  <c:v>413.90383416458928</c:v>
                </c:pt>
                <c:pt idx="234">
                  <c:v>414.77665211970151</c:v>
                </c:pt>
                <c:pt idx="235">
                  <c:v>415.64947007481373</c:v>
                </c:pt>
                <c:pt idx="236">
                  <c:v>416.52228802992596</c:v>
                </c:pt>
                <c:pt idx="237">
                  <c:v>417.39510598503819</c:v>
                </c:pt>
                <c:pt idx="238">
                  <c:v>418.26792394015041</c:v>
                </c:pt>
                <c:pt idx="239">
                  <c:v>419.14074189526264</c:v>
                </c:pt>
                <c:pt idx="240">
                  <c:v>420.01355985037486</c:v>
                </c:pt>
                <c:pt idx="241">
                  <c:v>420.88637780548709</c:v>
                </c:pt>
                <c:pt idx="242">
                  <c:v>421.75919576059931</c:v>
                </c:pt>
                <c:pt idx="243">
                  <c:v>422.63201371571154</c:v>
                </c:pt>
                <c:pt idx="244">
                  <c:v>423.50483167082376</c:v>
                </c:pt>
                <c:pt idx="245">
                  <c:v>424.37764962593599</c:v>
                </c:pt>
                <c:pt idx="246">
                  <c:v>425.25046758104821</c:v>
                </c:pt>
                <c:pt idx="247">
                  <c:v>426.12328553616044</c:v>
                </c:pt>
                <c:pt idx="248">
                  <c:v>426.99610349127266</c:v>
                </c:pt>
                <c:pt idx="249">
                  <c:v>427.86892144638489</c:v>
                </c:pt>
                <c:pt idx="250">
                  <c:v>428.74173940149711</c:v>
                </c:pt>
                <c:pt idx="251">
                  <c:v>429.61455735660934</c:v>
                </c:pt>
                <c:pt idx="252">
                  <c:v>430.48737531172156</c:v>
                </c:pt>
                <c:pt idx="253">
                  <c:v>431.36019326683379</c:v>
                </c:pt>
                <c:pt idx="254">
                  <c:v>432.23301122194601</c:v>
                </c:pt>
                <c:pt idx="255">
                  <c:v>433.10582917705824</c:v>
                </c:pt>
                <c:pt idx="256">
                  <c:v>433.97864713217047</c:v>
                </c:pt>
                <c:pt idx="257">
                  <c:v>434.85146508728269</c:v>
                </c:pt>
                <c:pt idx="258">
                  <c:v>435.72428304239492</c:v>
                </c:pt>
                <c:pt idx="259">
                  <c:v>436.59710099750714</c:v>
                </c:pt>
                <c:pt idx="260">
                  <c:v>437.46991895261937</c:v>
                </c:pt>
                <c:pt idx="261">
                  <c:v>438.34273690773159</c:v>
                </c:pt>
                <c:pt idx="262">
                  <c:v>439.21555486284382</c:v>
                </c:pt>
                <c:pt idx="263">
                  <c:v>440.08837281795604</c:v>
                </c:pt>
                <c:pt idx="264">
                  <c:v>440.96119077306827</c:v>
                </c:pt>
                <c:pt idx="265">
                  <c:v>441.83400872818049</c:v>
                </c:pt>
                <c:pt idx="266">
                  <c:v>442.70682668329272</c:v>
                </c:pt>
                <c:pt idx="267">
                  <c:v>443.57964463840494</c:v>
                </c:pt>
                <c:pt idx="268">
                  <c:v>444.45246259351717</c:v>
                </c:pt>
                <c:pt idx="269">
                  <c:v>445.32528054862939</c:v>
                </c:pt>
                <c:pt idx="270">
                  <c:v>446.19809850374162</c:v>
                </c:pt>
                <c:pt idx="271">
                  <c:v>447.07091645885384</c:v>
                </c:pt>
                <c:pt idx="272">
                  <c:v>447.94373441396607</c:v>
                </c:pt>
                <c:pt idx="273">
                  <c:v>448.81655236907829</c:v>
                </c:pt>
                <c:pt idx="274">
                  <c:v>449.68937032419052</c:v>
                </c:pt>
                <c:pt idx="275">
                  <c:v>450.56218827930275</c:v>
                </c:pt>
                <c:pt idx="276">
                  <c:v>451.43500623441497</c:v>
                </c:pt>
                <c:pt idx="277">
                  <c:v>452.3078241895272</c:v>
                </c:pt>
                <c:pt idx="278">
                  <c:v>453.18064214463942</c:v>
                </c:pt>
                <c:pt idx="279">
                  <c:v>454.05346009975165</c:v>
                </c:pt>
                <c:pt idx="280">
                  <c:v>454.92627805486387</c:v>
                </c:pt>
                <c:pt idx="281">
                  <c:v>455.7990960099761</c:v>
                </c:pt>
                <c:pt idx="282">
                  <c:v>456.67191396508832</c:v>
                </c:pt>
                <c:pt idx="283">
                  <c:v>457.54473192020055</c:v>
                </c:pt>
                <c:pt idx="284">
                  <c:v>458.41754987531277</c:v>
                </c:pt>
                <c:pt idx="285">
                  <c:v>459.290367830425</c:v>
                </c:pt>
                <c:pt idx="286">
                  <c:v>460.16318578553722</c:v>
                </c:pt>
                <c:pt idx="287">
                  <c:v>461.03600374064945</c:v>
                </c:pt>
                <c:pt idx="288">
                  <c:v>461.90882169576167</c:v>
                </c:pt>
                <c:pt idx="289">
                  <c:v>462.7816396508739</c:v>
                </c:pt>
                <c:pt idx="290">
                  <c:v>463.65445760598612</c:v>
                </c:pt>
                <c:pt idx="291">
                  <c:v>464.52727556109835</c:v>
                </c:pt>
                <c:pt idx="292">
                  <c:v>465.40009351621057</c:v>
                </c:pt>
                <c:pt idx="293">
                  <c:v>466.2729114713228</c:v>
                </c:pt>
                <c:pt idx="294">
                  <c:v>467.14572942643503</c:v>
                </c:pt>
                <c:pt idx="295">
                  <c:v>468.01854738154725</c:v>
                </c:pt>
                <c:pt idx="296">
                  <c:v>468.89136533665948</c:v>
                </c:pt>
                <c:pt idx="297">
                  <c:v>469.7641832917717</c:v>
                </c:pt>
                <c:pt idx="298">
                  <c:v>470.63700124688393</c:v>
                </c:pt>
                <c:pt idx="299">
                  <c:v>471.50981920199615</c:v>
                </c:pt>
                <c:pt idx="300">
                  <c:v>472.38263715710838</c:v>
                </c:pt>
                <c:pt idx="301">
                  <c:v>473.2554551122206</c:v>
                </c:pt>
                <c:pt idx="302">
                  <c:v>474.12827306733283</c:v>
                </c:pt>
                <c:pt idx="303">
                  <c:v>475.00109102244505</c:v>
                </c:pt>
                <c:pt idx="304">
                  <c:v>475.87390897755728</c:v>
                </c:pt>
                <c:pt idx="305">
                  <c:v>476.7467269326695</c:v>
                </c:pt>
                <c:pt idx="306">
                  <c:v>477.61954488778173</c:v>
                </c:pt>
                <c:pt idx="307">
                  <c:v>478.49236284289395</c:v>
                </c:pt>
                <c:pt idx="308">
                  <c:v>479.36518079800618</c:v>
                </c:pt>
                <c:pt idx="309">
                  <c:v>480.2379987531184</c:v>
                </c:pt>
                <c:pt idx="310">
                  <c:v>481.11081670823063</c:v>
                </c:pt>
                <c:pt idx="311">
                  <c:v>481.98363466334285</c:v>
                </c:pt>
                <c:pt idx="312">
                  <c:v>482.85645261845508</c:v>
                </c:pt>
                <c:pt idx="313">
                  <c:v>483.72927057356731</c:v>
                </c:pt>
                <c:pt idx="314">
                  <c:v>484.60208852867953</c:v>
                </c:pt>
                <c:pt idx="315">
                  <c:v>485.47490648379176</c:v>
                </c:pt>
                <c:pt idx="316">
                  <c:v>486.34772443890398</c:v>
                </c:pt>
                <c:pt idx="317">
                  <c:v>487.22054239401621</c:v>
                </c:pt>
                <c:pt idx="318">
                  <c:v>488.09336034912843</c:v>
                </c:pt>
                <c:pt idx="319">
                  <c:v>488.96617830424066</c:v>
                </c:pt>
                <c:pt idx="320">
                  <c:v>489.83899625935288</c:v>
                </c:pt>
                <c:pt idx="321">
                  <c:v>490.71181421446511</c:v>
                </c:pt>
                <c:pt idx="322">
                  <c:v>491.58463216957733</c:v>
                </c:pt>
                <c:pt idx="323">
                  <c:v>492.45745012468956</c:v>
                </c:pt>
                <c:pt idx="324">
                  <c:v>493.33026807980178</c:v>
                </c:pt>
                <c:pt idx="325">
                  <c:v>494.20308603491401</c:v>
                </c:pt>
                <c:pt idx="326">
                  <c:v>495.07590399002623</c:v>
                </c:pt>
                <c:pt idx="327">
                  <c:v>495.94872194513846</c:v>
                </c:pt>
                <c:pt idx="328">
                  <c:v>496.82153990025068</c:v>
                </c:pt>
                <c:pt idx="329">
                  <c:v>497.69435785536291</c:v>
                </c:pt>
                <c:pt idx="330">
                  <c:v>498.56717581047513</c:v>
                </c:pt>
                <c:pt idx="331">
                  <c:v>499.43999376558736</c:v>
                </c:pt>
                <c:pt idx="332">
                  <c:v>500.31281172069959</c:v>
                </c:pt>
                <c:pt idx="333">
                  <c:v>501.18562967581181</c:v>
                </c:pt>
                <c:pt idx="334">
                  <c:v>502.05844763092404</c:v>
                </c:pt>
                <c:pt idx="335">
                  <c:v>502.93126558603626</c:v>
                </c:pt>
                <c:pt idx="336">
                  <c:v>503.80408354114849</c:v>
                </c:pt>
                <c:pt idx="337">
                  <c:v>504.67690149626071</c:v>
                </c:pt>
                <c:pt idx="338">
                  <c:v>505.54971945137294</c:v>
                </c:pt>
                <c:pt idx="339">
                  <c:v>506.42253740648516</c:v>
                </c:pt>
                <c:pt idx="340">
                  <c:v>507.29535536159739</c:v>
                </c:pt>
                <c:pt idx="341">
                  <c:v>508.16817331670961</c:v>
                </c:pt>
                <c:pt idx="342">
                  <c:v>509.04099127182184</c:v>
                </c:pt>
                <c:pt idx="343">
                  <c:v>509.91380922693406</c:v>
                </c:pt>
                <c:pt idx="344">
                  <c:v>510.78662718204629</c:v>
                </c:pt>
                <c:pt idx="345">
                  <c:v>511.65944513715851</c:v>
                </c:pt>
                <c:pt idx="346">
                  <c:v>512.53226309227068</c:v>
                </c:pt>
                <c:pt idx="347">
                  <c:v>513.40508104738285</c:v>
                </c:pt>
                <c:pt idx="348">
                  <c:v>514.27789900249502</c:v>
                </c:pt>
                <c:pt idx="349">
                  <c:v>515.15071695760719</c:v>
                </c:pt>
                <c:pt idx="350">
                  <c:v>516.02353491271936</c:v>
                </c:pt>
                <c:pt idx="351">
                  <c:v>516.89635286783152</c:v>
                </c:pt>
                <c:pt idx="352">
                  <c:v>517.76917082294369</c:v>
                </c:pt>
                <c:pt idx="353">
                  <c:v>518.64198877805586</c:v>
                </c:pt>
                <c:pt idx="354">
                  <c:v>519.51480673316803</c:v>
                </c:pt>
                <c:pt idx="355">
                  <c:v>520.3876246882802</c:v>
                </c:pt>
                <c:pt idx="356">
                  <c:v>521.26044264339237</c:v>
                </c:pt>
                <c:pt idx="357">
                  <c:v>522.13326059850453</c:v>
                </c:pt>
                <c:pt idx="358">
                  <c:v>523.0060785536167</c:v>
                </c:pt>
                <c:pt idx="359">
                  <c:v>523.87889650872887</c:v>
                </c:pt>
                <c:pt idx="360">
                  <c:v>524.75171446384104</c:v>
                </c:pt>
                <c:pt idx="361">
                  <c:v>525.62453241895321</c:v>
                </c:pt>
                <c:pt idx="362">
                  <c:v>526.49735037406538</c:v>
                </c:pt>
                <c:pt idx="363">
                  <c:v>527.37016832917755</c:v>
                </c:pt>
                <c:pt idx="364">
                  <c:v>528.24298628428971</c:v>
                </c:pt>
                <c:pt idx="365">
                  <c:v>529.11580423940188</c:v>
                </c:pt>
                <c:pt idx="366">
                  <c:v>529.98862219451405</c:v>
                </c:pt>
                <c:pt idx="367">
                  <c:v>530.86144014962622</c:v>
                </c:pt>
                <c:pt idx="368">
                  <c:v>531.73425810473839</c:v>
                </c:pt>
                <c:pt idx="369">
                  <c:v>532.60707605985056</c:v>
                </c:pt>
                <c:pt idx="370">
                  <c:v>533.47989401496272</c:v>
                </c:pt>
                <c:pt idx="371">
                  <c:v>534.35271197007489</c:v>
                </c:pt>
                <c:pt idx="372">
                  <c:v>535.22552992518706</c:v>
                </c:pt>
                <c:pt idx="373">
                  <c:v>536.09834788029923</c:v>
                </c:pt>
                <c:pt idx="374">
                  <c:v>536.9711658354114</c:v>
                </c:pt>
                <c:pt idx="375">
                  <c:v>537.84398379052357</c:v>
                </c:pt>
                <c:pt idx="376">
                  <c:v>538.71680174563573</c:v>
                </c:pt>
                <c:pt idx="377">
                  <c:v>539.5896197007479</c:v>
                </c:pt>
                <c:pt idx="378">
                  <c:v>540.46243765586007</c:v>
                </c:pt>
                <c:pt idx="379">
                  <c:v>541.33525561097224</c:v>
                </c:pt>
                <c:pt idx="380">
                  <c:v>542.20807356608441</c:v>
                </c:pt>
                <c:pt idx="381">
                  <c:v>543.08089152119658</c:v>
                </c:pt>
                <c:pt idx="382">
                  <c:v>543.95370947630875</c:v>
                </c:pt>
                <c:pt idx="383">
                  <c:v>544.82652743142091</c:v>
                </c:pt>
                <c:pt idx="384">
                  <c:v>545.69934538653308</c:v>
                </c:pt>
                <c:pt idx="385">
                  <c:v>546.57216334164525</c:v>
                </c:pt>
                <c:pt idx="386">
                  <c:v>547.44498129675742</c:v>
                </c:pt>
                <c:pt idx="387">
                  <c:v>548.31779925186959</c:v>
                </c:pt>
                <c:pt idx="388">
                  <c:v>549.19061720698176</c:v>
                </c:pt>
                <c:pt idx="389">
                  <c:v>550.06343516209392</c:v>
                </c:pt>
                <c:pt idx="390">
                  <c:v>550.93625311720609</c:v>
                </c:pt>
                <c:pt idx="391">
                  <c:v>551.80907107231826</c:v>
                </c:pt>
                <c:pt idx="392">
                  <c:v>552.68188902743043</c:v>
                </c:pt>
                <c:pt idx="393">
                  <c:v>553.5547069825426</c:v>
                </c:pt>
                <c:pt idx="394">
                  <c:v>554.42752493765477</c:v>
                </c:pt>
                <c:pt idx="395">
                  <c:v>555.30034289276693</c:v>
                </c:pt>
                <c:pt idx="396">
                  <c:v>556.1731608478791</c:v>
                </c:pt>
                <c:pt idx="397">
                  <c:v>557.04597880299127</c:v>
                </c:pt>
                <c:pt idx="398">
                  <c:v>557.91879675810344</c:v>
                </c:pt>
                <c:pt idx="399">
                  <c:v>558.79161471321561</c:v>
                </c:pt>
                <c:pt idx="400">
                  <c:v>559.66443266832778</c:v>
                </c:pt>
                <c:pt idx="401">
                  <c:v>560.53725062343995</c:v>
                </c:pt>
                <c:pt idx="402">
                  <c:v>561.41006857855211</c:v>
                </c:pt>
                <c:pt idx="403">
                  <c:v>562.28288653366428</c:v>
                </c:pt>
                <c:pt idx="404">
                  <c:v>563.15570448877645</c:v>
                </c:pt>
                <c:pt idx="405">
                  <c:v>564.02852244388862</c:v>
                </c:pt>
                <c:pt idx="406">
                  <c:v>564.90134039900079</c:v>
                </c:pt>
                <c:pt idx="407">
                  <c:v>565.77415835411296</c:v>
                </c:pt>
                <c:pt idx="408">
                  <c:v>566.64697630922512</c:v>
                </c:pt>
                <c:pt idx="409">
                  <c:v>567.51979426433729</c:v>
                </c:pt>
                <c:pt idx="410">
                  <c:v>568.39261221944946</c:v>
                </c:pt>
                <c:pt idx="411">
                  <c:v>569.26543017456163</c:v>
                </c:pt>
                <c:pt idx="412">
                  <c:v>570.1382481296738</c:v>
                </c:pt>
                <c:pt idx="413">
                  <c:v>571.01106608478597</c:v>
                </c:pt>
                <c:pt idx="414">
                  <c:v>571.88388403989813</c:v>
                </c:pt>
                <c:pt idx="415">
                  <c:v>572.7567019950103</c:v>
                </c:pt>
                <c:pt idx="416">
                  <c:v>573.62951995012247</c:v>
                </c:pt>
                <c:pt idx="417">
                  <c:v>574.50233790523464</c:v>
                </c:pt>
                <c:pt idx="418">
                  <c:v>575.37515586034681</c:v>
                </c:pt>
                <c:pt idx="419">
                  <c:v>576.24797381545898</c:v>
                </c:pt>
                <c:pt idx="420">
                  <c:v>577.12079177057115</c:v>
                </c:pt>
                <c:pt idx="421">
                  <c:v>577.99360972568331</c:v>
                </c:pt>
                <c:pt idx="422">
                  <c:v>578.86642768079548</c:v>
                </c:pt>
                <c:pt idx="423">
                  <c:v>579.73924563590765</c:v>
                </c:pt>
                <c:pt idx="424">
                  <c:v>580.61206359101982</c:v>
                </c:pt>
                <c:pt idx="425">
                  <c:v>581.48488154613199</c:v>
                </c:pt>
                <c:pt idx="426">
                  <c:v>582.35769950124416</c:v>
                </c:pt>
                <c:pt idx="427">
                  <c:v>583.23051745635632</c:v>
                </c:pt>
                <c:pt idx="428">
                  <c:v>584.10333541146849</c:v>
                </c:pt>
                <c:pt idx="429">
                  <c:v>584.97615336658066</c:v>
                </c:pt>
                <c:pt idx="430">
                  <c:v>585.84897132169283</c:v>
                </c:pt>
                <c:pt idx="431">
                  <c:v>586.721789276805</c:v>
                </c:pt>
                <c:pt idx="432">
                  <c:v>587.59460723191717</c:v>
                </c:pt>
                <c:pt idx="433">
                  <c:v>588.46742518702933</c:v>
                </c:pt>
                <c:pt idx="434">
                  <c:v>589.3402431421415</c:v>
                </c:pt>
                <c:pt idx="435">
                  <c:v>590.21306109725367</c:v>
                </c:pt>
                <c:pt idx="436">
                  <c:v>591.08587905236584</c:v>
                </c:pt>
                <c:pt idx="437">
                  <c:v>591.95869700747801</c:v>
                </c:pt>
                <c:pt idx="438">
                  <c:v>592.83151496259018</c:v>
                </c:pt>
                <c:pt idx="439">
                  <c:v>593.70433291770235</c:v>
                </c:pt>
                <c:pt idx="440">
                  <c:v>594.57715087281451</c:v>
                </c:pt>
                <c:pt idx="441">
                  <c:v>595.44996882792668</c:v>
                </c:pt>
                <c:pt idx="442">
                  <c:v>596.32278678303885</c:v>
                </c:pt>
                <c:pt idx="443">
                  <c:v>597.19560473815102</c:v>
                </c:pt>
                <c:pt idx="444">
                  <c:v>598.06842269326319</c:v>
                </c:pt>
                <c:pt idx="445">
                  <c:v>598.94124064837536</c:v>
                </c:pt>
                <c:pt idx="446">
                  <c:v>599.81405860348752</c:v>
                </c:pt>
                <c:pt idx="447">
                  <c:v>600.68687655859969</c:v>
                </c:pt>
                <c:pt idx="448">
                  <c:v>601.55969451371186</c:v>
                </c:pt>
                <c:pt idx="449">
                  <c:v>602.43251246882403</c:v>
                </c:pt>
                <c:pt idx="450">
                  <c:v>603.3053304239362</c:v>
                </c:pt>
                <c:pt idx="451">
                  <c:v>604.17814837904837</c:v>
                </c:pt>
                <c:pt idx="452">
                  <c:v>605.05096633416053</c:v>
                </c:pt>
                <c:pt idx="453">
                  <c:v>605.9237842892727</c:v>
                </c:pt>
                <c:pt idx="454">
                  <c:v>606.79660224438487</c:v>
                </c:pt>
                <c:pt idx="455">
                  <c:v>607.66942019949704</c:v>
                </c:pt>
                <c:pt idx="456">
                  <c:v>608.54223815460921</c:v>
                </c:pt>
                <c:pt idx="457">
                  <c:v>609.41505610972138</c:v>
                </c:pt>
                <c:pt idx="458">
                  <c:v>610.28787406483355</c:v>
                </c:pt>
                <c:pt idx="459">
                  <c:v>611.16069201994571</c:v>
                </c:pt>
                <c:pt idx="460">
                  <c:v>612.03350997505788</c:v>
                </c:pt>
                <c:pt idx="461">
                  <c:v>612.90632793017005</c:v>
                </c:pt>
                <c:pt idx="462">
                  <c:v>613.77914588528222</c:v>
                </c:pt>
                <c:pt idx="463">
                  <c:v>614.65196384039439</c:v>
                </c:pt>
                <c:pt idx="464">
                  <c:v>615.52478179550656</c:v>
                </c:pt>
                <c:pt idx="465">
                  <c:v>616.39759975061872</c:v>
                </c:pt>
                <c:pt idx="466">
                  <c:v>617.27041770573089</c:v>
                </c:pt>
                <c:pt idx="467">
                  <c:v>618.14323566084306</c:v>
                </c:pt>
                <c:pt idx="468">
                  <c:v>619.01605361595523</c:v>
                </c:pt>
                <c:pt idx="469">
                  <c:v>619.8888715710674</c:v>
                </c:pt>
                <c:pt idx="470">
                  <c:v>620.76168952617957</c:v>
                </c:pt>
                <c:pt idx="471">
                  <c:v>621.63450748129173</c:v>
                </c:pt>
                <c:pt idx="472">
                  <c:v>622.5073254364039</c:v>
                </c:pt>
                <c:pt idx="473">
                  <c:v>623.38014339151607</c:v>
                </c:pt>
                <c:pt idx="474">
                  <c:v>624.25296134662824</c:v>
                </c:pt>
                <c:pt idx="475">
                  <c:v>625.12577930174041</c:v>
                </c:pt>
                <c:pt idx="476">
                  <c:v>625.99859725685258</c:v>
                </c:pt>
                <c:pt idx="477">
                  <c:v>626.87141521196475</c:v>
                </c:pt>
                <c:pt idx="478">
                  <c:v>627.74423316707691</c:v>
                </c:pt>
                <c:pt idx="479">
                  <c:v>628.61705112218908</c:v>
                </c:pt>
                <c:pt idx="480">
                  <c:v>629.48986907730125</c:v>
                </c:pt>
                <c:pt idx="481">
                  <c:v>630.36268703241342</c:v>
                </c:pt>
                <c:pt idx="482">
                  <c:v>631.23550498752559</c:v>
                </c:pt>
                <c:pt idx="483">
                  <c:v>632.10832294263776</c:v>
                </c:pt>
                <c:pt idx="484">
                  <c:v>632.98114089774992</c:v>
                </c:pt>
                <c:pt idx="485">
                  <c:v>633.85395885286209</c:v>
                </c:pt>
                <c:pt idx="486">
                  <c:v>634.72677680797426</c:v>
                </c:pt>
                <c:pt idx="487">
                  <c:v>635.59959476308643</c:v>
                </c:pt>
                <c:pt idx="488">
                  <c:v>636.4724127181986</c:v>
                </c:pt>
                <c:pt idx="489">
                  <c:v>637.34523067331077</c:v>
                </c:pt>
                <c:pt idx="490">
                  <c:v>638.21804862842293</c:v>
                </c:pt>
                <c:pt idx="491">
                  <c:v>639.0908665835351</c:v>
                </c:pt>
                <c:pt idx="492">
                  <c:v>639.96368453864727</c:v>
                </c:pt>
                <c:pt idx="493">
                  <c:v>640.83650249375944</c:v>
                </c:pt>
                <c:pt idx="494">
                  <c:v>641.70932044887161</c:v>
                </c:pt>
                <c:pt idx="495">
                  <c:v>642.58213840398378</c:v>
                </c:pt>
                <c:pt idx="496">
                  <c:v>643.45495635909595</c:v>
                </c:pt>
                <c:pt idx="497">
                  <c:v>644.32777431420811</c:v>
                </c:pt>
                <c:pt idx="498">
                  <c:v>645.20059226932028</c:v>
                </c:pt>
                <c:pt idx="499">
                  <c:v>646.07341022443245</c:v>
                </c:pt>
                <c:pt idx="500">
                  <c:v>646.94622817954462</c:v>
                </c:pt>
                <c:pt idx="501">
                  <c:v>647.81904613465679</c:v>
                </c:pt>
                <c:pt idx="502">
                  <c:v>648.69186408976896</c:v>
                </c:pt>
                <c:pt idx="503">
                  <c:v>649.56468204488112</c:v>
                </c:pt>
                <c:pt idx="504">
                  <c:v>650.43749999999329</c:v>
                </c:pt>
                <c:pt idx="505">
                  <c:v>651.31031795510546</c:v>
                </c:pt>
                <c:pt idx="506">
                  <c:v>652.18313591021763</c:v>
                </c:pt>
                <c:pt idx="507">
                  <c:v>653.0559538653298</c:v>
                </c:pt>
                <c:pt idx="508">
                  <c:v>653.92877182044197</c:v>
                </c:pt>
                <c:pt idx="509">
                  <c:v>654.80158977555413</c:v>
                </c:pt>
                <c:pt idx="510">
                  <c:v>655.6744077306663</c:v>
                </c:pt>
                <c:pt idx="511">
                  <c:v>656.54722568577847</c:v>
                </c:pt>
                <c:pt idx="512">
                  <c:v>657.42004364089064</c:v>
                </c:pt>
                <c:pt idx="513">
                  <c:v>658.29286159600281</c:v>
                </c:pt>
                <c:pt idx="514">
                  <c:v>659.16567955111498</c:v>
                </c:pt>
                <c:pt idx="515">
                  <c:v>660.03849750622715</c:v>
                </c:pt>
                <c:pt idx="516">
                  <c:v>660.91131546133931</c:v>
                </c:pt>
                <c:pt idx="517">
                  <c:v>661.78413341645148</c:v>
                </c:pt>
                <c:pt idx="518">
                  <c:v>662.65695137156365</c:v>
                </c:pt>
                <c:pt idx="519">
                  <c:v>663.52976932667582</c:v>
                </c:pt>
                <c:pt idx="520">
                  <c:v>664.40258728178799</c:v>
                </c:pt>
                <c:pt idx="521">
                  <c:v>665.27540523690016</c:v>
                </c:pt>
                <c:pt idx="522">
                  <c:v>666.14822319201232</c:v>
                </c:pt>
                <c:pt idx="523">
                  <c:v>667.02104114712449</c:v>
                </c:pt>
                <c:pt idx="524">
                  <c:v>667.89385910223666</c:v>
                </c:pt>
                <c:pt idx="525">
                  <c:v>668.76667705734883</c:v>
                </c:pt>
                <c:pt idx="526">
                  <c:v>669.639495012461</c:v>
                </c:pt>
                <c:pt idx="527">
                  <c:v>670.51231296757317</c:v>
                </c:pt>
                <c:pt idx="528">
                  <c:v>671.38513092268533</c:v>
                </c:pt>
                <c:pt idx="529">
                  <c:v>672.2579488777975</c:v>
                </c:pt>
                <c:pt idx="530">
                  <c:v>673.13076683290967</c:v>
                </c:pt>
                <c:pt idx="531">
                  <c:v>674.00358478802184</c:v>
                </c:pt>
                <c:pt idx="532">
                  <c:v>674.87640274313401</c:v>
                </c:pt>
                <c:pt idx="533">
                  <c:v>675.74922069824618</c:v>
                </c:pt>
                <c:pt idx="534">
                  <c:v>676.62203865335835</c:v>
                </c:pt>
                <c:pt idx="535">
                  <c:v>677.49485660847051</c:v>
                </c:pt>
                <c:pt idx="536">
                  <c:v>678.36767456358268</c:v>
                </c:pt>
                <c:pt idx="537">
                  <c:v>679.24049251869485</c:v>
                </c:pt>
                <c:pt idx="538">
                  <c:v>680.11331047380702</c:v>
                </c:pt>
                <c:pt idx="539">
                  <c:v>680.98612842891919</c:v>
                </c:pt>
                <c:pt idx="540">
                  <c:v>681.85894638403136</c:v>
                </c:pt>
                <c:pt idx="541">
                  <c:v>682.73176433914352</c:v>
                </c:pt>
                <c:pt idx="542">
                  <c:v>683.60458229425569</c:v>
                </c:pt>
                <c:pt idx="543">
                  <c:v>684.47740024936786</c:v>
                </c:pt>
                <c:pt idx="544">
                  <c:v>685.35021820448003</c:v>
                </c:pt>
                <c:pt idx="545">
                  <c:v>686.2230361595922</c:v>
                </c:pt>
                <c:pt idx="546">
                  <c:v>687.09585411470437</c:v>
                </c:pt>
                <c:pt idx="547">
                  <c:v>687.96867206981653</c:v>
                </c:pt>
                <c:pt idx="548">
                  <c:v>688.8414900249287</c:v>
                </c:pt>
                <c:pt idx="549">
                  <c:v>689.71430798004087</c:v>
                </c:pt>
                <c:pt idx="550">
                  <c:v>690.58712593515304</c:v>
                </c:pt>
                <c:pt idx="551">
                  <c:v>691.45994389026521</c:v>
                </c:pt>
                <c:pt idx="552">
                  <c:v>692.33276184537738</c:v>
                </c:pt>
                <c:pt idx="553">
                  <c:v>693.20557980048955</c:v>
                </c:pt>
                <c:pt idx="554">
                  <c:v>694.07839775560171</c:v>
                </c:pt>
                <c:pt idx="555">
                  <c:v>694.95121571071388</c:v>
                </c:pt>
                <c:pt idx="556">
                  <c:v>695.82403366582605</c:v>
                </c:pt>
                <c:pt idx="557">
                  <c:v>696.69685162093822</c:v>
                </c:pt>
                <c:pt idx="558">
                  <c:v>697.56966957605039</c:v>
                </c:pt>
                <c:pt idx="559">
                  <c:v>698.44248753116256</c:v>
                </c:pt>
                <c:pt idx="560">
                  <c:v>699.31530548627472</c:v>
                </c:pt>
                <c:pt idx="561">
                  <c:v>700.18812344138689</c:v>
                </c:pt>
                <c:pt idx="562">
                  <c:v>701.06094139649906</c:v>
                </c:pt>
                <c:pt idx="563">
                  <c:v>701.93375935161123</c:v>
                </c:pt>
                <c:pt idx="564">
                  <c:v>702.8065773067234</c:v>
                </c:pt>
                <c:pt idx="565">
                  <c:v>703.67939526183557</c:v>
                </c:pt>
                <c:pt idx="566">
                  <c:v>704.55221321694773</c:v>
                </c:pt>
                <c:pt idx="567">
                  <c:v>705.4250311720599</c:v>
                </c:pt>
                <c:pt idx="568">
                  <c:v>706.29784912717207</c:v>
                </c:pt>
                <c:pt idx="569">
                  <c:v>707.17066708228424</c:v>
                </c:pt>
                <c:pt idx="570">
                  <c:v>708.04348503739641</c:v>
                </c:pt>
              </c:numCache>
            </c:numRef>
          </c:xVal>
          <c:yVal>
            <c:numRef>
              <c:f>Sheet8!$C$1:$C$650</c:f>
              <c:numCache>
                <c:formatCode>General</c:formatCode>
                <c:ptCount val="650"/>
                <c:pt idx="0">
                  <c:v>0</c:v>
                </c:pt>
                <c:pt idx="1">
                  <c:v>-2.7746172804205527</c:v>
                </c:pt>
                <c:pt idx="2">
                  <c:v>-5.5492345608411053</c:v>
                </c:pt>
                <c:pt idx="3">
                  <c:v>-8.3238518412616571</c:v>
                </c:pt>
                <c:pt idx="4">
                  <c:v>-11.098469121682211</c:v>
                </c:pt>
                <c:pt idx="5">
                  <c:v>-13.873086402102764</c:v>
                </c:pt>
                <c:pt idx="6">
                  <c:v>-16.647703682523314</c:v>
                </c:pt>
                <c:pt idx="7">
                  <c:v>-19.422320962943868</c:v>
                </c:pt>
                <c:pt idx="8">
                  <c:v>-22.196938243364421</c:v>
                </c:pt>
                <c:pt idx="9">
                  <c:v>-24.971555523784975</c:v>
                </c:pt>
                <c:pt idx="10">
                  <c:v>-27.746172804205528</c:v>
                </c:pt>
                <c:pt idx="11">
                  <c:v>-30.520790084626078</c:v>
                </c:pt>
                <c:pt idx="12">
                  <c:v>-33.295407365046628</c:v>
                </c:pt>
                <c:pt idx="13">
                  <c:v>-36.070024645467186</c:v>
                </c:pt>
                <c:pt idx="14">
                  <c:v>-38.844641925887736</c:v>
                </c:pt>
                <c:pt idx="15">
                  <c:v>-41.619259206308293</c:v>
                </c:pt>
                <c:pt idx="16">
                  <c:v>-44.393876486728843</c:v>
                </c:pt>
                <c:pt idx="17">
                  <c:v>-47.168493767149393</c:v>
                </c:pt>
                <c:pt idx="18">
                  <c:v>-49.94311104756995</c:v>
                </c:pt>
                <c:pt idx="19">
                  <c:v>-52.7177283279905</c:v>
                </c:pt>
                <c:pt idx="20">
                  <c:v>-55.492345608411057</c:v>
                </c:pt>
                <c:pt idx="21">
                  <c:v>-58.266962888831607</c:v>
                </c:pt>
                <c:pt idx="22">
                  <c:v>-61.041580169252157</c:v>
                </c:pt>
                <c:pt idx="23">
                  <c:v>-63.816197449672714</c:v>
                </c:pt>
                <c:pt idx="24">
                  <c:v>-66.590814730093257</c:v>
                </c:pt>
                <c:pt idx="25">
                  <c:v>-69.365432010513814</c:v>
                </c:pt>
                <c:pt idx="26">
                  <c:v>-72.140049290934371</c:v>
                </c:pt>
                <c:pt idx="27">
                  <c:v>-74.914666571354928</c:v>
                </c:pt>
                <c:pt idx="28">
                  <c:v>-77.689283851775471</c:v>
                </c:pt>
                <c:pt idx="29">
                  <c:v>-80.463901132196028</c:v>
                </c:pt>
                <c:pt idx="30">
                  <c:v>-83.238518412616585</c:v>
                </c:pt>
                <c:pt idx="31">
                  <c:v>-86.013135693037128</c:v>
                </c:pt>
                <c:pt idx="32">
                  <c:v>-88.787752973457685</c:v>
                </c:pt>
                <c:pt idx="33">
                  <c:v>-91.562370253878242</c:v>
                </c:pt>
                <c:pt idx="34">
                  <c:v>-94.336987534298785</c:v>
                </c:pt>
                <c:pt idx="35">
                  <c:v>-97.111604814719342</c:v>
                </c:pt>
                <c:pt idx="36">
                  <c:v>-99.8862220951399</c:v>
                </c:pt>
                <c:pt idx="37">
                  <c:v>-102.66083937556044</c:v>
                </c:pt>
                <c:pt idx="38">
                  <c:v>-105.435456655981</c:v>
                </c:pt>
                <c:pt idx="39">
                  <c:v>-108.21007393640156</c:v>
                </c:pt>
                <c:pt idx="40">
                  <c:v>-110.98469121682211</c:v>
                </c:pt>
                <c:pt idx="41">
                  <c:v>-113.75930849724266</c:v>
                </c:pt>
                <c:pt idx="42">
                  <c:v>-116.53392577766321</c:v>
                </c:pt>
                <c:pt idx="43">
                  <c:v>-119.30854305808377</c:v>
                </c:pt>
                <c:pt idx="44">
                  <c:v>-122.08316033850431</c:v>
                </c:pt>
                <c:pt idx="45">
                  <c:v>-124.85777761892487</c:v>
                </c:pt>
                <c:pt idx="46">
                  <c:v>-127.63239489934543</c:v>
                </c:pt>
                <c:pt idx="47">
                  <c:v>-130.40701217976599</c:v>
                </c:pt>
                <c:pt idx="48">
                  <c:v>-133.18162946018651</c:v>
                </c:pt>
                <c:pt idx="49">
                  <c:v>-135.95624674060707</c:v>
                </c:pt>
                <c:pt idx="50">
                  <c:v>-138.73086402102763</c:v>
                </c:pt>
                <c:pt idx="51">
                  <c:v>-141.50548130144819</c:v>
                </c:pt>
                <c:pt idx="52">
                  <c:v>-144.28009858186874</c:v>
                </c:pt>
                <c:pt idx="53">
                  <c:v>-147.0547158622893</c:v>
                </c:pt>
                <c:pt idx="54">
                  <c:v>-149.82933314270986</c:v>
                </c:pt>
                <c:pt idx="55">
                  <c:v>-152.60395042313039</c:v>
                </c:pt>
                <c:pt idx="56">
                  <c:v>-155.37856770355094</c:v>
                </c:pt>
                <c:pt idx="57">
                  <c:v>-158.1531849839715</c:v>
                </c:pt>
                <c:pt idx="58">
                  <c:v>-160.92780226439206</c:v>
                </c:pt>
                <c:pt idx="59">
                  <c:v>-163.70241954481261</c:v>
                </c:pt>
                <c:pt idx="60">
                  <c:v>-166.47703682523317</c:v>
                </c:pt>
                <c:pt idx="61">
                  <c:v>-169.2516541056537</c:v>
                </c:pt>
                <c:pt idx="62">
                  <c:v>-172.02627138607426</c:v>
                </c:pt>
                <c:pt idx="63">
                  <c:v>-174.80088866649481</c:v>
                </c:pt>
                <c:pt idx="64">
                  <c:v>-177.57550594691537</c:v>
                </c:pt>
                <c:pt idx="65">
                  <c:v>-180.35012322733593</c:v>
                </c:pt>
                <c:pt idx="66">
                  <c:v>-183.12474050775648</c:v>
                </c:pt>
                <c:pt idx="67">
                  <c:v>-185.89935778817704</c:v>
                </c:pt>
                <c:pt idx="68">
                  <c:v>-188.67397506859757</c:v>
                </c:pt>
                <c:pt idx="69">
                  <c:v>-191.44859234901813</c:v>
                </c:pt>
                <c:pt idx="70">
                  <c:v>-194.22320962943868</c:v>
                </c:pt>
                <c:pt idx="71">
                  <c:v>-196.99782690985924</c:v>
                </c:pt>
                <c:pt idx="72">
                  <c:v>-199.7724441902798</c:v>
                </c:pt>
                <c:pt idx="73">
                  <c:v>-202.54706147070036</c:v>
                </c:pt>
                <c:pt idx="74">
                  <c:v>-205.32167875112088</c:v>
                </c:pt>
                <c:pt idx="75">
                  <c:v>-208.09629603154144</c:v>
                </c:pt>
                <c:pt idx="76">
                  <c:v>-210.870913311962</c:v>
                </c:pt>
                <c:pt idx="77">
                  <c:v>-213.64553059238256</c:v>
                </c:pt>
                <c:pt idx="78">
                  <c:v>-216.42014787280311</c:v>
                </c:pt>
                <c:pt idx="79">
                  <c:v>-219.19476515322367</c:v>
                </c:pt>
                <c:pt idx="80">
                  <c:v>-221.96938243364423</c:v>
                </c:pt>
                <c:pt idx="81">
                  <c:v>-224.74399971406476</c:v>
                </c:pt>
                <c:pt idx="82">
                  <c:v>-227.51861699448531</c:v>
                </c:pt>
                <c:pt idx="83">
                  <c:v>-230.29323427490587</c:v>
                </c:pt>
                <c:pt idx="84">
                  <c:v>-233.06785155532643</c:v>
                </c:pt>
                <c:pt idx="85">
                  <c:v>-235.84246883574698</c:v>
                </c:pt>
                <c:pt idx="86">
                  <c:v>-238.61708611616754</c:v>
                </c:pt>
                <c:pt idx="87">
                  <c:v>-241.39170339658807</c:v>
                </c:pt>
                <c:pt idx="88">
                  <c:v>-244.16632067700863</c:v>
                </c:pt>
                <c:pt idx="89">
                  <c:v>-246.94093795742918</c:v>
                </c:pt>
                <c:pt idx="90">
                  <c:v>-249.71555523784974</c:v>
                </c:pt>
                <c:pt idx="91">
                  <c:v>-252.4901725182703</c:v>
                </c:pt>
                <c:pt idx="92">
                  <c:v>-255.26478979869086</c:v>
                </c:pt>
                <c:pt idx="93">
                  <c:v>-258.03940707911141</c:v>
                </c:pt>
                <c:pt idx="94">
                  <c:v>-260.81402435953197</c:v>
                </c:pt>
                <c:pt idx="95">
                  <c:v>-263.58864163995253</c:v>
                </c:pt>
                <c:pt idx="96">
                  <c:v>-266.36325892037303</c:v>
                </c:pt>
                <c:pt idx="97">
                  <c:v>-269.13787620079358</c:v>
                </c:pt>
                <c:pt idx="98">
                  <c:v>-271.91249348121414</c:v>
                </c:pt>
                <c:pt idx="99">
                  <c:v>-274.6871107616347</c:v>
                </c:pt>
                <c:pt idx="100">
                  <c:v>-277.46172804205526</c:v>
                </c:pt>
                <c:pt idx="101">
                  <c:v>-277.46172804205526</c:v>
                </c:pt>
                <c:pt idx="102">
                  <c:v>-277.46172804205526</c:v>
                </c:pt>
                <c:pt idx="103">
                  <c:v>-277.86635972878327</c:v>
                </c:pt>
                <c:pt idx="104">
                  <c:v>-278.67360498908852</c:v>
                </c:pt>
                <c:pt idx="105">
                  <c:v>-279.48085024939371</c:v>
                </c:pt>
                <c:pt idx="106">
                  <c:v>-280.28809550969896</c:v>
                </c:pt>
                <c:pt idx="107">
                  <c:v>-281.09534077000421</c:v>
                </c:pt>
                <c:pt idx="108">
                  <c:v>-281.90258603030946</c:v>
                </c:pt>
                <c:pt idx="109">
                  <c:v>-282.70983129061466</c:v>
                </c:pt>
                <c:pt idx="110">
                  <c:v>-283.51707655091991</c:v>
                </c:pt>
                <c:pt idx="111">
                  <c:v>-284.32432181122516</c:v>
                </c:pt>
                <c:pt idx="112">
                  <c:v>-285.13156707153041</c:v>
                </c:pt>
                <c:pt idx="113">
                  <c:v>-285.93881233183561</c:v>
                </c:pt>
                <c:pt idx="114">
                  <c:v>-286.74605759214086</c:v>
                </c:pt>
                <c:pt idx="115">
                  <c:v>-287.55330285244611</c:v>
                </c:pt>
                <c:pt idx="116">
                  <c:v>-288.36054811275136</c:v>
                </c:pt>
                <c:pt idx="117">
                  <c:v>-289.16779337305655</c:v>
                </c:pt>
                <c:pt idx="118">
                  <c:v>-289.97503863336181</c:v>
                </c:pt>
                <c:pt idx="119">
                  <c:v>-290.78228389366706</c:v>
                </c:pt>
                <c:pt idx="120">
                  <c:v>-291.58952915397231</c:v>
                </c:pt>
                <c:pt idx="121">
                  <c:v>-292.3967744142775</c:v>
                </c:pt>
                <c:pt idx="122">
                  <c:v>-293.20401967458275</c:v>
                </c:pt>
                <c:pt idx="123">
                  <c:v>-294.011264934888</c:v>
                </c:pt>
                <c:pt idx="124">
                  <c:v>-294.81851019519326</c:v>
                </c:pt>
                <c:pt idx="125">
                  <c:v>-295.62575545549845</c:v>
                </c:pt>
                <c:pt idx="126">
                  <c:v>-296.4330007158037</c:v>
                </c:pt>
                <c:pt idx="127">
                  <c:v>-297.24024597610895</c:v>
                </c:pt>
                <c:pt idx="128">
                  <c:v>-298.0474912364142</c:v>
                </c:pt>
                <c:pt idx="129">
                  <c:v>-298.8547364967194</c:v>
                </c:pt>
                <c:pt idx="130">
                  <c:v>-299.66198175702465</c:v>
                </c:pt>
                <c:pt idx="131">
                  <c:v>-300.4692270173299</c:v>
                </c:pt>
                <c:pt idx="132">
                  <c:v>-301.27647227763515</c:v>
                </c:pt>
                <c:pt idx="133">
                  <c:v>-302.08371753794034</c:v>
                </c:pt>
                <c:pt idx="134">
                  <c:v>-302.8909627982456</c:v>
                </c:pt>
                <c:pt idx="135">
                  <c:v>-303.69820805855085</c:v>
                </c:pt>
                <c:pt idx="136">
                  <c:v>-304.5054533188561</c:v>
                </c:pt>
                <c:pt idx="137">
                  <c:v>-305.31269857916129</c:v>
                </c:pt>
                <c:pt idx="138">
                  <c:v>-306.11994383946654</c:v>
                </c:pt>
                <c:pt idx="139">
                  <c:v>-306.92718909977179</c:v>
                </c:pt>
                <c:pt idx="140">
                  <c:v>-307.73443436007705</c:v>
                </c:pt>
                <c:pt idx="141">
                  <c:v>-308.54167962038224</c:v>
                </c:pt>
                <c:pt idx="142">
                  <c:v>-309.34892488068749</c:v>
                </c:pt>
                <c:pt idx="143">
                  <c:v>-310.15617014099274</c:v>
                </c:pt>
                <c:pt idx="144">
                  <c:v>-310.96341540129799</c:v>
                </c:pt>
                <c:pt idx="145">
                  <c:v>-311.77066066160319</c:v>
                </c:pt>
                <c:pt idx="146">
                  <c:v>-312.57790592190844</c:v>
                </c:pt>
                <c:pt idx="147">
                  <c:v>-313.38515118221369</c:v>
                </c:pt>
                <c:pt idx="148">
                  <c:v>-314.19239644251894</c:v>
                </c:pt>
                <c:pt idx="149">
                  <c:v>-314.99964170282414</c:v>
                </c:pt>
                <c:pt idx="150">
                  <c:v>-315.80688696312939</c:v>
                </c:pt>
                <c:pt idx="151">
                  <c:v>-316.61413222343464</c:v>
                </c:pt>
                <c:pt idx="152">
                  <c:v>-317.42137748373989</c:v>
                </c:pt>
                <c:pt idx="153">
                  <c:v>-318.22862274404508</c:v>
                </c:pt>
                <c:pt idx="154">
                  <c:v>-319.03586800435033</c:v>
                </c:pt>
                <c:pt idx="155">
                  <c:v>-319.84311326465559</c:v>
                </c:pt>
                <c:pt idx="156">
                  <c:v>-320.65035852496084</c:v>
                </c:pt>
                <c:pt idx="157">
                  <c:v>-321.45760378526603</c:v>
                </c:pt>
                <c:pt idx="158">
                  <c:v>-322.26484904557128</c:v>
                </c:pt>
                <c:pt idx="159">
                  <c:v>-323.07209430587653</c:v>
                </c:pt>
                <c:pt idx="160">
                  <c:v>-323.87933956618178</c:v>
                </c:pt>
                <c:pt idx="161">
                  <c:v>-324.68658482648698</c:v>
                </c:pt>
                <c:pt idx="162">
                  <c:v>-325.49383008679223</c:v>
                </c:pt>
                <c:pt idx="163">
                  <c:v>-326.30107534709748</c:v>
                </c:pt>
                <c:pt idx="164">
                  <c:v>-327.10832060740273</c:v>
                </c:pt>
                <c:pt idx="165">
                  <c:v>-327.91556586770793</c:v>
                </c:pt>
                <c:pt idx="166">
                  <c:v>-328.72281112801318</c:v>
                </c:pt>
                <c:pt idx="167">
                  <c:v>-329.53005638831843</c:v>
                </c:pt>
                <c:pt idx="168">
                  <c:v>-330.33730164862368</c:v>
                </c:pt>
                <c:pt idx="169">
                  <c:v>-331.14454690892887</c:v>
                </c:pt>
                <c:pt idx="170">
                  <c:v>-331.95179216923412</c:v>
                </c:pt>
                <c:pt idx="171">
                  <c:v>-332.75903742953938</c:v>
                </c:pt>
                <c:pt idx="172">
                  <c:v>-333.56628268984463</c:v>
                </c:pt>
                <c:pt idx="173">
                  <c:v>-334.37352795014982</c:v>
                </c:pt>
                <c:pt idx="174">
                  <c:v>-335.18077321045507</c:v>
                </c:pt>
                <c:pt idx="175">
                  <c:v>-335.98801847076032</c:v>
                </c:pt>
                <c:pt idx="176">
                  <c:v>-336.79526373106557</c:v>
                </c:pt>
                <c:pt idx="177">
                  <c:v>-337.60250899137077</c:v>
                </c:pt>
                <c:pt idx="178">
                  <c:v>-338.40975425167602</c:v>
                </c:pt>
                <c:pt idx="179">
                  <c:v>-339.21699951198127</c:v>
                </c:pt>
                <c:pt idx="180">
                  <c:v>-340.02424477228652</c:v>
                </c:pt>
                <c:pt idx="181">
                  <c:v>-340.83149003259172</c:v>
                </c:pt>
                <c:pt idx="182">
                  <c:v>-341.63873529289697</c:v>
                </c:pt>
                <c:pt idx="183">
                  <c:v>-342.44598055320222</c:v>
                </c:pt>
                <c:pt idx="184">
                  <c:v>-343.25322581350747</c:v>
                </c:pt>
                <c:pt idx="185">
                  <c:v>-344.06047107381266</c:v>
                </c:pt>
                <c:pt idx="186">
                  <c:v>-344.86771633411792</c:v>
                </c:pt>
                <c:pt idx="187">
                  <c:v>-345.67496159442317</c:v>
                </c:pt>
                <c:pt idx="188">
                  <c:v>-346.48220685472842</c:v>
                </c:pt>
                <c:pt idx="189">
                  <c:v>-347.28945211503361</c:v>
                </c:pt>
                <c:pt idx="190">
                  <c:v>-348.09669737533886</c:v>
                </c:pt>
                <c:pt idx="191">
                  <c:v>-348.90394263564411</c:v>
                </c:pt>
                <c:pt idx="192">
                  <c:v>-349.71118789594937</c:v>
                </c:pt>
                <c:pt idx="193">
                  <c:v>-350.51843315625456</c:v>
                </c:pt>
                <c:pt idx="194">
                  <c:v>-351.32567841655981</c:v>
                </c:pt>
                <c:pt idx="195">
                  <c:v>-352.13292367686506</c:v>
                </c:pt>
                <c:pt idx="196">
                  <c:v>-352.94016893717031</c:v>
                </c:pt>
                <c:pt idx="197">
                  <c:v>-353.74741419747551</c:v>
                </c:pt>
                <c:pt idx="198">
                  <c:v>-354.55465945778076</c:v>
                </c:pt>
                <c:pt idx="199">
                  <c:v>-355.36190471808601</c:v>
                </c:pt>
                <c:pt idx="200">
                  <c:v>-356.16914997839126</c:v>
                </c:pt>
                <c:pt idx="201">
                  <c:v>-356.97639523869645</c:v>
                </c:pt>
                <c:pt idx="202">
                  <c:v>-357.78364049900171</c:v>
                </c:pt>
                <c:pt idx="203">
                  <c:v>-358.59088575930696</c:v>
                </c:pt>
                <c:pt idx="204">
                  <c:v>-359.39813101961221</c:v>
                </c:pt>
                <c:pt idx="205">
                  <c:v>-360.2053762799174</c:v>
                </c:pt>
                <c:pt idx="206">
                  <c:v>-361.01262154022265</c:v>
                </c:pt>
                <c:pt idx="207">
                  <c:v>-361.8198668005279</c:v>
                </c:pt>
                <c:pt idx="208">
                  <c:v>-362.62711206083316</c:v>
                </c:pt>
                <c:pt idx="209">
                  <c:v>-363.43435732113835</c:v>
                </c:pt>
                <c:pt idx="210">
                  <c:v>-364.2416025814436</c:v>
                </c:pt>
                <c:pt idx="211">
                  <c:v>-365.04884784174885</c:v>
                </c:pt>
                <c:pt idx="212">
                  <c:v>-365.8560931020541</c:v>
                </c:pt>
                <c:pt idx="213">
                  <c:v>-366.6633383623593</c:v>
                </c:pt>
                <c:pt idx="214">
                  <c:v>-367.47058362266455</c:v>
                </c:pt>
                <c:pt idx="215">
                  <c:v>-368.2778288829698</c:v>
                </c:pt>
                <c:pt idx="216">
                  <c:v>-369.08507414327505</c:v>
                </c:pt>
                <c:pt idx="217">
                  <c:v>-369.89231940358025</c:v>
                </c:pt>
                <c:pt idx="218">
                  <c:v>-370.6995646638855</c:v>
                </c:pt>
                <c:pt idx="219">
                  <c:v>-371.50680992419075</c:v>
                </c:pt>
                <c:pt idx="220">
                  <c:v>-372.314055184496</c:v>
                </c:pt>
                <c:pt idx="221">
                  <c:v>-373.12130044480119</c:v>
                </c:pt>
                <c:pt idx="222">
                  <c:v>-373.92854570510644</c:v>
                </c:pt>
                <c:pt idx="223">
                  <c:v>-374.7357909654117</c:v>
                </c:pt>
                <c:pt idx="224">
                  <c:v>-375.54303622571695</c:v>
                </c:pt>
                <c:pt idx="225">
                  <c:v>-376.35028148602214</c:v>
                </c:pt>
                <c:pt idx="226">
                  <c:v>-377.15752674632739</c:v>
                </c:pt>
                <c:pt idx="227">
                  <c:v>-377.96477200663264</c:v>
                </c:pt>
                <c:pt idx="228">
                  <c:v>-378.77201726693789</c:v>
                </c:pt>
                <c:pt idx="229">
                  <c:v>-379.57926252724309</c:v>
                </c:pt>
                <c:pt idx="230">
                  <c:v>-380.38650778754834</c:v>
                </c:pt>
                <c:pt idx="231">
                  <c:v>-381.19375304785359</c:v>
                </c:pt>
                <c:pt idx="232">
                  <c:v>-382.00099830815884</c:v>
                </c:pt>
                <c:pt idx="233">
                  <c:v>-382.80824356846404</c:v>
                </c:pt>
                <c:pt idx="234">
                  <c:v>-383.61548882876929</c:v>
                </c:pt>
                <c:pt idx="235">
                  <c:v>-384.42273408907454</c:v>
                </c:pt>
                <c:pt idx="236">
                  <c:v>-385.22997934937979</c:v>
                </c:pt>
                <c:pt idx="237">
                  <c:v>-386.03722460968498</c:v>
                </c:pt>
                <c:pt idx="238">
                  <c:v>-386.84446986999023</c:v>
                </c:pt>
                <c:pt idx="239">
                  <c:v>-387.65171513029549</c:v>
                </c:pt>
                <c:pt idx="240">
                  <c:v>-388.45896039060074</c:v>
                </c:pt>
                <c:pt idx="241">
                  <c:v>-389.26620565090593</c:v>
                </c:pt>
                <c:pt idx="242">
                  <c:v>-390.07345091121118</c:v>
                </c:pt>
                <c:pt idx="243">
                  <c:v>-390.88069617151643</c:v>
                </c:pt>
                <c:pt idx="244">
                  <c:v>-391.68794143182168</c:v>
                </c:pt>
                <c:pt idx="245">
                  <c:v>-392.49518669212688</c:v>
                </c:pt>
                <c:pt idx="246">
                  <c:v>-393.30243195243213</c:v>
                </c:pt>
                <c:pt idx="247">
                  <c:v>-394.10967721273738</c:v>
                </c:pt>
                <c:pt idx="248">
                  <c:v>-394.91692247304258</c:v>
                </c:pt>
                <c:pt idx="249">
                  <c:v>-395.72416773334783</c:v>
                </c:pt>
                <c:pt idx="250">
                  <c:v>-396.53141299365308</c:v>
                </c:pt>
                <c:pt idx="251">
                  <c:v>-397.33865825395833</c:v>
                </c:pt>
                <c:pt idx="252">
                  <c:v>-398.14590351426352</c:v>
                </c:pt>
                <c:pt idx="253">
                  <c:v>-398.95314877456877</c:v>
                </c:pt>
                <c:pt idx="254">
                  <c:v>-399.76039403487403</c:v>
                </c:pt>
                <c:pt idx="255">
                  <c:v>-400.56763929517928</c:v>
                </c:pt>
                <c:pt idx="256">
                  <c:v>-401.37488455548447</c:v>
                </c:pt>
                <c:pt idx="257">
                  <c:v>-402.18212981578972</c:v>
                </c:pt>
                <c:pt idx="258">
                  <c:v>-402.98937507609497</c:v>
                </c:pt>
                <c:pt idx="259">
                  <c:v>-403.79662033640022</c:v>
                </c:pt>
                <c:pt idx="260">
                  <c:v>-404.60386559670542</c:v>
                </c:pt>
                <c:pt idx="261">
                  <c:v>-405.41111085701067</c:v>
                </c:pt>
                <c:pt idx="262">
                  <c:v>-406.21835611731592</c:v>
                </c:pt>
                <c:pt idx="263">
                  <c:v>-407.02560137762117</c:v>
                </c:pt>
                <c:pt idx="264">
                  <c:v>-407.83284663792637</c:v>
                </c:pt>
                <c:pt idx="265">
                  <c:v>-408.64009189823162</c:v>
                </c:pt>
                <c:pt idx="266">
                  <c:v>-409.44733715853687</c:v>
                </c:pt>
                <c:pt idx="267">
                  <c:v>-410.25458241884212</c:v>
                </c:pt>
                <c:pt idx="268">
                  <c:v>-411.06182767914731</c:v>
                </c:pt>
                <c:pt idx="269">
                  <c:v>-411.86907293945256</c:v>
                </c:pt>
                <c:pt idx="270">
                  <c:v>-412.67631819975782</c:v>
                </c:pt>
                <c:pt idx="271">
                  <c:v>-413.48356346006307</c:v>
                </c:pt>
                <c:pt idx="272">
                  <c:v>-414.29080872036826</c:v>
                </c:pt>
                <c:pt idx="273">
                  <c:v>-415.09805398067351</c:v>
                </c:pt>
                <c:pt idx="274">
                  <c:v>-415.90529924097876</c:v>
                </c:pt>
                <c:pt idx="275">
                  <c:v>-416.71254450128401</c:v>
                </c:pt>
                <c:pt idx="276">
                  <c:v>-417.51978976158921</c:v>
                </c:pt>
                <c:pt idx="277">
                  <c:v>-418.32703502189446</c:v>
                </c:pt>
                <c:pt idx="278">
                  <c:v>-419.13428028219971</c:v>
                </c:pt>
                <c:pt idx="279">
                  <c:v>-419.94152554250496</c:v>
                </c:pt>
                <c:pt idx="280">
                  <c:v>-420.74877080281016</c:v>
                </c:pt>
                <c:pt idx="281">
                  <c:v>-421.55601606311541</c:v>
                </c:pt>
                <c:pt idx="282">
                  <c:v>-422.36326132342066</c:v>
                </c:pt>
                <c:pt idx="283">
                  <c:v>-423.17050658372591</c:v>
                </c:pt>
                <c:pt idx="284">
                  <c:v>-423.9777518440311</c:v>
                </c:pt>
                <c:pt idx="285">
                  <c:v>-424.78499710433636</c:v>
                </c:pt>
                <c:pt idx="286">
                  <c:v>-425.59224236464161</c:v>
                </c:pt>
                <c:pt idx="287">
                  <c:v>-426.39948762494686</c:v>
                </c:pt>
                <c:pt idx="288">
                  <c:v>-427.20673288525205</c:v>
                </c:pt>
                <c:pt idx="289">
                  <c:v>-428.0139781455573</c:v>
                </c:pt>
                <c:pt idx="290">
                  <c:v>-428.82122340586255</c:v>
                </c:pt>
                <c:pt idx="291">
                  <c:v>-429.62846866616781</c:v>
                </c:pt>
                <c:pt idx="292">
                  <c:v>-430.435713926473</c:v>
                </c:pt>
                <c:pt idx="293">
                  <c:v>-431.24295918677825</c:v>
                </c:pt>
                <c:pt idx="294">
                  <c:v>-432.0502044470835</c:v>
                </c:pt>
                <c:pt idx="295">
                  <c:v>-432.85744970738875</c:v>
                </c:pt>
                <c:pt idx="296">
                  <c:v>-433.66469496769395</c:v>
                </c:pt>
                <c:pt idx="297">
                  <c:v>-434.4719402279992</c:v>
                </c:pt>
                <c:pt idx="298">
                  <c:v>-435.27918548830445</c:v>
                </c:pt>
                <c:pt idx="299">
                  <c:v>-436.0864307486097</c:v>
                </c:pt>
                <c:pt idx="300">
                  <c:v>-436.89367600891489</c:v>
                </c:pt>
                <c:pt idx="301">
                  <c:v>-437.70092126922015</c:v>
                </c:pt>
                <c:pt idx="302">
                  <c:v>-438.5081665295254</c:v>
                </c:pt>
                <c:pt idx="303">
                  <c:v>-439.31541178983065</c:v>
                </c:pt>
                <c:pt idx="304">
                  <c:v>-440.12265705013584</c:v>
                </c:pt>
                <c:pt idx="305">
                  <c:v>-440.92990231044109</c:v>
                </c:pt>
                <c:pt idx="306">
                  <c:v>-441.73714757074634</c:v>
                </c:pt>
                <c:pt idx="307">
                  <c:v>-442.5443928310516</c:v>
                </c:pt>
                <c:pt idx="308">
                  <c:v>-443.35163809135679</c:v>
                </c:pt>
                <c:pt idx="309">
                  <c:v>-444.15888335166204</c:v>
                </c:pt>
                <c:pt idx="310">
                  <c:v>-444.96612861196729</c:v>
                </c:pt>
                <c:pt idx="311">
                  <c:v>-445.77337387227254</c:v>
                </c:pt>
                <c:pt idx="312">
                  <c:v>-446.58061913257774</c:v>
                </c:pt>
                <c:pt idx="313">
                  <c:v>-447.38786439288299</c:v>
                </c:pt>
                <c:pt idx="314">
                  <c:v>-448.19510965318824</c:v>
                </c:pt>
                <c:pt idx="315">
                  <c:v>-449.00235491349349</c:v>
                </c:pt>
                <c:pt idx="316">
                  <c:v>-449.80960017379869</c:v>
                </c:pt>
                <c:pt idx="317">
                  <c:v>-450.61684543410394</c:v>
                </c:pt>
                <c:pt idx="318">
                  <c:v>-451.42409069440919</c:v>
                </c:pt>
                <c:pt idx="319">
                  <c:v>-452.23133595471444</c:v>
                </c:pt>
                <c:pt idx="320">
                  <c:v>-453.03858121501963</c:v>
                </c:pt>
                <c:pt idx="321">
                  <c:v>-453.84582647532488</c:v>
                </c:pt>
                <c:pt idx="322">
                  <c:v>-454.65307173563014</c:v>
                </c:pt>
                <c:pt idx="323">
                  <c:v>-455.46031699593539</c:v>
                </c:pt>
                <c:pt idx="324">
                  <c:v>-456.26756225624058</c:v>
                </c:pt>
                <c:pt idx="325">
                  <c:v>-457.07480751654583</c:v>
                </c:pt>
                <c:pt idx="326">
                  <c:v>-457.88205277685108</c:v>
                </c:pt>
                <c:pt idx="327">
                  <c:v>-458.68929803715633</c:v>
                </c:pt>
                <c:pt idx="328">
                  <c:v>-459.49654329746153</c:v>
                </c:pt>
                <c:pt idx="329">
                  <c:v>-460.30378855776678</c:v>
                </c:pt>
                <c:pt idx="330">
                  <c:v>-461.11103381807203</c:v>
                </c:pt>
                <c:pt idx="331">
                  <c:v>-461.91827907837728</c:v>
                </c:pt>
                <c:pt idx="332">
                  <c:v>-462.72552433868248</c:v>
                </c:pt>
                <c:pt idx="333">
                  <c:v>-463.53276959898773</c:v>
                </c:pt>
                <c:pt idx="334">
                  <c:v>-464.34001485929298</c:v>
                </c:pt>
                <c:pt idx="335">
                  <c:v>-465.14726011959823</c:v>
                </c:pt>
                <c:pt idx="336">
                  <c:v>-465.95450537990342</c:v>
                </c:pt>
                <c:pt idx="337">
                  <c:v>-466.76175064020867</c:v>
                </c:pt>
                <c:pt idx="338">
                  <c:v>-467.56899590051393</c:v>
                </c:pt>
                <c:pt idx="339">
                  <c:v>-468.37624116081918</c:v>
                </c:pt>
                <c:pt idx="340">
                  <c:v>-469.18348642112437</c:v>
                </c:pt>
                <c:pt idx="341">
                  <c:v>-469.99073168142962</c:v>
                </c:pt>
                <c:pt idx="342">
                  <c:v>-470.79797694173487</c:v>
                </c:pt>
                <c:pt idx="343">
                  <c:v>-471.60522220204012</c:v>
                </c:pt>
                <c:pt idx="344">
                  <c:v>-472.41246746234532</c:v>
                </c:pt>
                <c:pt idx="345">
                  <c:v>-473.21971272265057</c:v>
                </c:pt>
                <c:pt idx="346">
                  <c:v>-474.02695798295576</c:v>
                </c:pt>
                <c:pt idx="347">
                  <c:v>-474.83420324326096</c:v>
                </c:pt>
                <c:pt idx="348">
                  <c:v>-475.64144850356615</c:v>
                </c:pt>
                <c:pt idx="349">
                  <c:v>-476.44869376387129</c:v>
                </c:pt>
                <c:pt idx="350">
                  <c:v>-477.25593902417648</c:v>
                </c:pt>
                <c:pt idx="351">
                  <c:v>-478.06318428448168</c:v>
                </c:pt>
                <c:pt idx="352">
                  <c:v>-478.87042954478687</c:v>
                </c:pt>
                <c:pt idx="353">
                  <c:v>-479.67767480509207</c:v>
                </c:pt>
                <c:pt idx="354">
                  <c:v>-480.48492006539726</c:v>
                </c:pt>
                <c:pt idx="355">
                  <c:v>-481.2921653257024</c:v>
                </c:pt>
                <c:pt idx="356">
                  <c:v>-482.09941058600759</c:v>
                </c:pt>
                <c:pt idx="357">
                  <c:v>-482.90665584631279</c:v>
                </c:pt>
                <c:pt idx="358">
                  <c:v>-483.71390110661798</c:v>
                </c:pt>
                <c:pt idx="359">
                  <c:v>-484.52114636692318</c:v>
                </c:pt>
                <c:pt idx="360">
                  <c:v>-485.32839162722831</c:v>
                </c:pt>
                <c:pt idx="361">
                  <c:v>-486.13563688753351</c:v>
                </c:pt>
                <c:pt idx="362">
                  <c:v>-486.9428821478387</c:v>
                </c:pt>
                <c:pt idx="363">
                  <c:v>-487.7501274081439</c:v>
                </c:pt>
                <c:pt idx="364">
                  <c:v>-488.55737266844909</c:v>
                </c:pt>
                <c:pt idx="365">
                  <c:v>-489.36461792875429</c:v>
                </c:pt>
                <c:pt idx="366">
                  <c:v>-490.17186318905942</c:v>
                </c:pt>
                <c:pt idx="367">
                  <c:v>-490.97910844936462</c:v>
                </c:pt>
                <c:pt idx="368">
                  <c:v>-491.78635370966981</c:v>
                </c:pt>
                <c:pt idx="369">
                  <c:v>-492.59359896997501</c:v>
                </c:pt>
                <c:pt idx="370">
                  <c:v>-493.4008442302802</c:v>
                </c:pt>
                <c:pt idx="371">
                  <c:v>-494.20808949058539</c:v>
                </c:pt>
                <c:pt idx="372">
                  <c:v>-495.01533475089053</c:v>
                </c:pt>
                <c:pt idx="373">
                  <c:v>-495.82258001119573</c:v>
                </c:pt>
                <c:pt idx="374">
                  <c:v>-496.62982527150092</c:v>
                </c:pt>
                <c:pt idx="375">
                  <c:v>-497.43707053180611</c:v>
                </c:pt>
                <c:pt idx="376">
                  <c:v>-498.24431579211131</c:v>
                </c:pt>
                <c:pt idx="377">
                  <c:v>-499.05156105241645</c:v>
                </c:pt>
                <c:pt idx="378">
                  <c:v>-499.85880631272164</c:v>
                </c:pt>
                <c:pt idx="379">
                  <c:v>-500.66605157302683</c:v>
                </c:pt>
                <c:pt idx="380">
                  <c:v>-501.47329683333203</c:v>
                </c:pt>
                <c:pt idx="381">
                  <c:v>-502.28054209363722</c:v>
                </c:pt>
                <c:pt idx="382">
                  <c:v>-503.08778735394242</c:v>
                </c:pt>
                <c:pt idx="383">
                  <c:v>-503.89503261424755</c:v>
                </c:pt>
                <c:pt idx="384">
                  <c:v>-504.70227787455275</c:v>
                </c:pt>
                <c:pt idx="385">
                  <c:v>-505.50952313485794</c:v>
                </c:pt>
                <c:pt idx="386">
                  <c:v>-506.31676839516314</c:v>
                </c:pt>
                <c:pt idx="387">
                  <c:v>-507.12401365546833</c:v>
                </c:pt>
                <c:pt idx="388">
                  <c:v>-507.93125891577353</c:v>
                </c:pt>
                <c:pt idx="389">
                  <c:v>-508.73850417607866</c:v>
                </c:pt>
                <c:pt idx="390">
                  <c:v>-509.54574943638386</c:v>
                </c:pt>
                <c:pt idx="391">
                  <c:v>-510.35299469668905</c:v>
                </c:pt>
                <c:pt idx="392">
                  <c:v>-511.16023995699425</c:v>
                </c:pt>
                <c:pt idx="393">
                  <c:v>-511.96748521729944</c:v>
                </c:pt>
                <c:pt idx="394">
                  <c:v>-512.77473047760463</c:v>
                </c:pt>
                <c:pt idx="395">
                  <c:v>-513.58197573790983</c:v>
                </c:pt>
                <c:pt idx="396">
                  <c:v>-514.38922099821502</c:v>
                </c:pt>
                <c:pt idx="397">
                  <c:v>-515.1964662585201</c:v>
                </c:pt>
                <c:pt idx="398">
                  <c:v>-516.0037115188253</c:v>
                </c:pt>
                <c:pt idx="399">
                  <c:v>-516.81095677913049</c:v>
                </c:pt>
                <c:pt idx="400">
                  <c:v>-517.61820203943569</c:v>
                </c:pt>
                <c:pt idx="401">
                  <c:v>-518.42544729974088</c:v>
                </c:pt>
                <c:pt idx="402">
                  <c:v>-519.23269256004608</c:v>
                </c:pt>
                <c:pt idx="403">
                  <c:v>-520.03993782035127</c:v>
                </c:pt>
                <c:pt idx="404">
                  <c:v>-520.84718308065646</c:v>
                </c:pt>
                <c:pt idx="405">
                  <c:v>-521.65442834096166</c:v>
                </c:pt>
                <c:pt idx="406">
                  <c:v>-522.46167360126685</c:v>
                </c:pt>
                <c:pt idx="407">
                  <c:v>-523.26891886157205</c:v>
                </c:pt>
                <c:pt idx="408">
                  <c:v>-524.07616412187713</c:v>
                </c:pt>
                <c:pt idx="409">
                  <c:v>-524.88340938218232</c:v>
                </c:pt>
                <c:pt idx="410">
                  <c:v>-525.69065464248752</c:v>
                </c:pt>
                <c:pt idx="411">
                  <c:v>-526.49789990279271</c:v>
                </c:pt>
                <c:pt idx="412">
                  <c:v>-527.3051451630979</c:v>
                </c:pt>
                <c:pt idx="413">
                  <c:v>-528.1123904234031</c:v>
                </c:pt>
                <c:pt idx="414">
                  <c:v>-528.91963568370829</c:v>
                </c:pt>
                <c:pt idx="415">
                  <c:v>-529.72688094401349</c:v>
                </c:pt>
                <c:pt idx="416">
                  <c:v>-530.53412620431868</c:v>
                </c:pt>
                <c:pt idx="417">
                  <c:v>-531.34137146462388</c:v>
                </c:pt>
                <c:pt idx="418">
                  <c:v>-532.14861672492907</c:v>
                </c:pt>
                <c:pt idx="419">
                  <c:v>-532.95586198523426</c:v>
                </c:pt>
                <c:pt idx="420">
                  <c:v>-533.76310724553935</c:v>
                </c:pt>
                <c:pt idx="421">
                  <c:v>-534.57035250584454</c:v>
                </c:pt>
                <c:pt idx="422">
                  <c:v>-535.37759776614973</c:v>
                </c:pt>
                <c:pt idx="423">
                  <c:v>-536.18484302645493</c:v>
                </c:pt>
                <c:pt idx="424">
                  <c:v>-536.99208828676012</c:v>
                </c:pt>
                <c:pt idx="425">
                  <c:v>-537.79933354706532</c:v>
                </c:pt>
                <c:pt idx="426">
                  <c:v>-538.60657880737051</c:v>
                </c:pt>
                <c:pt idx="427">
                  <c:v>-539.41382406767571</c:v>
                </c:pt>
                <c:pt idx="428">
                  <c:v>-540.2210693279809</c:v>
                </c:pt>
                <c:pt idx="429">
                  <c:v>-541.02831458828609</c:v>
                </c:pt>
                <c:pt idx="430">
                  <c:v>-541.83555984859129</c:v>
                </c:pt>
                <c:pt idx="431">
                  <c:v>-542.64280510889637</c:v>
                </c:pt>
                <c:pt idx="432">
                  <c:v>-543.45005036920156</c:v>
                </c:pt>
                <c:pt idx="433">
                  <c:v>-544.25729562950676</c:v>
                </c:pt>
                <c:pt idx="434">
                  <c:v>-545.06454088981195</c:v>
                </c:pt>
                <c:pt idx="435">
                  <c:v>-545.87178615011715</c:v>
                </c:pt>
                <c:pt idx="436">
                  <c:v>-546.67903141042234</c:v>
                </c:pt>
                <c:pt idx="437">
                  <c:v>-547.48627667072753</c:v>
                </c:pt>
                <c:pt idx="438">
                  <c:v>-548.29352193103273</c:v>
                </c:pt>
                <c:pt idx="439">
                  <c:v>-549.10076719133792</c:v>
                </c:pt>
                <c:pt idx="440">
                  <c:v>-549.90801245164312</c:v>
                </c:pt>
                <c:pt idx="441">
                  <c:v>-550.71525771194831</c:v>
                </c:pt>
                <c:pt idx="442">
                  <c:v>-551.52250297225339</c:v>
                </c:pt>
                <c:pt idx="443">
                  <c:v>-552.32974823255859</c:v>
                </c:pt>
                <c:pt idx="444">
                  <c:v>-553.13699349286378</c:v>
                </c:pt>
                <c:pt idx="445">
                  <c:v>-553.94423875316897</c:v>
                </c:pt>
                <c:pt idx="446">
                  <c:v>-554.75148401347417</c:v>
                </c:pt>
                <c:pt idx="447">
                  <c:v>-555.55872927377936</c:v>
                </c:pt>
                <c:pt idx="448">
                  <c:v>-556.36597453408456</c:v>
                </c:pt>
                <c:pt idx="449">
                  <c:v>-557.17321979438975</c:v>
                </c:pt>
                <c:pt idx="450">
                  <c:v>-557.98046505469495</c:v>
                </c:pt>
                <c:pt idx="451">
                  <c:v>-558.78771031500014</c:v>
                </c:pt>
                <c:pt idx="452">
                  <c:v>-559.59495557530533</c:v>
                </c:pt>
                <c:pt idx="453">
                  <c:v>-560.40220083561053</c:v>
                </c:pt>
                <c:pt idx="454">
                  <c:v>-561.20944609591561</c:v>
                </c:pt>
                <c:pt idx="455">
                  <c:v>-562.0166913562208</c:v>
                </c:pt>
                <c:pt idx="456">
                  <c:v>-562.823936616526</c:v>
                </c:pt>
                <c:pt idx="457">
                  <c:v>-563.63118187683119</c:v>
                </c:pt>
                <c:pt idx="458">
                  <c:v>-564.43842713713639</c:v>
                </c:pt>
                <c:pt idx="459">
                  <c:v>-565.24567239744158</c:v>
                </c:pt>
                <c:pt idx="460">
                  <c:v>-566.05291765774678</c:v>
                </c:pt>
                <c:pt idx="461">
                  <c:v>-566.86016291805197</c:v>
                </c:pt>
                <c:pt idx="462">
                  <c:v>-567.66740817835716</c:v>
                </c:pt>
                <c:pt idx="463">
                  <c:v>-568.47465343866236</c:v>
                </c:pt>
                <c:pt idx="464">
                  <c:v>-569.28189869896755</c:v>
                </c:pt>
                <c:pt idx="465">
                  <c:v>-570.08914395927263</c:v>
                </c:pt>
                <c:pt idx="466">
                  <c:v>-570.89638921957783</c:v>
                </c:pt>
                <c:pt idx="467">
                  <c:v>-571.70363447988302</c:v>
                </c:pt>
                <c:pt idx="468">
                  <c:v>-572.51087974018822</c:v>
                </c:pt>
                <c:pt idx="469">
                  <c:v>-573.31812500049341</c:v>
                </c:pt>
                <c:pt idx="470">
                  <c:v>-574.1253702607986</c:v>
                </c:pt>
                <c:pt idx="471">
                  <c:v>-574.9326155211038</c:v>
                </c:pt>
                <c:pt idx="472">
                  <c:v>-575.73986078140899</c:v>
                </c:pt>
                <c:pt idx="473">
                  <c:v>-576.54710604171419</c:v>
                </c:pt>
                <c:pt idx="474">
                  <c:v>-577.35435130201938</c:v>
                </c:pt>
                <c:pt idx="475">
                  <c:v>-578.16159656232458</c:v>
                </c:pt>
                <c:pt idx="476">
                  <c:v>-578.96884182262966</c:v>
                </c:pt>
                <c:pt idx="477">
                  <c:v>-579.77608708293485</c:v>
                </c:pt>
                <c:pt idx="478">
                  <c:v>-580.58333234324004</c:v>
                </c:pt>
                <c:pt idx="479">
                  <c:v>-581.39057760354524</c:v>
                </c:pt>
                <c:pt idx="480">
                  <c:v>-582.19782286385043</c:v>
                </c:pt>
                <c:pt idx="481">
                  <c:v>-583.00506812415563</c:v>
                </c:pt>
                <c:pt idx="482">
                  <c:v>-583.81231338446082</c:v>
                </c:pt>
                <c:pt idx="483">
                  <c:v>-584.61955864476602</c:v>
                </c:pt>
                <c:pt idx="484">
                  <c:v>-585.42680390507121</c:v>
                </c:pt>
                <c:pt idx="485">
                  <c:v>-586.2340491653764</c:v>
                </c:pt>
                <c:pt idx="486">
                  <c:v>-587.0412944256816</c:v>
                </c:pt>
                <c:pt idx="487">
                  <c:v>-587.84853968598679</c:v>
                </c:pt>
                <c:pt idx="488">
                  <c:v>-588.65578494629187</c:v>
                </c:pt>
                <c:pt idx="489">
                  <c:v>-589.46303020659707</c:v>
                </c:pt>
                <c:pt idx="490">
                  <c:v>-590.27027546690226</c:v>
                </c:pt>
                <c:pt idx="491">
                  <c:v>-591.07752072720746</c:v>
                </c:pt>
                <c:pt idx="492">
                  <c:v>-591.88476598751265</c:v>
                </c:pt>
                <c:pt idx="493">
                  <c:v>-592.69201124781785</c:v>
                </c:pt>
                <c:pt idx="494">
                  <c:v>-593.49925650812304</c:v>
                </c:pt>
                <c:pt idx="495">
                  <c:v>-594.30650176842823</c:v>
                </c:pt>
                <c:pt idx="496">
                  <c:v>-595.11374702873343</c:v>
                </c:pt>
                <c:pt idx="497">
                  <c:v>-595.92099228903862</c:v>
                </c:pt>
                <c:pt idx="498">
                  <c:v>-596.72823754934382</c:v>
                </c:pt>
                <c:pt idx="499">
                  <c:v>-597.5354828096489</c:v>
                </c:pt>
                <c:pt idx="500">
                  <c:v>-598.34272806995409</c:v>
                </c:pt>
                <c:pt idx="501">
                  <c:v>-599.14997333025929</c:v>
                </c:pt>
                <c:pt idx="502">
                  <c:v>-599.95721859056448</c:v>
                </c:pt>
                <c:pt idx="503">
                  <c:v>-600.76446385086967</c:v>
                </c:pt>
                <c:pt idx="504">
                  <c:v>-601.57170911117487</c:v>
                </c:pt>
                <c:pt idx="505">
                  <c:v>-602.37895437148006</c:v>
                </c:pt>
                <c:pt idx="506">
                  <c:v>-603.18619963178526</c:v>
                </c:pt>
                <c:pt idx="507">
                  <c:v>-603.99344489209045</c:v>
                </c:pt>
                <c:pt idx="508">
                  <c:v>-604.80069015239565</c:v>
                </c:pt>
                <c:pt idx="509">
                  <c:v>-605.60793541270084</c:v>
                </c:pt>
                <c:pt idx="510">
                  <c:v>-606.41518067300592</c:v>
                </c:pt>
                <c:pt idx="511">
                  <c:v>-607.22242593331111</c:v>
                </c:pt>
                <c:pt idx="512">
                  <c:v>-608.02967119361631</c:v>
                </c:pt>
                <c:pt idx="513">
                  <c:v>-608.8369164539215</c:v>
                </c:pt>
                <c:pt idx="514">
                  <c:v>-609.6441617142267</c:v>
                </c:pt>
                <c:pt idx="515">
                  <c:v>-610.45140697453189</c:v>
                </c:pt>
                <c:pt idx="516">
                  <c:v>-611.25865223483709</c:v>
                </c:pt>
                <c:pt idx="517">
                  <c:v>-612.06589749514228</c:v>
                </c:pt>
                <c:pt idx="518">
                  <c:v>-612.87314275544747</c:v>
                </c:pt>
                <c:pt idx="519">
                  <c:v>-613.68038801575267</c:v>
                </c:pt>
                <c:pt idx="520">
                  <c:v>-614.48763327605786</c:v>
                </c:pt>
                <c:pt idx="521">
                  <c:v>-615.29487853636306</c:v>
                </c:pt>
                <c:pt idx="522">
                  <c:v>-616.10212379666814</c:v>
                </c:pt>
                <c:pt idx="523">
                  <c:v>-616.90936905697333</c:v>
                </c:pt>
                <c:pt idx="524">
                  <c:v>-617.71661431727853</c:v>
                </c:pt>
                <c:pt idx="525">
                  <c:v>-618.52385957758372</c:v>
                </c:pt>
                <c:pt idx="526">
                  <c:v>-619.33110483788892</c:v>
                </c:pt>
                <c:pt idx="527">
                  <c:v>-620.13835009819411</c:v>
                </c:pt>
                <c:pt idx="528">
                  <c:v>-620.9455953584993</c:v>
                </c:pt>
                <c:pt idx="529">
                  <c:v>-621.7528406188045</c:v>
                </c:pt>
                <c:pt idx="530">
                  <c:v>-622.56008587910969</c:v>
                </c:pt>
                <c:pt idx="531">
                  <c:v>-623.36733113941489</c:v>
                </c:pt>
                <c:pt idx="532">
                  <c:v>-624.17457639972008</c:v>
                </c:pt>
                <c:pt idx="533">
                  <c:v>-624.98182166002516</c:v>
                </c:pt>
                <c:pt idx="534">
                  <c:v>-625.78906692033036</c:v>
                </c:pt>
                <c:pt idx="535">
                  <c:v>-626.59631218063555</c:v>
                </c:pt>
                <c:pt idx="536">
                  <c:v>-627.40355744094074</c:v>
                </c:pt>
                <c:pt idx="537">
                  <c:v>-628.21080270124594</c:v>
                </c:pt>
                <c:pt idx="538">
                  <c:v>-629.01804796155113</c:v>
                </c:pt>
                <c:pt idx="539">
                  <c:v>-629.82529322185633</c:v>
                </c:pt>
                <c:pt idx="540">
                  <c:v>-630.63253848216152</c:v>
                </c:pt>
                <c:pt idx="541">
                  <c:v>-631.43978374246672</c:v>
                </c:pt>
                <c:pt idx="542">
                  <c:v>-632.24702900277191</c:v>
                </c:pt>
                <c:pt idx="543">
                  <c:v>-633.0542742630771</c:v>
                </c:pt>
                <c:pt idx="544">
                  <c:v>-633.86151952338219</c:v>
                </c:pt>
                <c:pt idx="545">
                  <c:v>-634.66876478368738</c:v>
                </c:pt>
                <c:pt idx="546">
                  <c:v>-635.47601004399257</c:v>
                </c:pt>
                <c:pt idx="547">
                  <c:v>-636.28325530429777</c:v>
                </c:pt>
                <c:pt idx="548">
                  <c:v>-637.09050056460296</c:v>
                </c:pt>
                <c:pt idx="549">
                  <c:v>-637.89774582490816</c:v>
                </c:pt>
                <c:pt idx="550">
                  <c:v>-638.70499108521335</c:v>
                </c:pt>
                <c:pt idx="551">
                  <c:v>-639.51223634551855</c:v>
                </c:pt>
                <c:pt idx="552">
                  <c:v>-640.31948160582374</c:v>
                </c:pt>
                <c:pt idx="553">
                  <c:v>-641.12672686612893</c:v>
                </c:pt>
                <c:pt idx="554">
                  <c:v>-641.93397212643413</c:v>
                </c:pt>
                <c:pt idx="555">
                  <c:v>-642.74121738673932</c:v>
                </c:pt>
                <c:pt idx="556">
                  <c:v>-643.5484626470444</c:v>
                </c:pt>
                <c:pt idx="557">
                  <c:v>-644.3557079073496</c:v>
                </c:pt>
                <c:pt idx="558">
                  <c:v>-645.16295316765479</c:v>
                </c:pt>
                <c:pt idx="559">
                  <c:v>-645.97019842795999</c:v>
                </c:pt>
                <c:pt idx="560">
                  <c:v>-646.77744368826518</c:v>
                </c:pt>
                <c:pt idx="561">
                  <c:v>-647.58468894857037</c:v>
                </c:pt>
                <c:pt idx="562">
                  <c:v>-648.39193420887557</c:v>
                </c:pt>
                <c:pt idx="563">
                  <c:v>-649.19917946918076</c:v>
                </c:pt>
                <c:pt idx="564">
                  <c:v>-650.00642472948596</c:v>
                </c:pt>
                <c:pt idx="565">
                  <c:v>-650.81366998979115</c:v>
                </c:pt>
                <c:pt idx="566">
                  <c:v>-651.62091525009635</c:v>
                </c:pt>
                <c:pt idx="567">
                  <c:v>-652.42816051040143</c:v>
                </c:pt>
                <c:pt idx="568">
                  <c:v>-653.23540577070662</c:v>
                </c:pt>
                <c:pt idx="569">
                  <c:v>-654.04265103101181</c:v>
                </c:pt>
                <c:pt idx="570">
                  <c:v>-654.84989629131701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87-4A56-A873-638D862ABAF5}"/>
            </c:ext>
          </c:extLst>
        </c:ser>
        <c:ser>
          <c:idx val="2"/>
          <c:order val="2"/>
          <c:spPr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A!$A$59:$A$650</c:f>
              <c:numCache>
                <c:formatCode>General</c:formatCode>
                <c:ptCount val="592"/>
                <c:pt idx="0">
                  <c:v>300.4375</c:v>
                </c:pt>
                <c:pt idx="1">
                  <c:v>301.31031795511223</c:v>
                </c:pt>
                <c:pt idx="2">
                  <c:v>302.18313591022445</c:v>
                </c:pt>
                <c:pt idx="3">
                  <c:v>303.05595386533668</c:v>
                </c:pt>
                <c:pt idx="4">
                  <c:v>303.9287718204489</c:v>
                </c:pt>
                <c:pt idx="5">
                  <c:v>304.80158977556113</c:v>
                </c:pt>
                <c:pt idx="6">
                  <c:v>305.67440773067335</c:v>
                </c:pt>
                <c:pt idx="7">
                  <c:v>306.54722568578558</c:v>
                </c:pt>
                <c:pt idx="8">
                  <c:v>307.4200436408978</c:v>
                </c:pt>
                <c:pt idx="9">
                  <c:v>308.29286159601003</c:v>
                </c:pt>
                <c:pt idx="10">
                  <c:v>309.16567955112225</c:v>
                </c:pt>
                <c:pt idx="11">
                  <c:v>310.03849750623448</c:v>
                </c:pt>
                <c:pt idx="12">
                  <c:v>310.9113154613467</c:v>
                </c:pt>
                <c:pt idx="13">
                  <c:v>311.78413341645893</c:v>
                </c:pt>
                <c:pt idx="14">
                  <c:v>312.65695137157115</c:v>
                </c:pt>
                <c:pt idx="15">
                  <c:v>313.52976932668338</c:v>
                </c:pt>
                <c:pt idx="16">
                  <c:v>314.4025872817956</c:v>
                </c:pt>
                <c:pt idx="17">
                  <c:v>315.27540523690783</c:v>
                </c:pt>
                <c:pt idx="18">
                  <c:v>316.14822319202005</c:v>
                </c:pt>
                <c:pt idx="19">
                  <c:v>317.02104114713228</c:v>
                </c:pt>
                <c:pt idx="20">
                  <c:v>317.89385910224451</c:v>
                </c:pt>
                <c:pt idx="21">
                  <c:v>318.76667705735673</c:v>
                </c:pt>
                <c:pt idx="22">
                  <c:v>319.63949501246896</c:v>
                </c:pt>
                <c:pt idx="23">
                  <c:v>320.51231296758118</c:v>
                </c:pt>
                <c:pt idx="24">
                  <c:v>321.38513092269341</c:v>
                </c:pt>
                <c:pt idx="25">
                  <c:v>322.25794887780563</c:v>
                </c:pt>
                <c:pt idx="26">
                  <c:v>323.13076683291786</c:v>
                </c:pt>
                <c:pt idx="27">
                  <c:v>324.00358478803008</c:v>
                </c:pt>
                <c:pt idx="28">
                  <c:v>324.87640274314231</c:v>
                </c:pt>
                <c:pt idx="29">
                  <c:v>325.74922069825453</c:v>
                </c:pt>
                <c:pt idx="30">
                  <c:v>326.62203865336676</c:v>
                </c:pt>
                <c:pt idx="31">
                  <c:v>327.49485660847898</c:v>
                </c:pt>
                <c:pt idx="32">
                  <c:v>328.36767456359121</c:v>
                </c:pt>
                <c:pt idx="33">
                  <c:v>329.24049251870343</c:v>
                </c:pt>
                <c:pt idx="34">
                  <c:v>330.11331047381566</c:v>
                </c:pt>
                <c:pt idx="35">
                  <c:v>330.98612842892788</c:v>
                </c:pt>
                <c:pt idx="36">
                  <c:v>331.85894638404011</c:v>
                </c:pt>
                <c:pt idx="37">
                  <c:v>332.73176433915233</c:v>
                </c:pt>
                <c:pt idx="38">
                  <c:v>333.60458229426456</c:v>
                </c:pt>
                <c:pt idx="39">
                  <c:v>334.47740024937679</c:v>
                </c:pt>
                <c:pt idx="40">
                  <c:v>335.35021820448901</c:v>
                </c:pt>
                <c:pt idx="41">
                  <c:v>336.22303615960124</c:v>
                </c:pt>
                <c:pt idx="42">
                  <c:v>337.09585411471346</c:v>
                </c:pt>
                <c:pt idx="43">
                  <c:v>337.96867206982569</c:v>
                </c:pt>
                <c:pt idx="44">
                  <c:v>338.84149002493791</c:v>
                </c:pt>
                <c:pt idx="45">
                  <c:v>339.71430798005014</c:v>
                </c:pt>
                <c:pt idx="46">
                  <c:v>340.58712593516236</c:v>
                </c:pt>
                <c:pt idx="47">
                  <c:v>341.45994389027459</c:v>
                </c:pt>
                <c:pt idx="48">
                  <c:v>342.33276184538681</c:v>
                </c:pt>
                <c:pt idx="49">
                  <c:v>343.20557980049904</c:v>
                </c:pt>
                <c:pt idx="50">
                  <c:v>344.07839775561126</c:v>
                </c:pt>
                <c:pt idx="51">
                  <c:v>344.95121571072349</c:v>
                </c:pt>
                <c:pt idx="52">
                  <c:v>345.82403366583571</c:v>
                </c:pt>
                <c:pt idx="53">
                  <c:v>346.69685162094794</c:v>
                </c:pt>
                <c:pt idx="54">
                  <c:v>347.56966957606016</c:v>
                </c:pt>
                <c:pt idx="55">
                  <c:v>348.44248753117239</c:v>
                </c:pt>
                <c:pt idx="56">
                  <c:v>349.31530548628461</c:v>
                </c:pt>
                <c:pt idx="57">
                  <c:v>350.18812344139684</c:v>
                </c:pt>
                <c:pt idx="58">
                  <c:v>351.06094139650907</c:v>
                </c:pt>
                <c:pt idx="59">
                  <c:v>351.93375935162129</c:v>
                </c:pt>
                <c:pt idx="60">
                  <c:v>352.80657730673352</c:v>
                </c:pt>
                <c:pt idx="61">
                  <c:v>353.67939526184574</c:v>
                </c:pt>
                <c:pt idx="62">
                  <c:v>354.55221321695797</c:v>
                </c:pt>
                <c:pt idx="63">
                  <c:v>355.42503117207019</c:v>
                </c:pt>
                <c:pt idx="64">
                  <c:v>356.29784912718242</c:v>
                </c:pt>
                <c:pt idx="65">
                  <c:v>357.17066708229464</c:v>
                </c:pt>
                <c:pt idx="66">
                  <c:v>358.04348503740687</c:v>
                </c:pt>
                <c:pt idx="67">
                  <c:v>358.91630299251909</c:v>
                </c:pt>
                <c:pt idx="68">
                  <c:v>359.78912094763132</c:v>
                </c:pt>
                <c:pt idx="69">
                  <c:v>360.66193890274354</c:v>
                </c:pt>
                <c:pt idx="70">
                  <c:v>361.53475685785577</c:v>
                </c:pt>
                <c:pt idx="71">
                  <c:v>362.40757481296799</c:v>
                </c:pt>
                <c:pt idx="72">
                  <c:v>363.28039276808022</c:v>
                </c:pt>
                <c:pt idx="73">
                  <c:v>364.15321072319244</c:v>
                </c:pt>
                <c:pt idx="74">
                  <c:v>365.02602867830467</c:v>
                </c:pt>
                <c:pt idx="75">
                  <c:v>365.89884663341689</c:v>
                </c:pt>
                <c:pt idx="76">
                  <c:v>366.77166458852912</c:v>
                </c:pt>
                <c:pt idx="77">
                  <c:v>367.64448254364135</c:v>
                </c:pt>
                <c:pt idx="78">
                  <c:v>368.51730049875357</c:v>
                </c:pt>
                <c:pt idx="79">
                  <c:v>369.3901184538658</c:v>
                </c:pt>
                <c:pt idx="80">
                  <c:v>370.26293640897802</c:v>
                </c:pt>
                <c:pt idx="81">
                  <c:v>371.13575436409025</c:v>
                </c:pt>
                <c:pt idx="82">
                  <c:v>372.00857231920247</c:v>
                </c:pt>
                <c:pt idx="83">
                  <c:v>372.8813902743147</c:v>
                </c:pt>
                <c:pt idx="84">
                  <c:v>373.75420822942692</c:v>
                </c:pt>
                <c:pt idx="85">
                  <c:v>374.62702618453915</c:v>
                </c:pt>
                <c:pt idx="86">
                  <c:v>375.49984413965137</c:v>
                </c:pt>
                <c:pt idx="87">
                  <c:v>376.3726620947636</c:v>
                </c:pt>
                <c:pt idx="88">
                  <c:v>377.24548004987582</c:v>
                </c:pt>
                <c:pt idx="89">
                  <c:v>378.11829800498805</c:v>
                </c:pt>
                <c:pt idx="90">
                  <c:v>378.99111596010027</c:v>
                </c:pt>
                <c:pt idx="91">
                  <c:v>379.8639339152125</c:v>
                </c:pt>
                <c:pt idx="92">
                  <c:v>380.73675187032472</c:v>
                </c:pt>
                <c:pt idx="93">
                  <c:v>381.60956982543695</c:v>
                </c:pt>
                <c:pt idx="94">
                  <c:v>382.48238778054917</c:v>
                </c:pt>
                <c:pt idx="95">
                  <c:v>383.3552057356614</c:v>
                </c:pt>
                <c:pt idx="96">
                  <c:v>384.22802369077363</c:v>
                </c:pt>
                <c:pt idx="97">
                  <c:v>385.10084164588585</c:v>
                </c:pt>
                <c:pt idx="98">
                  <c:v>385.97365960099808</c:v>
                </c:pt>
                <c:pt idx="99">
                  <c:v>386.8464775561103</c:v>
                </c:pt>
                <c:pt idx="100">
                  <c:v>387.71929551122253</c:v>
                </c:pt>
                <c:pt idx="101">
                  <c:v>388.59211346633475</c:v>
                </c:pt>
                <c:pt idx="102">
                  <c:v>389.46493142144698</c:v>
                </c:pt>
                <c:pt idx="103">
                  <c:v>390.3377493765592</c:v>
                </c:pt>
                <c:pt idx="104">
                  <c:v>391.21056733167143</c:v>
                </c:pt>
                <c:pt idx="105">
                  <c:v>392.08338528678365</c:v>
                </c:pt>
                <c:pt idx="106">
                  <c:v>392.95620324189588</c:v>
                </c:pt>
                <c:pt idx="107">
                  <c:v>393.8290211970081</c:v>
                </c:pt>
                <c:pt idx="108">
                  <c:v>394.70183915212033</c:v>
                </c:pt>
                <c:pt idx="109">
                  <c:v>395.57465710723255</c:v>
                </c:pt>
                <c:pt idx="110">
                  <c:v>396.44747506234478</c:v>
                </c:pt>
                <c:pt idx="111">
                  <c:v>397.320293017457</c:v>
                </c:pt>
                <c:pt idx="112">
                  <c:v>398.19311097256923</c:v>
                </c:pt>
                <c:pt idx="113">
                  <c:v>399.06592892768145</c:v>
                </c:pt>
                <c:pt idx="114">
                  <c:v>399.93874688279368</c:v>
                </c:pt>
                <c:pt idx="115">
                  <c:v>400.81156483790591</c:v>
                </c:pt>
                <c:pt idx="116">
                  <c:v>401.68438279301813</c:v>
                </c:pt>
                <c:pt idx="117">
                  <c:v>402.55720074813036</c:v>
                </c:pt>
                <c:pt idx="118">
                  <c:v>403.43001870324258</c:v>
                </c:pt>
                <c:pt idx="119">
                  <c:v>404.30283665835481</c:v>
                </c:pt>
                <c:pt idx="120">
                  <c:v>405.17565461346703</c:v>
                </c:pt>
                <c:pt idx="121">
                  <c:v>406.04847256857926</c:v>
                </c:pt>
                <c:pt idx="122">
                  <c:v>406.92129052369148</c:v>
                </c:pt>
                <c:pt idx="123">
                  <c:v>407.79410847880371</c:v>
                </c:pt>
                <c:pt idx="124">
                  <c:v>408.66692643391593</c:v>
                </c:pt>
                <c:pt idx="125">
                  <c:v>409.53974438902816</c:v>
                </c:pt>
                <c:pt idx="126">
                  <c:v>410.41256234414038</c:v>
                </c:pt>
                <c:pt idx="127">
                  <c:v>411.28538029925261</c:v>
                </c:pt>
                <c:pt idx="128">
                  <c:v>412.15819825436483</c:v>
                </c:pt>
                <c:pt idx="129">
                  <c:v>413.03101620947706</c:v>
                </c:pt>
                <c:pt idx="130">
                  <c:v>413.90383416458928</c:v>
                </c:pt>
                <c:pt idx="131">
                  <c:v>414.77665211970151</c:v>
                </c:pt>
                <c:pt idx="132">
                  <c:v>415.64947007481373</c:v>
                </c:pt>
                <c:pt idx="133">
                  <c:v>416.52228802992596</c:v>
                </c:pt>
                <c:pt idx="134">
                  <c:v>417.39510598503819</c:v>
                </c:pt>
                <c:pt idx="135">
                  <c:v>418.26792394015041</c:v>
                </c:pt>
                <c:pt idx="136">
                  <c:v>419.14074189526264</c:v>
                </c:pt>
                <c:pt idx="137">
                  <c:v>420.01355985037486</c:v>
                </c:pt>
                <c:pt idx="138">
                  <c:v>420.88637780548709</c:v>
                </c:pt>
                <c:pt idx="139">
                  <c:v>421.75919576059931</c:v>
                </c:pt>
                <c:pt idx="140">
                  <c:v>422.63201371571154</c:v>
                </c:pt>
                <c:pt idx="141">
                  <c:v>423.50483167082376</c:v>
                </c:pt>
                <c:pt idx="142">
                  <c:v>424.37764962593599</c:v>
                </c:pt>
                <c:pt idx="143">
                  <c:v>425.25046758104821</c:v>
                </c:pt>
                <c:pt idx="144">
                  <c:v>426.12328553616044</c:v>
                </c:pt>
                <c:pt idx="145">
                  <c:v>426.99610349127266</c:v>
                </c:pt>
                <c:pt idx="146">
                  <c:v>427.86892144638489</c:v>
                </c:pt>
                <c:pt idx="147">
                  <c:v>428.74173940149711</c:v>
                </c:pt>
                <c:pt idx="148">
                  <c:v>429.61455735660934</c:v>
                </c:pt>
                <c:pt idx="149">
                  <c:v>430.48737531172156</c:v>
                </c:pt>
                <c:pt idx="150">
                  <c:v>431.36019326683379</c:v>
                </c:pt>
                <c:pt idx="151">
                  <c:v>432.23301122194601</c:v>
                </c:pt>
                <c:pt idx="152">
                  <c:v>433.10582917705824</c:v>
                </c:pt>
                <c:pt idx="153">
                  <c:v>433.97864713217047</c:v>
                </c:pt>
                <c:pt idx="154">
                  <c:v>434.85146508728269</c:v>
                </c:pt>
                <c:pt idx="155">
                  <c:v>435.72428304239492</c:v>
                </c:pt>
                <c:pt idx="156">
                  <c:v>436.59710099750714</c:v>
                </c:pt>
                <c:pt idx="157">
                  <c:v>437.46991895261937</c:v>
                </c:pt>
                <c:pt idx="158">
                  <c:v>438.34273690773159</c:v>
                </c:pt>
                <c:pt idx="159">
                  <c:v>439.21555486284382</c:v>
                </c:pt>
                <c:pt idx="160">
                  <c:v>440.08837281795604</c:v>
                </c:pt>
                <c:pt idx="161">
                  <c:v>440.96119077306827</c:v>
                </c:pt>
                <c:pt idx="162">
                  <c:v>441.83400872818049</c:v>
                </c:pt>
                <c:pt idx="163">
                  <c:v>442.70682668329272</c:v>
                </c:pt>
                <c:pt idx="164">
                  <c:v>443.57964463840494</c:v>
                </c:pt>
                <c:pt idx="165">
                  <c:v>444.45246259351717</c:v>
                </c:pt>
                <c:pt idx="166">
                  <c:v>445.32528054862939</c:v>
                </c:pt>
                <c:pt idx="167">
                  <c:v>446.19809850374162</c:v>
                </c:pt>
                <c:pt idx="168">
                  <c:v>447.07091645885384</c:v>
                </c:pt>
                <c:pt idx="169">
                  <c:v>447.94373441396607</c:v>
                </c:pt>
                <c:pt idx="170">
                  <c:v>448.81655236907829</c:v>
                </c:pt>
                <c:pt idx="171">
                  <c:v>449.68937032419052</c:v>
                </c:pt>
                <c:pt idx="172">
                  <c:v>450.56218827930275</c:v>
                </c:pt>
                <c:pt idx="173">
                  <c:v>451.43500623441497</c:v>
                </c:pt>
                <c:pt idx="174">
                  <c:v>452.3078241895272</c:v>
                </c:pt>
                <c:pt idx="175">
                  <c:v>453.18064214463942</c:v>
                </c:pt>
                <c:pt idx="176">
                  <c:v>454.05346009975165</c:v>
                </c:pt>
                <c:pt idx="177">
                  <c:v>454.92627805486387</c:v>
                </c:pt>
                <c:pt idx="178">
                  <c:v>455.7990960099761</c:v>
                </c:pt>
                <c:pt idx="179">
                  <c:v>456.67191396508832</c:v>
                </c:pt>
                <c:pt idx="180">
                  <c:v>457.54473192020055</c:v>
                </c:pt>
                <c:pt idx="181">
                  <c:v>458.41754987531277</c:v>
                </c:pt>
                <c:pt idx="182">
                  <c:v>459.290367830425</c:v>
                </c:pt>
                <c:pt idx="183">
                  <c:v>460.16318578553722</c:v>
                </c:pt>
                <c:pt idx="184">
                  <c:v>461.03600374064945</c:v>
                </c:pt>
                <c:pt idx="185">
                  <c:v>461.90882169576167</c:v>
                </c:pt>
                <c:pt idx="186">
                  <c:v>462.7816396508739</c:v>
                </c:pt>
                <c:pt idx="187">
                  <c:v>463.65445760598612</c:v>
                </c:pt>
                <c:pt idx="188">
                  <c:v>464.52727556109835</c:v>
                </c:pt>
                <c:pt idx="189">
                  <c:v>465.40009351621057</c:v>
                </c:pt>
                <c:pt idx="190">
                  <c:v>466.2729114713228</c:v>
                </c:pt>
                <c:pt idx="191">
                  <c:v>467.14572942643503</c:v>
                </c:pt>
                <c:pt idx="192">
                  <c:v>468.01854738154725</c:v>
                </c:pt>
                <c:pt idx="193">
                  <c:v>468.89136533665948</c:v>
                </c:pt>
                <c:pt idx="194">
                  <c:v>469.7641832917717</c:v>
                </c:pt>
                <c:pt idx="195">
                  <c:v>470.63700124688393</c:v>
                </c:pt>
                <c:pt idx="196">
                  <c:v>471.50981920199615</c:v>
                </c:pt>
                <c:pt idx="197">
                  <c:v>472.38263715710838</c:v>
                </c:pt>
                <c:pt idx="198">
                  <c:v>473.2554551122206</c:v>
                </c:pt>
                <c:pt idx="199">
                  <c:v>474.12827306733283</c:v>
                </c:pt>
                <c:pt idx="200">
                  <c:v>475.00109102244505</c:v>
                </c:pt>
                <c:pt idx="201">
                  <c:v>475.87390897755728</c:v>
                </c:pt>
                <c:pt idx="202">
                  <c:v>476.7467269326695</c:v>
                </c:pt>
                <c:pt idx="203">
                  <c:v>477.61954488778173</c:v>
                </c:pt>
                <c:pt idx="204">
                  <c:v>478.49236284289395</c:v>
                </c:pt>
                <c:pt idx="205">
                  <c:v>479.36518079800618</c:v>
                </c:pt>
                <c:pt idx="206">
                  <c:v>480.2379987531184</c:v>
                </c:pt>
                <c:pt idx="207">
                  <c:v>481.11081670823063</c:v>
                </c:pt>
                <c:pt idx="208">
                  <c:v>481.98363466334285</c:v>
                </c:pt>
                <c:pt idx="209">
                  <c:v>482.85645261845508</c:v>
                </c:pt>
                <c:pt idx="210">
                  <c:v>483.72927057356731</c:v>
                </c:pt>
                <c:pt idx="211">
                  <c:v>484.60208852867953</c:v>
                </c:pt>
                <c:pt idx="212">
                  <c:v>485.47490648379176</c:v>
                </c:pt>
                <c:pt idx="213">
                  <c:v>486.34772443890398</c:v>
                </c:pt>
                <c:pt idx="214">
                  <c:v>487.22054239401621</c:v>
                </c:pt>
                <c:pt idx="215">
                  <c:v>488.09336034912843</c:v>
                </c:pt>
                <c:pt idx="216">
                  <c:v>488.96617830424066</c:v>
                </c:pt>
                <c:pt idx="217">
                  <c:v>489.83899625935288</c:v>
                </c:pt>
                <c:pt idx="218">
                  <c:v>490.71181421446511</c:v>
                </c:pt>
                <c:pt idx="219">
                  <c:v>491.58463216957733</c:v>
                </c:pt>
                <c:pt idx="220">
                  <c:v>492.45745012468956</c:v>
                </c:pt>
                <c:pt idx="221">
                  <c:v>493.33026807980178</c:v>
                </c:pt>
                <c:pt idx="222">
                  <c:v>494.20308603491401</c:v>
                </c:pt>
                <c:pt idx="223">
                  <c:v>495.07590399002623</c:v>
                </c:pt>
                <c:pt idx="224">
                  <c:v>495.94872194513846</c:v>
                </c:pt>
                <c:pt idx="225">
                  <c:v>496.82153990025068</c:v>
                </c:pt>
                <c:pt idx="226">
                  <c:v>497.69435785536291</c:v>
                </c:pt>
                <c:pt idx="227">
                  <c:v>498.56717581047513</c:v>
                </c:pt>
                <c:pt idx="228">
                  <c:v>499.43999376558736</c:v>
                </c:pt>
                <c:pt idx="229">
                  <c:v>500.31281172069959</c:v>
                </c:pt>
                <c:pt idx="230">
                  <c:v>501.18562967581181</c:v>
                </c:pt>
                <c:pt idx="231">
                  <c:v>502.05844763092404</c:v>
                </c:pt>
                <c:pt idx="232">
                  <c:v>502.93126558603626</c:v>
                </c:pt>
                <c:pt idx="233">
                  <c:v>503.80408354114849</c:v>
                </c:pt>
                <c:pt idx="234">
                  <c:v>504.67690149626071</c:v>
                </c:pt>
                <c:pt idx="235">
                  <c:v>505.54971945137294</c:v>
                </c:pt>
                <c:pt idx="236">
                  <c:v>506.42253740648516</c:v>
                </c:pt>
                <c:pt idx="237">
                  <c:v>507.29535536159739</c:v>
                </c:pt>
                <c:pt idx="238">
                  <c:v>508.16817331670961</c:v>
                </c:pt>
                <c:pt idx="239">
                  <c:v>509.04099127182184</c:v>
                </c:pt>
                <c:pt idx="240">
                  <c:v>509.91380922693406</c:v>
                </c:pt>
                <c:pt idx="241">
                  <c:v>510.78662718204629</c:v>
                </c:pt>
                <c:pt idx="242">
                  <c:v>511.65944513715851</c:v>
                </c:pt>
                <c:pt idx="243">
                  <c:v>512.53226309227068</c:v>
                </c:pt>
                <c:pt idx="244">
                  <c:v>513.40508104738285</c:v>
                </c:pt>
                <c:pt idx="245">
                  <c:v>514.27789900249502</c:v>
                </c:pt>
                <c:pt idx="246">
                  <c:v>515.15071695760719</c:v>
                </c:pt>
                <c:pt idx="247">
                  <c:v>516.02353491271936</c:v>
                </c:pt>
                <c:pt idx="248">
                  <c:v>516.89635286783152</c:v>
                </c:pt>
                <c:pt idx="249">
                  <c:v>517.76917082294369</c:v>
                </c:pt>
                <c:pt idx="250">
                  <c:v>518.64198877805586</c:v>
                </c:pt>
                <c:pt idx="251">
                  <c:v>519.51480673316803</c:v>
                </c:pt>
                <c:pt idx="252">
                  <c:v>520.3876246882802</c:v>
                </c:pt>
                <c:pt idx="253">
                  <c:v>521.26044264339237</c:v>
                </c:pt>
                <c:pt idx="254">
                  <c:v>522.13326059850453</c:v>
                </c:pt>
                <c:pt idx="255">
                  <c:v>523.0060785536167</c:v>
                </c:pt>
                <c:pt idx="256">
                  <c:v>523.87889650872887</c:v>
                </c:pt>
                <c:pt idx="257">
                  <c:v>524.75171446384104</c:v>
                </c:pt>
                <c:pt idx="258">
                  <c:v>525.62453241895321</c:v>
                </c:pt>
                <c:pt idx="259">
                  <c:v>526.49735037406538</c:v>
                </c:pt>
                <c:pt idx="260">
                  <c:v>527.37016832917755</c:v>
                </c:pt>
                <c:pt idx="261">
                  <c:v>528.24298628428971</c:v>
                </c:pt>
                <c:pt idx="262">
                  <c:v>529.11580423940188</c:v>
                </c:pt>
                <c:pt idx="263">
                  <c:v>529.98862219451405</c:v>
                </c:pt>
                <c:pt idx="264">
                  <c:v>530.86144014962622</c:v>
                </c:pt>
                <c:pt idx="265">
                  <c:v>531.73425810473839</c:v>
                </c:pt>
                <c:pt idx="266">
                  <c:v>532.60707605985056</c:v>
                </c:pt>
                <c:pt idx="267">
                  <c:v>533.47989401496272</c:v>
                </c:pt>
                <c:pt idx="268">
                  <c:v>534.35271197007489</c:v>
                </c:pt>
                <c:pt idx="269">
                  <c:v>535.22552992518706</c:v>
                </c:pt>
                <c:pt idx="270">
                  <c:v>536.09834788029923</c:v>
                </c:pt>
                <c:pt idx="271">
                  <c:v>536.9711658354114</c:v>
                </c:pt>
                <c:pt idx="272">
                  <c:v>537.84398379052357</c:v>
                </c:pt>
                <c:pt idx="273">
                  <c:v>538.71680174563573</c:v>
                </c:pt>
                <c:pt idx="274">
                  <c:v>539.5896197007479</c:v>
                </c:pt>
                <c:pt idx="275">
                  <c:v>540.46243765586007</c:v>
                </c:pt>
                <c:pt idx="276">
                  <c:v>541.33525561097224</c:v>
                </c:pt>
                <c:pt idx="277">
                  <c:v>542.20807356608441</c:v>
                </c:pt>
                <c:pt idx="278">
                  <c:v>543.08089152119658</c:v>
                </c:pt>
                <c:pt idx="279">
                  <c:v>543.95370947630875</c:v>
                </c:pt>
                <c:pt idx="280">
                  <c:v>544.82652743142091</c:v>
                </c:pt>
                <c:pt idx="281">
                  <c:v>545.69934538653308</c:v>
                </c:pt>
                <c:pt idx="282">
                  <c:v>546.57216334164525</c:v>
                </c:pt>
                <c:pt idx="283">
                  <c:v>547.44498129675742</c:v>
                </c:pt>
                <c:pt idx="284">
                  <c:v>548.31779925186959</c:v>
                </c:pt>
                <c:pt idx="285">
                  <c:v>549.19061720698176</c:v>
                </c:pt>
                <c:pt idx="286">
                  <c:v>550.06343516209392</c:v>
                </c:pt>
                <c:pt idx="287">
                  <c:v>550.93625311720609</c:v>
                </c:pt>
                <c:pt idx="288">
                  <c:v>551.80907107231826</c:v>
                </c:pt>
                <c:pt idx="289">
                  <c:v>552.68188902743043</c:v>
                </c:pt>
                <c:pt idx="290">
                  <c:v>553.5547069825426</c:v>
                </c:pt>
                <c:pt idx="291">
                  <c:v>554.42752493765477</c:v>
                </c:pt>
                <c:pt idx="292">
                  <c:v>555.30034289276693</c:v>
                </c:pt>
                <c:pt idx="293">
                  <c:v>556.1731608478791</c:v>
                </c:pt>
                <c:pt idx="294">
                  <c:v>557.04597880299127</c:v>
                </c:pt>
                <c:pt idx="295">
                  <c:v>557.91879675810344</c:v>
                </c:pt>
                <c:pt idx="296">
                  <c:v>558.79161471321561</c:v>
                </c:pt>
                <c:pt idx="297">
                  <c:v>559.66443266832778</c:v>
                </c:pt>
                <c:pt idx="298">
                  <c:v>560.53725062343995</c:v>
                </c:pt>
                <c:pt idx="299">
                  <c:v>561.41006857855211</c:v>
                </c:pt>
                <c:pt idx="300">
                  <c:v>562.28288653366428</c:v>
                </c:pt>
                <c:pt idx="301">
                  <c:v>563.15570448877645</c:v>
                </c:pt>
                <c:pt idx="302">
                  <c:v>564.02852244388862</c:v>
                </c:pt>
                <c:pt idx="303">
                  <c:v>564.90134039900079</c:v>
                </c:pt>
                <c:pt idx="304">
                  <c:v>565.77415835411296</c:v>
                </c:pt>
                <c:pt idx="305">
                  <c:v>566.64697630922512</c:v>
                </c:pt>
                <c:pt idx="306">
                  <c:v>567.51979426433729</c:v>
                </c:pt>
                <c:pt idx="307">
                  <c:v>568.39261221944946</c:v>
                </c:pt>
                <c:pt idx="308">
                  <c:v>569.26543017456163</c:v>
                </c:pt>
                <c:pt idx="309">
                  <c:v>570.1382481296738</c:v>
                </c:pt>
                <c:pt idx="310">
                  <c:v>571.01106608478597</c:v>
                </c:pt>
                <c:pt idx="311">
                  <c:v>571.88388403989813</c:v>
                </c:pt>
                <c:pt idx="312">
                  <c:v>572.7567019950103</c:v>
                </c:pt>
                <c:pt idx="313">
                  <c:v>573.62951995012247</c:v>
                </c:pt>
                <c:pt idx="314">
                  <c:v>574.50233790523464</c:v>
                </c:pt>
                <c:pt idx="315">
                  <c:v>575.37515586034681</c:v>
                </c:pt>
                <c:pt idx="316">
                  <c:v>576.24797381545898</c:v>
                </c:pt>
                <c:pt idx="317">
                  <c:v>577.12079177057115</c:v>
                </c:pt>
                <c:pt idx="318">
                  <c:v>577.99360972568331</c:v>
                </c:pt>
                <c:pt idx="319">
                  <c:v>578.86642768079548</c:v>
                </c:pt>
                <c:pt idx="320">
                  <c:v>579.73924563590765</c:v>
                </c:pt>
                <c:pt idx="321">
                  <c:v>580.61206359101982</c:v>
                </c:pt>
                <c:pt idx="322">
                  <c:v>581.48488154613199</c:v>
                </c:pt>
                <c:pt idx="323">
                  <c:v>582.35769950124416</c:v>
                </c:pt>
                <c:pt idx="324">
                  <c:v>583.23051745635632</c:v>
                </c:pt>
                <c:pt idx="325">
                  <c:v>584.10333541146849</c:v>
                </c:pt>
                <c:pt idx="326">
                  <c:v>584.97615336658066</c:v>
                </c:pt>
                <c:pt idx="327">
                  <c:v>585.84897132169283</c:v>
                </c:pt>
                <c:pt idx="328">
                  <c:v>586.721789276805</c:v>
                </c:pt>
                <c:pt idx="329">
                  <c:v>587.59460723191717</c:v>
                </c:pt>
                <c:pt idx="330">
                  <c:v>588.46742518702933</c:v>
                </c:pt>
                <c:pt idx="331">
                  <c:v>589.3402431421415</c:v>
                </c:pt>
                <c:pt idx="332">
                  <c:v>590.21306109725367</c:v>
                </c:pt>
                <c:pt idx="333">
                  <c:v>591.08587905236584</c:v>
                </c:pt>
                <c:pt idx="334">
                  <c:v>591.95869700747801</c:v>
                </c:pt>
                <c:pt idx="335">
                  <c:v>592.83151496259018</c:v>
                </c:pt>
                <c:pt idx="336">
                  <c:v>593.70433291770235</c:v>
                </c:pt>
                <c:pt idx="337">
                  <c:v>594.57715087281451</c:v>
                </c:pt>
                <c:pt idx="338">
                  <c:v>595.44996882792668</c:v>
                </c:pt>
                <c:pt idx="339">
                  <c:v>596.32278678303885</c:v>
                </c:pt>
                <c:pt idx="340">
                  <c:v>597.19560473815102</c:v>
                </c:pt>
                <c:pt idx="341">
                  <c:v>598.06842269326319</c:v>
                </c:pt>
                <c:pt idx="342">
                  <c:v>598.94124064837536</c:v>
                </c:pt>
                <c:pt idx="343">
                  <c:v>599.81405860348752</c:v>
                </c:pt>
                <c:pt idx="344">
                  <c:v>600.68687655859969</c:v>
                </c:pt>
                <c:pt idx="345">
                  <c:v>601.55969451371186</c:v>
                </c:pt>
                <c:pt idx="346">
                  <c:v>602.43251246882403</c:v>
                </c:pt>
                <c:pt idx="347">
                  <c:v>603.3053304239362</c:v>
                </c:pt>
                <c:pt idx="348">
                  <c:v>604.17814837904837</c:v>
                </c:pt>
                <c:pt idx="349">
                  <c:v>605.05096633416053</c:v>
                </c:pt>
                <c:pt idx="350">
                  <c:v>605.9237842892727</c:v>
                </c:pt>
                <c:pt idx="351">
                  <c:v>606.79660224438487</c:v>
                </c:pt>
                <c:pt idx="352">
                  <c:v>607.66942019949704</c:v>
                </c:pt>
                <c:pt idx="353">
                  <c:v>608.54223815460921</c:v>
                </c:pt>
                <c:pt idx="354">
                  <c:v>609.41505610972138</c:v>
                </c:pt>
                <c:pt idx="355">
                  <c:v>610.28787406483355</c:v>
                </c:pt>
                <c:pt idx="356">
                  <c:v>611.16069201994571</c:v>
                </c:pt>
                <c:pt idx="357">
                  <c:v>612.03350997505788</c:v>
                </c:pt>
                <c:pt idx="358">
                  <c:v>612.90632793017005</c:v>
                </c:pt>
                <c:pt idx="359">
                  <c:v>613.77914588528222</c:v>
                </c:pt>
                <c:pt idx="360">
                  <c:v>614.65196384039439</c:v>
                </c:pt>
                <c:pt idx="361">
                  <c:v>615.52478179550656</c:v>
                </c:pt>
                <c:pt idx="362">
                  <c:v>616.39759975061872</c:v>
                </c:pt>
                <c:pt idx="363">
                  <c:v>617.27041770573089</c:v>
                </c:pt>
                <c:pt idx="364">
                  <c:v>618.14323566084306</c:v>
                </c:pt>
                <c:pt idx="365">
                  <c:v>619.01605361595523</c:v>
                </c:pt>
                <c:pt idx="366">
                  <c:v>619.8888715710674</c:v>
                </c:pt>
                <c:pt idx="367">
                  <c:v>620.76168952617957</c:v>
                </c:pt>
                <c:pt idx="368">
                  <c:v>621.63450748129173</c:v>
                </c:pt>
                <c:pt idx="369">
                  <c:v>622.5073254364039</c:v>
                </c:pt>
                <c:pt idx="370">
                  <c:v>623.38014339151607</c:v>
                </c:pt>
                <c:pt idx="371">
                  <c:v>624.25296134662824</c:v>
                </c:pt>
                <c:pt idx="372">
                  <c:v>625.12577930174041</c:v>
                </c:pt>
                <c:pt idx="373">
                  <c:v>625.99859725685258</c:v>
                </c:pt>
                <c:pt idx="374">
                  <c:v>626.87141521196475</c:v>
                </c:pt>
                <c:pt idx="375">
                  <c:v>627.74423316707691</c:v>
                </c:pt>
                <c:pt idx="376">
                  <c:v>628.61705112218908</c:v>
                </c:pt>
                <c:pt idx="377">
                  <c:v>629.48986907730125</c:v>
                </c:pt>
                <c:pt idx="378">
                  <c:v>630.36268703241342</c:v>
                </c:pt>
                <c:pt idx="379">
                  <c:v>631.23550498752559</c:v>
                </c:pt>
                <c:pt idx="380">
                  <c:v>632.10832294263776</c:v>
                </c:pt>
                <c:pt idx="381">
                  <c:v>632.98114089774992</c:v>
                </c:pt>
                <c:pt idx="382">
                  <c:v>633.85395885286209</c:v>
                </c:pt>
                <c:pt idx="383">
                  <c:v>634.72677680797426</c:v>
                </c:pt>
                <c:pt idx="384">
                  <c:v>635.59959476308643</c:v>
                </c:pt>
                <c:pt idx="385">
                  <c:v>636.4724127181986</c:v>
                </c:pt>
                <c:pt idx="386">
                  <c:v>637.34523067331077</c:v>
                </c:pt>
                <c:pt idx="387">
                  <c:v>638.21804862842293</c:v>
                </c:pt>
                <c:pt idx="388">
                  <c:v>639.0908665835351</c:v>
                </c:pt>
                <c:pt idx="389">
                  <c:v>639.96368453864727</c:v>
                </c:pt>
                <c:pt idx="390">
                  <c:v>640.83650249375944</c:v>
                </c:pt>
                <c:pt idx="391">
                  <c:v>641.70932044887161</c:v>
                </c:pt>
                <c:pt idx="392">
                  <c:v>642.58213840398378</c:v>
                </c:pt>
                <c:pt idx="393">
                  <c:v>643.45495635909595</c:v>
                </c:pt>
                <c:pt idx="394">
                  <c:v>644.32777431420811</c:v>
                </c:pt>
                <c:pt idx="395">
                  <c:v>645.20059226932028</c:v>
                </c:pt>
                <c:pt idx="396">
                  <c:v>646.07341022443245</c:v>
                </c:pt>
                <c:pt idx="397">
                  <c:v>646.94622817954462</c:v>
                </c:pt>
                <c:pt idx="398">
                  <c:v>647.81904613465679</c:v>
                </c:pt>
                <c:pt idx="399">
                  <c:v>648.69186408976896</c:v>
                </c:pt>
                <c:pt idx="400">
                  <c:v>649.56468204488112</c:v>
                </c:pt>
                <c:pt idx="401">
                  <c:v>650.43749999999329</c:v>
                </c:pt>
                <c:pt idx="402">
                  <c:v>651.31031795510546</c:v>
                </c:pt>
                <c:pt idx="403">
                  <c:v>652.18313591021763</c:v>
                </c:pt>
                <c:pt idx="404">
                  <c:v>653.0559538653298</c:v>
                </c:pt>
                <c:pt idx="405">
                  <c:v>653.92877182044197</c:v>
                </c:pt>
                <c:pt idx="406">
                  <c:v>654.80158977555413</c:v>
                </c:pt>
                <c:pt idx="407">
                  <c:v>655.6744077306663</c:v>
                </c:pt>
                <c:pt idx="408">
                  <c:v>656.54722568577847</c:v>
                </c:pt>
                <c:pt idx="409">
                  <c:v>657.42004364089064</c:v>
                </c:pt>
                <c:pt idx="410">
                  <c:v>658.29286159600281</c:v>
                </c:pt>
                <c:pt idx="411">
                  <c:v>659.16567955111498</c:v>
                </c:pt>
                <c:pt idx="412">
                  <c:v>660.03849750622715</c:v>
                </c:pt>
                <c:pt idx="413">
                  <c:v>660.91131546133931</c:v>
                </c:pt>
                <c:pt idx="414">
                  <c:v>661.78413341645148</c:v>
                </c:pt>
                <c:pt idx="415">
                  <c:v>662.65695137156365</c:v>
                </c:pt>
                <c:pt idx="416">
                  <c:v>663.52976932667582</c:v>
                </c:pt>
                <c:pt idx="417">
                  <c:v>664.40258728178799</c:v>
                </c:pt>
                <c:pt idx="418">
                  <c:v>665.27540523690016</c:v>
                </c:pt>
                <c:pt idx="419">
                  <c:v>666.14822319201232</c:v>
                </c:pt>
                <c:pt idx="420">
                  <c:v>667.02104114712449</c:v>
                </c:pt>
                <c:pt idx="421">
                  <c:v>667.89385910223666</c:v>
                </c:pt>
                <c:pt idx="422">
                  <c:v>668.76667705734883</c:v>
                </c:pt>
                <c:pt idx="423">
                  <c:v>669.639495012461</c:v>
                </c:pt>
                <c:pt idx="424">
                  <c:v>670.51231296757317</c:v>
                </c:pt>
                <c:pt idx="425">
                  <c:v>671.38513092268533</c:v>
                </c:pt>
                <c:pt idx="426">
                  <c:v>672.2579488777975</c:v>
                </c:pt>
                <c:pt idx="427">
                  <c:v>673.13076683290967</c:v>
                </c:pt>
                <c:pt idx="428">
                  <c:v>674.00358478802184</c:v>
                </c:pt>
                <c:pt idx="429">
                  <c:v>674.87640274313401</c:v>
                </c:pt>
                <c:pt idx="430">
                  <c:v>675.74922069824618</c:v>
                </c:pt>
                <c:pt idx="431">
                  <c:v>676.62203865335835</c:v>
                </c:pt>
                <c:pt idx="432">
                  <c:v>677.49485660847051</c:v>
                </c:pt>
                <c:pt idx="433">
                  <c:v>678.36767456358268</c:v>
                </c:pt>
                <c:pt idx="434">
                  <c:v>679.24049251869485</c:v>
                </c:pt>
                <c:pt idx="435">
                  <c:v>680.11331047380702</c:v>
                </c:pt>
                <c:pt idx="436">
                  <c:v>680.98612842891919</c:v>
                </c:pt>
                <c:pt idx="437">
                  <c:v>681.85894638403136</c:v>
                </c:pt>
                <c:pt idx="438">
                  <c:v>682.73176433914352</c:v>
                </c:pt>
                <c:pt idx="439">
                  <c:v>683.60458229425569</c:v>
                </c:pt>
                <c:pt idx="440">
                  <c:v>684.47740024936786</c:v>
                </c:pt>
                <c:pt idx="441">
                  <c:v>685.35021820448003</c:v>
                </c:pt>
                <c:pt idx="442">
                  <c:v>686.2230361595922</c:v>
                </c:pt>
                <c:pt idx="443">
                  <c:v>687.09585411470437</c:v>
                </c:pt>
                <c:pt idx="444">
                  <c:v>687.96867206981653</c:v>
                </c:pt>
                <c:pt idx="445">
                  <c:v>688.8414900249287</c:v>
                </c:pt>
                <c:pt idx="446">
                  <c:v>689.71430798004087</c:v>
                </c:pt>
                <c:pt idx="447">
                  <c:v>690.58712593515304</c:v>
                </c:pt>
                <c:pt idx="448">
                  <c:v>691.45994389026521</c:v>
                </c:pt>
                <c:pt idx="449">
                  <c:v>692.33276184537738</c:v>
                </c:pt>
                <c:pt idx="450">
                  <c:v>693.20557980048955</c:v>
                </c:pt>
                <c:pt idx="451">
                  <c:v>694.07839775560171</c:v>
                </c:pt>
                <c:pt idx="452">
                  <c:v>694.95121571071388</c:v>
                </c:pt>
                <c:pt idx="453">
                  <c:v>695.82403366582605</c:v>
                </c:pt>
                <c:pt idx="454">
                  <c:v>696.69685162093822</c:v>
                </c:pt>
                <c:pt idx="455">
                  <c:v>697.56966957605039</c:v>
                </c:pt>
                <c:pt idx="456">
                  <c:v>698.44248753116256</c:v>
                </c:pt>
                <c:pt idx="457">
                  <c:v>699.31530548627472</c:v>
                </c:pt>
                <c:pt idx="458">
                  <c:v>700.18812344138689</c:v>
                </c:pt>
                <c:pt idx="459">
                  <c:v>701.06094139649906</c:v>
                </c:pt>
                <c:pt idx="460">
                  <c:v>701.93375935161123</c:v>
                </c:pt>
                <c:pt idx="461">
                  <c:v>702.8065773067234</c:v>
                </c:pt>
                <c:pt idx="462">
                  <c:v>703.67939526183557</c:v>
                </c:pt>
                <c:pt idx="463">
                  <c:v>704.55221321694773</c:v>
                </c:pt>
                <c:pt idx="464">
                  <c:v>705.4250311720599</c:v>
                </c:pt>
                <c:pt idx="465">
                  <c:v>706.29784912717207</c:v>
                </c:pt>
                <c:pt idx="466">
                  <c:v>707.17066708228424</c:v>
                </c:pt>
                <c:pt idx="467">
                  <c:v>708.04348503739641</c:v>
                </c:pt>
                <c:pt idx="468">
                  <c:v>708.91630299250858</c:v>
                </c:pt>
                <c:pt idx="469">
                  <c:v>709.78912094762075</c:v>
                </c:pt>
                <c:pt idx="470">
                  <c:v>710.66193890273291</c:v>
                </c:pt>
                <c:pt idx="471">
                  <c:v>711.53475685784508</c:v>
                </c:pt>
                <c:pt idx="472">
                  <c:v>712.40757481295725</c:v>
                </c:pt>
                <c:pt idx="473">
                  <c:v>713.28039276806942</c:v>
                </c:pt>
                <c:pt idx="474">
                  <c:v>714.15321072318159</c:v>
                </c:pt>
                <c:pt idx="475">
                  <c:v>715.02602867829376</c:v>
                </c:pt>
                <c:pt idx="476">
                  <c:v>715.89884663340592</c:v>
                </c:pt>
                <c:pt idx="477">
                  <c:v>716.77166458851809</c:v>
                </c:pt>
                <c:pt idx="478">
                  <c:v>717.64448254363026</c:v>
                </c:pt>
                <c:pt idx="479">
                  <c:v>718.51730049874243</c:v>
                </c:pt>
                <c:pt idx="480">
                  <c:v>719.3901184538546</c:v>
                </c:pt>
                <c:pt idx="481">
                  <c:v>720.26293640896677</c:v>
                </c:pt>
                <c:pt idx="482">
                  <c:v>721.13575436407893</c:v>
                </c:pt>
                <c:pt idx="483">
                  <c:v>722.0085723191911</c:v>
                </c:pt>
                <c:pt idx="484">
                  <c:v>722.88139027430327</c:v>
                </c:pt>
                <c:pt idx="485">
                  <c:v>723.75420822941544</c:v>
                </c:pt>
                <c:pt idx="486">
                  <c:v>724.62702618452761</c:v>
                </c:pt>
                <c:pt idx="487">
                  <c:v>725.49984413963978</c:v>
                </c:pt>
                <c:pt idx="488">
                  <c:v>726.37266209475195</c:v>
                </c:pt>
                <c:pt idx="489">
                  <c:v>727.24548004986411</c:v>
                </c:pt>
                <c:pt idx="490">
                  <c:v>728.11829800497628</c:v>
                </c:pt>
                <c:pt idx="491">
                  <c:v>728.99111596008845</c:v>
                </c:pt>
                <c:pt idx="492">
                  <c:v>729.86393391520062</c:v>
                </c:pt>
                <c:pt idx="493">
                  <c:v>730.73675187031279</c:v>
                </c:pt>
                <c:pt idx="494">
                  <c:v>731.60956982542496</c:v>
                </c:pt>
                <c:pt idx="495">
                  <c:v>732.48238778053712</c:v>
                </c:pt>
                <c:pt idx="496">
                  <c:v>733.35520573564929</c:v>
                </c:pt>
                <c:pt idx="497">
                  <c:v>734.22802369076146</c:v>
                </c:pt>
                <c:pt idx="498">
                  <c:v>735.10084164587363</c:v>
                </c:pt>
                <c:pt idx="499">
                  <c:v>735.9736596009858</c:v>
                </c:pt>
                <c:pt idx="500">
                  <c:v>736.84647755609797</c:v>
                </c:pt>
                <c:pt idx="501">
                  <c:v>737.71929551121013</c:v>
                </c:pt>
                <c:pt idx="502">
                  <c:v>738.5921134663223</c:v>
                </c:pt>
                <c:pt idx="503">
                  <c:v>739.46493142143447</c:v>
                </c:pt>
                <c:pt idx="504">
                  <c:v>740.33774937654664</c:v>
                </c:pt>
                <c:pt idx="505">
                  <c:v>741.21056733165881</c:v>
                </c:pt>
                <c:pt idx="506">
                  <c:v>740.33774937654664</c:v>
                </c:pt>
                <c:pt idx="507">
                  <c:v>739.46493142143447</c:v>
                </c:pt>
                <c:pt idx="508">
                  <c:v>738.5921134663223</c:v>
                </c:pt>
                <c:pt idx="509">
                  <c:v>737.71929551121013</c:v>
                </c:pt>
                <c:pt idx="510">
                  <c:v>736.84647755609797</c:v>
                </c:pt>
                <c:pt idx="511">
                  <c:v>735.9736596009858</c:v>
                </c:pt>
                <c:pt idx="512">
                  <c:v>735.10084164587363</c:v>
                </c:pt>
                <c:pt idx="513">
                  <c:v>734.22802369076146</c:v>
                </c:pt>
                <c:pt idx="514">
                  <c:v>733.35520573564929</c:v>
                </c:pt>
                <c:pt idx="515">
                  <c:v>732.48238778053712</c:v>
                </c:pt>
                <c:pt idx="516">
                  <c:v>731.60956982542496</c:v>
                </c:pt>
                <c:pt idx="517">
                  <c:v>730.73675187031279</c:v>
                </c:pt>
                <c:pt idx="518">
                  <c:v>729.86393391520062</c:v>
                </c:pt>
                <c:pt idx="519">
                  <c:v>728.99111596008845</c:v>
                </c:pt>
                <c:pt idx="520">
                  <c:v>728.11829800497628</c:v>
                </c:pt>
                <c:pt idx="521">
                  <c:v>727.24548004986411</c:v>
                </c:pt>
                <c:pt idx="522">
                  <c:v>726.37266209475195</c:v>
                </c:pt>
                <c:pt idx="523">
                  <c:v>725.49984413963978</c:v>
                </c:pt>
                <c:pt idx="524">
                  <c:v>724.62702618452761</c:v>
                </c:pt>
                <c:pt idx="525">
                  <c:v>723.75420822941544</c:v>
                </c:pt>
                <c:pt idx="526">
                  <c:v>722.88139027430327</c:v>
                </c:pt>
                <c:pt idx="527">
                  <c:v>722.0085723191911</c:v>
                </c:pt>
                <c:pt idx="528">
                  <c:v>721.13575436407893</c:v>
                </c:pt>
                <c:pt idx="529">
                  <c:v>720.26293640896677</c:v>
                </c:pt>
                <c:pt idx="530">
                  <c:v>719.3901184538546</c:v>
                </c:pt>
                <c:pt idx="531">
                  <c:v>718.51730049874243</c:v>
                </c:pt>
                <c:pt idx="532">
                  <c:v>717.64448254363026</c:v>
                </c:pt>
                <c:pt idx="533">
                  <c:v>716.77166458851809</c:v>
                </c:pt>
                <c:pt idx="534">
                  <c:v>715.89884663340592</c:v>
                </c:pt>
                <c:pt idx="535">
                  <c:v>715.02602867829376</c:v>
                </c:pt>
                <c:pt idx="536">
                  <c:v>714.15321072318159</c:v>
                </c:pt>
                <c:pt idx="537">
                  <c:v>713.28039276806942</c:v>
                </c:pt>
                <c:pt idx="538">
                  <c:v>712.40757481295725</c:v>
                </c:pt>
                <c:pt idx="539">
                  <c:v>711.53475685784508</c:v>
                </c:pt>
                <c:pt idx="540">
                  <c:v>710.66193890273291</c:v>
                </c:pt>
                <c:pt idx="541">
                  <c:v>709.78912094762075</c:v>
                </c:pt>
                <c:pt idx="542">
                  <c:v>708.91630299250858</c:v>
                </c:pt>
                <c:pt idx="543">
                  <c:v>708.04348503739641</c:v>
                </c:pt>
                <c:pt idx="544">
                  <c:v>707.17066708228424</c:v>
                </c:pt>
                <c:pt idx="545">
                  <c:v>706.29784912717207</c:v>
                </c:pt>
                <c:pt idx="546">
                  <c:v>705.4250311720599</c:v>
                </c:pt>
                <c:pt idx="547">
                  <c:v>704.55221321694773</c:v>
                </c:pt>
                <c:pt idx="548">
                  <c:v>703.67939526183557</c:v>
                </c:pt>
                <c:pt idx="549">
                  <c:v>702.8065773067234</c:v>
                </c:pt>
                <c:pt idx="550">
                  <c:v>701.93375935161123</c:v>
                </c:pt>
                <c:pt idx="551">
                  <c:v>701.06094139649906</c:v>
                </c:pt>
                <c:pt idx="552">
                  <c:v>700.18812344138689</c:v>
                </c:pt>
                <c:pt idx="553">
                  <c:v>699.31530548627472</c:v>
                </c:pt>
                <c:pt idx="554">
                  <c:v>698.44248753116256</c:v>
                </c:pt>
                <c:pt idx="555">
                  <c:v>697.56966957605039</c:v>
                </c:pt>
                <c:pt idx="556">
                  <c:v>696.69685162093822</c:v>
                </c:pt>
                <c:pt idx="557">
                  <c:v>695.82403366582605</c:v>
                </c:pt>
                <c:pt idx="558">
                  <c:v>694.95121571071388</c:v>
                </c:pt>
                <c:pt idx="559">
                  <c:v>694.07839775560171</c:v>
                </c:pt>
                <c:pt idx="560">
                  <c:v>693.20557980048955</c:v>
                </c:pt>
                <c:pt idx="561">
                  <c:v>692.33276184537738</c:v>
                </c:pt>
                <c:pt idx="562">
                  <c:v>691.45994389026521</c:v>
                </c:pt>
                <c:pt idx="563">
                  <c:v>690.58712593515304</c:v>
                </c:pt>
                <c:pt idx="564">
                  <c:v>689.71430798004087</c:v>
                </c:pt>
                <c:pt idx="565">
                  <c:v>688.8414900249287</c:v>
                </c:pt>
                <c:pt idx="566">
                  <c:v>687.96867206981653</c:v>
                </c:pt>
                <c:pt idx="567">
                  <c:v>687.09585411470437</c:v>
                </c:pt>
                <c:pt idx="568">
                  <c:v>686.2230361595922</c:v>
                </c:pt>
                <c:pt idx="569">
                  <c:v>685.35021820448003</c:v>
                </c:pt>
                <c:pt idx="570">
                  <c:v>684.47740024936786</c:v>
                </c:pt>
                <c:pt idx="571">
                  <c:v>683.60458229425569</c:v>
                </c:pt>
                <c:pt idx="572">
                  <c:v>682.73176433914352</c:v>
                </c:pt>
                <c:pt idx="573">
                  <c:v>681.85894638403136</c:v>
                </c:pt>
                <c:pt idx="574">
                  <c:v>680.98612842891919</c:v>
                </c:pt>
                <c:pt idx="575">
                  <c:v>680.11331047380702</c:v>
                </c:pt>
                <c:pt idx="576">
                  <c:v>679.24049251869485</c:v>
                </c:pt>
                <c:pt idx="577">
                  <c:v>678.36767456358268</c:v>
                </c:pt>
                <c:pt idx="578">
                  <c:v>677.49485660847051</c:v>
                </c:pt>
                <c:pt idx="579">
                  <c:v>676.62203865335835</c:v>
                </c:pt>
                <c:pt idx="580">
                  <c:v>675.74922069824618</c:v>
                </c:pt>
                <c:pt idx="581">
                  <c:v>674.87640274313401</c:v>
                </c:pt>
                <c:pt idx="582">
                  <c:v>674.00358478802184</c:v>
                </c:pt>
                <c:pt idx="583">
                  <c:v>673.13076683290967</c:v>
                </c:pt>
                <c:pt idx="584">
                  <c:v>672.2579488777975</c:v>
                </c:pt>
                <c:pt idx="585">
                  <c:v>671.38513092268533</c:v>
                </c:pt>
                <c:pt idx="586">
                  <c:v>670.51231296757317</c:v>
                </c:pt>
                <c:pt idx="587">
                  <c:v>669.639495012461</c:v>
                </c:pt>
                <c:pt idx="588">
                  <c:v>668.76667705734883</c:v>
                </c:pt>
                <c:pt idx="589">
                  <c:v>667.89385910223666</c:v>
                </c:pt>
                <c:pt idx="590">
                  <c:v>667.02104114712449</c:v>
                </c:pt>
                <c:pt idx="591">
                  <c:v>666.14822319201232</c:v>
                </c:pt>
              </c:numCache>
            </c:numRef>
          </c:xVal>
          <c:yVal>
            <c:numRef>
              <c:f>A!$X$59:$X$650</c:f>
              <c:numCache>
                <c:formatCode>General</c:formatCode>
                <c:ptCount val="592"/>
                <c:pt idx="0">
                  <c:v>1.3125</c:v>
                </c:pt>
                <c:pt idx="1">
                  <c:v>3.9309538653366758</c:v>
                </c:pt>
                <c:pt idx="2">
                  <c:v>6.5494077306733516</c:v>
                </c:pt>
                <c:pt idx="3">
                  <c:v>9.1678615960100274</c:v>
                </c:pt>
                <c:pt idx="4">
                  <c:v>11.786315461346703</c:v>
                </c:pt>
                <c:pt idx="5">
                  <c:v>14.404769326683379</c:v>
                </c:pt>
                <c:pt idx="6">
                  <c:v>17.023223192020055</c:v>
                </c:pt>
                <c:pt idx="7">
                  <c:v>19.641677057356731</c:v>
                </c:pt>
                <c:pt idx="8">
                  <c:v>22.260130922693406</c:v>
                </c:pt>
                <c:pt idx="9">
                  <c:v>24.878584788030082</c:v>
                </c:pt>
                <c:pt idx="10">
                  <c:v>27.497038653366758</c:v>
                </c:pt>
                <c:pt idx="11">
                  <c:v>30.115492518703434</c:v>
                </c:pt>
                <c:pt idx="12">
                  <c:v>32.733946384040109</c:v>
                </c:pt>
                <c:pt idx="13">
                  <c:v>35.352400249376785</c:v>
                </c:pt>
                <c:pt idx="14">
                  <c:v>37.970854114713461</c:v>
                </c:pt>
                <c:pt idx="15">
                  <c:v>40.589307980050137</c:v>
                </c:pt>
                <c:pt idx="16">
                  <c:v>43.207761845386813</c:v>
                </c:pt>
                <c:pt idx="17">
                  <c:v>45.826215710723488</c:v>
                </c:pt>
                <c:pt idx="18">
                  <c:v>48.444669576060164</c:v>
                </c:pt>
                <c:pt idx="19">
                  <c:v>51.06312344139684</c:v>
                </c:pt>
                <c:pt idx="20">
                  <c:v>53.681577306733516</c:v>
                </c:pt>
                <c:pt idx="21">
                  <c:v>56.300031172070192</c:v>
                </c:pt>
                <c:pt idx="22">
                  <c:v>58.918485037406867</c:v>
                </c:pt>
                <c:pt idx="23">
                  <c:v>61.536938902743543</c:v>
                </c:pt>
                <c:pt idx="24">
                  <c:v>64.155392768080219</c:v>
                </c:pt>
                <c:pt idx="25">
                  <c:v>66.773846633416895</c:v>
                </c:pt>
                <c:pt idx="26">
                  <c:v>69.392300498753571</c:v>
                </c:pt>
                <c:pt idx="27">
                  <c:v>72.010754364090246</c:v>
                </c:pt>
                <c:pt idx="28">
                  <c:v>74.629208229426922</c:v>
                </c:pt>
                <c:pt idx="29">
                  <c:v>77.247662094763598</c:v>
                </c:pt>
                <c:pt idx="30">
                  <c:v>79.866115960100274</c:v>
                </c:pt>
                <c:pt idx="31">
                  <c:v>82.484569825436949</c:v>
                </c:pt>
                <c:pt idx="32">
                  <c:v>85.103023690773625</c:v>
                </c:pt>
                <c:pt idx="33">
                  <c:v>87.721477556110301</c:v>
                </c:pt>
                <c:pt idx="34">
                  <c:v>90.339931421446977</c:v>
                </c:pt>
                <c:pt idx="35">
                  <c:v>92.958385286783653</c:v>
                </c:pt>
                <c:pt idx="36">
                  <c:v>95.576839152120328</c:v>
                </c:pt>
                <c:pt idx="37">
                  <c:v>98.195293017457004</c:v>
                </c:pt>
                <c:pt idx="38">
                  <c:v>100.81374688279368</c:v>
                </c:pt>
                <c:pt idx="39">
                  <c:v>103.43220074813036</c:v>
                </c:pt>
                <c:pt idx="40">
                  <c:v>106.05065461346703</c:v>
                </c:pt>
                <c:pt idx="41">
                  <c:v>108.66910847880371</c:v>
                </c:pt>
                <c:pt idx="42">
                  <c:v>111.28756234414038</c:v>
                </c:pt>
                <c:pt idx="43">
                  <c:v>113.90601620947706</c:v>
                </c:pt>
                <c:pt idx="44">
                  <c:v>116.52447007481373</c:v>
                </c:pt>
                <c:pt idx="45">
                  <c:v>119.14292394015041</c:v>
                </c:pt>
                <c:pt idx="46">
                  <c:v>121.76137780548709</c:v>
                </c:pt>
                <c:pt idx="47">
                  <c:v>124.37983167082376</c:v>
                </c:pt>
                <c:pt idx="48">
                  <c:v>126.99828553616044</c:v>
                </c:pt>
                <c:pt idx="49">
                  <c:v>129.61673940149711</c:v>
                </c:pt>
                <c:pt idx="50">
                  <c:v>132.23519326683379</c:v>
                </c:pt>
                <c:pt idx="51">
                  <c:v>134.85364713217047</c:v>
                </c:pt>
                <c:pt idx="52">
                  <c:v>137.47210099750714</c:v>
                </c:pt>
                <c:pt idx="53">
                  <c:v>140.09055486284382</c:v>
                </c:pt>
                <c:pt idx="54">
                  <c:v>142.70900872818049</c:v>
                </c:pt>
                <c:pt idx="55">
                  <c:v>145.32746259351717</c:v>
                </c:pt>
                <c:pt idx="56">
                  <c:v>147.94591645885384</c:v>
                </c:pt>
                <c:pt idx="57">
                  <c:v>150.56437032419052</c:v>
                </c:pt>
                <c:pt idx="58">
                  <c:v>153.1828241895272</c:v>
                </c:pt>
                <c:pt idx="59">
                  <c:v>155.80127805486387</c:v>
                </c:pt>
                <c:pt idx="60">
                  <c:v>158.41973192020055</c:v>
                </c:pt>
                <c:pt idx="61">
                  <c:v>161.03818578553722</c:v>
                </c:pt>
                <c:pt idx="62">
                  <c:v>163.6566396508739</c:v>
                </c:pt>
                <c:pt idx="63">
                  <c:v>166.27509351621057</c:v>
                </c:pt>
                <c:pt idx="64">
                  <c:v>168.89354738154725</c:v>
                </c:pt>
                <c:pt idx="65">
                  <c:v>171.51200124688393</c:v>
                </c:pt>
                <c:pt idx="66">
                  <c:v>174.1304551122206</c:v>
                </c:pt>
                <c:pt idx="67">
                  <c:v>176.74890897755728</c:v>
                </c:pt>
                <c:pt idx="68">
                  <c:v>179.36736284289395</c:v>
                </c:pt>
                <c:pt idx="69">
                  <c:v>181.98581670823063</c:v>
                </c:pt>
                <c:pt idx="70">
                  <c:v>184.60427057356731</c:v>
                </c:pt>
                <c:pt idx="71">
                  <c:v>187.22272443890398</c:v>
                </c:pt>
                <c:pt idx="72">
                  <c:v>189.84117830424066</c:v>
                </c:pt>
                <c:pt idx="73">
                  <c:v>192.45963216957733</c:v>
                </c:pt>
                <c:pt idx="74">
                  <c:v>195.07808603491401</c:v>
                </c:pt>
                <c:pt idx="75">
                  <c:v>197.69653990025068</c:v>
                </c:pt>
                <c:pt idx="76">
                  <c:v>200.31499376558736</c:v>
                </c:pt>
                <c:pt idx="77">
                  <c:v>202.93344763092404</c:v>
                </c:pt>
                <c:pt idx="78">
                  <c:v>205.55190149626071</c:v>
                </c:pt>
                <c:pt idx="79">
                  <c:v>208.17035536159739</c:v>
                </c:pt>
                <c:pt idx="80">
                  <c:v>210.78880922693406</c:v>
                </c:pt>
                <c:pt idx="81">
                  <c:v>213.40726309227074</c:v>
                </c:pt>
                <c:pt idx="82">
                  <c:v>216.02571695760741</c:v>
                </c:pt>
                <c:pt idx="83">
                  <c:v>218.64417082294409</c:v>
                </c:pt>
                <c:pt idx="84">
                  <c:v>221.26262468828077</c:v>
                </c:pt>
                <c:pt idx="85">
                  <c:v>223.88107855361744</c:v>
                </c:pt>
                <c:pt idx="86">
                  <c:v>226.49953241895412</c:v>
                </c:pt>
                <c:pt idx="87">
                  <c:v>229.11798628429079</c:v>
                </c:pt>
                <c:pt idx="88">
                  <c:v>231.73644014962747</c:v>
                </c:pt>
                <c:pt idx="89">
                  <c:v>234.35489401496415</c:v>
                </c:pt>
                <c:pt idx="90">
                  <c:v>236.97334788030082</c:v>
                </c:pt>
                <c:pt idx="91">
                  <c:v>239.5918017456375</c:v>
                </c:pt>
                <c:pt idx="92">
                  <c:v>242.21025561097417</c:v>
                </c:pt>
                <c:pt idx="93">
                  <c:v>244.82870947631085</c:v>
                </c:pt>
                <c:pt idx="94">
                  <c:v>247.44716334164752</c:v>
                </c:pt>
                <c:pt idx="95">
                  <c:v>250.0656172069842</c:v>
                </c:pt>
                <c:pt idx="96">
                  <c:v>252.68407107232088</c:v>
                </c:pt>
                <c:pt idx="97">
                  <c:v>255.30252493765755</c:v>
                </c:pt>
                <c:pt idx="98">
                  <c:v>257.92097880299423</c:v>
                </c:pt>
                <c:pt idx="99">
                  <c:v>260.5394326683309</c:v>
                </c:pt>
                <c:pt idx="100">
                  <c:v>263.15788653366758</c:v>
                </c:pt>
                <c:pt idx="101">
                  <c:v>265.77634039900425</c:v>
                </c:pt>
                <c:pt idx="102">
                  <c:v>268.39479426434093</c:v>
                </c:pt>
                <c:pt idx="103">
                  <c:v>271.01324812967761</c:v>
                </c:pt>
                <c:pt idx="104">
                  <c:v>273.63170199501428</c:v>
                </c:pt>
                <c:pt idx="105">
                  <c:v>276.25015586035096</c:v>
                </c:pt>
                <c:pt idx="106">
                  <c:v>278.86860972568763</c:v>
                </c:pt>
                <c:pt idx="107">
                  <c:v>281.48706359102431</c:v>
                </c:pt>
                <c:pt idx="108">
                  <c:v>284.10551745636099</c:v>
                </c:pt>
                <c:pt idx="109">
                  <c:v>286.72397132169766</c:v>
                </c:pt>
                <c:pt idx="110">
                  <c:v>289.34242518703434</c:v>
                </c:pt>
                <c:pt idx="111">
                  <c:v>291.96087905237101</c:v>
                </c:pt>
                <c:pt idx="112">
                  <c:v>294.57933291770769</c:v>
                </c:pt>
                <c:pt idx="113">
                  <c:v>297.19778678304436</c:v>
                </c:pt>
                <c:pt idx="114">
                  <c:v>299.81624064838104</c:v>
                </c:pt>
                <c:pt idx="115">
                  <c:v>302.43469451371772</c:v>
                </c:pt>
                <c:pt idx="116">
                  <c:v>305.05314837905439</c:v>
                </c:pt>
                <c:pt idx="117">
                  <c:v>307.67160224439107</c:v>
                </c:pt>
                <c:pt idx="118">
                  <c:v>310.29005610972774</c:v>
                </c:pt>
                <c:pt idx="119">
                  <c:v>312.90850997506442</c:v>
                </c:pt>
                <c:pt idx="120">
                  <c:v>315.52696384040109</c:v>
                </c:pt>
                <c:pt idx="121">
                  <c:v>318.14541770573777</c:v>
                </c:pt>
                <c:pt idx="122">
                  <c:v>320.76387157107445</c:v>
                </c:pt>
                <c:pt idx="123">
                  <c:v>323.38232543641112</c:v>
                </c:pt>
                <c:pt idx="124">
                  <c:v>326.0007793017478</c:v>
                </c:pt>
                <c:pt idx="125">
                  <c:v>328.61923316708447</c:v>
                </c:pt>
                <c:pt idx="126">
                  <c:v>331.23768703242115</c:v>
                </c:pt>
                <c:pt idx="127">
                  <c:v>333.85614089775783</c:v>
                </c:pt>
                <c:pt idx="128">
                  <c:v>336.4745947630945</c:v>
                </c:pt>
                <c:pt idx="129">
                  <c:v>339.09304862843118</c:v>
                </c:pt>
                <c:pt idx="130">
                  <c:v>341.71150249376785</c:v>
                </c:pt>
                <c:pt idx="131">
                  <c:v>344.32995635910453</c:v>
                </c:pt>
                <c:pt idx="132">
                  <c:v>346.9484102244412</c:v>
                </c:pt>
                <c:pt idx="133">
                  <c:v>349.56686408977788</c:v>
                </c:pt>
                <c:pt idx="134">
                  <c:v>352.18531795511456</c:v>
                </c:pt>
                <c:pt idx="135">
                  <c:v>354.80377182045123</c:v>
                </c:pt>
                <c:pt idx="136">
                  <c:v>357.42222568578791</c:v>
                </c:pt>
                <c:pt idx="137">
                  <c:v>360.04067955112458</c:v>
                </c:pt>
                <c:pt idx="138">
                  <c:v>362.65913341646126</c:v>
                </c:pt>
                <c:pt idx="139">
                  <c:v>365.27758728179793</c:v>
                </c:pt>
                <c:pt idx="140">
                  <c:v>367.89604114713461</c:v>
                </c:pt>
                <c:pt idx="141">
                  <c:v>370.51449501247129</c:v>
                </c:pt>
                <c:pt idx="142">
                  <c:v>373.13294887780796</c:v>
                </c:pt>
                <c:pt idx="143">
                  <c:v>375.75140274314464</c:v>
                </c:pt>
                <c:pt idx="144">
                  <c:v>378.36985660848131</c:v>
                </c:pt>
                <c:pt idx="145">
                  <c:v>380.98831047381799</c:v>
                </c:pt>
                <c:pt idx="146">
                  <c:v>383.60676433915467</c:v>
                </c:pt>
                <c:pt idx="147">
                  <c:v>386.22521820449134</c:v>
                </c:pt>
                <c:pt idx="148">
                  <c:v>388.84367206982802</c:v>
                </c:pt>
                <c:pt idx="149">
                  <c:v>391.46212593516469</c:v>
                </c:pt>
                <c:pt idx="150">
                  <c:v>394.08057980050137</c:v>
                </c:pt>
                <c:pt idx="151">
                  <c:v>396.69903366583804</c:v>
                </c:pt>
                <c:pt idx="152">
                  <c:v>399.31748753117472</c:v>
                </c:pt>
                <c:pt idx="153">
                  <c:v>401.9359413965114</c:v>
                </c:pt>
                <c:pt idx="154">
                  <c:v>404.55439526184807</c:v>
                </c:pt>
                <c:pt idx="155">
                  <c:v>407.17284912718475</c:v>
                </c:pt>
                <c:pt idx="156">
                  <c:v>409.79130299252142</c:v>
                </c:pt>
                <c:pt idx="157">
                  <c:v>412.4097568578581</c:v>
                </c:pt>
                <c:pt idx="158">
                  <c:v>415.02821072319477</c:v>
                </c:pt>
                <c:pt idx="159">
                  <c:v>417.64666458853145</c:v>
                </c:pt>
                <c:pt idx="160">
                  <c:v>420.26511845386813</c:v>
                </c:pt>
                <c:pt idx="161">
                  <c:v>422.8835723192048</c:v>
                </c:pt>
                <c:pt idx="162">
                  <c:v>425.50202618454148</c:v>
                </c:pt>
                <c:pt idx="163">
                  <c:v>428.12048004987815</c:v>
                </c:pt>
                <c:pt idx="164">
                  <c:v>430.73893391521483</c:v>
                </c:pt>
                <c:pt idx="165">
                  <c:v>433.35738778055151</c:v>
                </c:pt>
                <c:pt idx="166">
                  <c:v>435.97584164588818</c:v>
                </c:pt>
                <c:pt idx="167">
                  <c:v>438.59429551122486</c:v>
                </c:pt>
                <c:pt idx="168">
                  <c:v>441.21274937656153</c:v>
                </c:pt>
                <c:pt idx="169">
                  <c:v>443.83120324189821</c:v>
                </c:pt>
                <c:pt idx="170">
                  <c:v>446.44965710723488</c:v>
                </c:pt>
                <c:pt idx="171">
                  <c:v>449.06811097257156</c:v>
                </c:pt>
                <c:pt idx="172">
                  <c:v>451.68656483790824</c:v>
                </c:pt>
                <c:pt idx="173">
                  <c:v>454.30501870324491</c:v>
                </c:pt>
                <c:pt idx="174">
                  <c:v>456.92347256858159</c:v>
                </c:pt>
                <c:pt idx="175">
                  <c:v>459.54192643391826</c:v>
                </c:pt>
                <c:pt idx="176">
                  <c:v>462.16038029925494</c:v>
                </c:pt>
                <c:pt idx="177">
                  <c:v>464.77883416459161</c:v>
                </c:pt>
                <c:pt idx="178">
                  <c:v>467.39728802992829</c:v>
                </c:pt>
                <c:pt idx="179">
                  <c:v>470.01574189526497</c:v>
                </c:pt>
                <c:pt idx="180">
                  <c:v>472.63419576060164</c:v>
                </c:pt>
                <c:pt idx="181">
                  <c:v>475.25264962593832</c:v>
                </c:pt>
                <c:pt idx="182">
                  <c:v>477.87110349127499</c:v>
                </c:pt>
                <c:pt idx="183">
                  <c:v>480.48955735661167</c:v>
                </c:pt>
                <c:pt idx="184">
                  <c:v>483.10801122194835</c:v>
                </c:pt>
                <c:pt idx="185">
                  <c:v>485.72646508728502</c:v>
                </c:pt>
                <c:pt idx="186">
                  <c:v>488.3449189526217</c:v>
                </c:pt>
                <c:pt idx="187">
                  <c:v>490.96337281795837</c:v>
                </c:pt>
                <c:pt idx="188">
                  <c:v>493.58182668329505</c:v>
                </c:pt>
                <c:pt idx="189">
                  <c:v>496.20028054863172</c:v>
                </c:pt>
                <c:pt idx="190">
                  <c:v>498.8187344139684</c:v>
                </c:pt>
                <c:pt idx="191">
                  <c:v>501.43718827930508</c:v>
                </c:pt>
                <c:pt idx="192">
                  <c:v>504.05564214464175</c:v>
                </c:pt>
                <c:pt idx="193">
                  <c:v>506.67409600997843</c:v>
                </c:pt>
                <c:pt idx="194">
                  <c:v>509.2925498753151</c:v>
                </c:pt>
                <c:pt idx="195">
                  <c:v>511.91100374065178</c:v>
                </c:pt>
                <c:pt idx="196">
                  <c:v>514.52945760598845</c:v>
                </c:pt>
                <c:pt idx="197">
                  <c:v>517.14791147132519</c:v>
                </c:pt>
                <c:pt idx="198">
                  <c:v>519.76636533666181</c:v>
                </c:pt>
                <c:pt idx="199">
                  <c:v>522.38481920199843</c:v>
                </c:pt>
                <c:pt idx="200">
                  <c:v>525.00327306733516</c:v>
                </c:pt>
                <c:pt idx="201">
                  <c:v>527.62172693267189</c:v>
                </c:pt>
                <c:pt idx="202">
                  <c:v>530.24018079800851</c:v>
                </c:pt>
                <c:pt idx="203">
                  <c:v>532.85863466334513</c:v>
                </c:pt>
                <c:pt idx="204">
                  <c:v>535.47708852868186</c:v>
                </c:pt>
                <c:pt idx="205">
                  <c:v>538.09554239401859</c:v>
                </c:pt>
                <c:pt idx="206">
                  <c:v>540.71399625935521</c:v>
                </c:pt>
                <c:pt idx="207">
                  <c:v>543.33245012469183</c:v>
                </c:pt>
                <c:pt idx="208">
                  <c:v>545.95090399002856</c:v>
                </c:pt>
                <c:pt idx="209">
                  <c:v>548.5693578553653</c:v>
                </c:pt>
                <c:pt idx="210">
                  <c:v>551.18781172070192</c:v>
                </c:pt>
                <c:pt idx="211">
                  <c:v>553.80626558603853</c:v>
                </c:pt>
                <c:pt idx="212">
                  <c:v>556.42471945137527</c:v>
                </c:pt>
                <c:pt idx="213">
                  <c:v>559.043173316712</c:v>
                </c:pt>
                <c:pt idx="214">
                  <c:v>561.66162718204862</c:v>
                </c:pt>
                <c:pt idx="215">
                  <c:v>564.28008104738524</c:v>
                </c:pt>
                <c:pt idx="216">
                  <c:v>566.89853491272197</c:v>
                </c:pt>
                <c:pt idx="217">
                  <c:v>569.5169887780587</c:v>
                </c:pt>
                <c:pt idx="218">
                  <c:v>572.13544264339532</c:v>
                </c:pt>
                <c:pt idx="219">
                  <c:v>574.75389650873194</c:v>
                </c:pt>
                <c:pt idx="220">
                  <c:v>577.37235037406867</c:v>
                </c:pt>
                <c:pt idx="221">
                  <c:v>579.99080423940541</c:v>
                </c:pt>
                <c:pt idx="222">
                  <c:v>582.60925810474203</c:v>
                </c:pt>
                <c:pt idx="223">
                  <c:v>585.22771197007864</c:v>
                </c:pt>
                <c:pt idx="224">
                  <c:v>587.84616583541538</c:v>
                </c:pt>
                <c:pt idx="225">
                  <c:v>590.46461970075211</c:v>
                </c:pt>
                <c:pt idx="226">
                  <c:v>593.08307356608873</c:v>
                </c:pt>
                <c:pt idx="227">
                  <c:v>595.70152743142535</c:v>
                </c:pt>
                <c:pt idx="228">
                  <c:v>598.31998129676208</c:v>
                </c:pt>
                <c:pt idx="229">
                  <c:v>600.93843516209881</c:v>
                </c:pt>
                <c:pt idx="230">
                  <c:v>603.55688902743543</c:v>
                </c:pt>
                <c:pt idx="231">
                  <c:v>606.17534289277205</c:v>
                </c:pt>
                <c:pt idx="232">
                  <c:v>608.79379675810878</c:v>
                </c:pt>
                <c:pt idx="233">
                  <c:v>611.41225062344552</c:v>
                </c:pt>
                <c:pt idx="234">
                  <c:v>614.03070448878213</c:v>
                </c:pt>
                <c:pt idx="235">
                  <c:v>616.64915835411875</c:v>
                </c:pt>
                <c:pt idx="236">
                  <c:v>619.26761221945549</c:v>
                </c:pt>
                <c:pt idx="237">
                  <c:v>621.88606608479222</c:v>
                </c:pt>
                <c:pt idx="238">
                  <c:v>624.50451995012884</c:v>
                </c:pt>
                <c:pt idx="239">
                  <c:v>627.12297381546546</c:v>
                </c:pt>
                <c:pt idx="240">
                  <c:v>629.74142768080219</c:v>
                </c:pt>
                <c:pt idx="241">
                  <c:v>632.35988154613892</c:v>
                </c:pt>
                <c:pt idx="242">
                  <c:v>634.97833541147554</c:v>
                </c:pt>
                <c:pt idx="243">
                  <c:v>637.59678927681205</c:v>
                </c:pt>
                <c:pt idx="244">
                  <c:v>640.21524314214855</c:v>
                </c:pt>
                <c:pt idx="245">
                  <c:v>642.83369700748506</c:v>
                </c:pt>
                <c:pt idx="246">
                  <c:v>645.45215087282156</c:v>
                </c:pt>
                <c:pt idx="247">
                  <c:v>648.07060473815807</c:v>
                </c:pt>
                <c:pt idx="248">
                  <c:v>650.68905860349457</c:v>
                </c:pt>
                <c:pt idx="249">
                  <c:v>653.30751246883108</c:v>
                </c:pt>
                <c:pt idx="250">
                  <c:v>655.92596633416758</c:v>
                </c:pt>
                <c:pt idx="251">
                  <c:v>658.54442019950409</c:v>
                </c:pt>
                <c:pt idx="252">
                  <c:v>661.16287406484059</c:v>
                </c:pt>
                <c:pt idx="253">
                  <c:v>663.7813279301771</c:v>
                </c:pt>
                <c:pt idx="254">
                  <c:v>666.3997817955136</c:v>
                </c:pt>
                <c:pt idx="255">
                  <c:v>669.01823566085011</c:v>
                </c:pt>
                <c:pt idx="256">
                  <c:v>671.63668952618661</c:v>
                </c:pt>
                <c:pt idx="257">
                  <c:v>674.25514339152312</c:v>
                </c:pt>
                <c:pt idx="258">
                  <c:v>676.87359725685963</c:v>
                </c:pt>
                <c:pt idx="259">
                  <c:v>679.49205112219613</c:v>
                </c:pt>
                <c:pt idx="260">
                  <c:v>682.11050498753264</c:v>
                </c:pt>
                <c:pt idx="261">
                  <c:v>684.72895885286914</c:v>
                </c:pt>
                <c:pt idx="262">
                  <c:v>687.34741271820565</c:v>
                </c:pt>
                <c:pt idx="263">
                  <c:v>689.96586658354215</c:v>
                </c:pt>
                <c:pt idx="264">
                  <c:v>692.58432044887866</c:v>
                </c:pt>
                <c:pt idx="265">
                  <c:v>695.20277431421516</c:v>
                </c:pt>
                <c:pt idx="266">
                  <c:v>697.82122817955167</c:v>
                </c:pt>
                <c:pt idx="267">
                  <c:v>700.43968204488817</c:v>
                </c:pt>
                <c:pt idx="268">
                  <c:v>703.05813591022468</c:v>
                </c:pt>
                <c:pt idx="269">
                  <c:v>705.67658977556118</c:v>
                </c:pt>
                <c:pt idx="270">
                  <c:v>708.29504364089769</c:v>
                </c:pt>
                <c:pt idx="271">
                  <c:v>710.91349750623419</c:v>
                </c:pt>
                <c:pt idx="272">
                  <c:v>713.5319513715707</c:v>
                </c:pt>
                <c:pt idx="273">
                  <c:v>716.1504052369072</c:v>
                </c:pt>
                <c:pt idx="274">
                  <c:v>718.76885910224371</c:v>
                </c:pt>
                <c:pt idx="275">
                  <c:v>721.38731296758021</c:v>
                </c:pt>
                <c:pt idx="276">
                  <c:v>724.00576683291672</c:v>
                </c:pt>
                <c:pt idx="277">
                  <c:v>726.62422069825323</c:v>
                </c:pt>
                <c:pt idx="278">
                  <c:v>729.24267456358973</c:v>
                </c:pt>
                <c:pt idx="279">
                  <c:v>731.86112842892624</c:v>
                </c:pt>
                <c:pt idx="280">
                  <c:v>734.47958229426274</c:v>
                </c:pt>
                <c:pt idx="281">
                  <c:v>737.09803615959925</c:v>
                </c:pt>
                <c:pt idx="282">
                  <c:v>739.71649002493575</c:v>
                </c:pt>
                <c:pt idx="283">
                  <c:v>742.33494389027226</c:v>
                </c:pt>
                <c:pt idx="284">
                  <c:v>744.95339775560876</c:v>
                </c:pt>
                <c:pt idx="285">
                  <c:v>747.57185162094527</c:v>
                </c:pt>
                <c:pt idx="286">
                  <c:v>750.19030548628177</c:v>
                </c:pt>
                <c:pt idx="287">
                  <c:v>752.80875935161828</c:v>
                </c:pt>
                <c:pt idx="288">
                  <c:v>755.42721321695478</c:v>
                </c:pt>
                <c:pt idx="289">
                  <c:v>758.04566708229129</c:v>
                </c:pt>
                <c:pt idx="290">
                  <c:v>760.66412094762779</c:v>
                </c:pt>
                <c:pt idx="291">
                  <c:v>763.2825748129643</c:v>
                </c:pt>
                <c:pt idx="292">
                  <c:v>765.9010286783008</c:v>
                </c:pt>
                <c:pt idx="293">
                  <c:v>768.51948254363731</c:v>
                </c:pt>
                <c:pt idx="294">
                  <c:v>771.13793640897381</c:v>
                </c:pt>
                <c:pt idx="295">
                  <c:v>773.75639027431032</c:v>
                </c:pt>
                <c:pt idx="296">
                  <c:v>776.37484413964683</c:v>
                </c:pt>
                <c:pt idx="297">
                  <c:v>778.99329800498333</c:v>
                </c:pt>
                <c:pt idx="298">
                  <c:v>781.61175187031984</c:v>
                </c:pt>
                <c:pt idx="299">
                  <c:v>784.23020573565634</c:v>
                </c:pt>
                <c:pt idx="300">
                  <c:v>786.84865960099285</c:v>
                </c:pt>
                <c:pt idx="301">
                  <c:v>789.46711346632935</c:v>
                </c:pt>
                <c:pt idx="302">
                  <c:v>792.08556733166586</c:v>
                </c:pt>
                <c:pt idx="303">
                  <c:v>794.70402119700236</c:v>
                </c:pt>
                <c:pt idx="304">
                  <c:v>797.32247506233887</c:v>
                </c:pt>
                <c:pt idx="305">
                  <c:v>799.94092892767537</c:v>
                </c:pt>
                <c:pt idx="306">
                  <c:v>802.55938279301188</c:v>
                </c:pt>
                <c:pt idx="307">
                  <c:v>805.17783665834838</c:v>
                </c:pt>
                <c:pt idx="308">
                  <c:v>807.79629052368489</c:v>
                </c:pt>
                <c:pt idx="309">
                  <c:v>810.41474438902139</c:v>
                </c:pt>
                <c:pt idx="310">
                  <c:v>813.0331982543579</c:v>
                </c:pt>
                <c:pt idx="311">
                  <c:v>815.6516521196944</c:v>
                </c:pt>
                <c:pt idx="312">
                  <c:v>818.27010598503091</c:v>
                </c:pt>
                <c:pt idx="313">
                  <c:v>820.88855985036741</c:v>
                </c:pt>
                <c:pt idx="314">
                  <c:v>823.50701371570392</c:v>
                </c:pt>
                <c:pt idx="315">
                  <c:v>826.12546758104043</c:v>
                </c:pt>
                <c:pt idx="316">
                  <c:v>828.74392144637693</c:v>
                </c:pt>
                <c:pt idx="317">
                  <c:v>831.36237531171344</c:v>
                </c:pt>
                <c:pt idx="318">
                  <c:v>833.98082917704994</c:v>
                </c:pt>
                <c:pt idx="319">
                  <c:v>836.59928304238645</c:v>
                </c:pt>
                <c:pt idx="320">
                  <c:v>839.21773690772295</c:v>
                </c:pt>
                <c:pt idx="321">
                  <c:v>841.83619077305946</c:v>
                </c:pt>
                <c:pt idx="322">
                  <c:v>844.45464463839596</c:v>
                </c:pt>
                <c:pt idx="323">
                  <c:v>847.07309850373247</c:v>
                </c:pt>
                <c:pt idx="324">
                  <c:v>849.69155236906897</c:v>
                </c:pt>
                <c:pt idx="325">
                  <c:v>852.31000623440548</c:v>
                </c:pt>
                <c:pt idx="326">
                  <c:v>854.92846009974198</c:v>
                </c:pt>
                <c:pt idx="327">
                  <c:v>857.54691396507849</c:v>
                </c:pt>
                <c:pt idx="328">
                  <c:v>860.16536783041499</c:v>
                </c:pt>
                <c:pt idx="329">
                  <c:v>862.7838216957515</c:v>
                </c:pt>
                <c:pt idx="330">
                  <c:v>865.402275561088</c:v>
                </c:pt>
                <c:pt idx="331">
                  <c:v>868.02072942642451</c:v>
                </c:pt>
                <c:pt idx="332">
                  <c:v>870.63918329176101</c:v>
                </c:pt>
                <c:pt idx="333">
                  <c:v>873.25763715709752</c:v>
                </c:pt>
                <c:pt idx="334">
                  <c:v>875.87609102243403</c:v>
                </c:pt>
                <c:pt idx="335">
                  <c:v>878.49454488777053</c:v>
                </c:pt>
                <c:pt idx="336">
                  <c:v>881.11299875310704</c:v>
                </c:pt>
                <c:pt idx="337">
                  <c:v>883.73145261844354</c:v>
                </c:pt>
                <c:pt idx="338">
                  <c:v>886.34990648378005</c:v>
                </c:pt>
                <c:pt idx="339">
                  <c:v>888.96836034911655</c:v>
                </c:pt>
                <c:pt idx="340">
                  <c:v>891.58681421445306</c:v>
                </c:pt>
                <c:pt idx="341">
                  <c:v>894.20526807978956</c:v>
                </c:pt>
                <c:pt idx="342">
                  <c:v>896.82372194512607</c:v>
                </c:pt>
                <c:pt idx="343">
                  <c:v>899.44217581046257</c:v>
                </c:pt>
                <c:pt idx="344">
                  <c:v>902.06062967579908</c:v>
                </c:pt>
                <c:pt idx="345">
                  <c:v>904.67908354113558</c:v>
                </c:pt>
                <c:pt idx="346">
                  <c:v>907.29753740647209</c:v>
                </c:pt>
                <c:pt idx="347">
                  <c:v>909.91599127180859</c:v>
                </c:pt>
                <c:pt idx="348">
                  <c:v>912.5344451371451</c:v>
                </c:pt>
                <c:pt idx="349">
                  <c:v>915.1528990024816</c:v>
                </c:pt>
                <c:pt idx="350">
                  <c:v>917.77135286781811</c:v>
                </c:pt>
                <c:pt idx="351">
                  <c:v>920.38980673315461</c:v>
                </c:pt>
                <c:pt idx="352">
                  <c:v>923.00826059849112</c:v>
                </c:pt>
                <c:pt idx="353">
                  <c:v>925.62671446382762</c:v>
                </c:pt>
                <c:pt idx="354">
                  <c:v>928.24516832916413</c:v>
                </c:pt>
                <c:pt idx="355">
                  <c:v>930.86362219450064</c:v>
                </c:pt>
                <c:pt idx="356">
                  <c:v>933.48207605983714</c:v>
                </c:pt>
                <c:pt idx="357">
                  <c:v>936.10052992517365</c:v>
                </c:pt>
                <c:pt idx="358">
                  <c:v>938.71898379051015</c:v>
                </c:pt>
                <c:pt idx="359">
                  <c:v>941.33743765584666</c:v>
                </c:pt>
                <c:pt idx="360">
                  <c:v>943.95589152118316</c:v>
                </c:pt>
                <c:pt idx="361">
                  <c:v>946.57434538651967</c:v>
                </c:pt>
                <c:pt idx="362">
                  <c:v>949.19279925185617</c:v>
                </c:pt>
                <c:pt idx="363">
                  <c:v>951.81125311719268</c:v>
                </c:pt>
                <c:pt idx="364">
                  <c:v>954.42970698252918</c:v>
                </c:pt>
                <c:pt idx="365">
                  <c:v>957.04816084786569</c:v>
                </c:pt>
                <c:pt idx="366">
                  <c:v>959.66661471320219</c:v>
                </c:pt>
                <c:pt idx="367">
                  <c:v>962.2850685785387</c:v>
                </c:pt>
                <c:pt idx="368">
                  <c:v>964.9035224438752</c:v>
                </c:pt>
                <c:pt idx="369">
                  <c:v>967.52197630921171</c:v>
                </c:pt>
                <c:pt idx="370">
                  <c:v>970.14043017454821</c:v>
                </c:pt>
                <c:pt idx="371">
                  <c:v>972.75888403988472</c:v>
                </c:pt>
                <c:pt idx="372">
                  <c:v>975.37733790522122</c:v>
                </c:pt>
                <c:pt idx="373">
                  <c:v>977.99579177055773</c:v>
                </c:pt>
                <c:pt idx="374">
                  <c:v>980.61424563589424</c:v>
                </c:pt>
                <c:pt idx="375">
                  <c:v>983.23269950123074</c:v>
                </c:pt>
                <c:pt idx="376">
                  <c:v>985.85115336656725</c:v>
                </c:pt>
                <c:pt idx="377">
                  <c:v>988.46960723190375</c:v>
                </c:pt>
                <c:pt idx="378">
                  <c:v>991.08806109724026</c:v>
                </c:pt>
                <c:pt idx="379">
                  <c:v>993.70651496257676</c:v>
                </c:pt>
                <c:pt idx="380">
                  <c:v>996.32496882791327</c:v>
                </c:pt>
                <c:pt idx="381">
                  <c:v>998.94342269324977</c:v>
                </c:pt>
                <c:pt idx="382">
                  <c:v>1001.5618765585863</c:v>
                </c:pt>
                <c:pt idx="383">
                  <c:v>1004.1803304239228</c:v>
                </c:pt>
                <c:pt idx="384">
                  <c:v>1006.7987842892593</c:v>
                </c:pt>
                <c:pt idx="385">
                  <c:v>1009.4172381545958</c:v>
                </c:pt>
                <c:pt idx="386">
                  <c:v>1012.0356920199323</c:v>
                </c:pt>
                <c:pt idx="387">
                  <c:v>1014.6541458852688</c:v>
                </c:pt>
                <c:pt idx="388">
                  <c:v>1017.2725997506053</c:v>
                </c:pt>
                <c:pt idx="389">
                  <c:v>1019.8910536159418</c:v>
                </c:pt>
                <c:pt idx="390">
                  <c:v>1022.5095074812783</c:v>
                </c:pt>
                <c:pt idx="391">
                  <c:v>1025.1279613466149</c:v>
                </c:pt>
                <c:pt idx="392">
                  <c:v>1027.7464152119514</c:v>
                </c:pt>
                <c:pt idx="393">
                  <c:v>1030.3648690772879</c:v>
                </c:pt>
                <c:pt idx="394">
                  <c:v>1032.9833229426245</c:v>
                </c:pt>
                <c:pt idx="395">
                  <c:v>1035.601776807961</c:v>
                </c:pt>
                <c:pt idx="396">
                  <c:v>1038.2202306732975</c:v>
                </c:pt>
                <c:pt idx="397">
                  <c:v>1040.838684538634</c:v>
                </c:pt>
                <c:pt idx="398">
                  <c:v>1043.4571384039705</c:v>
                </c:pt>
                <c:pt idx="399">
                  <c:v>1046.075592269307</c:v>
                </c:pt>
                <c:pt idx="400">
                  <c:v>1048.6940461346435</c:v>
                </c:pt>
                <c:pt idx="401">
                  <c:v>1051.31249999998</c:v>
                </c:pt>
                <c:pt idx="402">
                  <c:v>1053.9309538653165</c:v>
                </c:pt>
                <c:pt idx="403">
                  <c:v>1056.549407730653</c:v>
                </c:pt>
                <c:pt idx="404">
                  <c:v>1059.1678615959895</c:v>
                </c:pt>
                <c:pt idx="405">
                  <c:v>1061.786315461326</c:v>
                </c:pt>
                <c:pt idx="406">
                  <c:v>1064.4047693266625</c:v>
                </c:pt>
                <c:pt idx="407">
                  <c:v>1067.023223191999</c:v>
                </c:pt>
                <c:pt idx="408">
                  <c:v>1069.6416770573355</c:v>
                </c:pt>
                <c:pt idx="409">
                  <c:v>1072.260130922672</c:v>
                </c:pt>
                <c:pt idx="410">
                  <c:v>1074.8785847880085</c:v>
                </c:pt>
                <c:pt idx="411">
                  <c:v>1077.497038653345</c:v>
                </c:pt>
                <c:pt idx="412">
                  <c:v>1080.1154925186815</c:v>
                </c:pt>
                <c:pt idx="413">
                  <c:v>1082.7339463840181</c:v>
                </c:pt>
                <c:pt idx="414">
                  <c:v>1085.3524002493546</c:v>
                </c:pt>
                <c:pt idx="415">
                  <c:v>1087.9708541146911</c:v>
                </c:pt>
                <c:pt idx="416">
                  <c:v>1090.5893079800276</c:v>
                </c:pt>
                <c:pt idx="417">
                  <c:v>1093.2077618453641</c:v>
                </c:pt>
                <c:pt idx="418">
                  <c:v>1095.8262157107006</c:v>
                </c:pt>
                <c:pt idx="419">
                  <c:v>1098.4446695760371</c:v>
                </c:pt>
                <c:pt idx="420">
                  <c:v>1101.0631234413736</c:v>
                </c:pt>
                <c:pt idx="421">
                  <c:v>1103.6815773067101</c:v>
                </c:pt>
                <c:pt idx="422">
                  <c:v>1106.3000311720466</c:v>
                </c:pt>
                <c:pt idx="423">
                  <c:v>1108.9184850373831</c:v>
                </c:pt>
                <c:pt idx="424">
                  <c:v>1111.5369389027196</c:v>
                </c:pt>
                <c:pt idx="425">
                  <c:v>1114.1553927680561</c:v>
                </c:pt>
                <c:pt idx="426">
                  <c:v>1116.7738466333926</c:v>
                </c:pt>
                <c:pt idx="427">
                  <c:v>1119.3923004987291</c:v>
                </c:pt>
                <c:pt idx="428">
                  <c:v>1122.0107543640656</c:v>
                </c:pt>
                <c:pt idx="429">
                  <c:v>1124.6292082294021</c:v>
                </c:pt>
                <c:pt idx="430">
                  <c:v>1127.2476620947386</c:v>
                </c:pt>
                <c:pt idx="431">
                  <c:v>1129.8661159600751</c:v>
                </c:pt>
                <c:pt idx="432">
                  <c:v>1132.4845698254117</c:v>
                </c:pt>
                <c:pt idx="433">
                  <c:v>1135.1030236907482</c:v>
                </c:pt>
                <c:pt idx="434">
                  <c:v>1137.7214775560847</c:v>
                </c:pt>
                <c:pt idx="435">
                  <c:v>1140.3399314214212</c:v>
                </c:pt>
                <c:pt idx="436">
                  <c:v>1142.9583852867577</c:v>
                </c:pt>
                <c:pt idx="437">
                  <c:v>1145.5768391520942</c:v>
                </c:pt>
                <c:pt idx="438">
                  <c:v>1148.1952930174307</c:v>
                </c:pt>
                <c:pt idx="439">
                  <c:v>1150.8137468827672</c:v>
                </c:pt>
                <c:pt idx="440">
                  <c:v>1153.4322007481037</c:v>
                </c:pt>
                <c:pt idx="441">
                  <c:v>1156.0506546134402</c:v>
                </c:pt>
                <c:pt idx="442">
                  <c:v>1158.6691084787767</c:v>
                </c:pt>
                <c:pt idx="443">
                  <c:v>1161.2875623441132</c:v>
                </c:pt>
                <c:pt idx="444">
                  <c:v>1163.9060162094497</c:v>
                </c:pt>
                <c:pt idx="445">
                  <c:v>1166.5244700747862</c:v>
                </c:pt>
                <c:pt idx="446">
                  <c:v>1169.1429239401227</c:v>
                </c:pt>
                <c:pt idx="447">
                  <c:v>1171.7613778054592</c:v>
                </c:pt>
                <c:pt idx="448">
                  <c:v>1174.3798316707957</c:v>
                </c:pt>
                <c:pt idx="449">
                  <c:v>1176.9982855361322</c:v>
                </c:pt>
                <c:pt idx="450">
                  <c:v>1179.6167394014687</c:v>
                </c:pt>
                <c:pt idx="451">
                  <c:v>1182.2351932668053</c:v>
                </c:pt>
                <c:pt idx="452">
                  <c:v>1184.8536471321418</c:v>
                </c:pt>
                <c:pt idx="453">
                  <c:v>1187.4721009974783</c:v>
                </c:pt>
                <c:pt idx="454">
                  <c:v>1190.0905548628148</c:v>
                </c:pt>
                <c:pt idx="455">
                  <c:v>1192.7090087281513</c:v>
                </c:pt>
                <c:pt idx="456">
                  <c:v>1195.3274625934878</c:v>
                </c:pt>
                <c:pt idx="457">
                  <c:v>1197.9459164588243</c:v>
                </c:pt>
                <c:pt idx="458">
                  <c:v>1200.5643703241608</c:v>
                </c:pt>
                <c:pt idx="459">
                  <c:v>1203.1828241894973</c:v>
                </c:pt>
                <c:pt idx="460">
                  <c:v>1205.8012780548338</c:v>
                </c:pt>
                <c:pt idx="461">
                  <c:v>1208.4197319201703</c:v>
                </c:pt>
                <c:pt idx="462">
                  <c:v>1211.0381857855068</c:v>
                </c:pt>
                <c:pt idx="463">
                  <c:v>1213.6566396508433</c:v>
                </c:pt>
                <c:pt idx="464">
                  <c:v>1216.2750935161798</c:v>
                </c:pt>
                <c:pt idx="465">
                  <c:v>1218.8935473815163</c:v>
                </c:pt>
                <c:pt idx="466">
                  <c:v>1221.5120012468528</c:v>
                </c:pt>
                <c:pt idx="467">
                  <c:v>1224.1304551121893</c:v>
                </c:pt>
                <c:pt idx="468">
                  <c:v>1226.7489089775258</c:v>
                </c:pt>
                <c:pt idx="469">
                  <c:v>1229.3673628428623</c:v>
                </c:pt>
                <c:pt idx="470">
                  <c:v>1231.9858167081989</c:v>
                </c:pt>
                <c:pt idx="471">
                  <c:v>1234.6042705735354</c:v>
                </c:pt>
                <c:pt idx="472">
                  <c:v>1237.2227244388719</c:v>
                </c:pt>
                <c:pt idx="473">
                  <c:v>1239.8411783042084</c:v>
                </c:pt>
                <c:pt idx="474">
                  <c:v>1242.4596321695449</c:v>
                </c:pt>
                <c:pt idx="475">
                  <c:v>1245.0780860348814</c:v>
                </c:pt>
                <c:pt idx="476">
                  <c:v>1247.6965399002179</c:v>
                </c:pt>
                <c:pt idx="477">
                  <c:v>1250.3149937655544</c:v>
                </c:pt>
                <c:pt idx="478">
                  <c:v>1252.9334476308909</c:v>
                </c:pt>
                <c:pt idx="479">
                  <c:v>1255.5519014962274</c:v>
                </c:pt>
                <c:pt idx="480">
                  <c:v>1258.1703553615639</c:v>
                </c:pt>
                <c:pt idx="481">
                  <c:v>1260.7888092269004</c:v>
                </c:pt>
                <c:pt idx="482">
                  <c:v>1263.4072630922369</c:v>
                </c:pt>
                <c:pt idx="483">
                  <c:v>1266.0257169575734</c:v>
                </c:pt>
                <c:pt idx="484">
                  <c:v>1268.6441708229099</c:v>
                </c:pt>
                <c:pt idx="485">
                  <c:v>1271.2626246882464</c:v>
                </c:pt>
                <c:pt idx="486">
                  <c:v>1273.8810785535829</c:v>
                </c:pt>
                <c:pt idx="487">
                  <c:v>1276.4995324189194</c:v>
                </c:pt>
                <c:pt idx="488">
                  <c:v>1279.1179862842559</c:v>
                </c:pt>
                <c:pt idx="489">
                  <c:v>1281.7364401495925</c:v>
                </c:pt>
                <c:pt idx="490">
                  <c:v>1284.354894014929</c:v>
                </c:pt>
                <c:pt idx="491">
                  <c:v>1286.9733478802655</c:v>
                </c:pt>
                <c:pt idx="492">
                  <c:v>1289.591801745602</c:v>
                </c:pt>
                <c:pt idx="493">
                  <c:v>1292.2102556109385</c:v>
                </c:pt>
                <c:pt idx="494">
                  <c:v>1294.828709476275</c:v>
                </c:pt>
                <c:pt idx="495">
                  <c:v>1297.4471633416115</c:v>
                </c:pt>
                <c:pt idx="496">
                  <c:v>1300.065617206948</c:v>
                </c:pt>
                <c:pt idx="497">
                  <c:v>1302.6840710722845</c:v>
                </c:pt>
                <c:pt idx="498">
                  <c:v>1305.302524937621</c:v>
                </c:pt>
                <c:pt idx="499">
                  <c:v>1307.9209788029575</c:v>
                </c:pt>
                <c:pt idx="500">
                  <c:v>1310.539432668294</c:v>
                </c:pt>
                <c:pt idx="501">
                  <c:v>1313.1578865336305</c:v>
                </c:pt>
                <c:pt idx="502">
                  <c:v>1315.776340398967</c:v>
                </c:pt>
                <c:pt idx="503">
                  <c:v>1318.3947942643035</c:v>
                </c:pt>
                <c:pt idx="504">
                  <c:v>1321.01324812964</c:v>
                </c:pt>
                <c:pt idx="505">
                  <c:v>1323.6317019949765</c:v>
                </c:pt>
                <c:pt idx="506">
                  <c:v>1321.01324812964</c:v>
                </c:pt>
                <c:pt idx="507">
                  <c:v>1318.3947942643035</c:v>
                </c:pt>
                <c:pt idx="508">
                  <c:v>1315.776340398967</c:v>
                </c:pt>
                <c:pt idx="509">
                  <c:v>1313.1578865336305</c:v>
                </c:pt>
                <c:pt idx="510">
                  <c:v>1310.539432668294</c:v>
                </c:pt>
                <c:pt idx="511">
                  <c:v>1307.9209788029575</c:v>
                </c:pt>
                <c:pt idx="512">
                  <c:v>1305.302524937621</c:v>
                </c:pt>
                <c:pt idx="513">
                  <c:v>1302.6840710722845</c:v>
                </c:pt>
                <c:pt idx="514">
                  <c:v>1300.065617206948</c:v>
                </c:pt>
                <c:pt idx="515">
                  <c:v>1297.4471633416115</c:v>
                </c:pt>
                <c:pt idx="516">
                  <c:v>1294.828709476275</c:v>
                </c:pt>
                <c:pt idx="517">
                  <c:v>1292.2102556109385</c:v>
                </c:pt>
                <c:pt idx="518">
                  <c:v>1289.591801745602</c:v>
                </c:pt>
                <c:pt idx="519">
                  <c:v>1286.9733478802655</c:v>
                </c:pt>
                <c:pt idx="520">
                  <c:v>1284.354894014929</c:v>
                </c:pt>
                <c:pt idx="521">
                  <c:v>1281.7364401495925</c:v>
                </c:pt>
                <c:pt idx="522">
                  <c:v>1279.1179862842559</c:v>
                </c:pt>
                <c:pt idx="523">
                  <c:v>1276.4995324189194</c:v>
                </c:pt>
                <c:pt idx="524">
                  <c:v>1273.8810785535829</c:v>
                </c:pt>
                <c:pt idx="525">
                  <c:v>1271.2626246882464</c:v>
                </c:pt>
                <c:pt idx="526">
                  <c:v>1268.6441708229099</c:v>
                </c:pt>
                <c:pt idx="527">
                  <c:v>1266.0257169575734</c:v>
                </c:pt>
                <c:pt idx="528">
                  <c:v>1263.4072630922369</c:v>
                </c:pt>
                <c:pt idx="529">
                  <c:v>1260.7888092269004</c:v>
                </c:pt>
                <c:pt idx="530">
                  <c:v>1258.1703553615639</c:v>
                </c:pt>
                <c:pt idx="531">
                  <c:v>1255.5519014962274</c:v>
                </c:pt>
                <c:pt idx="532">
                  <c:v>1252.9334476308909</c:v>
                </c:pt>
                <c:pt idx="533">
                  <c:v>1250.3149937655544</c:v>
                </c:pt>
                <c:pt idx="534">
                  <c:v>1247.6965399002179</c:v>
                </c:pt>
                <c:pt idx="535">
                  <c:v>1245.0780860348814</c:v>
                </c:pt>
                <c:pt idx="536">
                  <c:v>1242.4596321695449</c:v>
                </c:pt>
                <c:pt idx="537">
                  <c:v>1239.8411783042084</c:v>
                </c:pt>
                <c:pt idx="538">
                  <c:v>1237.2227244388719</c:v>
                </c:pt>
                <c:pt idx="539">
                  <c:v>1234.6042705735354</c:v>
                </c:pt>
                <c:pt idx="540">
                  <c:v>1231.9858167081989</c:v>
                </c:pt>
                <c:pt idx="541">
                  <c:v>1229.3673628428623</c:v>
                </c:pt>
                <c:pt idx="542">
                  <c:v>1226.7489089775258</c:v>
                </c:pt>
                <c:pt idx="543">
                  <c:v>1224.1304551121893</c:v>
                </c:pt>
                <c:pt idx="544">
                  <c:v>1221.5120012468528</c:v>
                </c:pt>
                <c:pt idx="545">
                  <c:v>1218.8935473815163</c:v>
                </c:pt>
                <c:pt idx="546">
                  <c:v>1216.2750935161798</c:v>
                </c:pt>
                <c:pt idx="547">
                  <c:v>1213.6566396508433</c:v>
                </c:pt>
                <c:pt idx="548">
                  <c:v>1211.0381857855068</c:v>
                </c:pt>
                <c:pt idx="549">
                  <c:v>1208.4197319201703</c:v>
                </c:pt>
                <c:pt idx="550">
                  <c:v>1205.8012780548338</c:v>
                </c:pt>
                <c:pt idx="551">
                  <c:v>1203.1828241894973</c:v>
                </c:pt>
                <c:pt idx="552">
                  <c:v>1200.5643703241608</c:v>
                </c:pt>
                <c:pt idx="553">
                  <c:v>1197.9459164588243</c:v>
                </c:pt>
                <c:pt idx="554">
                  <c:v>1195.3274625934878</c:v>
                </c:pt>
                <c:pt idx="555">
                  <c:v>1192.7090087281513</c:v>
                </c:pt>
                <c:pt idx="556">
                  <c:v>1190.0905548628148</c:v>
                </c:pt>
                <c:pt idx="557">
                  <c:v>1187.4721009974783</c:v>
                </c:pt>
                <c:pt idx="558">
                  <c:v>1184.8536471321418</c:v>
                </c:pt>
                <c:pt idx="559">
                  <c:v>1182.2351932668053</c:v>
                </c:pt>
                <c:pt idx="560">
                  <c:v>1179.6167394014687</c:v>
                </c:pt>
                <c:pt idx="561">
                  <c:v>1176.9982855361322</c:v>
                </c:pt>
                <c:pt idx="562">
                  <c:v>1174.3798316707957</c:v>
                </c:pt>
                <c:pt idx="563">
                  <c:v>1171.7613778054592</c:v>
                </c:pt>
                <c:pt idx="564">
                  <c:v>1169.1429239401227</c:v>
                </c:pt>
                <c:pt idx="565">
                  <c:v>1166.5244700747862</c:v>
                </c:pt>
                <c:pt idx="566">
                  <c:v>1163.9060162094497</c:v>
                </c:pt>
                <c:pt idx="567">
                  <c:v>1161.2875623441132</c:v>
                </c:pt>
                <c:pt idx="568">
                  <c:v>1158.6691084787767</c:v>
                </c:pt>
                <c:pt idx="569">
                  <c:v>1156.0506546134402</c:v>
                </c:pt>
                <c:pt idx="570">
                  <c:v>1153.4322007481037</c:v>
                </c:pt>
                <c:pt idx="571">
                  <c:v>1150.8137468827672</c:v>
                </c:pt>
                <c:pt idx="572">
                  <c:v>1148.1952930174307</c:v>
                </c:pt>
                <c:pt idx="573">
                  <c:v>1145.5768391520942</c:v>
                </c:pt>
                <c:pt idx="574">
                  <c:v>1142.9583852867577</c:v>
                </c:pt>
                <c:pt idx="575">
                  <c:v>1140.3399314214212</c:v>
                </c:pt>
                <c:pt idx="576">
                  <c:v>1137.7214775560847</c:v>
                </c:pt>
                <c:pt idx="577">
                  <c:v>1135.1030236907482</c:v>
                </c:pt>
                <c:pt idx="578">
                  <c:v>1132.4845698254117</c:v>
                </c:pt>
                <c:pt idx="579">
                  <c:v>1129.8661159600751</c:v>
                </c:pt>
                <c:pt idx="580">
                  <c:v>1127.2476620947386</c:v>
                </c:pt>
                <c:pt idx="581">
                  <c:v>1124.6292082294021</c:v>
                </c:pt>
                <c:pt idx="582">
                  <c:v>1122.0107543640656</c:v>
                </c:pt>
                <c:pt idx="583">
                  <c:v>1119.3923004987291</c:v>
                </c:pt>
                <c:pt idx="584">
                  <c:v>1116.7738466333926</c:v>
                </c:pt>
                <c:pt idx="585">
                  <c:v>1114.1553927680561</c:v>
                </c:pt>
                <c:pt idx="586">
                  <c:v>1111.5369389027196</c:v>
                </c:pt>
                <c:pt idx="587">
                  <c:v>1108.9184850373831</c:v>
                </c:pt>
                <c:pt idx="588">
                  <c:v>1106.3000311720466</c:v>
                </c:pt>
                <c:pt idx="589">
                  <c:v>1103.6815773067101</c:v>
                </c:pt>
                <c:pt idx="590">
                  <c:v>1101.0631234413736</c:v>
                </c:pt>
                <c:pt idx="591">
                  <c:v>1098.4446695760371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87-4A56-A873-638D862ABAF5}"/>
            </c:ext>
          </c:extLst>
        </c:ser>
        <c:ser>
          <c:idx val="3"/>
          <c:order val="3"/>
          <c:spPr>
            <a:ln w="360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60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Sheet8!$A$1:$A$101</c:f>
              <c:numCache>
                <c:formatCode>General</c:formatCode>
                <c:ptCount val="10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</c:numCache>
            </c:numRef>
          </c:xVal>
          <c:yVal>
            <c:numRef>
              <c:f>Sheet8!$D$1:$D$101</c:f>
              <c:numCache>
                <c:formatCode>General</c:formatCode>
                <c:ptCount val="101"/>
                <c:pt idx="0">
                  <c:v>0</c:v>
                </c:pt>
                <c:pt idx="1">
                  <c:v>39.911416133552926</c:v>
                </c:pt>
                <c:pt idx="2">
                  <c:v>56.157475464674214</c:v>
                </c:pt>
                <c:pt idx="3">
                  <c:v>68.426769164849333</c:v>
                </c:pt>
                <c:pt idx="4">
                  <c:v>78.604091503609993</c:v>
                </c:pt>
                <c:pt idx="5">
                  <c:v>87.423128741028478</c:v>
                </c:pt>
                <c:pt idx="6">
                  <c:v>95.26186777314004</c:v>
                </c:pt>
                <c:pt idx="7">
                  <c:v>102.34580225577511</c:v>
                </c:pt>
                <c:pt idx="8">
                  <c:v>108.82243703448043</c:v>
                </c:pt>
                <c:pt idx="9">
                  <c:v>114.79460849649223</c:v>
                </c:pt>
                <c:pt idx="10">
                  <c:v>120.33744742430189</c:v>
                </c:pt>
                <c:pt idx="11">
                  <c:v>125.50784891919926</c:v>
                </c:pt>
                <c:pt idx="12">
                  <c:v>130.35013925211857</c:v>
                </c:pt>
                <c:pt idx="13">
                  <c:v>134.89965619216042</c:v>
                </c:pt>
                <c:pt idx="14">
                  <c:v>139.18511218328527</c:v>
                </c:pt>
                <c:pt idx="15">
                  <c:v>143.23021134236501</c:v>
                </c:pt>
                <c:pt idx="16">
                  <c:v>147.05478980256856</c:v>
                </c:pt>
                <c:pt idx="17">
                  <c:v>150.67564083676874</c:v>
                </c:pt>
                <c:pt idx="18">
                  <c:v>154.10712525466971</c:v>
                </c:pt>
                <c:pt idx="19">
                  <c:v>157.36163173385125</c:v>
                </c:pt>
                <c:pt idx="20">
                  <c:v>160.44992989906919</c:v>
                </c:pt>
                <c:pt idx="21">
                  <c:v>163.38144522033841</c:v>
                </c:pt>
                <c:pt idx="22">
                  <c:v>166.16447591152235</c:v>
                </c:pt>
                <c:pt idx="23">
                  <c:v>168.80636611991142</c:v>
                </c:pt>
                <c:pt idx="24">
                  <c:v>171.31364570653</c:v>
                </c:pt>
                <c:pt idx="25">
                  <c:v>173.69214416003285</c:v>
                </c:pt>
                <c:pt idx="26">
                  <c:v>175.94708424850637</c:v>
                </c:pt>
                <c:pt idx="27">
                  <c:v>178.08315962826637</c:v>
                </c:pt>
                <c:pt idx="28">
                  <c:v>180.10459962426398</c:v>
                </c:pt>
                <c:pt idx="29">
                  <c:v>182.0152236584635</c:v>
                </c:pt>
                <c:pt idx="30">
                  <c:v>183.81848725321069</c:v>
                </c:pt>
                <c:pt idx="31">
                  <c:v>185.51752112313088</c:v>
                </c:pt>
                <c:pt idx="32">
                  <c:v>187.11516455455461</c:v>
                </c:pt>
                <c:pt idx="33">
                  <c:v>188.61399402981488</c:v>
                </c:pt>
                <c:pt idx="34">
                  <c:v>190.01634786637237</c:v>
                </c:pt>
                <c:pt idx="35">
                  <c:v>191.3243474941537</c:v>
                </c:pt>
                <c:pt idx="36">
                  <c:v>192.53991587888302</c:v>
                </c:pt>
                <c:pt idx="37">
                  <c:v>193.66479350730026</c:v>
                </c:pt>
                <c:pt idx="38">
                  <c:v>194.70055227655976</c:v>
                </c:pt>
                <c:pt idx="39">
                  <c:v>195.64860757072549</c:v>
                </c:pt>
                <c:pt idx="40">
                  <c:v>196.51022875902498</c:v>
                </c:pt>
                <c:pt idx="41">
                  <c:v>197.28654831102685</c:v>
                </c:pt>
                <c:pt idx="42">
                  <c:v>197.97856969133852</c:v>
                </c:pt>
                <c:pt idx="43">
                  <c:v>198.58717416935934</c:v>
                </c:pt>
                <c:pt idx="44">
                  <c:v>199.11312665695593</c:v>
                </c:pt>
                <c:pt idx="45">
                  <c:v>199.55708066776461</c:v>
                </c:pt>
                <c:pt idx="46">
                  <c:v>199.91958247547106</c:v>
                </c:pt>
                <c:pt idx="47">
                  <c:v>200.20107453429631</c:v>
                </c:pt>
                <c:pt idx="48">
                  <c:v>200.40189821257007</c:v>
                </c:pt>
                <c:pt idx="49">
                  <c:v>200.52229587931103</c:v>
                </c:pt>
                <c:pt idx="50">
                  <c:v>200.56241237383648</c:v>
                </c:pt>
                <c:pt idx="51">
                  <c:v>200.52229587931103</c:v>
                </c:pt>
                <c:pt idx="52">
                  <c:v>200.40189821257007</c:v>
                </c:pt>
                <c:pt idx="53">
                  <c:v>200.20107453429631</c:v>
                </c:pt>
                <c:pt idx="54">
                  <c:v>199.91958247547106</c:v>
                </c:pt>
                <c:pt idx="55">
                  <c:v>199.55708066776461</c:v>
                </c:pt>
                <c:pt idx="56">
                  <c:v>199.11312665695593</c:v>
                </c:pt>
                <c:pt idx="57">
                  <c:v>198.58717416935934</c:v>
                </c:pt>
                <c:pt idx="58">
                  <c:v>197.97856969133852</c:v>
                </c:pt>
                <c:pt idx="59">
                  <c:v>197.28654831102685</c:v>
                </c:pt>
                <c:pt idx="60">
                  <c:v>196.51022875902498</c:v>
                </c:pt>
                <c:pt idx="61">
                  <c:v>195.64860757072549</c:v>
                </c:pt>
                <c:pt idx="62">
                  <c:v>194.70055227655976</c:v>
                </c:pt>
                <c:pt idx="63">
                  <c:v>193.66479350730026</c:v>
                </c:pt>
                <c:pt idx="64">
                  <c:v>192.53991587888302</c:v>
                </c:pt>
                <c:pt idx="65">
                  <c:v>191.3243474941537</c:v>
                </c:pt>
                <c:pt idx="66">
                  <c:v>190.01634786637237</c:v>
                </c:pt>
                <c:pt idx="67">
                  <c:v>188.61399402981488</c:v>
                </c:pt>
                <c:pt idx="68">
                  <c:v>187.11516455455461</c:v>
                </c:pt>
                <c:pt idx="69">
                  <c:v>185.51752112313088</c:v>
                </c:pt>
                <c:pt idx="70">
                  <c:v>183.81848725321069</c:v>
                </c:pt>
                <c:pt idx="71">
                  <c:v>182.0152236584635</c:v>
                </c:pt>
                <c:pt idx="72">
                  <c:v>180.10459962426398</c:v>
                </c:pt>
                <c:pt idx="73">
                  <c:v>178.08315962826637</c:v>
                </c:pt>
                <c:pt idx="74">
                  <c:v>175.94708424850637</c:v>
                </c:pt>
                <c:pt idx="75">
                  <c:v>173.69214416003285</c:v>
                </c:pt>
                <c:pt idx="76">
                  <c:v>171.31364570653</c:v>
                </c:pt>
                <c:pt idx="77">
                  <c:v>168.80636611991142</c:v>
                </c:pt>
                <c:pt idx="78">
                  <c:v>166.16447591152235</c:v>
                </c:pt>
                <c:pt idx="79">
                  <c:v>163.38144522033841</c:v>
                </c:pt>
                <c:pt idx="80">
                  <c:v>160.44992989906919</c:v>
                </c:pt>
                <c:pt idx="81">
                  <c:v>157.36163173385125</c:v>
                </c:pt>
                <c:pt idx="82">
                  <c:v>154.10712525466971</c:v>
                </c:pt>
                <c:pt idx="83">
                  <c:v>150.67564083676874</c:v>
                </c:pt>
                <c:pt idx="84">
                  <c:v>147.05478980256856</c:v>
                </c:pt>
                <c:pt idx="85">
                  <c:v>143.23021134236501</c:v>
                </c:pt>
                <c:pt idx="86">
                  <c:v>139.18511218328527</c:v>
                </c:pt>
                <c:pt idx="87">
                  <c:v>134.89965619216042</c:v>
                </c:pt>
                <c:pt idx="88">
                  <c:v>130.35013925211857</c:v>
                </c:pt>
                <c:pt idx="89">
                  <c:v>125.50784891919926</c:v>
                </c:pt>
                <c:pt idx="90">
                  <c:v>120.33744742430189</c:v>
                </c:pt>
                <c:pt idx="91">
                  <c:v>114.79460849649223</c:v>
                </c:pt>
                <c:pt idx="92">
                  <c:v>108.82243703448043</c:v>
                </c:pt>
                <c:pt idx="93">
                  <c:v>102.34580225577511</c:v>
                </c:pt>
                <c:pt idx="94">
                  <c:v>95.26186777314004</c:v>
                </c:pt>
                <c:pt idx="95">
                  <c:v>87.423128741028478</c:v>
                </c:pt>
                <c:pt idx="96">
                  <c:v>78.604091503609993</c:v>
                </c:pt>
                <c:pt idx="97">
                  <c:v>68.426769164849333</c:v>
                </c:pt>
                <c:pt idx="98">
                  <c:v>56.157475464674214</c:v>
                </c:pt>
                <c:pt idx="99">
                  <c:v>39.911416133552926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87-4A56-A873-638D862ABAF5}"/>
            </c:ext>
          </c:extLst>
        </c:ser>
        <c:ser>
          <c:idx val="4"/>
          <c:order val="4"/>
          <c:spPr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Sheet8!$A$1:$A$101</c:f>
              <c:numCache>
                <c:formatCode>General</c:formatCode>
                <c:ptCount val="10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</c:numCache>
            </c:numRef>
          </c:xVal>
          <c:yVal>
            <c:numRef>
              <c:f>Sheet8!$E$1:$E$101</c:f>
              <c:numCache>
                <c:formatCode>General</c:formatCode>
                <c:ptCount val="101"/>
                <c:pt idx="0">
                  <c:v>0</c:v>
                </c:pt>
                <c:pt idx="1">
                  <c:v>-27.607093367973857</c:v>
                </c:pt>
                <c:pt idx="2">
                  <c:v>-38.844641925887736</c:v>
                </c:pt>
                <c:pt idx="3">
                  <c:v>-47.331425146167199</c:v>
                </c:pt>
                <c:pt idx="4">
                  <c:v>-54.371172548312806</c:v>
                </c:pt>
                <c:pt idx="5">
                  <c:v>-60.471381661774217</c:v>
                </c:pt>
                <c:pt idx="6">
                  <c:v>-65.893509496640903</c:v>
                </c:pt>
                <c:pt idx="7">
                  <c:v>-70.79353208717751</c:v>
                </c:pt>
                <c:pt idx="8">
                  <c:v>-75.273479890775221</c:v>
                </c:pt>
                <c:pt idx="9">
                  <c:v>-79.404485781661194</c:v>
                </c:pt>
                <c:pt idx="10">
                  <c:v>-83.238518412616585</c:v>
                </c:pt>
                <c:pt idx="11">
                  <c:v>-86.814932648130124</c:v>
                </c:pt>
                <c:pt idx="12">
                  <c:v>-90.164389377212615</c:v>
                </c:pt>
                <c:pt idx="13">
                  <c:v>-93.311332059542679</c:v>
                </c:pt>
                <c:pt idx="14">
                  <c:v>-96.275621356505653</c:v>
                </c:pt>
                <c:pt idx="15">
                  <c:v>-99.073653623607925</c:v>
                </c:pt>
                <c:pt idx="16">
                  <c:v>-101.71914969647757</c:v>
                </c:pt>
                <c:pt idx="17">
                  <c:v>-104.2237256363088</c:v>
                </c:pt>
                <c:pt idx="18">
                  <c:v>-106.59731494716513</c:v>
                </c:pt>
                <c:pt idx="19">
                  <c:v>-108.8484869911936</c:v>
                </c:pt>
                <c:pt idx="20">
                  <c:v>-110.98469121682211</c:v>
                </c:pt>
                <c:pt idx="21">
                  <c:v>-113.01244730829008</c:v>
                </c:pt>
                <c:pt idx="22">
                  <c:v>-114.93749521639629</c:v>
                </c:pt>
                <c:pt idx="23">
                  <c:v>-116.764914955322</c:v>
                </c:pt>
                <c:pt idx="24">
                  <c:v>-118.49922328995417</c:v>
                </c:pt>
                <c:pt idx="25">
                  <c:v>-120.14445253117451</c:v>
                </c:pt>
                <c:pt idx="26">
                  <c:v>-121.70421531567118</c:v>
                </c:pt>
                <c:pt idx="27">
                  <c:v>-123.18175828865752</c:v>
                </c:pt>
                <c:pt idx="28">
                  <c:v>-124.58000691307421</c:v>
                </c:pt>
                <c:pt idx="29">
                  <c:v>-125.90160311819854</c:v>
                </c:pt>
                <c:pt idx="30">
                  <c:v>-127.14893712059697</c:v>
                </c:pt>
                <c:pt idx="31">
                  <c:v>-128.32417446435045</c:v>
                </c:pt>
                <c:pt idx="32">
                  <c:v>-129.42927910990988</c:v>
                </c:pt>
                <c:pt idx="33">
                  <c:v>-130.46603323378559</c:v>
                </c:pt>
                <c:pt idx="34">
                  <c:v>-131.43605427165684</c:v>
                </c:pt>
                <c:pt idx="35">
                  <c:v>-132.34080963610197</c:v>
                </c:pt>
                <c:pt idx="36">
                  <c:v>-133.18162946018651</c:v>
                </c:pt>
                <c:pt idx="37">
                  <c:v>-133.95971765458543</c:v>
                </c:pt>
                <c:pt idx="38">
                  <c:v>-134.67616151500775</c:v>
                </c:pt>
                <c:pt idx="39">
                  <c:v>-135.33194007561943</c:v>
                </c:pt>
                <c:pt idx="40">
                  <c:v>-135.92793137078203</c:v>
                </c:pt>
                <c:pt idx="41">
                  <c:v>-136.46491874010471</c:v>
                </c:pt>
                <c:pt idx="42">
                  <c:v>-136.94359628927933</c:v>
                </c:pt>
                <c:pt idx="43">
                  <c:v>-137.36457360044929</c:v>
                </c:pt>
                <c:pt idx="44">
                  <c:v>-137.72837977018301</c:v>
                </c:pt>
                <c:pt idx="45">
                  <c:v>-138.03546683986929</c:v>
                </c:pt>
                <c:pt idx="46">
                  <c:v>-138.28621267203729</c:v>
                </c:pt>
                <c:pt idx="47">
                  <c:v>-138.48092331633836</c:v>
                </c:pt>
                <c:pt idx="48">
                  <c:v>-138.61983490038367</c:v>
                </c:pt>
                <c:pt idx="49">
                  <c:v>-138.70311507305109</c:v>
                </c:pt>
                <c:pt idx="50">
                  <c:v>-138.73086402102763</c:v>
                </c:pt>
                <c:pt idx="51">
                  <c:v>-138.70311507305109</c:v>
                </c:pt>
                <c:pt idx="52">
                  <c:v>-138.61983490038367</c:v>
                </c:pt>
                <c:pt idx="53">
                  <c:v>-138.48092331633836</c:v>
                </c:pt>
                <c:pt idx="54">
                  <c:v>-138.28621267203729</c:v>
                </c:pt>
                <c:pt idx="55">
                  <c:v>-138.03546683986929</c:v>
                </c:pt>
                <c:pt idx="56">
                  <c:v>-137.72837977018301</c:v>
                </c:pt>
                <c:pt idx="57">
                  <c:v>-137.36457360044929</c:v>
                </c:pt>
                <c:pt idx="58">
                  <c:v>-136.94359628927933</c:v>
                </c:pt>
                <c:pt idx="59">
                  <c:v>-136.46491874010471</c:v>
                </c:pt>
                <c:pt idx="60">
                  <c:v>-135.92793137078203</c:v>
                </c:pt>
                <c:pt idx="61">
                  <c:v>-135.33194007561943</c:v>
                </c:pt>
                <c:pt idx="62">
                  <c:v>-134.67616151500775</c:v>
                </c:pt>
                <c:pt idx="63">
                  <c:v>-133.95971765458543</c:v>
                </c:pt>
                <c:pt idx="64">
                  <c:v>-133.18162946018651</c:v>
                </c:pt>
                <c:pt idx="65">
                  <c:v>-132.34080963610197</c:v>
                </c:pt>
                <c:pt idx="66">
                  <c:v>-131.43605427165684</c:v>
                </c:pt>
                <c:pt idx="67">
                  <c:v>-130.46603323378559</c:v>
                </c:pt>
                <c:pt idx="68">
                  <c:v>-129.42927910990988</c:v>
                </c:pt>
                <c:pt idx="69">
                  <c:v>-128.32417446435045</c:v>
                </c:pt>
                <c:pt idx="70">
                  <c:v>-127.14893712059697</c:v>
                </c:pt>
                <c:pt idx="71">
                  <c:v>-125.90160311819854</c:v>
                </c:pt>
                <c:pt idx="72">
                  <c:v>-124.58000691307421</c:v>
                </c:pt>
                <c:pt idx="73">
                  <c:v>-123.18175828865752</c:v>
                </c:pt>
                <c:pt idx="74">
                  <c:v>-121.70421531567118</c:v>
                </c:pt>
                <c:pt idx="75">
                  <c:v>-120.14445253117451</c:v>
                </c:pt>
                <c:pt idx="76">
                  <c:v>-118.49922328995417</c:v>
                </c:pt>
                <c:pt idx="77">
                  <c:v>-116.764914955322</c:v>
                </c:pt>
                <c:pt idx="78">
                  <c:v>-114.93749521639629</c:v>
                </c:pt>
                <c:pt idx="79">
                  <c:v>-113.01244730829008</c:v>
                </c:pt>
                <c:pt idx="80">
                  <c:v>-110.98469121682211</c:v>
                </c:pt>
                <c:pt idx="81">
                  <c:v>-108.8484869911936</c:v>
                </c:pt>
                <c:pt idx="82">
                  <c:v>-106.59731494716513</c:v>
                </c:pt>
                <c:pt idx="83">
                  <c:v>-104.2237256363088</c:v>
                </c:pt>
                <c:pt idx="84">
                  <c:v>-101.71914969647757</c:v>
                </c:pt>
                <c:pt idx="85">
                  <c:v>-99.073653623607925</c:v>
                </c:pt>
                <c:pt idx="86">
                  <c:v>-96.275621356505653</c:v>
                </c:pt>
                <c:pt idx="87">
                  <c:v>-93.311332059542679</c:v>
                </c:pt>
                <c:pt idx="88">
                  <c:v>-90.164389377212615</c:v>
                </c:pt>
                <c:pt idx="89">
                  <c:v>-86.814932648130124</c:v>
                </c:pt>
                <c:pt idx="90">
                  <c:v>-83.238518412616585</c:v>
                </c:pt>
                <c:pt idx="91">
                  <c:v>-79.404485781661194</c:v>
                </c:pt>
                <c:pt idx="92">
                  <c:v>-75.273479890775221</c:v>
                </c:pt>
                <c:pt idx="93">
                  <c:v>-70.79353208717751</c:v>
                </c:pt>
                <c:pt idx="94">
                  <c:v>-65.893509496640903</c:v>
                </c:pt>
                <c:pt idx="95">
                  <c:v>-60.471381661774217</c:v>
                </c:pt>
                <c:pt idx="96">
                  <c:v>-54.371172548312806</c:v>
                </c:pt>
                <c:pt idx="97">
                  <c:v>-47.331425146167199</c:v>
                </c:pt>
                <c:pt idx="98">
                  <c:v>-38.844641925887736</c:v>
                </c:pt>
                <c:pt idx="99">
                  <c:v>-27.607093367973857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87-4A56-A873-638D862ABAF5}"/>
            </c:ext>
          </c:extLst>
        </c:ser>
        <c:ser>
          <c:idx val="5"/>
          <c:order val="5"/>
          <c:spPr>
            <a:ln w="36000">
              <a:solidFill>
                <a:srgbClr val="CCFFF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60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A!$A$58:$A$650</c:f>
              <c:numCache>
                <c:formatCode>General</c:formatCode>
                <c:ptCount val="593"/>
                <c:pt idx="0">
                  <c:v>300</c:v>
                </c:pt>
                <c:pt idx="1">
                  <c:v>300.4375</c:v>
                </c:pt>
                <c:pt idx="2">
                  <c:v>301.31031795511223</c:v>
                </c:pt>
                <c:pt idx="3">
                  <c:v>302.18313591022445</c:v>
                </c:pt>
                <c:pt idx="4">
                  <c:v>303.05595386533668</c:v>
                </c:pt>
                <c:pt idx="5">
                  <c:v>303.9287718204489</c:v>
                </c:pt>
                <c:pt idx="6">
                  <c:v>304.80158977556113</c:v>
                </c:pt>
                <c:pt idx="7">
                  <c:v>305.67440773067335</c:v>
                </c:pt>
                <c:pt idx="8">
                  <c:v>306.54722568578558</c:v>
                </c:pt>
                <c:pt idx="9">
                  <c:v>307.4200436408978</c:v>
                </c:pt>
                <c:pt idx="10">
                  <c:v>308.29286159601003</c:v>
                </c:pt>
                <c:pt idx="11">
                  <c:v>309.16567955112225</c:v>
                </c:pt>
                <c:pt idx="12">
                  <c:v>310.03849750623448</c:v>
                </c:pt>
                <c:pt idx="13">
                  <c:v>310.9113154613467</c:v>
                </c:pt>
                <c:pt idx="14">
                  <c:v>311.78413341645893</c:v>
                </c:pt>
                <c:pt idx="15">
                  <c:v>312.65695137157115</c:v>
                </c:pt>
                <c:pt idx="16">
                  <c:v>313.52976932668338</c:v>
                </c:pt>
                <c:pt idx="17">
                  <c:v>314.4025872817956</c:v>
                </c:pt>
                <c:pt idx="18">
                  <c:v>315.27540523690783</c:v>
                </c:pt>
                <c:pt idx="19">
                  <c:v>316.14822319202005</c:v>
                </c:pt>
                <c:pt idx="20">
                  <c:v>317.02104114713228</c:v>
                </c:pt>
                <c:pt idx="21">
                  <c:v>317.89385910224451</c:v>
                </c:pt>
                <c:pt idx="22">
                  <c:v>318.76667705735673</c:v>
                </c:pt>
                <c:pt idx="23">
                  <c:v>319.63949501246896</c:v>
                </c:pt>
                <c:pt idx="24">
                  <c:v>320.51231296758118</c:v>
                </c:pt>
                <c:pt idx="25">
                  <c:v>321.38513092269341</c:v>
                </c:pt>
                <c:pt idx="26">
                  <c:v>322.25794887780563</c:v>
                </c:pt>
                <c:pt idx="27">
                  <c:v>323.13076683291786</c:v>
                </c:pt>
                <c:pt idx="28">
                  <c:v>324.00358478803008</c:v>
                </c:pt>
                <c:pt idx="29">
                  <c:v>324.87640274314231</c:v>
                </c:pt>
                <c:pt idx="30">
                  <c:v>325.74922069825453</c:v>
                </c:pt>
                <c:pt idx="31">
                  <c:v>326.62203865336676</c:v>
                </c:pt>
                <c:pt idx="32">
                  <c:v>327.49485660847898</c:v>
                </c:pt>
                <c:pt idx="33">
                  <c:v>328.36767456359121</c:v>
                </c:pt>
                <c:pt idx="34">
                  <c:v>329.24049251870343</c:v>
                </c:pt>
                <c:pt idx="35">
                  <c:v>330.11331047381566</c:v>
                </c:pt>
                <c:pt idx="36">
                  <c:v>330.98612842892788</c:v>
                </c:pt>
                <c:pt idx="37">
                  <c:v>331.85894638404011</c:v>
                </c:pt>
                <c:pt idx="38">
                  <c:v>332.73176433915233</c:v>
                </c:pt>
                <c:pt idx="39">
                  <c:v>333.60458229426456</c:v>
                </c:pt>
                <c:pt idx="40">
                  <c:v>334.47740024937679</c:v>
                </c:pt>
                <c:pt idx="41">
                  <c:v>335.35021820448901</c:v>
                </c:pt>
                <c:pt idx="42">
                  <c:v>336.22303615960124</c:v>
                </c:pt>
                <c:pt idx="43">
                  <c:v>337.09585411471346</c:v>
                </c:pt>
                <c:pt idx="44">
                  <c:v>337.96867206982569</c:v>
                </c:pt>
                <c:pt idx="45">
                  <c:v>338.84149002493791</c:v>
                </c:pt>
                <c:pt idx="46">
                  <c:v>339.71430798005014</c:v>
                </c:pt>
                <c:pt idx="47">
                  <c:v>340.58712593516236</c:v>
                </c:pt>
                <c:pt idx="48">
                  <c:v>341.45994389027459</c:v>
                </c:pt>
                <c:pt idx="49">
                  <c:v>342.33276184538681</c:v>
                </c:pt>
                <c:pt idx="50">
                  <c:v>343.20557980049904</c:v>
                </c:pt>
                <c:pt idx="51">
                  <c:v>344.07839775561126</c:v>
                </c:pt>
                <c:pt idx="52">
                  <c:v>344.95121571072349</c:v>
                </c:pt>
                <c:pt idx="53">
                  <c:v>345.82403366583571</c:v>
                </c:pt>
                <c:pt idx="54">
                  <c:v>346.69685162094794</c:v>
                </c:pt>
                <c:pt idx="55">
                  <c:v>347.56966957606016</c:v>
                </c:pt>
                <c:pt idx="56">
                  <c:v>348.44248753117239</c:v>
                </c:pt>
                <c:pt idx="57">
                  <c:v>349.31530548628461</c:v>
                </c:pt>
                <c:pt idx="58">
                  <c:v>350.18812344139684</c:v>
                </c:pt>
                <c:pt idx="59">
                  <c:v>351.06094139650907</c:v>
                </c:pt>
                <c:pt idx="60">
                  <c:v>351.93375935162129</c:v>
                </c:pt>
                <c:pt idx="61">
                  <c:v>352.80657730673352</c:v>
                </c:pt>
                <c:pt idx="62">
                  <c:v>353.67939526184574</c:v>
                </c:pt>
                <c:pt idx="63">
                  <c:v>354.55221321695797</c:v>
                </c:pt>
                <c:pt idx="64">
                  <c:v>355.42503117207019</c:v>
                </c:pt>
                <c:pt idx="65">
                  <c:v>356.29784912718242</c:v>
                </c:pt>
                <c:pt idx="66">
                  <c:v>357.17066708229464</c:v>
                </c:pt>
                <c:pt idx="67">
                  <c:v>358.04348503740687</c:v>
                </c:pt>
                <c:pt idx="68">
                  <c:v>358.91630299251909</c:v>
                </c:pt>
                <c:pt idx="69">
                  <c:v>359.78912094763132</c:v>
                </c:pt>
                <c:pt idx="70">
                  <c:v>360.66193890274354</c:v>
                </c:pt>
                <c:pt idx="71">
                  <c:v>361.53475685785577</c:v>
                </c:pt>
                <c:pt idx="72">
                  <c:v>362.40757481296799</c:v>
                </c:pt>
                <c:pt idx="73">
                  <c:v>363.28039276808022</c:v>
                </c:pt>
                <c:pt idx="74">
                  <c:v>364.15321072319244</c:v>
                </c:pt>
                <c:pt idx="75">
                  <c:v>365.02602867830467</c:v>
                </c:pt>
                <c:pt idx="76">
                  <c:v>365.89884663341689</c:v>
                </c:pt>
                <c:pt idx="77">
                  <c:v>366.77166458852912</c:v>
                </c:pt>
                <c:pt idx="78">
                  <c:v>367.64448254364135</c:v>
                </c:pt>
                <c:pt idx="79">
                  <c:v>368.51730049875357</c:v>
                </c:pt>
                <c:pt idx="80">
                  <c:v>369.3901184538658</c:v>
                </c:pt>
                <c:pt idx="81">
                  <c:v>370.26293640897802</c:v>
                </c:pt>
                <c:pt idx="82">
                  <c:v>371.13575436409025</c:v>
                </c:pt>
                <c:pt idx="83">
                  <c:v>372.00857231920247</c:v>
                </c:pt>
                <c:pt idx="84">
                  <c:v>372.8813902743147</c:v>
                </c:pt>
                <c:pt idx="85">
                  <c:v>373.75420822942692</c:v>
                </c:pt>
                <c:pt idx="86">
                  <c:v>374.62702618453915</c:v>
                </c:pt>
                <c:pt idx="87">
                  <c:v>375.49984413965137</c:v>
                </c:pt>
                <c:pt idx="88">
                  <c:v>376.3726620947636</c:v>
                </c:pt>
                <c:pt idx="89">
                  <c:v>377.24548004987582</c:v>
                </c:pt>
                <c:pt idx="90">
                  <c:v>378.11829800498805</c:v>
                </c:pt>
                <c:pt idx="91">
                  <c:v>378.99111596010027</c:v>
                </c:pt>
                <c:pt idx="92">
                  <c:v>379.8639339152125</c:v>
                </c:pt>
                <c:pt idx="93">
                  <c:v>380.73675187032472</c:v>
                </c:pt>
                <c:pt idx="94">
                  <c:v>381.60956982543695</c:v>
                </c:pt>
                <c:pt idx="95">
                  <c:v>382.48238778054917</c:v>
                </c:pt>
                <c:pt idx="96">
                  <c:v>383.3552057356614</c:v>
                </c:pt>
                <c:pt idx="97">
                  <c:v>384.22802369077363</c:v>
                </c:pt>
                <c:pt idx="98">
                  <c:v>385.10084164588585</c:v>
                </c:pt>
                <c:pt idx="99">
                  <c:v>385.97365960099808</c:v>
                </c:pt>
                <c:pt idx="100">
                  <c:v>386.8464775561103</c:v>
                </c:pt>
                <c:pt idx="101">
                  <c:v>387.71929551122253</c:v>
                </c:pt>
                <c:pt idx="102">
                  <c:v>388.59211346633475</c:v>
                </c:pt>
                <c:pt idx="103">
                  <c:v>389.46493142144698</c:v>
                </c:pt>
                <c:pt idx="104">
                  <c:v>390.3377493765592</c:v>
                </c:pt>
                <c:pt idx="105">
                  <c:v>391.21056733167143</c:v>
                </c:pt>
                <c:pt idx="106">
                  <c:v>392.08338528678365</c:v>
                </c:pt>
                <c:pt idx="107">
                  <c:v>392.95620324189588</c:v>
                </c:pt>
                <c:pt idx="108">
                  <c:v>393.8290211970081</c:v>
                </c:pt>
                <c:pt idx="109">
                  <c:v>394.70183915212033</c:v>
                </c:pt>
                <c:pt idx="110">
                  <c:v>395.57465710723255</c:v>
                </c:pt>
                <c:pt idx="111">
                  <c:v>396.44747506234478</c:v>
                </c:pt>
                <c:pt idx="112">
                  <c:v>397.320293017457</c:v>
                </c:pt>
                <c:pt idx="113">
                  <c:v>398.19311097256923</c:v>
                </c:pt>
                <c:pt idx="114">
                  <c:v>399.06592892768145</c:v>
                </c:pt>
                <c:pt idx="115">
                  <c:v>399.93874688279368</c:v>
                </c:pt>
                <c:pt idx="116">
                  <c:v>400.81156483790591</c:v>
                </c:pt>
                <c:pt idx="117">
                  <c:v>401.68438279301813</c:v>
                </c:pt>
                <c:pt idx="118">
                  <c:v>402.55720074813036</c:v>
                </c:pt>
                <c:pt idx="119">
                  <c:v>403.43001870324258</c:v>
                </c:pt>
                <c:pt idx="120">
                  <c:v>404.30283665835481</c:v>
                </c:pt>
                <c:pt idx="121">
                  <c:v>405.17565461346703</c:v>
                </c:pt>
                <c:pt idx="122">
                  <c:v>406.04847256857926</c:v>
                </c:pt>
                <c:pt idx="123">
                  <c:v>406.92129052369148</c:v>
                </c:pt>
                <c:pt idx="124">
                  <c:v>407.79410847880371</c:v>
                </c:pt>
                <c:pt idx="125">
                  <c:v>408.66692643391593</c:v>
                </c:pt>
                <c:pt idx="126">
                  <c:v>409.53974438902816</c:v>
                </c:pt>
                <c:pt idx="127">
                  <c:v>410.41256234414038</c:v>
                </c:pt>
                <c:pt idx="128">
                  <c:v>411.28538029925261</c:v>
                </c:pt>
                <c:pt idx="129">
                  <c:v>412.15819825436483</c:v>
                </c:pt>
                <c:pt idx="130">
                  <c:v>413.03101620947706</c:v>
                </c:pt>
                <c:pt idx="131">
                  <c:v>413.90383416458928</c:v>
                </c:pt>
                <c:pt idx="132">
                  <c:v>414.77665211970151</c:v>
                </c:pt>
                <c:pt idx="133">
                  <c:v>415.64947007481373</c:v>
                </c:pt>
                <c:pt idx="134">
                  <c:v>416.52228802992596</c:v>
                </c:pt>
                <c:pt idx="135">
                  <c:v>417.39510598503819</c:v>
                </c:pt>
                <c:pt idx="136">
                  <c:v>418.26792394015041</c:v>
                </c:pt>
                <c:pt idx="137">
                  <c:v>419.14074189526264</c:v>
                </c:pt>
                <c:pt idx="138">
                  <c:v>420.01355985037486</c:v>
                </c:pt>
                <c:pt idx="139">
                  <c:v>420.88637780548709</c:v>
                </c:pt>
                <c:pt idx="140">
                  <c:v>421.75919576059931</c:v>
                </c:pt>
                <c:pt idx="141">
                  <c:v>422.63201371571154</c:v>
                </c:pt>
                <c:pt idx="142">
                  <c:v>423.50483167082376</c:v>
                </c:pt>
                <c:pt idx="143">
                  <c:v>424.37764962593599</c:v>
                </c:pt>
                <c:pt idx="144">
                  <c:v>425.25046758104821</c:v>
                </c:pt>
                <c:pt idx="145">
                  <c:v>426.12328553616044</c:v>
                </c:pt>
                <c:pt idx="146">
                  <c:v>426.99610349127266</c:v>
                </c:pt>
                <c:pt idx="147">
                  <c:v>427.86892144638489</c:v>
                </c:pt>
                <c:pt idx="148">
                  <c:v>428.74173940149711</c:v>
                </c:pt>
                <c:pt idx="149">
                  <c:v>429.61455735660934</c:v>
                </c:pt>
                <c:pt idx="150">
                  <c:v>430.48737531172156</c:v>
                </c:pt>
                <c:pt idx="151">
                  <c:v>431.36019326683379</c:v>
                </c:pt>
                <c:pt idx="152">
                  <c:v>432.23301122194601</c:v>
                </c:pt>
                <c:pt idx="153">
                  <c:v>433.10582917705824</c:v>
                </c:pt>
                <c:pt idx="154">
                  <c:v>433.97864713217047</c:v>
                </c:pt>
                <c:pt idx="155">
                  <c:v>434.85146508728269</c:v>
                </c:pt>
                <c:pt idx="156">
                  <c:v>435.72428304239492</c:v>
                </c:pt>
                <c:pt idx="157">
                  <c:v>436.59710099750714</c:v>
                </c:pt>
                <c:pt idx="158">
                  <c:v>437.46991895261937</c:v>
                </c:pt>
                <c:pt idx="159">
                  <c:v>438.34273690773159</c:v>
                </c:pt>
                <c:pt idx="160">
                  <c:v>439.21555486284382</c:v>
                </c:pt>
                <c:pt idx="161">
                  <c:v>440.08837281795604</c:v>
                </c:pt>
                <c:pt idx="162">
                  <c:v>440.96119077306827</c:v>
                </c:pt>
                <c:pt idx="163">
                  <c:v>441.83400872818049</c:v>
                </c:pt>
                <c:pt idx="164">
                  <c:v>442.70682668329272</c:v>
                </c:pt>
                <c:pt idx="165">
                  <c:v>443.57964463840494</c:v>
                </c:pt>
                <c:pt idx="166">
                  <c:v>444.45246259351717</c:v>
                </c:pt>
                <c:pt idx="167">
                  <c:v>445.32528054862939</c:v>
                </c:pt>
                <c:pt idx="168">
                  <c:v>446.19809850374162</c:v>
                </c:pt>
                <c:pt idx="169">
                  <c:v>447.07091645885384</c:v>
                </c:pt>
                <c:pt idx="170">
                  <c:v>447.94373441396607</c:v>
                </c:pt>
                <c:pt idx="171">
                  <c:v>448.81655236907829</c:v>
                </c:pt>
                <c:pt idx="172">
                  <c:v>449.68937032419052</c:v>
                </c:pt>
                <c:pt idx="173">
                  <c:v>450.56218827930275</c:v>
                </c:pt>
                <c:pt idx="174">
                  <c:v>451.43500623441497</c:v>
                </c:pt>
                <c:pt idx="175">
                  <c:v>452.3078241895272</c:v>
                </c:pt>
                <c:pt idx="176">
                  <c:v>453.18064214463942</c:v>
                </c:pt>
                <c:pt idx="177">
                  <c:v>454.05346009975165</c:v>
                </c:pt>
                <c:pt idx="178">
                  <c:v>454.92627805486387</c:v>
                </c:pt>
                <c:pt idx="179">
                  <c:v>455.7990960099761</c:v>
                </c:pt>
                <c:pt idx="180">
                  <c:v>456.67191396508832</c:v>
                </c:pt>
                <c:pt idx="181">
                  <c:v>457.54473192020055</c:v>
                </c:pt>
                <c:pt idx="182">
                  <c:v>458.41754987531277</c:v>
                </c:pt>
                <c:pt idx="183">
                  <c:v>459.290367830425</c:v>
                </c:pt>
                <c:pt idx="184">
                  <c:v>460.16318578553722</c:v>
                </c:pt>
                <c:pt idx="185">
                  <c:v>461.03600374064945</c:v>
                </c:pt>
                <c:pt idx="186">
                  <c:v>461.90882169576167</c:v>
                </c:pt>
                <c:pt idx="187">
                  <c:v>462.7816396508739</c:v>
                </c:pt>
                <c:pt idx="188">
                  <c:v>463.65445760598612</c:v>
                </c:pt>
                <c:pt idx="189">
                  <c:v>464.52727556109835</c:v>
                </c:pt>
                <c:pt idx="190">
                  <c:v>465.40009351621057</c:v>
                </c:pt>
                <c:pt idx="191">
                  <c:v>466.2729114713228</c:v>
                </c:pt>
                <c:pt idx="192">
                  <c:v>467.14572942643503</c:v>
                </c:pt>
                <c:pt idx="193">
                  <c:v>468.01854738154725</c:v>
                </c:pt>
                <c:pt idx="194">
                  <c:v>468.89136533665948</c:v>
                </c:pt>
                <c:pt idx="195">
                  <c:v>469.7641832917717</c:v>
                </c:pt>
                <c:pt idx="196">
                  <c:v>470.63700124688393</c:v>
                </c:pt>
                <c:pt idx="197">
                  <c:v>471.50981920199615</c:v>
                </c:pt>
                <c:pt idx="198">
                  <c:v>472.38263715710838</c:v>
                </c:pt>
                <c:pt idx="199">
                  <c:v>473.2554551122206</c:v>
                </c:pt>
                <c:pt idx="200">
                  <c:v>474.12827306733283</c:v>
                </c:pt>
                <c:pt idx="201">
                  <c:v>475.00109102244505</c:v>
                </c:pt>
                <c:pt idx="202">
                  <c:v>475.87390897755728</c:v>
                </c:pt>
                <c:pt idx="203">
                  <c:v>476.7467269326695</c:v>
                </c:pt>
                <c:pt idx="204">
                  <c:v>477.61954488778173</c:v>
                </c:pt>
                <c:pt idx="205">
                  <c:v>478.49236284289395</c:v>
                </c:pt>
                <c:pt idx="206">
                  <c:v>479.36518079800618</c:v>
                </c:pt>
                <c:pt idx="207">
                  <c:v>480.2379987531184</c:v>
                </c:pt>
                <c:pt idx="208">
                  <c:v>481.11081670823063</c:v>
                </c:pt>
                <c:pt idx="209">
                  <c:v>481.98363466334285</c:v>
                </c:pt>
                <c:pt idx="210">
                  <c:v>482.85645261845508</c:v>
                </c:pt>
                <c:pt idx="211">
                  <c:v>483.72927057356731</c:v>
                </c:pt>
                <c:pt idx="212">
                  <c:v>484.60208852867953</c:v>
                </c:pt>
                <c:pt idx="213">
                  <c:v>485.47490648379176</c:v>
                </c:pt>
                <c:pt idx="214">
                  <c:v>486.34772443890398</c:v>
                </c:pt>
                <c:pt idx="215">
                  <c:v>487.22054239401621</c:v>
                </c:pt>
                <c:pt idx="216">
                  <c:v>488.09336034912843</c:v>
                </c:pt>
                <c:pt idx="217">
                  <c:v>488.96617830424066</c:v>
                </c:pt>
                <c:pt idx="218">
                  <c:v>489.83899625935288</c:v>
                </c:pt>
                <c:pt idx="219">
                  <c:v>490.71181421446511</c:v>
                </c:pt>
                <c:pt idx="220">
                  <c:v>491.58463216957733</c:v>
                </c:pt>
                <c:pt idx="221">
                  <c:v>492.45745012468956</c:v>
                </c:pt>
                <c:pt idx="222">
                  <c:v>493.33026807980178</c:v>
                </c:pt>
                <c:pt idx="223">
                  <c:v>494.20308603491401</c:v>
                </c:pt>
                <c:pt idx="224">
                  <c:v>495.07590399002623</c:v>
                </c:pt>
                <c:pt idx="225">
                  <c:v>495.94872194513846</c:v>
                </c:pt>
                <c:pt idx="226">
                  <c:v>496.82153990025068</c:v>
                </c:pt>
                <c:pt idx="227">
                  <c:v>497.69435785536291</c:v>
                </c:pt>
                <c:pt idx="228">
                  <c:v>498.56717581047513</c:v>
                </c:pt>
                <c:pt idx="229">
                  <c:v>499.43999376558736</c:v>
                </c:pt>
                <c:pt idx="230">
                  <c:v>500.31281172069959</c:v>
                </c:pt>
                <c:pt idx="231">
                  <c:v>501.18562967581181</c:v>
                </c:pt>
                <c:pt idx="232">
                  <c:v>502.05844763092404</c:v>
                </c:pt>
                <c:pt idx="233">
                  <c:v>502.93126558603626</c:v>
                </c:pt>
                <c:pt idx="234">
                  <c:v>503.80408354114849</c:v>
                </c:pt>
                <c:pt idx="235">
                  <c:v>504.67690149626071</c:v>
                </c:pt>
                <c:pt idx="236">
                  <c:v>505.54971945137294</c:v>
                </c:pt>
                <c:pt idx="237">
                  <c:v>506.42253740648516</c:v>
                </c:pt>
                <c:pt idx="238">
                  <c:v>507.29535536159739</c:v>
                </c:pt>
                <c:pt idx="239">
                  <c:v>508.16817331670961</c:v>
                </c:pt>
                <c:pt idx="240">
                  <c:v>509.04099127182184</c:v>
                </c:pt>
                <c:pt idx="241">
                  <c:v>509.91380922693406</c:v>
                </c:pt>
                <c:pt idx="242">
                  <c:v>510.78662718204629</c:v>
                </c:pt>
                <c:pt idx="243">
                  <c:v>511.65944513715851</c:v>
                </c:pt>
                <c:pt idx="244">
                  <c:v>512.53226309227068</c:v>
                </c:pt>
                <c:pt idx="245">
                  <c:v>513.40508104738285</c:v>
                </c:pt>
                <c:pt idx="246">
                  <c:v>514.27789900249502</c:v>
                </c:pt>
                <c:pt idx="247">
                  <c:v>515.15071695760719</c:v>
                </c:pt>
                <c:pt idx="248">
                  <c:v>516.02353491271936</c:v>
                </c:pt>
                <c:pt idx="249">
                  <c:v>516.89635286783152</c:v>
                </c:pt>
                <c:pt idx="250">
                  <c:v>517.76917082294369</c:v>
                </c:pt>
                <c:pt idx="251">
                  <c:v>518.64198877805586</c:v>
                </c:pt>
                <c:pt idx="252">
                  <c:v>519.51480673316803</c:v>
                </c:pt>
                <c:pt idx="253">
                  <c:v>520.3876246882802</c:v>
                </c:pt>
                <c:pt idx="254">
                  <c:v>521.26044264339237</c:v>
                </c:pt>
                <c:pt idx="255">
                  <c:v>522.13326059850453</c:v>
                </c:pt>
                <c:pt idx="256">
                  <c:v>523.0060785536167</c:v>
                </c:pt>
                <c:pt idx="257">
                  <c:v>523.87889650872887</c:v>
                </c:pt>
                <c:pt idx="258">
                  <c:v>524.75171446384104</c:v>
                </c:pt>
                <c:pt idx="259">
                  <c:v>525.62453241895321</c:v>
                </c:pt>
                <c:pt idx="260">
                  <c:v>526.49735037406538</c:v>
                </c:pt>
                <c:pt idx="261">
                  <c:v>527.37016832917755</c:v>
                </c:pt>
                <c:pt idx="262">
                  <c:v>528.24298628428971</c:v>
                </c:pt>
                <c:pt idx="263">
                  <c:v>529.11580423940188</c:v>
                </c:pt>
                <c:pt idx="264">
                  <c:v>529.98862219451405</c:v>
                </c:pt>
                <c:pt idx="265">
                  <c:v>530.86144014962622</c:v>
                </c:pt>
                <c:pt idx="266">
                  <c:v>531.73425810473839</c:v>
                </c:pt>
                <c:pt idx="267">
                  <c:v>532.60707605985056</c:v>
                </c:pt>
                <c:pt idx="268">
                  <c:v>533.47989401496272</c:v>
                </c:pt>
                <c:pt idx="269">
                  <c:v>534.35271197007489</c:v>
                </c:pt>
                <c:pt idx="270">
                  <c:v>535.22552992518706</c:v>
                </c:pt>
                <c:pt idx="271">
                  <c:v>536.09834788029923</c:v>
                </c:pt>
                <c:pt idx="272">
                  <c:v>536.9711658354114</c:v>
                </c:pt>
                <c:pt idx="273">
                  <c:v>537.84398379052357</c:v>
                </c:pt>
                <c:pt idx="274">
                  <c:v>538.71680174563573</c:v>
                </c:pt>
                <c:pt idx="275">
                  <c:v>539.5896197007479</c:v>
                </c:pt>
                <c:pt idx="276">
                  <c:v>540.46243765586007</c:v>
                </c:pt>
                <c:pt idx="277">
                  <c:v>541.33525561097224</c:v>
                </c:pt>
                <c:pt idx="278">
                  <c:v>542.20807356608441</c:v>
                </c:pt>
                <c:pt idx="279">
                  <c:v>543.08089152119658</c:v>
                </c:pt>
                <c:pt idx="280">
                  <c:v>543.95370947630875</c:v>
                </c:pt>
                <c:pt idx="281">
                  <c:v>544.82652743142091</c:v>
                </c:pt>
                <c:pt idx="282">
                  <c:v>545.69934538653308</c:v>
                </c:pt>
                <c:pt idx="283">
                  <c:v>546.57216334164525</c:v>
                </c:pt>
                <c:pt idx="284">
                  <c:v>547.44498129675742</c:v>
                </c:pt>
                <c:pt idx="285">
                  <c:v>548.31779925186959</c:v>
                </c:pt>
                <c:pt idx="286">
                  <c:v>549.19061720698176</c:v>
                </c:pt>
                <c:pt idx="287">
                  <c:v>550.06343516209392</c:v>
                </c:pt>
                <c:pt idx="288">
                  <c:v>550.93625311720609</c:v>
                </c:pt>
                <c:pt idx="289">
                  <c:v>551.80907107231826</c:v>
                </c:pt>
                <c:pt idx="290">
                  <c:v>552.68188902743043</c:v>
                </c:pt>
                <c:pt idx="291">
                  <c:v>553.5547069825426</c:v>
                </c:pt>
                <c:pt idx="292">
                  <c:v>554.42752493765477</c:v>
                </c:pt>
                <c:pt idx="293">
                  <c:v>555.30034289276693</c:v>
                </c:pt>
                <c:pt idx="294">
                  <c:v>556.1731608478791</c:v>
                </c:pt>
                <c:pt idx="295">
                  <c:v>557.04597880299127</c:v>
                </c:pt>
                <c:pt idx="296">
                  <c:v>557.91879675810344</c:v>
                </c:pt>
                <c:pt idx="297">
                  <c:v>558.79161471321561</c:v>
                </c:pt>
                <c:pt idx="298">
                  <c:v>559.66443266832778</c:v>
                </c:pt>
                <c:pt idx="299">
                  <c:v>560.53725062343995</c:v>
                </c:pt>
                <c:pt idx="300">
                  <c:v>561.41006857855211</c:v>
                </c:pt>
                <c:pt idx="301">
                  <c:v>562.28288653366428</c:v>
                </c:pt>
                <c:pt idx="302">
                  <c:v>563.15570448877645</c:v>
                </c:pt>
                <c:pt idx="303">
                  <c:v>564.02852244388862</c:v>
                </c:pt>
                <c:pt idx="304">
                  <c:v>564.90134039900079</c:v>
                </c:pt>
                <c:pt idx="305">
                  <c:v>565.77415835411296</c:v>
                </c:pt>
                <c:pt idx="306">
                  <c:v>566.64697630922512</c:v>
                </c:pt>
                <c:pt idx="307">
                  <c:v>567.51979426433729</c:v>
                </c:pt>
                <c:pt idx="308">
                  <c:v>568.39261221944946</c:v>
                </c:pt>
                <c:pt idx="309">
                  <c:v>569.26543017456163</c:v>
                </c:pt>
                <c:pt idx="310">
                  <c:v>570.1382481296738</c:v>
                </c:pt>
                <c:pt idx="311">
                  <c:v>571.01106608478597</c:v>
                </c:pt>
                <c:pt idx="312">
                  <c:v>571.88388403989813</c:v>
                </c:pt>
                <c:pt idx="313">
                  <c:v>572.7567019950103</c:v>
                </c:pt>
                <c:pt idx="314">
                  <c:v>573.62951995012247</c:v>
                </c:pt>
                <c:pt idx="315">
                  <c:v>574.50233790523464</c:v>
                </c:pt>
                <c:pt idx="316">
                  <c:v>575.37515586034681</c:v>
                </c:pt>
                <c:pt idx="317">
                  <c:v>576.24797381545898</c:v>
                </c:pt>
                <c:pt idx="318">
                  <c:v>577.12079177057115</c:v>
                </c:pt>
                <c:pt idx="319">
                  <c:v>577.99360972568331</c:v>
                </c:pt>
                <c:pt idx="320">
                  <c:v>578.86642768079548</c:v>
                </c:pt>
                <c:pt idx="321">
                  <c:v>579.73924563590765</c:v>
                </c:pt>
                <c:pt idx="322">
                  <c:v>580.61206359101982</c:v>
                </c:pt>
                <c:pt idx="323">
                  <c:v>581.48488154613199</c:v>
                </c:pt>
                <c:pt idx="324">
                  <c:v>582.35769950124416</c:v>
                </c:pt>
                <c:pt idx="325">
                  <c:v>583.23051745635632</c:v>
                </c:pt>
                <c:pt idx="326">
                  <c:v>584.10333541146849</c:v>
                </c:pt>
                <c:pt idx="327">
                  <c:v>584.97615336658066</c:v>
                </c:pt>
                <c:pt idx="328">
                  <c:v>585.84897132169283</c:v>
                </c:pt>
                <c:pt idx="329">
                  <c:v>586.721789276805</c:v>
                </c:pt>
                <c:pt idx="330">
                  <c:v>587.59460723191717</c:v>
                </c:pt>
                <c:pt idx="331">
                  <c:v>588.46742518702933</c:v>
                </c:pt>
                <c:pt idx="332">
                  <c:v>589.3402431421415</c:v>
                </c:pt>
                <c:pt idx="333">
                  <c:v>590.21306109725367</c:v>
                </c:pt>
                <c:pt idx="334">
                  <c:v>591.08587905236584</c:v>
                </c:pt>
                <c:pt idx="335">
                  <c:v>591.95869700747801</c:v>
                </c:pt>
                <c:pt idx="336">
                  <c:v>592.83151496259018</c:v>
                </c:pt>
                <c:pt idx="337">
                  <c:v>593.70433291770235</c:v>
                </c:pt>
                <c:pt idx="338">
                  <c:v>594.57715087281451</c:v>
                </c:pt>
                <c:pt idx="339">
                  <c:v>595.44996882792668</c:v>
                </c:pt>
                <c:pt idx="340">
                  <c:v>596.32278678303885</c:v>
                </c:pt>
                <c:pt idx="341">
                  <c:v>597.19560473815102</c:v>
                </c:pt>
                <c:pt idx="342">
                  <c:v>598.06842269326319</c:v>
                </c:pt>
                <c:pt idx="343">
                  <c:v>598.94124064837536</c:v>
                </c:pt>
                <c:pt idx="344">
                  <c:v>599.81405860348752</c:v>
                </c:pt>
                <c:pt idx="345">
                  <c:v>600.68687655859969</c:v>
                </c:pt>
                <c:pt idx="346">
                  <c:v>601.55969451371186</c:v>
                </c:pt>
                <c:pt idx="347">
                  <c:v>602.43251246882403</c:v>
                </c:pt>
                <c:pt idx="348">
                  <c:v>603.3053304239362</c:v>
                </c:pt>
                <c:pt idx="349">
                  <c:v>604.17814837904837</c:v>
                </c:pt>
                <c:pt idx="350">
                  <c:v>605.05096633416053</c:v>
                </c:pt>
                <c:pt idx="351">
                  <c:v>605.9237842892727</c:v>
                </c:pt>
                <c:pt idx="352">
                  <c:v>606.79660224438487</c:v>
                </c:pt>
                <c:pt idx="353">
                  <c:v>607.66942019949704</c:v>
                </c:pt>
                <c:pt idx="354">
                  <c:v>608.54223815460921</c:v>
                </c:pt>
                <c:pt idx="355">
                  <c:v>609.41505610972138</c:v>
                </c:pt>
                <c:pt idx="356">
                  <c:v>610.28787406483355</c:v>
                </c:pt>
                <c:pt idx="357">
                  <c:v>611.16069201994571</c:v>
                </c:pt>
                <c:pt idx="358">
                  <c:v>612.03350997505788</c:v>
                </c:pt>
                <c:pt idx="359">
                  <c:v>612.90632793017005</c:v>
                </c:pt>
                <c:pt idx="360">
                  <c:v>613.77914588528222</c:v>
                </c:pt>
                <c:pt idx="361">
                  <c:v>614.65196384039439</c:v>
                </c:pt>
                <c:pt idx="362">
                  <c:v>615.52478179550656</c:v>
                </c:pt>
                <c:pt idx="363">
                  <c:v>616.39759975061872</c:v>
                </c:pt>
                <c:pt idx="364">
                  <c:v>617.27041770573089</c:v>
                </c:pt>
                <c:pt idx="365">
                  <c:v>618.14323566084306</c:v>
                </c:pt>
                <c:pt idx="366">
                  <c:v>619.01605361595523</c:v>
                </c:pt>
                <c:pt idx="367">
                  <c:v>619.8888715710674</c:v>
                </c:pt>
                <c:pt idx="368">
                  <c:v>620.76168952617957</c:v>
                </c:pt>
                <c:pt idx="369">
                  <c:v>621.63450748129173</c:v>
                </c:pt>
                <c:pt idx="370">
                  <c:v>622.5073254364039</c:v>
                </c:pt>
                <c:pt idx="371">
                  <c:v>623.38014339151607</c:v>
                </c:pt>
                <c:pt idx="372">
                  <c:v>624.25296134662824</c:v>
                </c:pt>
                <c:pt idx="373">
                  <c:v>625.12577930174041</c:v>
                </c:pt>
                <c:pt idx="374">
                  <c:v>625.99859725685258</c:v>
                </c:pt>
                <c:pt idx="375">
                  <c:v>626.87141521196475</c:v>
                </c:pt>
                <c:pt idx="376">
                  <c:v>627.74423316707691</c:v>
                </c:pt>
                <c:pt idx="377">
                  <c:v>628.61705112218908</c:v>
                </c:pt>
                <c:pt idx="378">
                  <c:v>629.48986907730125</c:v>
                </c:pt>
                <c:pt idx="379">
                  <c:v>630.36268703241342</c:v>
                </c:pt>
                <c:pt idx="380">
                  <c:v>631.23550498752559</c:v>
                </c:pt>
                <c:pt idx="381">
                  <c:v>632.10832294263776</c:v>
                </c:pt>
                <c:pt idx="382">
                  <c:v>632.98114089774992</c:v>
                </c:pt>
                <c:pt idx="383">
                  <c:v>633.85395885286209</c:v>
                </c:pt>
                <c:pt idx="384">
                  <c:v>634.72677680797426</c:v>
                </c:pt>
                <c:pt idx="385">
                  <c:v>635.59959476308643</c:v>
                </c:pt>
                <c:pt idx="386">
                  <c:v>636.4724127181986</c:v>
                </c:pt>
                <c:pt idx="387">
                  <c:v>637.34523067331077</c:v>
                </c:pt>
                <c:pt idx="388">
                  <c:v>638.21804862842293</c:v>
                </c:pt>
                <c:pt idx="389">
                  <c:v>639.0908665835351</c:v>
                </c:pt>
                <c:pt idx="390">
                  <c:v>639.96368453864727</c:v>
                </c:pt>
                <c:pt idx="391">
                  <c:v>640.83650249375944</c:v>
                </c:pt>
                <c:pt idx="392">
                  <c:v>641.70932044887161</c:v>
                </c:pt>
                <c:pt idx="393">
                  <c:v>642.58213840398378</c:v>
                </c:pt>
                <c:pt idx="394">
                  <c:v>643.45495635909595</c:v>
                </c:pt>
                <c:pt idx="395">
                  <c:v>644.32777431420811</c:v>
                </c:pt>
                <c:pt idx="396">
                  <c:v>645.20059226932028</c:v>
                </c:pt>
                <c:pt idx="397">
                  <c:v>646.07341022443245</c:v>
                </c:pt>
                <c:pt idx="398">
                  <c:v>646.94622817954462</c:v>
                </c:pt>
                <c:pt idx="399">
                  <c:v>647.81904613465679</c:v>
                </c:pt>
                <c:pt idx="400">
                  <c:v>648.69186408976896</c:v>
                </c:pt>
                <c:pt idx="401">
                  <c:v>649.56468204488112</c:v>
                </c:pt>
                <c:pt idx="402">
                  <c:v>650.43749999999329</c:v>
                </c:pt>
                <c:pt idx="403">
                  <c:v>651.31031795510546</c:v>
                </c:pt>
                <c:pt idx="404">
                  <c:v>652.18313591021763</c:v>
                </c:pt>
                <c:pt idx="405">
                  <c:v>653.0559538653298</c:v>
                </c:pt>
                <c:pt idx="406">
                  <c:v>653.92877182044197</c:v>
                </c:pt>
                <c:pt idx="407">
                  <c:v>654.80158977555413</c:v>
                </c:pt>
                <c:pt idx="408">
                  <c:v>655.6744077306663</c:v>
                </c:pt>
                <c:pt idx="409">
                  <c:v>656.54722568577847</c:v>
                </c:pt>
                <c:pt idx="410">
                  <c:v>657.42004364089064</c:v>
                </c:pt>
                <c:pt idx="411">
                  <c:v>658.29286159600281</c:v>
                </c:pt>
                <c:pt idx="412">
                  <c:v>659.16567955111498</c:v>
                </c:pt>
                <c:pt idx="413">
                  <c:v>660.03849750622715</c:v>
                </c:pt>
                <c:pt idx="414">
                  <c:v>660.91131546133931</c:v>
                </c:pt>
                <c:pt idx="415">
                  <c:v>661.78413341645148</c:v>
                </c:pt>
                <c:pt idx="416">
                  <c:v>662.65695137156365</c:v>
                </c:pt>
                <c:pt idx="417">
                  <c:v>663.52976932667582</c:v>
                </c:pt>
                <c:pt idx="418">
                  <c:v>664.40258728178799</c:v>
                </c:pt>
                <c:pt idx="419">
                  <c:v>665.27540523690016</c:v>
                </c:pt>
                <c:pt idx="420">
                  <c:v>666.14822319201232</c:v>
                </c:pt>
                <c:pt idx="421">
                  <c:v>667.02104114712449</c:v>
                </c:pt>
                <c:pt idx="422">
                  <c:v>667.89385910223666</c:v>
                </c:pt>
                <c:pt idx="423">
                  <c:v>668.76667705734883</c:v>
                </c:pt>
                <c:pt idx="424">
                  <c:v>669.639495012461</c:v>
                </c:pt>
                <c:pt idx="425">
                  <c:v>670.51231296757317</c:v>
                </c:pt>
                <c:pt idx="426">
                  <c:v>671.38513092268533</c:v>
                </c:pt>
                <c:pt idx="427">
                  <c:v>672.2579488777975</c:v>
                </c:pt>
                <c:pt idx="428">
                  <c:v>673.13076683290967</c:v>
                </c:pt>
                <c:pt idx="429">
                  <c:v>674.00358478802184</c:v>
                </c:pt>
                <c:pt idx="430">
                  <c:v>674.87640274313401</c:v>
                </c:pt>
                <c:pt idx="431">
                  <c:v>675.74922069824618</c:v>
                </c:pt>
                <c:pt idx="432">
                  <c:v>676.62203865335835</c:v>
                </c:pt>
                <c:pt idx="433">
                  <c:v>677.49485660847051</c:v>
                </c:pt>
                <c:pt idx="434">
                  <c:v>678.36767456358268</c:v>
                </c:pt>
                <c:pt idx="435">
                  <c:v>679.24049251869485</c:v>
                </c:pt>
                <c:pt idx="436">
                  <c:v>680.11331047380702</c:v>
                </c:pt>
                <c:pt idx="437">
                  <c:v>680.98612842891919</c:v>
                </c:pt>
                <c:pt idx="438">
                  <c:v>681.85894638403136</c:v>
                </c:pt>
                <c:pt idx="439">
                  <c:v>682.73176433914352</c:v>
                </c:pt>
                <c:pt idx="440">
                  <c:v>683.60458229425569</c:v>
                </c:pt>
                <c:pt idx="441">
                  <c:v>684.47740024936786</c:v>
                </c:pt>
                <c:pt idx="442">
                  <c:v>685.35021820448003</c:v>
                </c:pt>
                <c:pt idx="443">
                  <c:v>686.2230361595922</c:v>
                </c:pt>
                <c:pt idx="444">
                  <c:v>687.09585411470437</c:v>
                </c:pt>
                <c:pt idx="445">
                  <c:v>687.96867206981653</c:v>
                </c:pt>
                <c:pt idx="446">
                  <c:v>688.8414900249287</c:v>
                </c:pt>
                <c:pt idx="447">
                  <c:v>689.71430798004087</c:v>
                </c:pt>
                <c:pt idx="448">
                  <c:v>690.58712593515304</c:v>
                </c:pt>
                <c:pt idx="449">
                  <c:v>691.45994389026521</c:v>
                </c:pt>
                <c:pt idx="450">
                  <c:v>692.33276184537738</c:v>
                </c:pt>
                <c:pt idx="451">
                  <c:v>693.20557980048955</c:v>
                </c:pt>
                <c:pt idx="452">
                  <c:v>694.07839775560171</c:v>
                </c:pt>
                <c:pt idx="453">
                  <c:v>694.95121571071388</c:v>
                </c:pt>
                <c:pt idx="454">
                  <c:v>695.82403366582605</c:v>
                </c:pt>
                <c:pt idx="455">
                  <c:v>696.69685162093822</c:v>
                </c:pt>
                <c:pt idx="456">
                  <c:v>697.56966957605039</c:v>
                </c:pt>
                <c:pt idx="457">
                  <c:v>698.44248753116256</c:v>
                </c:pt>
                <c:pt idx="458">
                  <c:v>699.31530548627472</c:v>
                </c:pt>
                <c:pt idx="459">
                  <c:v>700.18812344138689</c:v>
                </c:pt>
                <c:pt idx="460">
                  <c:v>701.06094139649906</c:v>
                </c:pt>
                <c:pt idx="461">
                  <c:v>701.93375935161123</c:v>
                </c:pt>
                <c:pt idx="462">
                  <c:v>702.8065773067234</c:v>
                </c:pt>
                <c:pt idx="463">
                  <c:v>703.67939526183557</c:v>
                </c:pt>
                <c:pt idx="464">
                  <c:v>704.55221321694773</c:v>
                </c:pt>
                <c:pt idx="465">
                  <c:v>705.4250311720599</c:v>
                </c:pt>
                <c:pt idx="466">
                  <c:v>706.29784912717207</c:v>
                </c:pt>
                <c:pt idx="467">
                  <c:v>707.17066708228424</c:v>
                </c:pt>
                <c:pt idx="468">
                  <c:v>708.04348503739641</c:v>
                </c:pt>
                <c:pt idx="469">
                  <c:v>708.91630299250858</c:v>
                </c:pt>
                <c:pt idx="470">
                  <c:v>709.78912094762075</c:v>
                </c:pt>
                <c:pt idx="471">
                  <c:v>710.66193890273291</c:v>
                </c:pt>
                <c:pt idx="472">
                  <c:v>711.53475685784508</c:v>
                </c:pt>
                <c:pt idx="473">
                  <c:v>712.40757481295725</c:v>
                </c:pt>
                <c:pt idx="474">
                  <c:v>713.28039276806942</c:v>
                </c:pt>
                <c:pt idx="475">
                  <c:v>714.15321072318159</c:v>
                </c:pt>
                <c:pt idx="476">
                  <c:v>715.02602867829376</c:v>
                </c:pt>
                <c:pt idx="477">
                  <c:v>715.89884663340592</c:v>
                </c:pt>
                <c:pt idx="478">
                  <c:v>716.77166458851809</c:v>
                </c:pt>
                <c:pt idx="479">
                  <c:v>717.64448254363026</c:v>
                </c:pt>
                <c:pt idx="480">
                  <c:v>718.51730049874243</c:v>
                </c:pt>
                <c:pt idx="481">
                  <c:v>719.3901184538546</c:v>
                </c:pt>
                <c:pt idx="482">
                  <c:v>720.26293640896677</c:v>
                </c:pt>
                <c:pt idx="483">
                  <c:v>721.13575436407893</c:v>
                </c:pt>
                <c:pt idx="484">
                  <c:v>722.0085723191911</c:v>
                </c:pt>
                <c:pt idx="485">
                  <c:v>722.88139027430327</c:v>
                </c:pt>
                <c:pt idx="486">
                  <c:v>723.75420822941544</c:v>
                </c:pt>
                <c:pt idx="487">
                  <c:v>724.62702618452761</c:v>
                </c:pt>
                <c:pt idx="488">
                  <c:v>725.49984413963978</c:v>
                </c:pt>
                <c:pt idx="489">
                  <c:v>726.37266209475195</c:v>
                </c:pt>
                <c:pt idx="490">
                  <c:v>727.24548004986411</c:v>
                </c:pt>
                <c:pt idx="491">
                  <c:v>728.11829800497628</c:v>
                </c:pt>
                <c:pt idx="492">
                  <c:v>728.99111596008845</c:v>
                </c:pt>
                <c:pt idx="493">
                  <c:v>729.86393391520062</c:v>
                </c:pt>
                <c:pt idx="494">
                  <c:v>730.73675187031279</c:v>
                </c:pt>
                <c:pt idx="495">
                  <c:v>731.60956982542496</c:v>
                </c:pt>
                <c:pt idx="496">
                  <c:v>732.48238778053712</c:v>
                </c:pt>
                <c:pt idx="497">
                  <c:v>733.35520573564929</c:v>
                </c:pt>
                <c:pt idx="498">
                  <c:v>734.22802369076146</c:v>
                </c:pt>
                <c:pt idx="499">
                  <c:v>735.10084164587363</c:v>
                </c:pt>
                <c:pt idx="500">
                  <c:v>735.9736596009858</c:v>
                </c:pt>
                <c:pt idx="501">
                  <c:v>736.84647755609797</c:v>
                </c:pt>
                <c:pt idx="502">
                  <c:v>737.71929551121013</c:v>
                </c:pt>
                <c:pt idx="503">
                  <c:v>738.5921134663223</c:v>
                </c:pt>
                <c:pt idx="504">
                  <c:v>739.46493142143447</c:v>
                </c:pt>
                <c:pt idx="505">
                  <c:v>740.33774937654664</c:v>
                </c:pt>
                <c:pt idx="506">
                  <c:v>741.21056733165881</c:v>
                </c:pt>
                <c:pt idx="507">
                  <c:v>740.33774937654664</c:v>
                </c:pt>
                <c:pt idx="508">
                  <c:v>739.46493142143447</c:v>
                </c:pt>
                <c:pt idx="509">
                  <c:v>738.5921134663223</c:v>
                </c:pt>
                <c:pt idx="510">
                  <c:v>737.71929551121013</c:v>
                </c:pt>
                <c:pt idx="511">
                  <c:v>736.84647755609797</c:v>
                </c:pt>
                <c:pt idx="512">
                  <c:v>735.9736596009858</c:v>
                </c:pt>
                <c:pt idx="513">
                  <c:v>735.10084164587363</c:v>
                </c:pt>
                <c:pt idx="514">
                  <c:v>734.22802369076146</c:v>
                </c:pt>
                <c:pt idx="515">
                  <c:v>733.35520573564929</c:v>
                </c:pt>
                <c:pt idx="516">
                  <c:v>732.48238778053712</c:v>
                </c:pt>
                <c:pt idx="517">
                  <c:v>731.60956982542496</c:v>
                </c:pt>
                <c:pt idx="518">
                  <c:v>730.73675187031279</c:v>
                </c:pt>
                <c:pt idx="519">
                  <c:v>729.86393391520062</c:v>
                </c:pt>
                <c:pt idx="520">
                  <c:v>728.99111596008845</c:v>
                </c:pt>
                <c:pt idx="521">
                  <c:v>728.11829800497628</c:v>
                </c:pt>
                <c:pt idx="522">
                  <c:v>727.24548004986411</c:v>
                </c:pt>
                <c:pt idx="523">
                  <c:v>726.37266209475195</c:v>
                </c:pt>
                <c:pt idx="524">
                  <c:v>725.49984413963978</c:v>
                </c:pt>
                <c:pt idx="525">
                  <c:v>724.62702618452761</c:v>
                </c:pt>
                <c:pt idx="526">
                  <c:v>723.75420822941544</c:v>
                </c:pt>
                <c:pt idx="527">
                  <c:v>722.88139027430327</c:v>
                </c:pt>
                <c:pt idx="528">
                  <c:v>722.0085723191911</c:v>
                </c:pt>
                <c:pt idx="529">
                  <c:v>721.13575436407893</c:v>
                </c:pt>
                <c:pt idx="530">
                  <c:v>720.26293640896677</c:v>
                </c:pt>
                <c:pt idx="531">
                  <c:v>719.3901184538546</c:v>
                </c:pt>
                <c:pt idx="532">
                  <c:v>718.51730049874243</c:v>
                </c:pt>
                <c:pt idx="533">
                  <c:v>717.64448254363026</c:v>
                </c:pt>
                <c:pt idx="534">
                  <c:v>716.77166458851809</c:v>
                </c:pt>
                <c:pt idx="535">
                  <c:v>715.89884663340592</c:v>
                </c:pt>
                <c:pt idx="536">
                  <c:v>715.02602867829376</c:v>
                </c:pt>
                <c:pt idx="537">
                  <c:v>714.15321072318159</c:v>
                </c:pt>
                <c:pt idx="538">
                  <c:v>713.28039276806942</c:v>
                </c:pt>
                <c:pt idx="539">
                  <c:v>712.40757481295725</c:v>
                </c:pt>
                <c:pt idx="540">
                  <c:v>711.53475685784508</c:v>
                </c:pt>
                <c:pt idx="541">
                  <c:v>710.66193890273291</c:v>
                </c:pt>
                <c:pt idx="542">
                  <c:v>709.78912094762075</c:v>
                </c:pt>
                <c:pt idx="543">
                  <c:v>708.91630299250858</c:v>
                </c:pt>
                <c:pt idx="544">
                  <c:v>708.04348503739641</c:v>
                </c:pt>
                <c:pt idx="545">
                  <c:v>707.17066708228424</c:v>
                </c:pt>
                <c:pt idx="546">
                  <c:v>706.29784912717207</c:v>
                </c:pt>
                <c:pt idx="547">
                  <c:v>705.4250311720599</c:v>
                </c:pt>
                <c:pt idx="548">
                  <c:v>704.55221321694773</c:v>
                </c:pt>
                <c:pt idx="549">
                  <c:v>703.67939526183557</c:v>
                </c:pt>
                <c:pt idx="550">
                  <c:v>702.8065773067234</c:v>
                </c:pt>
                <c:pt idx="551">
                  <c:v>701.93375935161123</c:v>
                </c:pt>
                <c:pt idx="552">
                  <c:v>701.06094139649906</c:v>
                </c:pt>
                <c:pt idx="553">
                  <c:v>700.18812344138689</c:v>
                </c:pt>
                <c:pt idx="554">
                  <c:v>699.31530548627472</c:v>
                </c:pt>
                <c:pt idx="555">
                  <c:v>698.44248753116256</c:v>
                </c:pt>
                <c:pt idx="556">
                  <c:v>697.56966957605039</c:v>
                </c:pt>
                <c:pt idx="557">
                  <c:v>696.69685162093822</c:v>
                </c:pt>
                <c:pt idx="558">
                  <c:v>695.82403366582605</c:v>
                </c:pt>
                <c:pt idx="559">
                  <c:v>694.95121571071388</c:v>
                </c:pt>
                <c:pt idx="560">
                  <c:v>694.07839775560171</c:v>
                </c:pt>
                <c:pt idx="561">
                  <c:v>693.20557980048955</c:v>
                </c:pt>
                <c:pt idx="562">
                  <c:v>692.33276184537738</c:v>
                </c:pt>
                <c:pt idx="563">
                  <c:v>691.45994389026521</c:v>
                </c:pt>
                <c:pt idx="564">
                  <c:v>690.58712593515304</c:v>
                </c:pt>
                <c:pt idx="565">
                  <c:v>689.71430798004087</c:v>
                </c:pt>
                <c:pt idx="566">
                  <c:v>688.8414900249287</c:v>
                </c:pt>
                <c:pt idx="567">
                  <c:v>687.96867206981653</c:v>
                </c:pt>
                <c:pt idx="568">
                  <c:v>687.09585411470437</c:v>
                </c:pt>
                <c:pt idx="569">
                  <c:v>686.2230361595922</c:v>
                </c:pt>
                <c:pt idx="570">
                  <c:v>685.35021820448003</c:v>
                </c:pt>
                <c:pt idx="571">
                  <c:v>684.47740024936786</c:v>
                </c:pt>
                <c:pt idx="572">
                  <c:v>683.60458229425569</c:v>
                </c:pt>
                <c:pt idx="573">
                  <c:v>682.73176433914352</c:v>
                </c:pt>
                <c:pt idx="574">
                  <c:v>681.85894638403136</c:v>
                </c:pt>
                <c:pt idx="575">
                  <c:v>680.98612842891919</c:v>
                </c:pt>
                <c:pt idx="576">
                  <c:v>680.11331047380702</c:v>
                </c:pt>
                <c:pt idx="577">
                  <c:v>679.24049251869485</c:v>
                </c:pt>
                <c:pt idx="578">
                  <c:v>678.36767456358268</c:v>
                </c:pt>
                <c:pt idx="579">
                  <c:v>677.49485660847051</c:v>
                </c:pt>
                <c:pt idx="580">
                  <c:v>676.62203865335835</c:v>
                </c:pt>
                <c:pt idx="581">
                  <c:v>675.74922069824618</c:v>
                </c:pt>
                <c:pt idx="582">
                  <c:v>674.87640274313401</c:v>
                </c:pt>
                <c:pt idx="583">
                  <c:v>674.00358478802184</c:v>
                </c:pt>
                <c:pt idx="584">
                  <c:v>673.13076683290967</c:v>
                </c:pt>
                <c:pt idx="585">
                  <c:v>672.2579488777975</c:v>
                </c:pt>
                <c:pt idx="586">
                  <c:v>671.38513092268533</c:v>
                </c:pt>
                <c:pt idx="587">
                  <c:v>670.51231296757317</c:v>
                </c:pt>
                <c:pt idx="588">
                  <c:v>669.639495012461</c:v>
                </c:pt>
                <c:pt idx="589">
                  <c:v>668.76667705734883</c:v>
                </c:pt>
                <c:pt idx="590">
                  <c:v>667.89385910223666</c:v>
                </c:pt>
                <c:pt idx="591">
                  <c:v>667.02104114712449</c:v>
                </c:pt>
                <c:pt idx="592">
                  <c:v>666.14822319201232</c:v>
                </c:pt>
              </c:numCache>
            </c:numRef>
          </c:xVal>
          <c:yVal>
            <c:numRef>
              <c:f>A!$Y$58:$Y$650</c:f>
              <c:numCache>
                <c:formatCode>General</c:formatCode>
                <c:ptCount val="593"/>
                <c:pt idx="0">
                  <c:v>0</c:v>
                </c:pt>
                <c:pt idx="1">
                  <c:v>1.3364747163395125</c:v>
                </c:pt>
                <c:pt idx="2">
                  <c:v>4.0027352576928523</c:v>
                </c:pt>
                <c:pt idx="3">
                  <c:v>6.6688065540881247</c:v>
                </c:pt>
                <c:pt idx="4">
                  <c:v>9.3345006159472526</c:v>
                </c:pt>
                <c:pt idx="5">
                  <c:v>11.999632929170417</c:v>
                </c:pt>
                <c:pt idx="6">
                  <c:v>14.664022461090113</c:v>
                </c:pt>
                <c:pt idx="7">
                  <c:v>17.327491670206417</c:v>
                </c:pt>
                <c:pt idx="8">
                  <c:v>19.989866513101383</c:v>
                </c:pt>
                <c:pt idx="9">
                  <c:v>22.650976448713784</c:v>
                </c:pt>
                <c:pt idx="10">
                  <c:v>25.31065444014207</c:v>
                </c:pt>
                <c:pt idx="11">
                  <c:v>27.968736954131913</c:v>
                </c:pt>
                <c:pt idx="12">
                  <c:v>30.625063958394012</c:v>
                </c:pt>
                <c:pt idx="13">
                  <c:v>33.279478916887811</c:v>
                </c:pt>
                <c:pt idx="14">
                  <c:v>35.931828783197112</c:v>
                </c:pt>
                <c:pt idx="15">
                  <c:v>38.581963992114545</c:v>
                </c:pt>
                <c:pt idx="16">
                  <c:v>41.229738449543326</c:v>
                </c:pt>
                <c:pt idx="17">
                  <c:v>43.875009520816619</c:v>
                </c:pt>
                <c:pt idx="18">
                  <c:v>46.517638017527204</c:v>
                </c:pt>
                <c:pt idx="19">
                  <c:v>49.157488182953074</c:v>
                </c:pt>
                <c:pt idx="20">
                  <c:v>51.794427676157888</c:v>
                </c:pt>
                <c:pt idx="21">
                  <c:v>54.428327554838866</c:v>
                </c:pt>
                <c:pt idx="22">
                  <c:v>57.059062256988973</c:v>
                </c:pt>
                <c:pt idx="23">
                  <c:v>59.68650958143472</c:v>
                </c:pt>
                <c:pt idx="24">
                  <c:v>62.310550667305989</c:v>
                </c:pt>
                <c:pt idx="25">
                  <c:v>64.931069972489354</c:v>
                </c:pt>
                <c:pt idx="26">
                  <c:v>67.547955251112413</c:v>
                </c:pt>
                <c:pt idx="27">
                  <c:v>70.161097530102268</c:v>
                </c:pt>
                <c:pt idx="28">
                  <c:v>72.770391084858048</c:v>
                </c:pt>
                <c:pt idx="29">
                  <c:v>75.375733414073579</c:v>
                </c:pt>
                <c:pt idx="30">
                  <c:v>77.977025213743715</c:v>
                </c:pt>
                <c:pt idx="31">
                  <c:v>80.57417035038479</c:v>
                </c:pt>
                <c:pt idx="32">
                  <c:v>83.167075833497165</c:v>
                </c:pt>
                <c:pt idx="33">
                  <c:v>85.755651787295903</c:v>
                </c:pt>
                <c:pt idx="34">
                  <c:v>88.339811421733216</c:v>
                </c:pt>
                <c:pt idx="35">
                  <c:v>90.919471002834911</c:v>
                </c:pt>
                <c:pt idx="36">
                  <c:v>93.494549822371383</c:v>
                </c:pt>
                <c:pt idx="37">
                  <c:v>96.064970166882247</c:v>
                </c:pt>
                <c:pt idx="38">
                  <c:v>98.630657286072918</c:v>
                </c:pt>
                <c:pt idx="39">
                  <c:v>101.19153936060015</c:v>
                </c:pt>
                <c:pt idx="40">
                  <c:v>103.74754746926283</c:v>
                </c:pt>
                <c:pt idx="41">
                  <c:v>106.29861555561405</c:v>
                </c:pt>
                <c:pt idx="42">
                  <c:v>108.84468039400946</c:v>
                </c:pt>
                <c:pt idx="43">
                  <c:v>111.3856815551068</c:v>
                </c:pt>
                <c:pt idx="44">
                  <c:v>113.92156137083174</c:v>
                </c:pt>
                <c:pt idx="45">
                  <c:v>116.45226489882414</c:v>
                </c:pt>
                <c:pt idx="46">
                  <c:v>118.97773988637989</c:v>
                </c:pt>
                <c:pt idx="47">
                  <c:v>121.49793673390275</c:v>
                </c:pt>
                <c:pt idx="48">
                  <c:v>124.01280845788131</c:v>
                </c:pt>
                <c:pt idx="49">
                  <c:v>126.52231065340651</c:v>
                </c:pt>
                <c:pt idx="50">
                  <c:v>129.02640145624497</c:v>
                </c:pt>
                <c:pt idx="51">
                  <c:v>131.52504150448459</c:v>
                </c:pt>
                <c:pt idx="52">
                  <c:v>134.01819389976868</c:v>
                </c:pt>
                <c:pt idx="53">
                  <c:v>136.50582416813575</c:v>
                </c:pt>
                <c:pt idx="54">
                  <c:v>138.9879002204824</c:v>
                </c:pt>
                <c:pt idx="55">
                  <c:v>141.46439231266783</c:v>
                </c:pt>
                <c:pt idx="56">
                  <c:v>143.93527300527825</c:v>
                </c:pt>
                <c:pt idx="57">
                  <c:v>146.40051712307095</c:v>
                </c:pt>
                <c:pt idx="58">
                  <c:v>148.86010171411789</c:v>
                </c:pt>
                <c:pt idx="59">
                  <c:v>151.31400600866939</c:v>
                </c:pt>
                <c:pt idx="60">
                  <c:v>153.76221137775923</c:v>
                </c:pt>
                <c:pt idx="61">
                  <c:v>156.20470129157295</c:v>
                </c:pt>
                <c:pt idx="62">
                  <c:v>158.64146127760199</c:v>
                </c:pt>
                <c:pt idx="63">
                  <c:v>161.07247887860623</c:v>
                </c:pt>
                <c:pt idx="64">
                  <c:v>163.49774361040892</c:v>
                </c:pt>
                <c:pt idx="65">
                  <c:v>165.91724691954767</c:v>
                </c:pt>
                <c:pt idx="66">
                  <c:v>168.33098214080638</c:v>
                </c:pt>
                <c:pt idx="67">
                  <c:v>170.73894445465268</c:v>
                </c:pt>
                <c:pt idx="68">
                  <c:v>173.14113084460638</c:v>
                </c:pt>
                <c:pt idx="69">
                  <c:v>175.53754005456443</c:v>
                </c:pt>
                <c:pt idx="70">
                  <c:v>177.92817254610867</c:v>
                </c:pt>
                <c:pt idx="71">
                  <c:v>180.313030455822</c:v>
                </c:pt>
                <c:pt idx="72">
                  <c:v>182.69211755263967</c:v>
                </c:pt>
                <c:pt idx="73">
                  <c:v>185.06543919526206</c:v>
                </c:pt>
                <c:pt idx="74">
                  <c:v>187.43300228965546</c:v>
                </c:pt>
                <c:pt idx="75">
                  <c:v>189.79481524666713</c:v>
                </c:pt>
                <c:pt idx="76">
                  <c:v>192.15088793978154</c:v>
                </c:pt>
                <c:pt idx="77">
                  <c:v>194.50123166304385</c:v>
                </c:pt>
                <c:pt idx="78">
                  <c:v>196.84585908917657</c:v>
                </c:pt>
                <c:pt idx="79">
                  <c:v>199.18478422791574</c:v>
                </c:pt>
                <c:pt idx="80">
                  <c:v>201.5180223845922</c:v>
                </c:pt>
                <c:pt idx="81">
                  <c:v>203.84559011898267</c:v>
                </c:pt>
                <c:pt idx="82">
                  <c:v>206.16750520445635</c:v>
                </c:pt>
                <c:pt idx="83">
                  <c:v>208.48378658744059</c:v>
                </c:pt>
                <c:pt idx="84">
                  <c:v>210.79445434723021</c:v>
                </c:pt>
                <c:pt idx="85">
                  <c:v>213.09952965616327</c:v>
                </c:pt>
                <c:pt idx="86">
                  <c:v>215.39903474018621</c:v>
                </c:pt>
                <c:pt idx="87">
                  <c:v>217.69299283983042</c:v>
                </c:pt>
                <c:pt idx="88">
                  <c:v>219.98142817162127</c:v>
                </c:pt>
                <c:pt idx="89">
                  <c:v>222.26436588994059</c:v>
                </c:pt>
                <c:pt idx="90">
                  <c:v>224.54183204936214</c:v>
                </c:pt>
                <c:pt idx="91">
                  <c:v>226.81385356747884</c:v>
                </c:pt>
                <c:pt idx="92">
                  <c:v>229.08045818824041</c:v>
                </c:pt>
                <c:pt idx="93">
                  <c:v>231.34167444581817</c:v>
                </c:pt>
                <c:pt idx="94">
                  <c:v>233.59753162901353</c:v>
                </c:pt>
                <c:pt idx="95">
                  <c:v>235.84805974622557</c:v>
                </c:pt>
                <c:pt idx="96">
                  <c:v>238.09328949099228</c:v>
                </c:pt>
                <c:pt idx="97">
                  <c:v>240.33325220811861</c:v>
                </c:pt>
                <c:pt idx="98">
                  <c:v>242.56797986040439</c:v>
                </c:pt>
                <c:pt idx="99">
                  <c:v>244.79750499598325</c:v>
                </c:pt>
                <c:pt idx="100">
                  <c:v>247.02186071628333</c:v>
                </c:pt>
                <c:pt idx="101">
                  <c:v>249.24108064461925</c:v>
                </c:pt>
                <c:pt idx="102">
                  <c:v>251.45519889542416</c:v>
                </c:pt>
                <c:pt idx="103">
                  <c:v>253.66425004412923</c:v>
                </c:pt>
                <c:pt idx="104">
                  <c:v>255.86826909769744</c:v>
                </c:pt>
                <c:pt idx="105">
                  <c:v>258.06729146581728</c:v>
                </c:pt>
                <c:pt idx="106">
                  <c:v>260.26135293276116</c:v>
                </c:pt>
                <c:pt idx="107">
                  <c:v>262.45048962991223</c:v>
                </c:pt>
                <c:pt idx="108">
                  <c:v>264.63473800896259</c:v>
                </c:pt>
                <c:pt idx="109">
                  <c:v>266.81413481578477</c:v>
                </c:pt>
                <c:pt idx="110">
                  <c:v>268.98871706497778</c:v>
                </c:pt>
                <c:pt idx="111">
                  <c:v>271.15852201508784</c:v>
                </c:pt>
                <c:pt idx="112">
                  <c:v>273.32358714450311</c:v>
                </c:pt>
                <c:pt idx="113">
                  <c:v>275.48395012802115</c:v>
                </c:pt>
                <c:pt idx="114">
                  <c:v>277.63964881408708</c:v>
                </c:pt>
                <c:pt idx="115">
                  <c:v>279.79072120269916</c:v>
                </c:pt>
                <c:pt idx="116">
                  <c:v>281.93720542397824</c:v>
                </c:pt>
                <c:pt idx="117">
                  <c:v>284.07913971739731</c:v>
                </c:pt>
                <c:pt idx="118">
                  <c:v>286.216562411665</c:v>
                </c:pt>
                <c:pt idx="119">
                  <c:v>288.34951190525857</c:v>
                </c:pt>
                <c:pt idx="120">
                  <c:v>290.47802664759962</c:v>
                </c:pt>
                <c:pt idx="121">
                  <c:v>292.60214512086532</c:v>
                </c:pt>
                <c:pt idx="122">
                  <c:v>294.72190582242894</c:v>
                </c:pt>
                <c:pt idx="123">
                  <c:v>296.83734724792055</c:v>
                </c:pt>
                <c:pt idx="124">
                  <c:v>298.94850787490088</c:v>
                </c:pt>
                <c:pt idx="125">
                  <c:v>301.05542614713852</c:v>
                </c:pt>
                <c:pt idx="126">
                  <c:v>303.15814045948201</c:v>
                </c:pt>
                <c:pt idx="127">
                  <c:v>305.25668914331698</c:v>
                </c:pt>
                <c:pt idx="128">
                  <c:v>307.3511104525989</c:v>
                </c:pt>
                <c:pt idx="129">
                  <c:v>309.44144255045086</c:v>
                </c:pt>
                <c:pt idx="130">
                  <c:v>311.52772349631613</c:v>
                </c:pt>
                <c:pt idx="131">
                  <c:v>313.60999123365485</c:v>
                </c:pt>
                <c:pt idx="132">
                  <c:v>315.68828357817432</c:v>
                </c:pt>
                <c:pt idx="133">
                  <c:v>317.76263820658079</c:v>
                </c:pt>
                <c:pt idx="134">
                  <c:v>319.83309264584273</c:v>
                </c:pt>
                <c:pt idx="135">
                  <c:v>321.89968426295337</c:v>
                </c:pt>
                <c:pt idx="136">
                  <c:v>323.96245025518135</c:v>
                </c:pt>
                <c:pt idx="137">
                  <c:v>326.02142764079798</c:v>
                </c:pt>
                <c:pt idx="138">
                  <c:v>328.07665325026903</c:v>
                </c:pt>
                <c:pt idx="139">
                  <c:v>330.12816371789995</c:v>
                </c:pt>
                <c:pt idx="140">
                  <c:v>332.17599547392194</c:v>
                </c:pt>
                <c:pt idx="141">
                  <c:v>334.22018473700848</c:v>
                </c:pt>
                <c:pt idx="142">
                  <c:v>336.26076750720932</c:v>
                </c:pt>
                <c:pt idx="143">
                  <c:v>338.29777955929092</c:v>
                </c:pt>
                <c:pt idx="144">
                  <c:v>340.33125643647145</c:v>
                </c:pt>
                <c:pt idx="145">
                  <c:v>342.36123344453944</c:v>
                </c:pt>
                <c:pt idx="146">
                  <c:v>344.38774564634321</c:v>
                </c:pt>
                <c:pt idx="147">
                  <c:v>346.41082785664173</c:v>
                </c:pt>
                <c:pt idx="148">
                  <c:v>348.43051463730387</c:v>
                </c:pt>
                <c:pt idx="149">
                  <c:v>350.44684029284559</c:v>
                </c:pt>
                <c:pt idx="150">
                  <c:v>352.45983886629443</c:v>
                </c:pt>
                <c:pt idx="151">
                  <c:v>354.46954413536992</c:v>
                </c:pt>
                <c:pt idx="152">
                  <c:v>356.47598960896943</c:v>
                </c:pt>
                <c:pt idx="153">
                  <c:v>358.47920852394878</c:v>
                </c:pt>
                <c:pt idx="154">
                  <c:v>360.47923384218763</c:v>
                </c:pt>
                <c:pt idx="155">
                  <c:v>362.47609824792875</c:v>
                </c:pt>
                <c:pt idx="156">
                  <c:v>364.46983414538221</c:v>
                </c:pt>
                <c:pt idx="157">
                  <c:v>366.46047365658364</c:v>
                </c:pt>
                <c:pt idx="158">
                  <c:v>368.4480486194974</c:v>
                </c:pt>
                <c:pt idx="159">
                  <c:v>370.43259058635556</c:v>
                </c:pt>
                <c:pt idx="160">
                  <c:v>372.41413082222283</c:v>
                </c:pt>
                <c:pt idx="161">
                  <c:v>374.39270030377872</c:v>
                </c:pt>
                <c:pt idx="162">
                  <c:v>376.36832971830842</c:v>
                </c:pt>
                <c:pt idx="163">
                  <c:v>378.34104946289324</c:v>
                </c:pt>
                <c:pt idx="164">
                  <c:v>380.31088964379268</c:v>
                </c:pt>
                <c:pt idx="165">
                  <c:v>382.27788007600958</c:v>
                </c:pt>
                <c:pt idx="166">
                  <c:v>384.24205028303095</c:v>
                </c:pt>
                <c:pt idx="167">
                  <c:v>386.20342949673591</c:v>
                </c:pt>
                <c:pt idx="168">
                  <c:v>388.16204665746403</c:v>
                </c:pt>
                <c:pt idx="169">
                  <c:v>390.1179304142363</c:v>
                </c:pt>
                <c:pt idx="170">
                  <c:v>392.07110912512127</c:v>
                </c:pt>
                <c:pt idx="171">
                  <c:v>394.02161085774048</c:v>
                </c:pt>
                <c:pt idx="172">
                  <c:v>395.96946338990529</c:v>
                </c:pt>
                <c:pt idx="173">
                  <c:v>397.91469421037937</c:v>
                </c:pt>
                <c:pt idx="174">
                  <c:v>399.85733051976052</c:v>
                </c:pt>
                <c:pt idx="175">
                  <c:v>401.79739923147503</c:v>
                </c:pt>
                <c:pt idx="176">
                  <c:v>403.73492697287958</c:v>
                </c:pt>
                <c:pt idx="177">
                  <c:v>405.66994008646418</c:v>
                </c:pt>
                <c:pt idx="178">
                  <c:v>407.60246463115146</c:v>
                </c:pt>
                <c:pt idx="179">
                  <c:v>409.53252638368588</c:v>
                </c:pt>
                <c:pt idx="180">
                  <c:v>411.46015084010867</c:v>
                </c:pt>
                <c:pt idx="181">
                  <c:v>413.38536321731294</c:v>
                </c:pt>
                <c:pt idx="182">
                  <c:v>415.30818845467491</c:v>
                </c:pt>
                <c:pt idx="183">
                  <c:v>417.22865121575501</c:v>
                </c:pt>
                <c:pt idx="184">
                  <c:v>419.14677589006681</c:v>
                </c:pt>
                <c:pt idx="185">
                  <c:v>421.06258659490669</c:v>
                </c:pt>
                <c:pt idx="186">
                  <c:v>422.97610717724291</c:v>
                </c:pt>
                <c:pt idx="187">
                  <c:v>424.88736121565768</c:v>
                </c:pt>
                <c:pt idx="188">
                  <c:v>426.79637202234022</c:v>
                </c:pt>
                <c:pt idx="189">
                  <c:v>428.70316264512581</c:v>
                </c:pt>
                <c:pt idx="190">
                  <c:v>430.60775586957828</c:v>
                </c:pt>
                <c:pt idx="191">
                  <c:v>432.51017422111198</c:v>
                </c:pt>
                <c:pt idx="192">
                  <c:v>434.41043996715013</c:v>
                </c:pt>
                <c:pt idx="193">
                  <c:v>436.30857511931634</c:v>
                </c:pt>
                <c:pt idx="194">
                  <c:v>438.20460143565663</c:v>
                </c:pt>
                <c:pt idx="195">
                  <c:v>440.09854042288873</c:v>
                </c:pt>
                <c:pt idx="196">
                  <c:v>441.99041333867609</c:v>
                </c:pt>
                <c:pt idx="197">
                  <c:v>443.88024119392412</c:v>
                </c:pt>
                <c:pt idx="198">
                  <c:v>445.7680447550955</c:v>
                </c:pt>
                <c:pt idx="199">
                  <c:v>447.65384454654321</c:v>
                </c:pt>
                <c:pt idx="200">
                  <c:v>449.53766085285821</c:v>
                </c:pt>
                <c:pt idx="201">
                  <c:v>451.41951372122981</c:v>
                </c:pt>
                <c:pt idx="202">
                  <c:v>453.29942296381654</c:v>
                </c:pt>
                <c:pt idx="203">
                  <c:v>455.17740816012582</c:v>
                </c:pt>
                <c:pt idx="204">
                  <c:v>457.05348865940056</c:v>
                </c:pt>
                <c:pt idx="205">
                  <c:v>458.92768358301026</c:v>
                </c:pt>
                <c:pt idx="206">
                  <c:v>460.80001182684572</c:v>
                </c:pt>
                <c:pt idx="207">
                  <c:v>462.67049206371502</c:v>
                </c:pt>
                <c:pt idx="208">
                  <c:v>464.53914274574026</c:v>
                </c:pt>
                <c:pt idx="209">
                  <c:v>466.40598210675216</c:v>
                </c:pt>
                <c:pt idx="210">
                  <c:v>468.27102816468232</c:v>
                </c:pt>
                <c:pt idx="211">
                  <c:v>470.13429872395096</c:v>
                </c:pt>
                <c:pt idx="212">
                  <c:v>471.99581137785043</c:v>
                </c:pt>
                <c:pt idx="213">
                  <c:v>473.85558351092084</c:v>
                </c:pt>
                <c:pt idx="214">
                  <c:v>475.71363230131874</c:v>
                </c:pt>
                <c:pt idx="215">
                  <c:v>477.56997472317744</c:v>
                </c:pt>
                <c:pt idx="216">
                  <c:v>479.42462754895718</c:v>
                </c:pt>
                <c:pt idx="217">
                  <c:v>481.27760735178515</c:v>
                </c:pt>
                <c:pt idx="218">
                  <c:v>483.12893050778354</c:v>
                </c:pt>
                <c:pt idx="219">
                  <c:v>484.97861319838569</c:v>
                </c:pt>
                <c:pt idx="220">
                  <c:v>486.82667141263966</c:v>
                </c:pt>
                <c:pt idx="221">
                  <c:v>488.67312094949716</c:v>
                </c:pt>
                <c:pt idx="222">
                  <c:v>490.51797742008858</c:v>
                </c:pt>
                <c:pt idx="223">
                  <c:v>492.36125624998277</c:v>
                </c:pt>
                <c:pt idx="224">
                  <c:v>494.20297268143162</c:v>
                </c:pt>
                <c:pt idx="225">
                  <c:v>496.04314177559809</c:v>
                </c:pt>
                <c:pt idx="226">
                  <c:v>497.88177841476744</c:v>
                </c:pt>
                <c:pt idx="227">
                  <c:v>499.71889730454166</c:v>
                </c:pt>
                <c:pt idx="228">
                  <c:v>501.55451297601638</c:v>
                </c:pt>
                <c:pt idx="229">
                  <c:v>503.38863978793955</c:v>
                </c:pt>
                <c:pt idx="230">
                  <c:v>505.22129192885188</c:v>
                </c:pt>
                <c:pt idx="231">
                  <c:v>507.05248341920867</c:v>
                </c:pt>
                <c:pt idx="232">
                  <c:v>508.88222811348288</c:v>
                </c:pt>
                <c:pt idx="233">
                  <c:v>510.7105397022487</c:v>
                </c:pt>
                <c:pt idx="234">
                  <c:v>512.53743171424571</c:v>
                </c:pt>
                <c:pt idx="235">
                  <c:v>514.36291751842339</c:v>
                </c:pt>
                <c:pt idx="236">
                  <c:v>516.18701032596618</c:v>
                </c:pt>
                <c:pt idx="237">
                  <c:v>518.00972319229754</c:v>
                </c:pt>
                <c:pt idx="238">
                  <c:v>519.83106901906478</c:v>
                </c:pt>
                <c:pt idx="239">
                  <c:v>521.65106055610318</c:v>
                </c:pt>
                <c:pt idx="240">
                  <c:v>523.46971040337951</c:v>
                </c:pt>
                <c:pt idx="241">
                  <c:v>525.2870310129158</c:v>
                </c:pt>
                <c:pt idx="242">
                  <c:v>527.10303469069106</c:v>
                </c:pt>
                <c:pt idx="243">
                  <c:v>528.91773359852414</c:v>
                </c:pt>
                <c:pt idx="244">
                  <c:v>530.73113975593492</c:v>
                </c:pt>
                <c:pt idx="245">
                  <c:v>532.54326504198491</c:v>
                </c:pt>
                <c:pt idx="246">
                  <c:v>534.35412119709747</c:v>
                </c:pt>
                <c:pt idx="247">
                  <c:v>536.16371982485714</c:v>
                </c:pt>
                <c:pt idx="248">
                  <c:v>537.97207239378804</c:v>
                </c:pt>
                <c:pt idx="249">
                  <c:v>539.77919023911272</c:v>
                </c:pt>
                <c:pt idx="250">
                  <c:v>541.58508456448908</c:v>
                </c:pt>
                <c:pt idx="251">
                  <c:v>543.38976644372804</c:v>
                </c:pt>
                <c:pt idx="252">
                  <c:v>545.19324682248987</c:v>
                </c:pt>
                <c:pt idx="253">
                  <c:v>546.99553651996052</c:v>
                </c:pt>
                <c:pt idx="254">
                  <c:v>548.79664623050769</c:v>
                </c:pt>
                <c:pt idx="255">
                  <c:v>550.59658652531698</c:v>
                </c:pt>
                <c:pt idx="256">
                  <c:v>552.39536785400742</c:v>
                </c:pt>
                <c:pt idx="257">
                  <c:v>554.19300054622784</c:v>
                </c:pt>
                <c:pt idx="258">
                  <c:v>555.98949481323223</c:v>
                </c:pt>
                <c:pt idx="259">
                  <c:v>557.78486074943669</c:v>
                </c:pt>
                <c:pt idx="260">
                  <c:v>559.57910833395613</c:v>
                </c:pt>
                <c:pt idx="261">
                  <c:v>561.37224743212153</c:v>
                </c:pt>
                <c:pt idx="262">
                  <c:v>563.16428779697821</c:v>
                </c:pt>
                <c:pt idx="263">
                  <c:v>564.95523907076438</c:v>
                </c:pt>
                <c:pt idx="264">
                  <c:v>566.7451107863717</c:v>
                </c:pt>
                <c:pt idx="265">
                  <c:v>568.53391236878588</c:v>
                </c:pt>
                <c:pt idx="266">
                  <c:v>570.32165313650944</c:v>
                </c:pt>
                <c:pt idx="267">
                  <c:v>572.10834230296575</c:v>
                </c:pt>
                <c:pt idx="268">
                  <c:v>573.89398897788431</c:v>
                </c:pt>
                <c:pt idx="269">
                  <c:v>575.67860216866859</c:v>
                </c:pt>
                <c:pt idx="270">
                  <c:v>577.46219078174488</c:v>
                </c:pt>
                <c:pt idx="271">
                  <c:v>579.24476362389476</c:v>
                </c:pt>
                <c:pt idx="272">
                  <c:v>581.02632940356852</c:v>
                </c:pt>
                <c:pt idx="273">
                  <c:v>582.80689673218183</c:v>
                </c:pt>
                <c:pt idx="274">
                  <c:v>584.58647412539483</c:v>
                </c:pt>
                <c:pt idx="275">
                  <c:v>586.36507000437439</c:v>
                </c:pt>
                <c:pt idx="276">
                  <c:v>588.14269269703959</c:v>
                </c:pt>
                <c:pt idx="277">
                  <c:v>589.91935043928947</c:v>
                </c:pt>
                <c:pt idx="278">
                  <c:v>591.69505137621582</c:v>
                </c:pt>
                <c:pt idx="279">
                  <c:v>593.469803563298</c:v>
                </c:pt>
                <c:pt idx="280">
                  <c:v>595.24361496758286</c:v>
                </c:pt>
                <c:pt idx="281">
                  <c:v>597.01649346884767</c:v>
                </c:pt>
                <c:pt idx="282">
                  <c:v>598.78844686074808</c:v>
                </c:pt>
                <c:pt idx="283">
                  <c:v>600.55948285194972</c:v>
                </c:pt>
                <c:pt idx="284">
                  <c:v>602.32960906724486</c:v>
                </c:pt>
                <c:pt idx="285">
                  <c:v>604.09883304865366</c:v>
                </c:pt>
                <c:pt idx="286">
                  <c:v>605.8671622565106</c:v>
                </c:pt>
                <c:pt idx="287">
                  <c:v>607.63460407053537</c:v>
                </c:pt>
                <c:pt idx="288">
                  <c:v>609.40116579088965</c:v>
                </c:pt>
                <c:pt idx="289">
                  <c:v>611.16685463921954</c:v>
                </c:pt>
                <c:pt idx="290">
                  <c:v>612.93167775968277</c:v>
                </c:pt>
                <c:pt idx="291">
                  <c:v>614.69564221996291</c:v>
                </c:pt>
                <c:pt idx="292">
                  <c:v>616.45875501226863</c:v>
                </c:pt>
                <c:pt idx="293">
                  <c:v>618.22102305431997</c:v>
                </c:pt>
                <c:pt idx="294">
                  <c:v>619.98245319032037</c:v>
                </c:pt>
                <c:pt idx="295">
                  <c:v>621.74305219191558</c:v>
                </c:pt>
                <c:pt idx="296">
                  <c:v>623.50282675913945</c:v>
                </c:pt>
                <c:pt idx="297">
                  <c:v>625.26178352134639</c:v>
                </c:pt>
                <c:pt idx="298">
                  <c:v>627.01992903813107</c:v>
                </c:pt>
                <c:pt idx="299">
                  <c:v>628.77726980023533</c:v>
                </c:pt>
                <c:pt idx="300">
                  <c:v>630.53381223044266</c:v>
                </c:pt>
                <c:pt idx="301">
                  <c:v>632.28956268446029</c:v>
                </c:pt>
                <c:pt idx="302">
                  <c:v>634.04452745178889</c:v>
                </c:pt>
                <c:pt idx="303">
                  <c:v>635.79871275658036</c:v>
                </c:pt>
                <c:pt idx="304">
                  <c:v>637.55212475848384</c:v>
                </c:pt>
                <c:pt idx="305">
                  <c:v>639.30476955348001</c:v>
                </c:pt>
                <c:pt idx="306">
                  <c:v>641.05665317470346</c:v>
                </c:pt>
                <c:pt idx="307">
                  <c:v>642.80778159325439</c:v>
                </c:pt>
                <c:pt idx="308">
                  <c:v>644.55816071899801</c:v>
                </c:pt>
                <c:pt idx="309">
                  <c:v>646.30779640135449</c:v>
                </c:pt>
                <c:pt idx="310">
                  <c:v>648.05669443007616</c:v>
                </c:pt>
                <c:pt idx="311">
                  <c:v>649.80486053601555</c:v>
                </c:pt>
                <c:pt idx="312">
                  <c:v>651.55230039188177</c:v>
                </c:pt>
                <c:pt idx="313">
                  <c:v>653.29901961298674</c:v>
                </c:pt>
                <c:pt idx="314">
                  <c:v>655.04502375798165</c:v>
                </c:pt>
                <c:pt idx="315">
                  <c:v>656.79031832958242</c:v>
                </c:pt>
                <c:pt idx="316">
                  <c:v>658.53490877528577</c:v>
                </c:pt>
                <c:pt idx="317">
                  <c:v>660.27880048807526</c:v>
                </c:pt>
                <c:pt idx="318">
                  <c:v>662.0219988071176</c:v>
                </c:pt>
                <c:pt idx="319">
                  <c:v>663.76450901844942</c:v>
                </c:pt>
                <c:pt idx="320">
                  <c:v>665.50633635565441</c:v>
                </c:pt>
                <c:pt idx="321">
                  <c:v>667.24748600053169</c:v>
                </c:pt>
                <c:pt idx="322">
                  <c:v>668.98796308375461</c:v>
                </c:pt>
                <c:pt idx="323">
                  <c:v>670.72777268552045</c:v>
                </c:pt>
                <c:pt idx="324">
                  <c:v>672.46691983619178</c:v>
                </c:pt>
                <c:pt idx="325">
                  <c:v>674.20540951692851</c:v>
                </c:pt>
                <c:pt idx="326">
                  <c:v>675.9432466603115</c:v>
                </c:pt>
                <c:pt idx="327">
                  <c:v>677.68043615095792</c:v>
                </c:pt>
                <c:pt idx="328">
                  <c:v>679.41698282612799</c:v>
                </c:pt>
                <c:pt idx="329">
                  <c:v>681.15289147632348</c:v>
                </c:pt>
                <c:pt idx="330">
                  <c:v>682.88816684587823</c:v>
                </c:pt>
                <c:pt idx="331">
                  <c:v>684.62281363354077</c:v>
                </c:pt>
                <c:pt idx="332">
                  <c:v>686.3568364930486</c:v>
                </c:pt>
                <c:pt idx="333">
                  <c:v>688.09024003369564</c:v>
                </c:pt>
                <c:pt idx="334">
                  <c:v>689.82302882089095</c:v>
                </c:pt>
                <c:pt idx="335">
                  <c:v>691.55520737671054</c:v>
                </c:pt>
                <c:pt idx="336">
                  <c:v>693.28678018044207</c:v>
                </c:pt>
                <c:pt idx="337">
                  <c:v>695.01775166912148</c:v>
                </c:pt>
                <c:pt idx="338">
                  <c:v>696.74812623806349</c:v>
                </c:pt>
                <c:pt idx="339">
                  <c:v>698.4779082413836</c:v>
                </c:pt>
                <c:pt idx="340">
                  <c:v>700.20710199251482</c:v>
                </c:pt>
                <c:pt idx="341">
                  <c:v>701.93571176471619</c:v>
                </c:pt>
                <c:pt idx="342">
                  <c:v>703.66374179157526</c:v>
                </c:pt>
                <c:pt idx="343">
                  <c:v>705.3911962675038</c:v>
                </c:pt>
                <c:pt idx="344">
                  <c:v>707.11807934822684</c:v>
                </c:pt>
                <c:pt idx="345">
                  <c:v>708.84439515126587</c:v>
                </c:pt>
                <c:pt idx="346">
                  <c:v>710.57014775641449</c:v>
                </c:pt>
                <c:pt idx="347">
                  <c:v>712.29534120620917</c:v>
                </c:pt>
                <c:pt idx="348">
                  <c:v>714.01997950639316</c:v>
                </c:pt>
                <c:pt idx="349">
                  <c:v>715.74406662637466</c:v>
                </c:pt>
                <c:pt idx="350">
                  <c:v>717.4676064996786</c:v>
                </c:pt>
                <c:pt idx="351">
                  <c:v>719.19060302439323</c:v>
                </c:pt>
                <c:pt idx="352">
                  <c:v>720.91306006361049</c:v>
                </c:pt>
                <c:pt idx="353">
                  <c:v>722.63498144586106</c:v>
                </c:pt>
                <c:pt idx="354">
                  <c:v>724.35637096554342</c:v>
                </c:pt>
                <c:pt idx="355">
                  <c:v>726.0772323833479</c:v>
                </c:pt>
                <c:pt idx="356">
                  <c:v>727.79756942667507</c:v>
                </c:pt>
                <c:pt idx="357">
                  <c:v>729.51738579004905</c:v>
                </c:pt>
                <c:pt idx="358">
                  <c:v>731.23668513552525</c:v>
                </c:pt>
                <c:pt idx="359">
                  <c:v>732.95547109309314</c:v>
                </c:pt>
                <c:pt idx="360">
                  <c:v>734.67374726107448</c:v>
                </c:pt>
                <c:pt idx="361">
                  <c:v>736.3915172065158</c:v>
                </c:pt>
                <c:pt idx="362">
                  <c:v>738.1087844655766</c:v>
                </c:pt>
                <c:pt idx="363">
                  <c:v>739.82555254391241</c:v>
                </c:pt>
                <c:pt idx="364">
                  <c:v>741.54182491705342</c:v>
                </c:pt>
                <c:pt idx="365">
                  <c:v>743.25760503077811</c:v>
                </c:pt>
                <c:pt idx="366">
                  <c:v>744.97289630148259</c:v>
                </c:pt>
                <c:pt idx="367">
                  <c:v>746.68770211654567</c:v>
                </c:pt>
                <c:pt idx="368">
                  <c:v>748.40202583468908</c:v>
                </c:pt>
                <c:pt idx="369">
                  <c:v>750.11587078633352</c:v>
                </c:pt>
                <c:pt idx="370">
                  <c:v>751.82924027395086</c:v>
                </c:pt>
                <c:pt idx="371">
                  <c:v>753.54213757241132</c:v>
                </c:pt>
                <c:pt idx="372">
                  <c:v>755.25456592932778</c:v>
                </c:pt>
                <c:pt idx="373">
                  <c:v>756.96652856539447</c:v>
                </c:pt>
                <c:pt idx="374">
                  <c:v>758.67802867472324</c:v>
                </c:pt>
                <c:pt idx="375">
                  <c:v>760.38906942517497</c:v>
                </c:pt>
                <c:pt idx="376">
                  <c:v>762.0996539586879</c:v>
                </c:pt>
                <c:pt idx="377">
                  <c:v>763.80978539160128</c:v>
                </c:pt>
                <c:pt idx="378">
                  <c:v>765.51946681497623</c:v>
                </c:pt>
                <c:pt idx="379">
                  <c:v>767.22870129491253</c:v>
                </c:pt>
                <c:pt idx="380">
                  <c:v>768.93749187286221</c:v>
                </c:pt>
                <c:pt idx="381">
                  <c:v>770.64584156593924</c:v>
                </c:pt>
                <c:pt idx="382">
                  <c:v>772.35375336722598</c:v>
                </c:pt>
                <c:pt idx="383">
                  <c:v>774.06123024607655</c:v>
                </c:pt>
                <c:pt idx="384">
                  <c:v>775.76827514841659</c:v>
                </c:pt>
                <c:pt idx="385">
                  <c:v>777.47489099704035</c:v>
                </c:pt>
                <c:pt idx="386">
                  <c:v>779.1810806919035</c:v>
                </c:pt>
                <c:pt idx="387">
                  <c:v>780.88684711041469</c:v>
                </c:pt>
                <c:pt idx="388">
                  <c:v>782.59219310772176</c:v>
                </c:pt>
                <c:pt idx="389">
                  <c:v>784.29712151699778</c:v>
                </c:pt>
                <c:pt idx="390">
                  <c:v>786.00163514972121</c:v>
                </c:pt>
                <c:pt idx="391">
                  <c:v>787.70573679595623</c:v>
                </c:pt>
                <c:pt idx="392">
                  <c:v>789.40942922462807</c:v>
                </c:pt>
                <c:pt idx="393">
                  <c:v>791.1127151837959</c:v>
                </c:pt>
                <c:pt idx="394">
                  <c:v>792.81559740092484</c:v>
                </c:pt>
                <c:pt idx="395">
                  <c:v>794.51807858315317</c:v>
                </c:pt>
                <c:pt idx="396">
                  <c:v>796.22016141755921</c:v>
                </c:pt>
                <c:pt idx="397">
                  <c:v>797.92184857142331</c:v>
                </c:pt>
                <c:pt idx="398">
                  <c:v>799.62314269248952</c:v>
                </c:pt>
                <c:pt idx="399">
                  <c:v>801.32404640922402</c:v>
                </c:pt>
                <c:pt idx="400">
                  <c:v>803.02456233107205</c:v>
                </c:pt>
                <c:pt idx="401">
                  <c:v>804.72469304871129</c:v>
                </c:pt>
                <c:pt idx="402">
                  <c:v>806.42444113430395</c:v>
                </c:pt>
                <c:pt idx="403">
                  <c:v>808.12380914174764</c:v>
                </c:pt>
                <c:pt idx="404">
                  <c:v>809.82279960692222</c:v>
                </c:pt>
                <c:pt idx="405">
                  <c:v>811.52141504793713</c:v>
                </c:pt>
                <c:pt idx="406">
                  <c:v>813.21965796537427</c:v>
                </c:pt>
                <c:pt idx="407">
                  <c:v>814.91753084253151</c:v>
                </c:pt>
                <c:pt idx="408">
                  <c:v>816.61503614566254</c:v>
                </c:pt>
                <c:pt idx="409">
                  <c:v>818.31217632421669</c:v>
                </c:pt>
                <c:pt idx="410">
                  <c:v>820.00895381107546</c:v>
                </c:pt>
                <c:pt idx="411">
                  <c:v>821.70537102278877</c:v>
                </c:pt>
                <c:pt idx="412">
                  <c:v>823.40143035980952</c:v>
                </c:pt>
                <c:pt idx="413">
                  <c:v>825.09713420672631</c:v>
                </c:pt>
                <c:pt idx="414">
                  <c:v>826.79248493249463</c:v>
                </c:pt>
                <c:pt idx="415">
                  <c:v>828.48748489066827</c:v>
                </c:pt>
                <c:pt idx="416">
                  <c:v>830.18213641962768</c:v>
                </c:pt>
                <c:pt idx="417">
                  <c:v>831.87644184280805</c:v>
                </c:pt>
                <c:pt idx="418">
                  <c:v>833.57040346892654</c:v>
                </c:pt>
                <c:pt idx="419">
                  <c:v>835.26402359220799</c:v>
                </c:pt>
                <c:pt idx="420">
                  <c:v>836.95730449261055</c:v>
                </c:pt>
                <c:pt idx="421">
                  <c:v>838.65024843604954</c:v>
                </c:pt>
                <c:pt idx="422">
                  <c:v>840.34285767462086</c:v>
                </c:pt>
                <c:pt idx="423">
                  <c:v>842.03513444682415</c:v>
                </c:pt>
                <c:pt idx="424">
                  <c:v>843.72708097778491</c:v>
                </c:pt>
                <c:pt idx="425">
                  <c:v>845.41869947947623</c:v>
                </c:pt>
                <c:pt idx="426">
                  <c:v>847.10999215094068</c:v>
                </c:pt>
                <c:pt idx="427">
                  <c:v>848.80096117851065</c:v>
                </c:pt>
                <c:pt idx="428">
                  <c:v>850.49160873602932</c:v>
                </c:pt>
                <c:pt idx="429">
                  <c:v>852.18193698507127</c:v>
                </c:pt>
                <c:pt idx="430">
                  <c:v>853.87194807516391</c:v>
                </c:pt>
                <c:pt idx="431">
                  <c:v>855.56164414400666</c:v>
                </c:pt>
                <c:pt idx="432">
                  <c:v>857.25102731769312</c:v>
                </c:pt>
                <c:pt idx="433">
                  <c:v>858.94009971093112</c:v>
                </c:pt>
                <c:pt idx="434">
                  <c:v>860.62886342726506</c:v>
                </c:pt>
                <c:pt idx="435">
                  <c:v>862.31732055929706</c:v>
                </c:pt>
                <c:pt idx="436">
                  <c:v>864.00547318890983</c:v>
                </c:pt>
                <c:pt idx="437">
                  <c:v>865.69332338748984</c:v>
                </c:pt>
                <c:pt idx="438">
                  <c:v>867.38087321615149</c:v>
                </c:pt>
                <c:pt idx="439">
                  <c:v>869.06812472596187</c:v>
                </c:pt>
                <c:pt idx="440">
                  <c:v>870.75507995816668</c:v>
                </c:pt>
                <c:pt idx="441">
                  <c:v>872.4417409444186</c:v>
                </c:pt>
                <c:pt idx="442">
                  <c:v>874.12810970700491</c:v>
                </c:pt>
                <c:pt idx="443">
                  <c:v>875.81418825907815</c:v>
                </c:pt>
                <c:pt idx="444">
                  <c:v>877.49997860488816</c:v>
                </c:pt>
                <c:pt idx="445">
                  <c:v>879.18548274001603</c:v>
                </c:pt>
                <c:pt idx="446">
                  <c:v>880.8707026516098</c:v>
                </c:pt>
                <c:pt idx="447">
                  <c:v>882.55564031862241</c:v>
                </c:pt>
                <c:pt idx="448">
                  <c:v>884.24029771205244</c:v>
                </c:pt>
                <c:pt idx="449">
                  <c:v>885.92467679518688</c:v>
                </c:pt>
                <c:pt idx="450">
                  <c:v>887.60877952384726</c:v>
                </c:pt>
                <c:pt idx="451">
                  <c:v>889.29260784663893</c:v>
                </c:pt>
                <c:pt idx="452">
                  <c:v>890.97616370520188</c:v>
                </c:pt>
                <c:pt idx="453">
                  <c:v>892.65944903446791</c:v>
                </c:pt>
                <c:pt idx="454">
                  <c:v>894.34246576291923</c:v>
                </c:pt>
                <c:pt idx="455">
                  <c:v>896.02521581285168</c:v>
                </c:pt>
                <c:pt idx="456">
                  <c:v>897.70770110064325</c:v>
                </c:pt>
                <c:pt idx="457">
                  <c:v>899.38992353702554</c:v>
                </c:pt>
                <c:pt idx="458">
                  <c:v>901.07188502736153</c:v>
                </c:pt>
                <c:pt idx="459">
                  <c:v>902.75358747192763</c:v>
                </c:pt>
                <c:pt idx="460">
                  <c:v>904.43503276620197</c:v>
                </c:pt>
                <c:pt idx="461">
                  <c:v>906.11622280115841</c:v>
                </c:pt>
                <c:pt idx="462">
                  <c:v>907.79715946356669</c:v>
                </c:pt>
                <c:pt idx="463">
                  <c:v>909.47784463629989</c:v>
                </c:pt>
                <c:pt idx="464">
                  <c:v>911.15828019864875</c:v>
                </c:pt>
                <c:pt idx="465">
                  <c:v>912.83846802664323</c:v>
                </c:pt>
                <c:pt idx="466">
                  <c:v>914.51840999338401</c:v>
                </c:pt>
                <c:pt idx="467">
                  <c:v>916.19810796938032</c:v>
                </c:pt>
                <c:pt idx="468">
                  <c:v>917.87756382289876</c:v>
                </c:pt>
                <c:pt idx="469">
                  <c:v>919.55677942032207</c:v>
                </c:pt>
                <c:pt idx="470">
                  <c:v>921.2357566265174</c:v>
                </c:pt>
                <c:pt idx="471">
                  <c:v>922.9144973052172</c:v>
                </c:pt>
                <c:pt idx="472">
                  <c:v>924.59300331941074</c:v>
                </c:pt>
                <c:pt idx="473">
                  <c:v>926.27127653175012</c:v>
                </c:pt>
                <c:pt idx="474">
                  <c:v>927.94931880496813</c:v>
                </c:pt>
                <c:pt idx="475">
                  <c:v>929.62713200231269</c:v>
                </c:pt>
                <c:pt idx="476">
                  <c:v>931.30471798799533</c:v>
                </c:pt>
                <c:pt idx="477">
                  <c:v>932.98207862765753</c:v>
                </c:pt>
                <c:pt idx="478">
                  <c:v>934.65921578885423</c:v>
                </c:pt>
                <c:pt idx="479">
                  <c:v>936.33613134155746</c:v>
                </c:pt>
                <c:pt idx="480">
                  <c:v>938.01282715867842</c:v>
                </c:pt>
                <c:pt idx="481">
                  <c:v>939.68930511661381</c:v>
                </c:pt>
                <c:pt idx="482">
                  <c:v>941.36556709581498</c:v>
                </c:pt>
                <c:pt idx="483">
                  <c:v>943.04161498138103</c:v>
                </c:pt>
                <c:pt idx="484">
                  <c:v>944.71745066368101</c:v>
                </c:pt>
                <c:pt idx="485">
                  <c:v>946.3930760390042</c:v>
                </c:pt>
                <c:pt idx="486">
                  <c:v>948.06849301024124</c:v>
                </c:pt>
                <c:pt idx="487">
                  <c:v>949.74370348760067</c:v>
                </c:pt>
                <c:pt idx="488">
                  <c:v>951.41870938935983</c:v>
                </c:pt>
                <c:pt idx="489">
                  <c:v>953.09351264265672</c:v>
                </c:pt>
                <c:pt idx="490">
                  <c:v>954.76811518432328</c:v>
                </c:pt>
                <c:pt idx="491">
                  <c:v>956.44251896176502</c:v>
                </c:pt>
                <c:pt idx="492">
                  <c:v>958.1167259338896</c:v>
                </c:pt>
                <c:pt idx="493">
                  <c:v>959.79073807209022</c:v>
                </c:pt>
                <c:pt idx="494">
                  <c:v>961.46455736128621</c:v>
                </c:pt>
                <c:pt idx="495">
                  <c:v>963.13818580102838</c:v>
                </c:pt>
                <c:pt idx="496">
                  <c:v>964.81162540667196</c:v>
                </c:pt>
                <c:pt idx="497">
                  <c:v>966.48487821062633</c:v>
                </c:pt>
                <c:pt idx="498">
                  <c:v>968.15794626368586</c:v>
                </c:pt>
                <c:pt idx="499">
                  <c:v>969.83083163645108</c:v>
                </c:pt>
                <c:pt idx="500">
                  <c:v>971.50353642084804</c:v>
                </c:pt>
                <c:pt idx="501">
                  <c:v>973.17606273175613</c:v>
                </c:pt>
                <c:pt idx="502">
                  <c:v>974.84841270875404</c:v>
                </c:pt>
                <c:pt idx="503">
                  <c:v>976.52058851799711</c:v>
                </c:pt>
                <c:pt idx="504">
                  <c:v>978.19259235423874</c:v>
                </c:pt>
                <c:pt idx="505">
                  <c:v>979.86442644301087</c:v>
                </c:pt>
                <c:pt idx="506">
                  <c:v>981.53609304298323</c:v>
                </c:pt>
                <c:pt idx="507">
                  <c:v>979.86532600160376</c:v>
                </c:pt>
                <c:pt idx="508">
                  <c:v>978.1945016426539</c:v>
                </c:pt>
                <c:pt idx="509">
                  <c:v>976.52340601249296</c:v>
                </c:pt>
                <c:pt idx="510">
                  <c:v>974.85203634079744</c:v>
                </c:pt>
                <c:pt idx="511">
                  <c:v>973.18038982576797</c:v>
                </c:pt>
                <c:pt idx="512">
                  <c:v>971.50846363452547</c:v>
                </c:pt>
                <c:pt idx="513">
                  <c:v>969.83625490354632</c:v>
                </c:pt>
                <c:pt idx="514">
                  <c:v>968.1637607391383</c:v>
                </c:pt>
                <c:pt idx="515">
                  <c:v>966.49097821795863</c:v>
                </c:pt>
                <c:pt idx="516">
                  <c:v>964.817904387574</c:v>
                </c:pt>
                <c:pt idx="517">
                  <c:v>963.14453626706756</c:v>
                </c:pt>
                <c:pt idx="518">
                  <c:v>961.47087084769055</c:v>
                </c:pt>
                <c:pt idx="519">
                  <c:v>959.79690509356226</c:v>
                </c:pt>
                <c:pt idx="520">
                  <c:v>958.12263594241972</c:v>
                </c:pt>
                <c:pt idx="521">
                  <c:v>956.44806030641837</c:v>
                </c:pt>
                <c:pt idx="522">
                  <c:v>954.77317507298449</c:v>
                </c:pt>
                <c:pt idx="523">
                  <c:v>953.09797710572332</c:v>
                </c:pt>
                <c:pt idx="524">
                  <c:v>951.42246324538189</c:v>
                </c:pt>
                <c:pt idx="525">
                  <c:v>949.74663031086959</c:v>
                </c:pt>
                <c:pt idx="526">
                  <c:v>948.07047510033874</c:v>
                </c:pt>
                <c:pt idx="527">
                  <c:v>946.39399439232466</c:v>
                </c:pt>
                <c:pt idx="528">
                  <c:v>944.71718494694937</c:v>
                </c:pt>
                <c:pt idx="529">
                  <c:v>943.04004350718947</c:v>
                </c:pt>
                <c:pt idx="530">
                  <c:v>941.36256680020972</c:v>
                </c:pt>
                <c:pt idx="531">
                  <c:v>939.6847515387642</c:v>
                </c:pt>
                <c:pt idx="532">
                  <c:v>938.00659442266829</c:v>
                </c:pt>
                <c:pt idx="533">
                  <c:v>936.32809214033921</c:v>
                </c:pt>
                <c:pt idx="534">
                  <c:v>934.64924137041191</c:v>
                </c:pt>
                <c:pt idx="535">
                  <c:v>932.97003878342855</c:v>
                </c:pt>
                <c:pt idx="536">
                  <c:v>931.29048104360402</c:v>
                </c:pt>
                <c:pt idx="537">
                  <c:v>929.61056481066919</c:v>
                </c:pt>
                <c:pt idx="538">
                  <c:v>927.93028674179459</c:v>
                </c:pt>
                <c:pt idx="539">
                  <c:v>926.24964349359448</c:v>
                </c:pt>
                <c:pt idx="540">
                  <c:v>924.56863172421333</c:v>
                </c:pt>
                <c:pt idx="541">
                  <c:v>922.88724809549706</c:v>
                </c:pt>
                <c:pt idx="542">
                  <c:v>921.20548927524976</c:v>
                </c:pt>
                <c:pt idx="543">
                  <c:v>919.52335193957742</c:v>
                </c:pt>
                <c:pt idx="544">
                  <c:v>917.84083277531886</c:v>
                </c:pt>
                <c:pt idx="545">
                  <c:v>916.15792848256785</c:v>
                </c:pt>
                <c:pt idx="546">
                  <c:v>914.47463577728502</c:v>
                </c:pt>
                <c:pt idx="547">
                  <c:v>912.79095139400135</c:v>
                </c:pt>
                <c:pt idx="548">
                  <c:v>911.1068720886143</c:v>
                </c:pt>
                <c:pt idx="549">
                  <c:v>909.42239464127692</c:v>
                </c:pt>
                <c:pt idx="550">
                  <c:v>907.73751585938203</c:v>
                </c:pt>
                <c:pt idx="551">
                  <c:v>906.0522325806387</c:v>
                </c:pt>
                <c:pt idx="552">
                  <c:v>904.36654167624579</c:v>
                </c:pt>
                <c:pt idx="553">
                  <c:v>902.68044005415868</c:v>
                </c:pt>
                <c:pt idx="554">
                  <c:v>900.99392466244979</c:v>
                </c:pt>
                <c:pt idx="555">
                  <c:v>899.30699249276552</c:v>
                </c:pt>
                <c:pt idx="556">
                  <c:v>897.61964058387468</c:v>
                </c:pt>
                <c:pt idx="557">
                  <c:v>895.93186602530989</c:v>
                </c:pt>
                <c:pt idx="558">
                  <c:v>894.24366596110053</c:v>
                </c:pt>
                <c:pt idx="559">
                  <c:v>892.55503759359419</c:v>
                </c:pt>
                <c:pt idx="560">
                  <c:v>890.86597818736686</c:v>
                </c:pt>
                <c:pt idx="561">
                  <c:v>889.17648507321667</c:v>
                </c:pt>
                <c:pt idx="562">
                  <c:v>887.48655565223976</c:v>
                </c:pt>
                <c:pt idx="563">
                  <c:v>885.79618739998591</c:v>
                </c:pt>
                <c:pt idx="564">
                  <c:v>884.10537787068631</c:v>
                </c:pt>
                <c:pt idx="565">
                  <c:v>882.41412470155342</c:v>
                </c:pt>
                <c:pt idx="566">
                  <c:v>880.72242561714256</c:v>
                </c:pt>
                <c:pt idx="567">
                  <c:v>879.03027843377458</c:v>
                </c:pt>
                <c:pt idx="568">
                  <c:v>877.33768106400726</c:v>
                </c:pt>
                <c:pt idx="569">
                  <c:v>875.64463152115184</c:v>
                </c:pt>
                <c:pt idx="570">
                  <c:v>873.95112792382417</c:v>
                </c:pt>
                <c:pt idx="571">
                  <c:v>872.25716850052061</c:v>
                </c:pt>
                <c:pt idx="572">
                  <c:v>870.56275159420784</c:v>
                </c:pt>
                <c:pt idx="573">
                  <c:v>868.86787566691476</c:v>
                </c:pt>
                <c:pt idx="574">
                  <c:v>867.17253930431264</c:v>
                </c:pt>
                <c:pt idx="575">
                  <c:v>865.47674122026774</c:v>
                </c:pt>
                <c:pt idx="576">
                  <c:v>863.78048026135104</c:v>
                </c:pt>
                <c:pt idx="577">
                  <c:v>862.08375541128441</c:v>
                </c:pt>
                <c:pt idx="578">
                  <c:v>860.3865657953047</c:v>
                </c:pt>
                <c:pt idx="579">
                  <c:v>858.68891068441997</c:v>
                </c:pt>
                <c:pt idx="580">
                  <c:v>856.99078949953628</c:v>
                </c:pt>
                <c:pt idx="581">
                  <c:v>855.29220181542291</c:v>
                </c:pt>
                <c:pt idx="582">
                  <c:v>853.5931473644863</c:v>
                </c:pt>
                <c:pt idx="583">
                  <c:v>851.8936260403201</c:v>
                </c:pt>
                <c:pt idx="584">
                  <c:v>850.19363790098942</c:v>
                </c:pt>
                <c:pt idx="585">
                  <c:v>848.49318317200766</c:v>
                </c:pt>
                <c:pt idx="586">
                  <c:v>846.79226224896161</c:v>
                </c:pt>
                <c:pt idx="587">
                  <c:v>845.09087569972678</c:v>
                </c:pt>
                <c:pt idx="588">
                  <c:v>843.38902426621803</c:v>
                </c:pt>
                <c:pt idx="589">
                  <c:v>841.68670886561006</c:v>
                </c:pt>
                <c:pt idx="590">
                  <c:v>839.98393059095042</c:v>
                </c:pt>
                <c:pt idx="591">
                  <c:v>838.28069071108791</c:v>
                </c:pt>
                <c:pt idx="592">
                  <c:v>836.57699066981957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87-4A56-A873-638D862AB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31411"/>
        <c:axId val="60131266"/>
      </c:scatterChart>
      <c:valAx>
        <c:axId val="76931411"/>
        <c:scaling>
          <c:orientation val="minMax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559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lang="pt-BR" sz="1559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p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  <a:endParaRPr lang="pt-BR"/>
          </a:p>
        </c:txPr>
        <c:crossAx val="60131266"/>
        <c:crosses val="autoZero"/>
        <c:crossBetween val="midCat"/>
      </c:valAx>
      <c:valAx>
        <c:axId val="60131266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559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lang="pt-BR" sz="1559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q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20" b="0" u="none" strike="noStrik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  <a:endParaRPr lang="pt-BR"/>
          </a:p>
        </c:txPr>
        <c:crossAx val="7693141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0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80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11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80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A!$W$58:$W$650</c:f>
              <c:numCache>
                <c:formatCode>General</c:formatCode>
                <c:ptCount val="593"/>
                <c:pt idx="0">
                  <c:v>0</c:v>
                </c:pt>
                <c:pt idx="1">
                  <c:v>1.657390220876863E-5</c:v>
                </c:pt>
                <c:pt idx="2">
                  <c:v>5.1911877005646691E-5</c:v>
                </c:pt>
                <c:pt idx="3">
                  <c:v>8.7708379804608426E-5</c:v>
                </c:pt>
                <c:pt idx="4">
                  <c:v>1.2396829980908114E-4</c:v>
                </c:pt>
                <c:pt idx="5">
                  <c:v>1.60696310701677E-4</c:v>
                </c:pt>
                <c:pt idx="6">
                  <c:v>1.9789666170916845E-4</c:v>
                </c:pt>
                <c:pt idx="7">
                  <c:v>2.3557316692255313E-4</c:v>
                </c:pt>
                <c:pt idx="8">
                  <c:v>2.737292102145708E-4</c:v>
                </c:pt>
                <c:pt idx="9">
                  <c:v>3.1236775355691237E-4</c:v>
                </c:pt>
                <c:pt idx="10">
                  <c:v>3.5149134655838149E-4</c:v>
                </c:pt>
                <c:pt idx="11">
                  <c:v>3.9110213662756196E-4</c:v>
                </c:pt>
                <c:pt idx="12">
                  <c:v>4.3120187953787415E-4</c:v>
                </c:pt>
                <c:pt idx="13">
                  <c:v>4.7179195029184949E-4</c:v>
                </c:pt>
                <c:pt idx="14">
                  <c:v>5.128733542197777E-4</c:v>
                </c:pt>
                <c:pt idx="15">
                  <c:v>5.5444673826737974E-4</c:v>
                </c:pt>
                <c:pt idx="16">
                  <c:v>5.9651240243494062E-4</c:v>
                </c:pt>
                <c:pt idx="17">
                  <c:v>6.3907031133511214E-4</c:v>
                </c:pt>
                <c:pt idx="18">
                  <c:v>6.8212010583839429E-4</c:v>
                </c:pt>
                <c:pt idx="19">
                  <c:v>7.2566111477909384E-4</c:v>
                </c:pt>
                <c:pt idx="20">
                  <c:v>7.6969236669463406E-4</c:v>
                </c:pt>
                <c:pt idx="21">
                  <c:v>8.1421260157302656E-4</c:v>
                </c:pt>
                <c:pt idx="22">
                  <c:v>8.5922028258540164E-4</c:v>
                </c:pt>
                <c:pt idx="23">
                  <c:v>9.0471360777973097E-4</c:v>
                </c:pt>
                <c:pt idx="24">
                  <c:v>9.5069052171636707E-4</c:v>
                </c:pt>
                <c:pt idx="25">
                  <c:v>9.9714872702360755E-4</c:v>
                </c:pt>
                <c:pt idx="26">
                  <c:v>1.0440856958554223E-3</c:v>
                </c:pt>
                <c:pt idx="27">
                  <c:v>1.0914986812337866E-3</c:v>
                </c:pt>
                <c:pt idx="28">
                  <c:v>1.1393847282583089E-3</c:v>
                </c:pt>
                <c:pt idx="29">
                  <c:v>1.1877406851693072E-3</c:v>
                </c:pt>
                <c:pt idx="30">
                  <c:v>1.2365632142487739E-3</c:v>
                </c:pt>
                <c:pt idx="31">
                  <c:v>1.2858488025471711E-3</c:v>
                </c:pt>
                <c:pt idx="32">
                  <c:v>1.3355937724239828E-3</c:v>
                </c:pt>
                <c:pt idx="33">
                  <c:v>1.3857942918905739E-3</c:v>
                </c:pt>
                <c:pt idx="34">
                  <c:v>1.4364463847470978E-3</c:v>
                </c:pt>
                <c:pt idx="35">
                  <c:v>1.4875459405027233E-3</c:v>
                </c:pt>
                <c:pt idx="36">
                  <c:v>1.5390887240728116E-3</c:v>
                </c:pt>
                <c:pt idx="37">
                  <c:v>1.5910703852458239E-3</c:v>
                </c:pt>
                <c:pt idx="38">
                  <c:v>1.6434864679136939E-3</c:v>
                </c:pt>
                <c:pt idx="39">
                  <c:v>1.6963324190606859E-3</c:v>
                </c:pt>
                <c:pt idx="40">
                  <c:v>1.749603597506747E-3</c:v>
                </c:pt>
                <c:pt idx="41">
                  <c:v>1.8032952824015658E-3</c:v>
                </c:pt>
                <c:pt idx="42">
                  <c:v>1.8574026814665197E-3</c:v>
                </c:pt>
                <c:pt idx="43">
                  <c:v>1.9119209389830433E-3</c:v>
                </c:pt>
                <c:pt idx="44">
                  <c:v>1.9668451435246649E-3</c:v>
                </c:pt>
                <c:pt idx="45">
                  <c:v>2.0221703354342093E-3</c:v>
                </c:pt>
                <c:pt idx="46">
                  <c:v>2.0778915140434212E-3</c:v>
                </c:pt>
                <c:pt idx="47">
                  <c:v>2.1340036446374812E-3</c:v>
                </c:pt>
                <c:pt idx="48">
                  <c:v>2.1905016651641235E-3</c:v>
                </c:pt>
                <c:pt idx="49">
                  <c:v>2.2473804926894953E-3</c:v>
                </c:pt>
                <c:pt idx="50">
                  <c:v>2.3046350296016403E-3</c:v>
                </c:pt>
                <c:pt idx="51">
                  <c:v>2.3622601695652366E-3</c:v>
                </c:pt>
                <c:pt idx="52">
                  <c:v>2.4202508032287835E-3</c:v>
                </c:pt>
                <c:pt idx="53">
                  <c:v>2.4786018236884169E-3</c:v>
                </c:pt>
                <c:pt idx="54">
                  <c:v>2.5373081317107034E-3</c:v>
                </c:pt>
                <c:pt idx="55">
                  <c:v>2.5963646407188264E-3</c:v>
                </c:pt>
                <c:pt idx="56">
                  <c:v>2.6557662815457437E-3</c:v>
                </c:pt>
                <c:pt idx="57">
                  <c:v>2.715508006957826E-3</c:v>
                </c:pt>
                <c:pt idx="58">
                  <c:v>2.7755847959546089E-3</c:v>
                </c:pt>
                <c:pt idx="59">
                  <c:v>2.8359916578478495E-3</c:v>
                </c:pt>
                <c:pt idx="60">
                  <c:v>2.8967236361254669E-3</c:v>
                </c:pt>
                <c:pt idx="61">
                  <c:v>2.9577758121047269E-3</c:v>
                </c:pt>
                <c:pt idx="62">
                  <c:v>3.0191433083799988E-3</c:v>
                </c:pt>
                <c:pt idx="63">
                  <c:v>3.08082129206957E-3</c:v>
                </c:pt>
                <c:pt idx="64">
                  <c:v>3.1428049778676479E-3</c:v>
                </c:pt>
                <c:pt idx="65">
                  <c:v>3.2050896309057308E-3</c:v>
                </c:pt>
                <c:pt idx="66">
                  <c:v>3.2676705694294219E-3</c:v>
                </c:pt>
                <c:pt idx="67">
                  <c:v>3.3305431672953126E-3</c:v>
                </c:pt>
                <c:pt idx="68">
                  <c:v>3.3937028562944878E-3</c:v>
                </c:pt>
                <c:pt idx="69">
                  <c:v>3.4571451283061574E-3</c:v>
                </c:pt>
                <c:pt idx="70">
                  <c:v>3.5208655372890117E-3</c:v>
                </c:pt>
                <c:pt idx="71">
                  <c:v>3.5848597011140081E-3</c:v>
                </c:pt>
                <c:pt idx="72">
                  <c:v>3.6491233032442177E-3</c:v>
                </c:pt>
                <c:pt idx="73">
                  <c:v>3.7136520942681502E-3</c:v>
                </c:pt>
                <c:pt idx="74">
                  <c:v>3.7784418932903787E-3</c:v>
                </c:pt>
                <c:pt idx="75">
                  <c:v>3.8434885891857253E-3</c:v>
                </c:pt>
                <c:pt idx="76">
                  <c:v>3.9087881417216317E-3</c:v>
                </c:pt>
                <c:pt idx="77">
                  <c:v>3.9743365825545048E-3</c:v>
                </c:pt>
                <c:pt idx="78">
                  <c:v>4.0401300161041227E-3</c:v>
                </c:pt>
                <c:pt idx="79">
                  <c:v>4.1061646203122415E-3</c:v>
                </c:pt>
                <c:pt idx="80">
                  <c:v>4.1724366472895014E-3</c:v>
                </c:pt>
                <c:pt idx="81">
                  <c:v>4.2389424238556076E-3</c:v>
                </c:pt>
                <c:pt idx="82">
                  <c:v>4.3056783519777589E-3</c:v>
                </c:pt>
                <c:pt idx="83">
                  <c:v>4.3726409091120856E-3</c:v>
                </c:pt>
                <c:pt idx="84">
                  <c:v>4.4398266484525183E-3</c:v>
                </c:pt>
                <c:pt idx="85">
                  <c:v>4.5072321990908418E-3</c:v>
                </c:pt>
                <c:pt idx="86">
                  <c:v>4.5748542660938559E-3</c:v>
                </c:pt>
                <c:pt idx="87">
                  <c:v>4.642689630500664E-3</c:v>
                </c:pt>
                <c:pt idx="88">
                  <c:v>4.7107351492445791E-3</c:v>
                </c:pt>
                <c:pt idx="89">
                  <c:v>4.7789877550037697E-3</c:v>
                </c:pt>
                <c:pt idx="90">
                  <c:v>4.8474444559851119E-3</c:v>
                </c:pt>
                <c:pt idx="91">
                  <c:v>4.9161023356437796E-3</c:v>
                </c:pt>
                <c:pt idx="92">
                  <c:v>4.9849585523439877E-3</c:v>
                </c:pt>
                <c:pt idx="93">
                  <c:v>5.054010338962924E-3</c:v>
                </c:pt>
                <c:pt idx="94">
                  <c:v>5.1232550024427181E-3</c:v>
                </c:pt>
                <c:pt idx="95">
                  <c:v>5.1926899232929615E-3</c:v>
                </c:pt>
                <c:pt idx="96">
                  <c:v>5.2623125550477629E-3</c:v>
                </c:pt>
                <c:pt idx="97">
                  <c:v>5.3321204236797719E-3</c:v>
                </c:pt>
                <c:pt idx="98">
                  <c:v>5.4021111269748978E-3</c:v>
                </c:pt>
                <c:pt idx="99">
                  <c:v>5.4722823338705252E-3</c:v>
                </c:pt>
                <c:pt idx="100">
                  <c:v>5.5426317837601428E-3</c:v>
                </c:pt>
                <c:pt idx="101">
                  <c:v>5.6131572857666887E-3</c:v>
                </c:pt>
                <c:pt idx="102">
                  <c:v>5.6838567179883252E-3</c:v>
                </c:pt>
                <c:pt idx="103">
                  <c:v>5.7547280267179271E-3</c:v>
                </c:pt>
                <c:pt idx="104">
                  <c:v>5.8257692256395658E-3</c:v>
                </c:pt>
                <c:pt idx="105">
                  <c:v>5.896978395004678E-3</c:v>
                </c:pt>
                <c:pt idx="106">
                  <c:v>5.9683536807883641E-3</c:v>
                </c:pt>
                <c:pt idx="107">
                  <c:v>6.0398932938311185E-3</c:v>
                </c:pt>
                <c:pt idx="108">
                  <c:v>6.1115955089644227E-3</c:v>
                </c:pt>
                <c:pt idx="109">
                  <c:v>6.1834586641249471E-3</c:v>
                </c:pt>
                <c:pt idx="110">
                  <c:v>6.2554811594582767E-3</c:v>
                </c:pt>
                <c:pt idx="111">
                  <c:v>6.3276614564136005E-3</c:v>
                </c:pt>
                <c:pt idx="112">
                  <c:v>6.3999980768314783E-3</c:v>
                </c:pt>
                <c:pt idx="113">
                  <c:v>6.4724896020264674E-3</c:v>
                </c:pt>
                <c:pt idx="114">
                  <c:v>6.5451346718656787E-3</c:v>
                </c:pt>
                <c:pt idx="115">
                  <c:v>6.6179319838451161E-3</c:v>
                </c:pt>
                <c:pt idx="116">
                  <c:v>6.690880292165061E-3</c:v>
                </c:pt>
                <c:pt idx="117">
                  <c:v>6.7639784068054785E-3</c:v>
                </c:pt>
                <c:pt idx="118">
                  <c:v>6.8372251926035604E-3</c:v>
                </c:pt>
                <c:pt idx="119">
                  <c:v>6.9106195683332145E-3</c:v>
                </c:pt>
                <c:pt idx="120">
                  <c:v>6.9841605057890301E-3</c:v>
                </c:pt>
                <c:pt idx="121">
                  <c:v>7.0578470288745476E-3</c:v>
                </c:pt>
                <c:pt idx="122">
                  <c:v>7.1316782126967012E-3</c:v>
                </c:pt>
                <c:pt idx="123">
                  <c:v>7.2056531826664438E-3</c:v>
                </c:pt>
                <c:pt idx="124">
                  <c:v>7.2797711136074897E-3</c:v>
                </c:pt>
                <c:pt idx="125">
                  <c:v>7.3540312288726123E-3</c:v>
                </c:pt>
                <c:pt idx="126">
                  <c:v>7.4284327994694269E-3</c:v>
                </c:pt>
                <c:pt idx="127">
                  <c:v>7.5029751431956899E-3</c:v>
                </c:pt>
                <c:pt idx="128">
                  <c:v>7.5776576237845342E-3</c:v>
                </c:pt>
                <c:pt idx="129">
                  <c:v>7.6524796500612256E-3</c:v>
                </c:pt>
                <c:pt idx="130">
                  <c:v>7.7274406751104228E-3</c:v>
                </c:pt>
                <c:pt idx="131">
                  <c:v>7.8025401954556293E-3</c:v>
                </c:pt>
                <c:pt idx="132">
                  <c:v>7.87777775025119E-3</c:v>
                </c:pt>
                <c:pt idx="133">
                  <c:v>7.9531529204860327E-3</c:v>
                </c:pt>
                <c:pt idx="134">
                  <c:v>8.02866532820125E-3</c:v>
                </c:pt>
                <c:pt idx="135">
                  <c:v>8.1043146357204204E-3</c:v>
                </c:pt>
                <c:pt idx="136">
                  <c:v>8.18010054489356E-3</c:v>
                </c:pt>
                <c:pt idx="137">
                  <c:v>8.2560227963548154E-3</c:v>
                </c:pt>
                <c:pt idx="138">
                  <c:v>8.33208116879431E-3</c:v>
                </c:pt>
                <c:pt idx="139">
                  <c:v>8.4082754782438141E-3</c:v>
                </c:pt>
                <c:pt idx="140">
                  <c:v>8.4846055773770516E-3</c:v>
                </c:pt>
                <c:pt idx="141">
                  <c:v>8.5610713548241093E-3</c:v>
                </c:pt>
                <c:pt idx="142">
                  <c:v>8.6376727345006173E-3</c:v>
                </c:pt>
                <c:pt idx="143">
                  <c:v>8.7144096749512175E-3</c:v>
                </c:pt>
                <c:pt idx="144">
                  <c:v>8.7912821687079635E-3</c:v>
                </c:pt>
                <c:pt idx="145">
                  <c:v>8.8682902416630672E-3</c:v>
                </c:pt>
                <c:pt idx="146">
                  <c:v>8.9454339524565173E-3</c:v>
                </c:pt>
                <c:pt idx="147">
                  <c:v>9.022713391878304E-3</c:v>
                </c:pt>
                <c:pt idx="148">
                  <c:v>9.1001286822851649E-3</c:v>
                </c:pt>
                <c:pt idx="149">
                  <c:v>9.1776799770320258E-3</c:v>
                </c:pt>
                <c:pt idx="150">
                  <c:v>9.2553674599178473E-3</c:v>
                </c:pt>
                <c:pt idx="151">
                  <c:v>9.3331913446458165E-3</c:v>
                </c:pt>
                <c:pt idx="152">
                  <c:v>9.4111518742983555E-3</c:v>
                </c:pt>
                <c:pt idx="153">
                  <c:v>9.489249320825642E-3</c:v>
                </c:pt>
                <c:pt idx="154">
                  <c:v>9.5674839845490672E-3</c:v>
                </c:pt>
                <c:pt idx="155">
                  <c:v>9.645856193678139E-3</c:v>
                </c:pt>
                <c:pt idx="156">
                  <c:v>9.7243663038415161E-3</c:v>
                </c:pt>
                <c:pt idx="157">
                  <c:v>9.8030146976318226E-3</c:v>
                </c:pt>
                <c:pt idx="158">
                  <c:v>9.8818017841640435E-3</c:v>
                </c:pt>
                <c:pt idx="159">
                  <c:v>9.96072799864757E-3</c:v>
                </c:pt>
                <c:pt idx="160">
                  <c:v>1.0039793801971123E-2</c:v>
                </c:pt>
                <c:pt idx="161">
                  <c:v>1.0118999680301402E-2</c:v>
                </c:pt>
                <c:pt idx="162">
                  <c:v>1.0198346144694458E-2</c:v>
                </c:pt>
                <c:pt idx="163">
                  <c:v>1.0277833730719971E-2</c:v>
                </c:pt>
                <c:pt idx="164">
                  <c:v>1.0357462998097981E-2</c:v>
                </c:pt>
                <c:pt idx="165">
                  <c:v>1.04372345303485E-2</c:v>
                </c:pt>
                <c:pt idx="166">
                  <c:v>1.0517148934453428E-2</c:v>
                </c:pt>
                <c:pt idx="167">
                  <c:v>1.059720684052996E-2</c:v>
                </c:pt>
                <c:pt idx="168">
                  <c:v>1.0677408901517058E-2</c:v>
                </c:pt>
                <c:pt idx="169">
                  <c:v>1.0757755792872786E-2</c:v>
                </c:pt>
                <c:pt idx="170">
                  <c:v>1.0838248212283833E-2</c:v>
                </c:pt>
                <c:pt idx="171">
                  <c:v>1.0918886879386115E-2</c:v>
                </c:pt>
                <c:pt idx="172">
                  <c:v>1.0999672535496796E-2</c:v>
                </c:pt>
                <c:pt idx="173">
                  <c:v>1.108060594335766E-2</c:v>
                </c:pt>
                <c:pt idx="174">
                  <c:v>1.1161687886888972E-2</c:v>
                </c:pt>
                <c:pt idx="175">
                  <c:v>1.1242919170954314E-2</c:v>
                </c:pt>
                <c:pt idx="176">
                  <c:v>1.1324300621136001E-2</c:v>
                </c:pt>
                <c:pt idx="177">
                  <c:v>1.1405833083520868E-2</c:v>
                </c:pt>
                <c:pt idx="178">
                  <c:v>1.1487517424496127E-2</c:v>
                </c:pt>
                <c:pt idx="179">
                  <c:v>1.1569354530555865E-2</c:v>
                </c:pt>
                <c:pt idx="180">
                  <c:v>1.1651345308116443E-2</c:v>
                </c:pt>
                <c:pt idx="181">
                  <c:v>1.1733490683342791E-2</c:v>
                </c:pt>
                <c:pt idx="182">
                  <c:v>1.1815791601983514E-2</c:v>
                </c:pt>
                <c:pt idx="183">
                  <c:v>1.1898249029215553E-2</c:v>
                </c:pt>
                <c:pt idx="184">
                  <c:v>1.1980863949498512E-2</c:v>
                </c:pt>
                <c:pt idx="185">
                  <c:v>1.2063637366437769E-2</c:v>
                </c:pt>
                <c:pt idx="186">
                  <c:v>1.2146570302656399E-2</c:v>
                </c:pt>
                <c:pt idx="187">
                  <c:v>1.2229663799676539E-2</c:v>
                </c:pt>
                <c:pt idx="188">
                  <c:v>1.2312918917809012E-2</c:v>
                </c:pt>
                <c:pt idx="189">
                  <c:v>1.2396336736051587E-2</c:v>
                </c:pt>
                <c:pt idx="190">
                  <c:v>1.2479918351995928E-2</c:v>
                </c:pt>
                <c:pt idx="191">
                  <c:v>1.2563664881742351E-2</c:v>
                </c:pt>
                <c:pt idx="192">
                  <c:v>1.2647577459823372E-2</c:v>
                </c:pt>
                <c:pt idx="193">
                  <c:v>1.2731657239135035E-2</c:v>
                </c:pt>
                <c:pt idx="194">
                  <c:v>1.2815905390876006E-2</c:v>
                </c:pt>
                <c:pt idx="195">
                  <c:v>1.2900323104494866E-2</c:v>
                </c:pt>
                <c:pt idx="196">
                  <c:v>1.2984911587645051E-2</c:v>
                </c:pt>
                <c:pt idx="197">
                  <c:v>1.3069672066147273E-2</c:v>
                </c:pt>
                <c:pt idx="198">
                  <c:v>1.3154605783959487E-2</c:v>
                </c:pt>
                <c:pt idx="199">
                  <c:v>1.3239714003154556E-2</c:v>
                </c:pt>
                <c:pt idx="200">
                  <c:v>1.3324998003904935E-2</c:v>
                </c:pt>
                <c:pt idx="201">
                  <c:v>1.3410459084474724E-2</c:v>
                </c:pt>
                <c:pt idx="202">
                  <c:v>1.3496098561218861E-2</c:v>
                </c:pt>
                <c:pt idx="203">
                  <c:v>1.3581917768589703E-2</c:v>
                </c:pt>
                <c:pt idx="204">
                  <c:v>1.3667918059150071E-2</c:v>
                </c:pt>
                <c:pt idx="205">
                  <c:v>1.3754100803593596E-2</c:v>
                </c:pt>
                <c:pt idx="206">
                  <c:v>1.3840467390771882E-2</c:v>
                </c:pt>
                <c:pt idx="207">
                  <c:v>1.3927019227728337E-2</c:v>
                </c:pt>
                <c:pt idx="208">
                  <c:v>1.401375773973899E-2</c:v>
                </c:pt>
                <c:pt idx="209">
                  <c:v>1.410068437035978E-2</c:v>
                </c:pt>
                <c:pt idx="210">
                  <c:v>1.4187800581480309E-2</c:v>
                </c:pt>
                <c:pt idx="211">
                  <c:v>1.4275107853384894E-2</c:v>
                </c:pt>
                <c:pt idx="212">
                  <c:v>1.436260768481906E-2</c:v>
                </c:pt>
                <c:pt idx="213">
                  <c:v>1.4450301593063593E-2</c:v>
                </c:pt>
                <c:pt idx="214">
                  <c:v>1.4538191114014377E-2</c:v>
                </c:pt>
                <c:pt idx="215">
                  <c:v>1.4626277802268581E-2</c:v>
                </c:pt>
                <c:pt idx="216">
                  <c:v>1.4714563231218189E-2</c:v>
                </c:pt>
                <c:pt idx="217">
                  <c:v>1.48030489931482E-2</c:v>
                </c:pt>
                <c:pt idx="218">
                  <c:v>1.4891736699343098E-2</c:v>
                </c:pt>
                <c:pt idx="219">
                  <c:v>1.4980627980198145E-2</c:v>
                </c:pt>
                <c:pt idx="220">
                  <c:v>1.5069724485337624E-2</c:v>
                </c:pt>
                <c:pt idx="221">
                  <c:v>1.5159027883739273E-2</c:v>
                </c:pt>
                <c:pt idx="222">
                  <c:v>1.5248539863865236E-2</c:v>
                </c:pt>
                <c:pt idx="223">
                  <c:v>1.5338262133798682E-2</c:v>
                </c:pt>
                <c:pt idx="224">
                  <c:v>1.5428196421387127E-2</c:v>
                </c:pt>
                <c:pt idx="225">
                  <c:v>1.5518344474392404E-2</c:v>
                </c:pt>
                <c:pt idx="226">
                  <c:v>1.5608708060646017E-2</c:v>
                </c:pt>
                <c:pt idx="227">
                  <c:v>1.5699288968211263E-2</c:v>
                </c:pt>
                <c:pt idx="228">
                  <c:v>1.5790089005552267E-2</c:v>
                </c:pt>
                <c:pt idx="229">
                  <c:v>1.5881110001707967E-2</c:v>
                </c:pt>
                <c:pt idx="230">
                  <c:v>1.5972353806473868E-2</c:v>
                </c:pt>
                <c:pt idx="231">
                  <c:v>1.6063822290589308E-2</c:v>
                </c:pt>
                <c:pt idx="232">
                  <c:v>1.6155517345931229E-2</c:v>
                </c:pt>
                <c:pt idx="233">
                  <c:v>1.6247440885714795E-2</c:v>
                </c:pt>
                <c:pt idx="234">
                  <c:v>1.6339594844700139E-2</c:v>
                </c:pt>
                <c:pt idx="235">
                  <c:v>1.6431981179405655E-2</c:v>
                </c:pt>
                <c:pt idx="236">
                  <c:v>1.6524601868328055E-2</c:v>
                </c:pt>
                <c:pt idx="237">
                  <c:v>1.6617458912168721E-2</c:v>
                </c:pt>
                <c:pt idx="238">
                  <c:v>1.6710554334067203E-2</c:v>
                </c:pt>
                <c:pt idx="239">
                  <c:v>1.6803890179840825E-2</c:v>
                </c:pt>
                <c:pt idx="240">
                  <c:v>1.6897468518231595E-2</c:v>
                </c:pt>
                <c:pt idx="241">
                  <c:v>1.699129144115975E-2</c:v>
                </c:pt>
                <c:pt idx="242">
                  <c:v>1.7085361063984214E-2</c:v>
                </c:pt>
                <c:pt idx="243">
                  <c:v>1.7179679525770132E-2</c:v>
                </c:pt>
                <c:pt idx="244">
                  <c:v>1.7274248989563309E-2</c:v>
                </c:pt>
                <c:pt idx="245">
                  <c:v>1.7369071642671957E-2</c:v>
                </c:pt>
                <c:pt idx="246">
                  <c:v>1.7464149696955804E-2</c:v>
                </c:pt>
                <c:pt idx="247">
                  <c:v>1.7559485389122085E-2</c:v>
                </c:pt>
                <c:pt idx="248">
                  <c:v>1.7655080981029282E-2</c:v>
                </c:pt>
                <c:pt idx="249">
                  <c:v>1.7750938759998457E-2</c:v>
                </c:pt>
                <c:pt idx="250">
                  <c:v>1.7847061039131983E-2</c:v>
                </c:pt>
                <c:pt idx="251">
                  <c:v>1.7943450157640112E-2</c:v>
                </c:pt>
                <c:pt idx="252">
                  <c:v>1.804010848117546E-2</c:v>
                </c:pt>
                <c:pt idx="253">
                  <c:v>1.8137038402175131E-2</c:v>
                </c:pt>
                <c:pt idx="254">
                  <c:v>1.8234242340211378E-2</c:v>
                </c:pt>
                <c:pt idx="255">
                  <c:v>1.8331722742350183E-2</c:v>
                </c:pt>
                <c:pt idx="256">
                  <c:v>1.8429482083518148E-2</c:v>
                </c:pt>
                <c:pt idx="257">
                  <c:v>1.8527522866878289E-2</c:v>
                </c:pt>
                <c:pt idx="258">
                  <c:v>1.8625847624213574E-2</c:v>
                </c:pt>
                <c:pt idx="259">
                  <c:v>1.8724458916320366E-2</c:v>
                </c:pt>
                <c:pt idx="260">
                  <c:v>1.8823359333409666E-2</c:v>
                </c:pt>
                <c:pt idx="261">
                  <c:v>1.8922551495518473E-2</c:v>
                </c:pt>
                <c:pt idx="262">
                  <c:v>1.9022038052929617E-2</c:v>
                </c:pt>
                <c:pt idx="263">
                  <c:v>1.9121821686600982E-2</c:v>
                </c:pt>
                <c:pt idx="264">
                  <c:v>1.9221905108605403E-2</c:v>
                </c:pt>
                <c:pt idx="265">
                  <c:v>1.9322291062578736E-2</c:v>
                </c:pt>
                <c:pt idx="266">
                  <c:v>1.942298232417906E-2</c:v>
                </c:pt>
                <c:pt idx="267">
                  <c:v>1.9523981701555768E-2</c:v>
                </c:pt>
                <c:pt idx="268">
                  <c:v>1.9625292035828683E-2</c:v>
                </c:pt>
                <c:pt idx="269">
                  <c:v>1.972691620157804E-2</c:v>
                </c:pt>
                <c:pt idx="270">
                  <c:v>1.9828857107345312E-2</c:v>
                </c:pt>
                <c:pt idx="271">
                  <c:v>1.993111769614447E-2</c:v>
                </c:pt>
                <c:pt idx="272">
                  <c:v>2.0033700945985607E-2</c:v>
                </c:pt>
                <c:pt idx="273">
                  <c:v>2.0136609870408648E-2</c:v>
                </c:pt>
                <c:pt idx="274">
                  <c:v>2.0239847519029849E-2</c:v>
                </c:pt>
                <c:pt idx="275">
                  <c:v>2.0343416978099452E-2</c:v>
                </c:pt>
                <c:pt idx="276">
                  <c:v>2.0447321371072535E-2</c:v>
                </c:pt>
                <c:pt idx="277">
                  <c:v>2.0551563859191296E-2</c:v>
                </c:pt>
                <c:pt idx="278">
                  <c:v>2.0656147642080683E-2</c:v>
                </c:pt>
                <c:pt idx="279">
                  <c:v>2.0761075958357064E-2</c:v>
                </c:pt>
                <c:pt idx="280">
                  <c:v>2.086635208625005E-2</c:v>
                </c:pt>
                <c:pt idx="281">
                  <c:v>2.0971979344238306E-2</c:v>
                </c:pt>
                <c:pt idx="282">
                  <c:v>2.107796109169869E-2</c:v>
                </c:pt>
                <c:pt idx="283">
                  <c:v>2.1184300729570307E-2</c:v>
                </c:pt>
                <c:pt idx="284">
                  <c:v>2.1291001701033135E-2</c:v>
                </c:pt>
                <c:pt idx="285">
                  <c:v>2.1398067492200946E-2</c:v>
                </c:pt>
                <c:pt idx="286">
                  <c:v>2.1505501632830666E-2</c:v>
                </c:pt>
                <c:pt idx="287">
                  <c:v>2.1613307697046193E-2</c:v>
                </c:pt>
                <c:pt idx="288">
                  <c:v>2.1721489304079231E-2</c:v>
                </c:pt>
                <c:pt idx="289">
                  <c:v>2.1830050119026275E-2</c:v>
                </c:pt>
                <c:pt idx="290">
                  <c:v>2.1938993853621989E-2</c:v>
                </c:pt>
                <c:pt idx="291">
                  <c:v>2.2048324267030798E-2</c:v>
                </c:pt>
                <c:pt idx="292">
                  <c:v>2.2158045166655319E-2</c:v>
                </c:pt>
                <c:pt idx="293">
                  <c:v>2.226816040896331E-2</c:v>
                </c:pt>
                <c:pt idx="294">
                  <c:v>2.2378673900333282E-2</c:v>
                </c:pt>
                <c:pt idx="295">
                  <c:v>2.248958959791891E-2</c:v>
                </c:pt>
                <c:pt idx="296">
                  <c:v>2.2600911510533197E-2</c:v>
                </c:pt>
                <c:pt idx="297">
                  <c:v>2.2712643699552861E-2</c:v>
                </c:pt>
                <c:pt idx="298">
                  <c:v>2.2824790279842744E-2</c:v>
                </c:pt>
                <c:pt idx="299">
                  <c:v>2.2937355420701726E-2</c:v>
                </c:pt>
                <c:pt idx="300">
                  <c:v>2.3050343346830381E-2</c:v>
                </c:pt>
                <c:pt idx="301">
                  <c:v>2.3163758339320505E-2</c:v>
                </c:pt>
                <c:pt idx="302">
                  <c:v>2.3277604736667797E-2</c:v>
                </c:pt>
                <c:pt idx="303">
                  <c:v>2.3391886935807533E-2</c:v>
                </c:pt>
                <c:pt idx="304">
                  <c:v>2.3506609393174789E-2</c:v>
                </c:pt>
                <c:pt idx="305">
                  <c:v>2.3621776625788831E-2</c:v>
                </c:pt>
                <c:pt idx="306">
                  <c:v>2.3737393212363466E-2</c:v>
                </c:pt>
                <c:pt idx="307">
                  <c:v>2.3853463794442514E-2</c:v>
                </c:pt>
                <c:pt idx="308">
                  <c:v>2.3969993077563131E-2</c:v>
                </c:pt>
                <c:pt idx="309">
                  <c:v>2.4086985832445802E-2</c:v>
                </c:pt>
                <c:pt idx="310">
                  <c:v>2.4204446896212737E-2</c:v>
                </c:pt>
                <c:pt idx="311">
                  <c:v>2.4322381173635665E-2</c:v>
                </c:pt>
                <c:pt idx="312">
                  <c:v>2.4440793638412867E-2</c:v>
                </c:pt>
                <c:pt idx="313">
                  <c:v>2.455968933447766E-2</c:v>
                </c:pt>
                <c:pt idx="314">
                  <c:v>2.4679073377337369E-2</c:v>
                </c:pt>
                <c:pt idx="315">
                  <c:v>2.4798950955445851E-2</c:v>
                </c:pt>
                <c:pt idx="316">
                  <c:v>2.4919327331608634E-2</c:v>
                </c:pt>
                <c:pt idx="317">
                  <c:v>2.504020784442261E-2</c:v>
                </c:pt>
                <c:pt idx="318">
                  <c:v>2.5161597909751171E-2</c:v>
                </c:pt>
                <c:pt idx="319">
                  <c:v>2.5283503022235341E-2</c:v>
                </c:pt>
                <c:pt idx="320">
                  <c:v>2.5405928756842527E-2</c:v>
                </c:pt>
                <c:pt idx="321">
                  <c:v>2.5528880770454048E-2</c:v>
                </c:pt>
                <c:pt idx="322">
                  <c:v>2.5652364803491572E-2</c:v>
                </c:pt>
                <c:pt idx="323">
                  <c:v>2.5776386681584895E-2</c:v>
                </c:pt>
                <c:pt idx="324">
                  <c:v>2.5900952317281789E-2</c:v>
                </c:pt>
                <c:pt idx="325">
                  <c:v>2.6026067711800691E-2</c:v>
                </c:pt>
                <c:pt idx="326">
                  <c:v>2.6151738956828305E-2</c:v>
                </c:pt>
                <c:pt idx="327">
                  <c:v>2.6277972236363079E-2</c:v>
                </c:pt>
                <c:pt idx="328">
                  <c:v>2.6404773828605954E-2</c:v>
                </c:pt>
                <c:pt idx="329">
                  <c:v>2.6532150107899926E-2</c:v>
                </c:pt>
                <c:pt idx="330">
                  <c:v>2.6660107546719783E-2</c:v>
                </c:pt>
                <c:pt idx="331">
                  <c:v>2.6788652717713975E-2</c:v>
                </c:pt>
                <c:pt idx="332">
                  <c:v>2.6917792295799336E-2</c:v>
                </c:pt>
                <c:pt idx="333">
                  <c:v>2.7047533060311709E-2</c:v>
                </c:pt>
                <c:pt idx="334">
                  <c:v>2.7177881897212951E-2</c:v>
                </c:pt>
                <c:pt idx="335">
                  <c:v>2.7308845801356431E-2</c:v>
                </c:pt>
                <c:pt idx="336">
                  <c:v>2.744043187881345E-2</c:v>
                </c:pt>
                <c:pt idx="337">
                  <c:v>2.7572647349261875E-2</c:v>
                </c:pt>
                <c:pt idx="338">
                  <c:v>2.7705499548439354E-2</c:v>
                </c:pt>
                <c:pt idx="339">
                  <c:v>2.7838995930663114E-2</c:v>
                </c:pt>
                <c:pt idx="340">
                  <c:v>2.7973144071418005E-2</c:v>
                </c:pt>
                <c:pt idx="341">
                  <c:v>2.8107951670016264E-2</c:v>
                </c:pt>
                <c:pt idx="342">
                  <c:v>2.8243426552329861E-2</c:v>
                </c:pt>
                <c:pt idx="343">
                  <c:v>2.8379576673599183E-2</c:v>
                </c:pt>
                <c:pt idx="344">
                  <c:v>2.8516410121319176E-2</c:v>
                </c:pt>
                <c:pt idx="345">
                  <c:v>2.8653935118207161E-2</c:v>
                </c:pt>
                <c:pt idx="346">
                  <c:v>2.879216002525356E-2</c:v>
                </c:pt>
                <c:pt idx="347">
                  <c:v>2.8931093344859528E-2</c:v>
                </c:pt>
                <c:pt idx="348">
                  <c:v>2.9070743724063323E-2</c:v>
                </c:pt>
                <c:pt idx="349">
                  <c:v>2.9211119957859563E-2</c:v>
                </c:pt>
                <c:pt idx="350">
                  <c:v>2.9352230992613818E-2</c:v>
                </c:pt>
                <c:pt idx="351">
                  <c:v>2.9494085929576114E-2</c:v>
                </c:pt>
                <c:pt idx="352">
                  <c:v>2.9636694028496894E-2</c:v>
                </c:pt>
                <c:pt idx="353">
                  <c:v>2.9780064711348392E-2</c:v>
                </c:pt>
                <c:pt idx="354">
                  <c:v>2.9924207566155984E-2</c:v>
                </c:pt>
                <c:pt idx="355">
                  <c:v>3.0069132350943373E-2</c:v>
                </c:pt>
                <c:pt idx="356">
                  <c:v>3.0214848997794471E-2</c:v>
                </c:pt>
                <c:pt idx="357">
                  <c:v>3.0361367617037831E-2</c:v>
                </c:pt>
                <c:pt idx="358">
                  <c:v>3.0508698501556891E-2</c:v>
                </c:pt>
                <c:pt idx="359">
                  <c:v>3.065685213123065E-2</c:v>
                </c:pt>
                <c:pt idx="360">
                  <c:v>3.0805839177510674E-2</c:v>
                </c:pt>
                <c:pt idx="361">
                  <c:v>3.0955670508137693E-2</c:v>
                </c:pt>
                <c:pt idx="362">
                  <c:v>3.1106357192004514E-2</c:v>
                </c:pt>
                <c:pt idx="363">
                  <c:v>3.1257910504169685E-2</c:v>
                </c:pt>
                <c:pt idx="364">
                  <c:v>3.1410341931027888E-2</c:v>
                </c:pt>
                <c:pt idx="365">
                  <c:v>3.1563663175643242E-2</c:v>
                </c:pt>
                <c:pt idx="366">
                  <c:v>3.1717886163251288E-2</c:v>
                </c:pt>
                <c:pt idx="367">
                  <c:v>3.1873023046936039E-2</c:v>
                </c:pt>
                <c:pt idx="368">
                  <c:v>3.202908621348944E-2</c:v>
                </c:pt>
                <c:pt idx="369">
                  <c:v>3.2186088289459278E-2</c:v>
                </c:pt>
                <c:pt idx="370">
                  <c:v>3.2344042147393851E-2</c:v>
                </c:pt>
                <c:pt idx="371">
                  <c:v>3.2502960912290636E-2</c:v>
                </c:pt>
                <c:pt idx="372">
                  <c:v>3.2662857968256978E-2</c:v>
                </c:pt>
                <c:pt idx="373">
                  <c:v>3.2823746965390886E-2</c:v>
                </c:pt>
                <c:pt idx="374">
                  <c:v>3.2985641826891857E-2</c:v>
                </c:pt>
                <c:pt idx="375">
                  <c:v>3.3148556756409493E-2</c:v>
                </c:pt>
                <c:pt idx="376">
                  <c:v>3.3312506245640701E-2</c:v>
                </c:pt>
                <c:pt idx="377">
                  <c:v>3.3477505082184861E-2</c:v>
                </c:pt>
                <c:pt idx="378">
                  <c:v>3.3643568357667998E-2</c:v>
                </c:pt>
                <c:pt idx="379">
                  <c:v>3.3810711476146657E-2</c:v>
                </c:pt>
                <c:pt idx="380">
                  <c:v>3.3978950162803445E-2</c:v>
                </c:pt>
                <c:pt idx="381">
                  <c:v>3.4148300472946536E-2</c:v>
                </c:pt>
                <c:pt idx="382">
                  <c:v>3.4318778801325181E-2</c:v>
                </c:pt>
                <c:pt idx="383">
                  <c:v>3.4490401891775734E-2</c:v>
                </c:pt>
                <c:pt idx="384">
                  <c:v>3.4663186847211577E-2</c:v>
                </c:pt>
                <c:pt idx="385">
                  <c:v>3.4837151139971767E-2</c:v>
                </c:pt>
                <c:pt idx="386">
                  <c:v>3.5012312622544214E-2</c:v>
                </c:pt>
                <c:pt idx="387">
                  <c:v>3.5188689538679957E-2</c:v>
                </c:pt>
                <c:pt idx="388">
                  <c:v>3.5366300534914859E-2</c:v>
                </c:pt>
                <c:pt idx="389">
                  <c:v>3.5545164672517948E-2</c:v>
                </c:pt>
                <c:pt idx="390">
                  <c:v>3.5725301439884345E-2</c:v>
                </c:pt>
                <c:pt idx="391">
                  <c:v>3.5906730765393725E-2</c:v>
                </c:pt>
                <c:pt idx="392">
                  <c:v>3.6089473030754438E-2</c:v>
                </c:pt>
                <c:pt idx="393">
                  <c:v>3.6273549084856402E-2</c:v>
                </c:pt>
                <c:pt idx="394">
                  <c:v>3.645898025815577E-2</c:v>
                </c:pt>
                <c:pt idx="395">
                  <c:v>3.6645788377615271E-2</c:v>
                </c:pt>
                <c:pt idx="396">
                  <c:v>3.6833995782227825E-2</c:v>
                </c:pt>
                <c:pt idx="397">
                  <c:v>3.7023625339149609E-2</c:v>
                </c:pt>
                <c:pt idx="398">
                  <c:v>3.7214700460471255E-2</c:v>
                </c:pt>
                <c:pt idx="399">
                  <c:v>3.740724512065921E-2</c:v>
                </c:pt>
                <c:pt idx="400">
                  <c:v>3.7601283874698084E-2</c:v>
                </c:pt>
                <c:pt idx="401">
                  <c:v>3.7796841876968502E-2</c:v>
                </c:pt>
                <c:pt idx="402">
                  <c:v>3.7993944900896623E-2</c:v>
                </c:pt>
                <c:pt idx="403">
                  <c:v>3.8192619359413968E-2</c:v>
                </c:pt>
                <c:pt idx="404">
                  <c:v>3.8392892326266151E-2</c:v>
                </c:pt>
                <c:pt idx="405">
                  <c:v>3.8594791558215387E-2</c:v>
                </c:pt>
                <c:pt idx="406">
                  <c:v>3.8798345518179955E-2</c:v>
                </c:pt>
                <c:pt idx="407">
                  <c:v>3.9003583399360518E-2</c:v>
                </c:pt>
                <c:pt idx="408">
                  <c:v>3.9210535150401786E-2</c:v>
                </c:pt>
                <c:pt idx="409">
                  <c:v>3.941923150164546E-2</c:v>
                </c:pt>
                <c:pt idx="410">
                  <c:v>3.9629703992529991E-2</c:v>
                </c:pt>
                <c:pt idx="411">
                  <c:v>3.9841985000199247E-2</c:v>
                </c:pt>
                <c:pt idx="412">
                  <c:v>4.0056107769382517E-2</c:v>
                </c:pt>
                <c:pt idx="413">
                  <c:v>4.0272106443616659E-2</c:v>
                </c:pt>
                <c:pt idx="414">
                  <c:v>4.0490016097880999E-2</c:v>
                </c:pt>
                <c:pt idx="415">
                  <c:v>4.0709872772724122E-2</c:v>
                </c:pt>
                <c:pt idx="416">
                  <c:v>4.0931713509963497E-2</c:v>
                </c:pt>
                <c:pt idx="417">
                  <c:v>4.1155576390046793E-2</c:v>
                </c:pt>
                <c:pt idx="418">
                  <c:v>4.1381500571168073E-2</c:v>
                </c:pt>
                <c:pt idx="419">
                  <c:v>4.160952633023781E-2</c:v>
                </c:pt>
                <c:pt idx="420">
                  <c:v>4.1839695105814687E-2</c:v>
                </c:pt>
                <c:pt idx="421">
                  <c:v>4.2072049543111216E-2</c:v>
                </c:pt>
                <c:pt idx="422">
                  <c:v>4.2306633541195175E-2</c:v>
                </c:pt>
                <c:pt idx="423">
                  <c:v>4.2543492302516354E-2</c:v>
                </c:pt>
                <c:pt idx="424">
                  <c:v>4.2782672384897774E-2</c:v>
                </c:pt>
                <c:pt idx="425">
                  <c:v>4.3024221756138528E-2</c:v>
                </c:pt>
                <c:pt idx="426">
                  <c:v>4.3268189851388847E-2</c:v>
                </c:pt>
                <c:pt idx="427">
                  <c:v>4.351462763346596E-2</c:v>
                </c:pt>
                <c:pt idx="428">
                  <c:v>4.3763587656294761E-2</c:v>
                </c:pt>
                <c:pt idx="429">
                  <c:v>4.4015124131668297E-2</c:v>
                </c:pt>
                <c:pt idx="430">
                  <c:v>4.4269292999539619E-2</c:v>
                </c:pt>
                <c:pt idx="431">
                  <c:v>4.4526152002069323E-2</c:v>
                </c:pt>
                <c:pt idx="432">
                  <c:v>4.4785760761674599E-2</c:v>
                </c:pt>
                <c:pt idx="433">
                  <c:v>4.5048180863338998E-2</c:v>
                </c:pt>
                <c:pt idx="434">
                  <c:v>4.5313475941466799E-2</c:v>
                </c:pt>
                <c:pt idx="435">
                  <c:v>4.5581711771585175E-2</c:v>
                </c:pt>
                <c:pt idx="436">
                  <c:v>4.5852956367221989E-2</c:v>
                </c:pt>
                <c:pt idx="437">
                  <c:v>4.6127280082313912E-2</c:v>
                </c:pt>
                <c:pt idx="438">
                  <c:v>4.6404755719527277E-2</c:v>
                </c:pt>
                <c:pt idx="439">
                  <c:v>4.6685458644905302E-2</c:v>
                </c:pt>
                <c:pt idx="440">
                  <c:v>4.6969466909290269E-2</c:v>
                </c:pt>
                <c:pt idx="441">
                  <c:v>4.7256861377006382E-2</c:v>
                </c:pt>
                <c:pt idx="442">
                  <c:v>4.7547725862329013E-2</c:v>
                </c:pt>
                <c:pt idx="443">
                  <c:v>4.7842147274313275E-2</c:v>
                </c:pt>
                <c:pt idx="444">
                  <c:v>4.8140215770601881E-2</c:v>
                </c:pt>
                <c:pt idx="445">
                  <c:v>4.8442024920889351E-2</c:v>
                </c:pt>
                <c:pt idx="446">
                  <c:v>4.8747671880777173E-2</c:v>
                </c:pt>
                <c:pt idx="447">
                  <c:v>4.9057257576822652E-2</c:v>
                </c:pt>
                <c:pt idx="448">
                  <c:v>4.9370886903656132E-2</c:v>
                </c:pt>
                <c:pt idx="449">
                  <c:v>4.9688668934122847E-2</c:v>
                </c:pt>
                <c:pt idx="450">
                  <c:v>5.0010717143494199E-2</c:v>
                </c:pt>
                <c:pt idx="451">
                  <c:v>5.0337149648893548E-2</c:v>
                </c:pt>
                <c:pt idx="452">
                  <c:v>5.0668089465190233E-2</c:v>
                </c:pt>
                <c:pt idx="453">
                  <c:v>5.1003664778739619E-2</c:v>
                </c:pt>
                <c:pt idx="454">
                  <c:v>5.1344009240481076E-2</c:v>
                </c:pt>
                <c:pt idx="455">
                  <c:v>5.168926228005815E-2</c:v>
                </c:pt>
                <c:pt idx="456">
                  <c:v>5.2039569442796821E-2</c:v>
                </c:pt>
                <c:pt idx="457">
                  <c:v>5.2395082751561552E-2</c:v>
                </c:pt>
                <c:pt idx="458">
                  <c:v>5.2755961095727111E-2</c:v>
                </c:pt>
                <c:pt idx="459">
                  <c:v>5.3122370649736524E-2</c:v>
                </c:pt>
                <c:pt idx="460">
                  <c:v>5.3494485323986062E-2</c:v>
                </c:pt>
                <c:pt idx="461">
                  <c:v>5.3872487251075754E-2</c:v>
                </c:pt>
                <c:pt idx="462">
                  <c:v>5.4256567310805123E-2</c:v>
                </c:pt>
                <c:pt idx="463">
                  <c:v>5.4646925697673848E-2</c:v>
                </c:pt>
                <c:pt idx="464">
                  <c:v>5.5043772535080672E-2</c:v>
                </c:pt>
                <c:pt idx="465">
                  <c:v>5.5447328540905366E-2</c:v>
                </c:pt>
                <c:pt idx="466">
                  <c:v>5.5857825749712792E-2</c:v>
                </c:pt>
                <c:pt idx="467">
                  <c:v>5.6275508297455264E-2</c:v>
                </c:pt>
                <c:pt idx="468">
                  <c:v>5.6700633275269759E-2</c:v>
                </c:pt>
                <c:pt idx="469">
                  <c:v>5.7133471659795931E-2</c:v>
                </c:pt>
                <c:pt idx="470">
                  <c:v>5.7574309328385295E-2</c:v>
                </c:pt>
                <c:pt idx="471">
                  <c:v>5.8023448168662263E-2</c:v>
                </c:pt>
                <c:pt idx="472">
                  <c:v>5.8481207293147139E-2</c:v>
                </c:pt>
                <c:pt idx="473">
                  <c:v>5.8947924371101017E-2</c:v>
                </c:pt>
                <c:pt idx="474">
                  <c:v>5.942395709141856E-2</c:v>
                </c:pt>
                <c:pt idx="475">
                  <c:v>5.9909684772342361E-2</c:v>
                </c:pt>
                <c:pt idx="476">
                  <c:v>6.0405510136025145E-2</c:v>
                </c:pt>
                <c:pt idx="477">
                  <c:v>6.0911861268605247E-2</c:v>
                </c:pt>
                <c:pt idx="478">
                  <c:v>6.1429193789542494E-2</c:v>
                </c:pt>
                <c:pt idx="479">
                  <c:v>6.1957993257586337E-2</c:v>
                </c:pt>
                <c:pt idx="480">
                  <c:v>6.2498777845014744E-2</c:v>
                </c:pt>
                <c:pt idx="481">
                  <c:v>6.3052101316828382E-2</c:v>
                </c:pt>
                <c:pt idx="482">
                  <c:v>6.3618556357568759E-2</c:v>
                </c:pt>
                <c:pt idx="483">
                  <c:v>6.4198778295560199E-2</c:v>
                </c:pt>
                <c:pt idx="484">
                  <c:v>6.479344928289614E-2</c:v>
                </c:pt>
                <c:pt idx="485">
                  <c:v>6.5403302999720678E-2</c:v>
                </c:pt>
                <c:pt idx="486">
                  <c:v>6.6029129963692271E-2</c:v>
                </c:pt>
                <c:pt idx="487">
                  <c:v>6.6671783540450835E-2</c:v>
                </c:pt>
                <c:pt idx="488">
                  <c:v>6.7332186769083535E-2</c:v>
                </c:pt>
                <c:pt idx="489">
                  <c:v>6.8011340138804569E-2</c:v>
                </c:pt>
                <c:pt idx="490">
                  <c:v>6.8710330480378445E-2</c:v>
                </c:pt>
                <c:pt idx="491">
                  <c:v>6.9430341169566548E-2</c:v>
                </c:pt>
                <c:pt idx="492">
                  <c:v>7.0172663881833408E-2</c:v>
                </c:pt>
                <c:pt idx="493">
                  <c:v>7.0938712190024178E-2</c:v>
                </c:pt>
                <c:pt idx="494">
                  <c:v>7.1730037362761706E-2</c:v>
                </c:pt>
                <c:pt idx="495">
                  <c:v>7.2548346805026989E-2</c:v>
                </c:pt>
                <c:pt idx="496">
                  <c:v>7.3395525689230065E-2</c:v>
                </c:pt>
                <c:pt idx="497">
                  <c:v>7.4273662462559314E-2</c:v>
                </c:pt>
                <c:pt idx="498">
                  <c:v>7.5185079094703428E-2</c:v>
                </c:pt>
                <c:pt idx="499">
                  <c:v>7.6132367163386297E-2</c:v>
                </c:pt>
                <c:pt idx="500">
                  <c:v>7.7118431183383407E-2</c:v>
                </c:pt>
                <c:pt idx="501">
                  <c:v>7.8146540995989944E-2</c:v>
                </c:pt>
                <c:pt idx="502">
                  <c:v>7.9220395590716433E-2</c:v>
                </c:pt>
                <c:pt idx="503">
                  <c:v>8.0344201488240147E-2</c:v>
                </c:pt>
                <c:pt idx="504">
                  <c:v>8.1522769860352187E-2</c:v>
                </c:pt>
                <c:pt idx="505">
                  <c:v>8.2761638029583987E-2</c:v>
                </c:pt>
                <c:pt idx="506">
                  <c:v>8.4067223078168038E-2</c:v>
                </c:pt>
                <c:pt idx="507">
                  <c:v>8.538234738992577E-2</c:v>
                </c:pt>
                <c:pt idx="508">
                  <c:v>8.6717040812536283E-2</c:v>
                </c:pt>
                <c:pt idx="509">
                  <c:v>8.8071967276849628E-2</c:v>
                </c:pt>
                <c:pt idx="510">
                  <c:v>8.9447642587730941E-2</c:v>
                </c:pt>
                <c:pt idx="511">
                  <c:v>9.0844600880588794E-2</c:v>
                </c:pt>
                <c:pt idx="512">
                  <c:v>9.2263395426929518E-2</c:v>
                </c:pt>
                <c:pt idx="513">
                  <c:v>9.3704599481893081E-2</c:v>
                </c:pt>
                <c:pt idx="514">
                  <c:v>9.5168807176342962E-2</c:v>
                </c:pt>
                <c:pt idx="515">
                  <c:v>9.6656634456255219E-2</c:v>
                </c:pt>
                <c:pt idx="516">
                  <c:v>9.8168720072355872E-2</c:v>
                </c:pt>
                <c:pt idx="517">
                  <c:v>9.9705726623162044E-2</c:v>
                </c:pt>
                <c:pt idx="518">
                  <c:v>0.10126834165481551</c:v>
                </c:pt>
                <c:pt idx="519">
                  <c:v>0.10285727882135401</c:v>
                </c:pt>
                <c:pt idx="520">
                  <c:v>0.10447327910931772</c:v>
                </c:pt>
                <c:pt idx="521">
                  <c:v>0.10611711213090337</c:v>
                </c:pt>
                <c:pt idx="522">
                  <c:v>0.10778957749018343</c:v>
                </c:pt>
                <c:pt idx="523">
                  <c:v>0.10949150622725515</c:v>
                </c:pt>
                <c:pt idx="524">
                  <c:v>0.11122376234556784</c:v>
                </c:pt>
                <c:pt idx="525">
                  <c:v>0.11298724442807916</c:v>
                </c:pt>
                <c:pt idx="526">
                  <c:v>0.11478288734833704</c:v>
                </c:pt>
                <c:pt idx="527">
                  <c:v>0.11661166408308067</c:v>
                </c:pt>
                <c:pt idx="528">
                  <c:v>0.1184745876334701</c:v>
                </c:pt>
                <c:pt idx="529">
                  <c:v>0.12037271306264055</c:v>
                </c:pt>
                <c:pt idx="530">
                  <c:v>0.12230713965791512</c:v>
                </c:pt>
                <c:pt idx="531">
                  <c:v>0.12427901322669307</c:v>
                </c:pt>
                <c:pt idx="532">
                  <c:v>0.12628952853579137</c:v>
                </c:pt>
                <c:pt idx="533">
                  <c:v>0.12833993190486012</c:v>
                </c:pt>
                <c:pt idx="534">
                  <c:v>0.13043152396537769</c:v>
                </c:pt>
                <c:pt idx="535">
                  <c:v>0.1325656625977647</c:v>
                </c:pt>
                <c:pt idx="536">
                  <c:v>0.13474376606022845</c:v>
                </c:pt>
                <c:pt idx="537">
                  <c:v>0.13696731632417519</c:v>
                </c:pt>
                <c:pt idx="538">
                  <c:v>0.13923786263235544</c:v>
                </c:pt>
                <c:pt idx="539">
                  <c:v>0.14155702529737549</c:v>
                </c:pt>
                <c:pt idx="540">
                  <c:v>0.14392649975983426</c:v>
                </c:pt>
                <c:pt idx="541">
                  <c:v>0.14634806092713001</c:v>
                </c:pt>
                <c:pt idx="542">
                  <c:v>0.14882356781597192</c:v>
                </c:pt>
                <c:pt idx="543">
                  <c:v>0.15135496852381627</c:v>
                </c:pt>
                <c:pt idx="544">
                  <c:v>0.15394430555688898</c:v>
                </c:pt>
                <c:pt idx="545">
                  <c:v>0.15659372154515422</c:v>
                </c:pt>
                <c:pt idx="546">
                  <c:v>0.15930546537758253</c:v>
                </c:pt>
                <c:pt idx="547">
                  <c:v>0.1620818987944371</c:v>
                </c:pt>
                <c:pt idx="548">
                  <c:v>0.16492550347698051</c:v>
                </c:pt>
                <c:pt idx="549">
                  <c:v>0.16783888867920549</c:v>
                </c:pt>
                <c:pt idx="550">
                  <c:v>0.17082479945077908</c:v>
                </c:pt>
                <c:pt idx="551">
                  <c:v>0.17388612550563698</c:v>
                </c:pt>
                <c:pt idx="552">
                  <c:v>0.17702591079643229</c:v>
                </c:pt>
                <c:pt idx="553">
                  <c:v>0.18024736386160178</c:v>
                </c:pt>
                <c:pt idx="554">
                  <c:v>0.18355386901913079</c:v>
                </c:pt>
                <c:pt idx="555">
                  <c:v>0.18694899848935306</c:v>
                </c:pt>
                <c:pt idx="556">
                  <c:v>0.19043652553842577</c:v>
                </c:pt>
                <c:pt idx="557">
                  <c:v>0.19402043874462674</c:v>
                </c:pt>
                <c:pt idx="558">
                  <c:v>0.19770495750149081</c:v>
                </c:pt>
                <c:pt idx="559">
                  <c:v>0.20149454888525944</c:v>
                </c:pt>
                <c:pt idx="560">
                  <c:v>0.20539394602940059</c:v>
                </c:pt>
                <c:pt idx="561">
                  <c:v>0.20940816816629268</c:v>
                </c:pt>
                <c:pt idx="562">
                  <c:v>0.21354254251596219</c:v>
                </c:pt>
                <c:pt idx="563">
                  <c:v>0.21780272822431537</c:v>
                </c:pt>
                <c:pt idx="564">
                  <c:v>0.22219474257911268</c:v>
                </c:pt>
                <c:pt idx="565">
                  <c:v>0.22672498976149263</c:v>
                </c:pt>
                <c:pt idx="566">
                  <c:v>0.23140029242480015</c:v>
                </c:pt>
                <c:pt idx="567">
                  <c:v>0.23622792643151844</c:v>
                </c:pt>
                <c:pt idx="568">
                  <c:v>0.24121565912415921</c:v>
                </c:pt>
                <c:pt idx="569">
                  <c:v>0.24637179155801747</c:v>
                </c:pt>
                <c:pt idx="570">
                  <c:v>0.25170520518399359</c:v>
                </c:pt>
                <c:pt idx="571">
                  <c:v>0.25722541353978629</c:v>
                </c:pt>
                <c:pt idx="572">
                  <c:v>0.26294261958929038</c:v>
                </c:pt>
                <c:pt idx="573">
                  <c:v>0.26886777944528961</c:v>
                </c:pt>
                <c:pt idx="574">
                  <c:v>0.27501267332201462</c:v>
                </c:pt>
                <c:pt idx="575">
                  <c:v>0.28138998469502319</c:v>
                </c:pt>
                <c:pt idx="576">
                  <c:v>0.28801338879995309</c:v>
                </c:pt>
                <c:pt idx="577">
                  <c:v>0.29489765178367949</c:v>
                </c:pt>
                <c:pt idx="578">
                  <c:v>0.30205874203698896</c:v>
                </c:pt>
                <c:pt idx="579">
                  <c:v>0.30951395549415256</c:v>
                </c:pt>
                <c:pt idx="580">
                  <c:v>0.31728205699030715</c:v>
                </c:pt>
                <c:pt idx="581">
                  <c:v>0.32538344013332809</c:v>
                </c:pt>
                <c:pt idx="582">
                  <c:v>0.33384030858616109</c:v>
                </c:pt>
                <c:pt idx="583">
                  <c:v>0.34267688218525572</c:v>
                </c:pt>
                <c:pt idx="584">
                  <c:v>0.35191963196210418</c:v>
                </c:pt>
                <c:pt idx="585">
                  <c:v>0.36159754891441825</c:v>
                </c:pt>
                <c:pt idx="586">
                  <c:v>0.37174245232534958</c:v>
                </c:pt>
                <c:pt idx="587">
                  <c:v>0.38238934459670937</c:v>
                </c:pt>
                <c:pt idx="588">
                  <c:v>0.39357682100090929</c:v>
                </c:pt>
                <c:pt idx="589">
                  <c:v>0.40534754453846056</c:v>
                </c:pt>
                <c:pt idx="590">
                  <c:v>0.41774879830671025</c:v>
                </c:pt>
                <c:pt idx="591">
                  <c:v>0.4308331305631824</c:v>
                </c:pt>
                <c:pt idx="592">
                  <c:v>0.44465911116481494</c:v>
                </c:pt>
              </c:numCache>
            </c:numRef>
          </c:xVal>
          <c:yVal>
            <c:numRef>
              <c:f>A!$B$58:$B$650</c:f>
              <c:numCache>
                <c:formatCode>General</c:formatCode>
                <c:ptCount val="593"/>
                <c:pt idx="0">
                  <c:v>0</c:v>
                </c:pt>
                <c:pt idx="1">
                  <c:v>1.3125</c:v>
                </c:pt>
                <c:pt idx="2">
                  <c:v>3.9309538653366758</c:v>
                </c:pt>
                <c:pt idx="3">
                  <c:v>6.5494077306733516</c:v>
                </c:pt>
                <c:pt idx="4">
                  <c:v>9.1678615960100274</c:v>
                </c:pt>
                <c:pt idx="5">
                  <c:v>11.786315461346703</c:v>
                </c:pt>
                <c:pt idx="6">
                  <c:v>14.404769326683379</c:v>
                </c:pt>
                <c:pt idx="7">
                  <c:v>17.023223192020055</c:v>
                </c:pt>
                <c:pt idx="8">
                  <c:v>19.641677057356731</c:v>
                </c:pt>
                <c:pt idx="9">
                  <c:v>22.260130922693406</c:v>
                </c:pt>
                <c:pt idx="10">
                  <c:v>24.878584788030082</c:v>
                </c:pt>
                <c:pt idx="11">
                  <c:v>27.497038653366758</c:v>
                </c:pt>
                <c:pt idx="12">
                  <c:v>30.115492518703434</c:v>
                </c:pt>
                <c:pt idx="13">
                  <c:v>32.733946384040109</c:v>
                </c:pt>
                <c:pt idx="14">
                  <c:v>35.352400249376785</c:v>
                </c:pt>
                <c:pt idx="15">
                  <c:v>37.970854114713461</c:v>
                </c:pt>
                <c:pt idx="16">
                  <c:v>40.589307980050137</c:v>
                </c:pt>
                <c:pt idx="17">
                  <c:v>43.207761845386813</c:v>
                </c:pt>
                <c:pt idx="18">
                  <c:v>45.826215710723488</c:v>
                </c:pt>
                <c:pt idx="19">
                  <c:v>48.444669576060164</c:v>
                </c:pt>
                <c:pt idx="20">
                  <c:v>51.06312344139684</c:v>
                </c:pt>
                <c:pt idx="21">
                  <c:v>53.681577306733516</c:v>
                </c:pt>
                <c:pt idx="22">
                  <c:v>56.300031172070192</c:v>
                </c:pt>
                <c:pt idx="23">
                  <c:v>58.918485037406867</c:v>
                </c:pt>
                <c:pt idx="24">
                  <c:v>61.536938902743543</c:v>
                </c:pt>
                <c:pt idx="25">
                  <c:v>64.155392768080219</c:v>
                </c:pt>
                <c:pt idx="26">
                  <c:v>66.773846633416895</c:v>
                </c:pt>
                <c:pt idx="27">
                  <c:v>69.392300498753571</c:v>
                </c:pt>
                <c:pt idx="28">
                  <c:v>72.010754364090246</c:v>
                </c:pt>
                <c:pt idx="29">
                  <c:v>74.629208229426922</c:v>
                </c:pt>
                <c:pt idx="30">
                  <c:v>77.247662094763598</c:v>
                </c:pt>
                <c:pt idx="31">
                  <c:v>79.866115960100274</c:v>
                </c:pt>
                <c:pt idx="32">
                  <c:v>82.484569825436949</c:v>
                </c:pt>
                <c:pt idx="33">
                  <c:v>85.103023690773625</c:v>
                </c:pt>
                <c:pt idx="34">
                  <c:v>87.721477556110301</c:v>
                </c:pt>
                <c:pt idx="35">
                  <c:v>90.339931421446977</c:v>
                </c:pt>
                <c:pt idx="36">
                  <c:v>92.958385286783653</c:v>
                </c:pt>
                <c:pt idx="37">
                  <c:v>95.576839152120328</c:v>
                </c:pt>
                <c:pt idx="38">
                  <c:v>98.195293017457004</c:v>
                </c:pt>
                <c:pt idx="39">
                  <c:v>100.81374688279368</c:v>
                </c:pt>
                <c:pt idx="40">
                  <c:v>103.43220074813036</c:v>
                </c:pt>
                <c:pt idx="41">
                  <c:v>106.05065461346703</c:v>
                </c:pt>
                <c:pt idx="42">
                  <c:v>108.66910847880371</c:v>
                </c:pt>
                <c:pt idx="43">
                  <c:v>111.28756234414038</c:v>
                </c:pt>
                <c:pt idx="44">
                  <c:v>113.90601620947706</c:v>
                </c:pt>
                <c:pt idx="45">
                  <c:v>116.52447007481373</c:v>
                </c:pt>
                <c:pt idx="46">
                  <c:v>119.14292394015041</c:v>
                </c:pt>
                <c:pt idx="47">
                  <c:v>121.76137780548709</c:v>
                </c:pt>
                <c:pt idx="48">
                  <c:v>124.37983167082376</c:v>
                </c:pt>
                <c:pt idx="49">
                  <c:v>126.99828553616044</c:v>
                </c:pt>
                <c:pt idx="50">
                  <c:v>129.61673940149711</c:v>
                </c:pt>
                <c:pt idx="51">
                  <c:v>132.23519326683379</c:v>
                </c:pt>
                <c:pt idx="52">
                  <c:v>134.85364713217047</c:v>
                </c:pt>
                <c:pt idx="53">
                  <c:v>137.47210099750714</c:v>
                </c:pt>
                <c:pt idx="54">
                  <c:v>140.09055486284382</c:v>
                </c:pt>
                <c:pt idx="55">
                  <c:v>142.70900872818049</c:v>
                </c:pt>
                <c:pt idx="56">
                  <c:v>145.32746259351717</c:v>
                </c:pt>
                <c:pt idx="57">
                  <c:v>147.94591645885384</c:v>
                </c:pt>
                <c:pt idx="58">
                  <c:v>150.56437032419052</c:v>
                </c:pt>
                <c:pt idx="59">
                  <c:v>153.1828241895272</c:v>
                </c:pt>
                <c:pt idx="60">
                  <c:v>155.80127805486387</c:v>
                </c:pt>
                <c:pt idx="61">
                  <c:v>158.41973192020055</c:v>
                </c:pt>
                <c:pt idx="62">
                  <c:v>161.03818578553722</c:v>
                </c:pt>
                <c:pt idx="63">
                  <c:v>163.6566396508739</c:v>
                </c:pt>
                <c:pt idx="64">
                  <c:v>166.27509351621057</c:v>
                </c:pt>
                <c:pt idx="65">
                  <c:v>168.89354738154725</c:v>
                </c:pt>
                <c:pt idx="66">
                  <c:v>171.51200124688393</c:v>
                </c:pt>
                <c:pt idx="67">
                  <c:v>174.1304551122206</c:v>
                </c:pt>
                <c:pt idx="68">
                  <c:v>176.74890897755728</c:v>
                </c:pt>
                <c:pt idx="69">
                  <c:v>179.36736284289395</c:v>
                </c:pt>
                <c:pt idx="70">
                  <c:v>181.98581670823063</c:v>
                </c:pt>
                <c:pt idx="71">
                  <c:v>184.60427057356731</c:v>
                </c:pt>
                <c:pt idx="72">
                  <c:v>187.22272443890398</c:v>
                </c:pt>
                <c:pt idx="73">
                  <c:v>189.84117830424066</c:v>
                </c:pt>
                <c:pt idx="74">
                  <c:v>192.45963216957733</c:v>
                </c:pt>
                <c:pt idx="75">
                  <c:v>195.07808603491401</c:v>
                </c:pt>
                <c:pt idx="76">
                  <c:v>197.69653990025068</c:v>
                </c:pt>
                <c:pt idx="77">
                  <c:v>200.31499376558736</c:v>
                </c:pt>
                <c:pt idx="78">
                  <c:v>202.93344763092404</c:v>
                </c:pt>
                <c:pt idx="79">
                  <c:v>205.55190149626071</c:v>
                </c:pt>
                <c:pt idx="80">
                  <c:v>208.17035536159739</c:v>
                </c:pt>
                <c:pt idx="81">
                  <c:v>210.78880922693406</c:v>
                </c:pt>
                <c:pt idx="82">
                  <c:v>213.40726309227074</c:v>
                </c:pt>
                <c:pt idx="83">
                  <c:v>216.02571695760741</c:v>
                </c:pt>
                <c:pt idx="84">
                  <c:v>218.64417082294409</c:v>
                </c:pt>
                <c:pt idx="85">
                  <c:v>221.26262468828077</c:v>
                </c:pt>
                <c:pt idx="86">
                  <c:v>223.88107855361744</c:v>
                </c:pt>
                <c:pt idx="87">
                  <c:v>226.49953241895412</c:v>
                </c:pt>
                <c:pt idx="88">
                  <c:v>229.11798628429079</c:v>
                </c:pt>
                <c:pt idx="89">
                  <c:v>231.73644014962747</c:v>
                </c:pt>
                <c:pt idx="90">
                  <c:v>234.35489401496415</c:v>
                </c:pt>
                <c:pt idx="91">
                  <c:v>236.97334788030082</c:v>
                </c:pt>
                <c:pt idx="92">
                  <c:v>239.5918017456375</c:v>
                </c:pt>
                <c:pt idx="93">
                  <c:v>242.21025561097417</c:v>
                </c:pt>
                <c:pt idx="94">
                  <c:v>244.82870947631085</c:v>
                </c:pt>
                <c:pt idx="95">
                  <c:v>247.44716334164752</c:v>
                </c:pt>
                <c:pt idx="96">
                  <c:v>250.0656172069842</c:v>
                </c:pt>
                <c:pt idx="97">
                  <c:v>252.68407107232088</c:v>
                </c:pt>
                <c:pt idx="98">
                  <c:v>255.30252493765755</c:v>
                </c:pt>
                <c:pt idx="99">
                  <c:v>257.92097880299423</c:v>
                </c:pt>
                <c:pt idx="100">
                  <c:v>260.5394326683309</c:v>
                </c:pt>
                <c:pt idx="101">
                  <c:v>263.15788653366758</c:v>
                </c:pt>
                <c:pt idx="102">
                  <c:v>265.77634039900425</c:v>
                </c:pt>
                <c:pt idx="103">
                  <c:v>268.39479426434093</c:v>
                </c:pt>
                <c:pt idx="104">
                  <c:v>271.01324812967761</c:v>
                </c:pt>
                <c:pt idx="105">
                  <c:v>273.63170199501428</c:v>
                </c:pt>
                <c:pt idx="106">
                  <c:v>276.25015586035096</c:v>
                </c:pt>
                <c:pt idx="107">
                  <c:v>278.86860972568763</c:v>
                </c:pt>
                <c:pt idx="108">
                  <c:v>281.48706359102431</c:v>
                </c:pt>
                <c:pt idx="109">
                  <c:v>284.10551745636099</c:v>
                </c:pt>
                <c:pt idx="110">
                  <c:v>286.72397132169766</c:v>
                </c:pt>
                <c:pt idx="111">
                  <c:v>289.34242518703434</c:v>
                </c:pt>
                <c:pt idx="112">
                  <c:v>291.96087905237101</c:v>
                </c:pt>
                <c:pt idx="113">
                  <c:v>294.57933291770769</c:v>
                </c:pt>
                <c:pt idx="114">
                  <c:v>297.19778678304436</c:v>
                </c:pt>
                <c:pt idx="115">
                  <c:v>299.81624064838104</c:v>
                </c:pt>
                <c:pt idx="116">
                  <c:v>302.43469451371772</c:v>
                </c:pt>
                <c:pt idx="117">
                  <c:v>305.05314837905439</c:v>
                </c:pt>
                <c:pt idx="118">
                  <c:v>307.67160224439107</c:v>
                </c:pt>
                <c:pt idx="119">
                  <c:v>310.29005610972774</c:v>
                </c:pt>
                <c:pt idx="120">
                  <c:v>312.90850997506442</c:v>
                </c:pt>
                <c:pt idx="121">
                  <c:v>315.52696384040109</c:v>
                </c:pt>
                <c:pt idx="122">
                  <c:v>318.14541770573777</c:v>
                </c:pt>
                <c:pt idx="123">
                  <c:v>320.76387157107445</c:v>
                </c:pt>
                <c:pt idx="124">
                  <c:v>323.38232543641112</c:v>
                </c:pt>
                <c:pt idx="125">
                  <c:v>326.0007793017478</c:v>
                </c:pt>
                <c:pt idx="126">
                  <c:v>328.61923316708447</c:v>
                </c:pt>
                <c:pt idx="127">
                  <c:v>331.23768703242115</c:v>
                </c:pt>
                <c:pt idx="128">
                  <c:v>333.85614089775783</c:v>
                </c:pt>
                <c:pt idx="129">
                  <c:v>336.4745947630945</c:v>
                </c:pt>
                <c:pt idx="130">
                  <c:v>339.09304862843118</c:v>
                </c:pt>
                <c:pt idx="131">
                  <c:v>341.71150249376785</c:v>
                </c:pt>
                <c:pt idx="132">
                  <c:v>344.32995635910453</c:v>
                </c:pt>
                <c:pt idx="133">
                  <c:v>346.9484102244412</c:v>
                </c:pt>
                <c:pt idx="134">
                  <c:v>349.56686408977788</c:v>
                </c:pt>
                <c:pt idx="135">
                  <c:v>352.18531795511456</c:v>
                </c:pt>
                <c:pt idx="136">
                  <c:v>354.80377182045123</c:v>
                </c:pt>
                <c:pt idx="137">
                  <c:v>357.42222568578791</c:v>
                </c:pt>
                <c:pt idx="138">
                  <c:v>360.04067955112458</c:v>
                </c:pt>
                <c:pt idx="139">
                  <c:v>362.65913341646126</c:v>
                </c:pt>
                <c:pt idx="140">
                  <c:v>365.27758728179793</c:v>
                </c:pt>
                <c:pt idx="141">
                  <c:v>367.89604114713461</c:v>
                </c:pt>
                <c:pt idx="142">
                  <c:v>370.51449501247129</c:v>
                </c:pt>
                <c:pt idx="143">
                  <c:v>373.13294887780796</c:v>
                </c:pt>
                <c:pt idx="144">
                  <c:v>375.75140274314464</c:v>
                </c:pt>
                <c:pt idx="145">
                  <c:v>378.36985660848131</c:v>
                </c:pt>
                <c:pt idx="146">
                  <c:v>380.98831047381799</c:v>
                </c:pt>
                <c:pt idx="147">
                  <c:v>383.60676433915467</c:v>
                </c:pt>
                <c:pt idx="148">
                  <c:v>386.22521820449134</c:v>
                </c:pt>
                <c:pt idx="149">
                  <c:v>388.84367206982802</c:v>
                </c:pt>
                <c:pt idx="150">
                  <c:v>391.46212593516469</c:v>
                </c:pt>
                <c:pt idx="151">
                  <c:v>394.08057980050137</c:v>
                </c:pt>
                <c:pt idx="152">
                  <c:v>396.69903366583804</c:v>
                </c:pt>
                <c:pt idx="153">
                  <c:v>399.31748753117472</c:v>
                </c:pt>
                <c:pt idx="154">
                  <c:v>401.9359413965114</c:v>
                </c:pt>
                <c:pt idx="155">
                  <c:v>404.55439526184807</c:v>
                </c:pt>
                <c:pt idx="156">
                  <c:v>407.17284912718475</c:v>
                </c:pt>
                <c:pt idx="157">
                  <c:v>409.79130299252142</c:v>
                </c:pt>
                <c:pt idx="158">
                  <c:v>412.4097568578581</c:v>
                </c:pt>
                <c:pt idx="159">
                  <c:v>415.02821072319477</c:v>
                </c:pt>
                <c:pt idx="160">
                  <c:v>417.64666458853145</c:v>
                </c:pt>
                <c:pt idx="161">
                  <c:v>420.26511845386813</c:v>
                </c:pt>
                <c:pt idx="162">
                  <c:v>422.8835723192048</c:v>
                </c:pt>
                <c:pt idx="163">
                  <c:v>425.50202618454148</c:v>
                </c:pt>
                <c:pt idx="164">
                  <c:v>428.12048004987815</c:v>
                </c:pt>
                <c:pt idx="165">
                  <c:v>430.73893391521483</c:v>
                </c:pt>
                <c:pt idx="166">
                  <c:v>433.35738778055151</c:v>
                </c:pt>
                <c:pt idx="167">
                  <c:v>435.97584164588818</c:v>
                </c:pt>
                <c:pt idx="168">
                  <c:v>438.59429551122486</c:v>
                </c:pt>
                <c:pt idx="169">
                  <c:v>441.21274937656153</c:v>
                </c:pt>
                <c:pt idx="170">
                  <c:v>443.83120324189821</c:v>
                </c:pt>
                <c:pt idx="171">
                  <c:v>446.44965710723488</c:v>
                </c:pt>
                <c:pt idx="172">
                  <c:v>449.06811097257156</c:v>
                </c:pt>
                <c:pt idx="173">
                  <c:v>451.68656483790824</c:v>
                </c:pt>
                <c:pt idx="174">
                  <c:v>454.30501870324491</c:v>
                </c:pt>
                <c:pt idx="175">
                  <c:v>456.92347256858159</c:v>
                </c:pt>
                <c:pt idx="176">
                  <c:v>459.54192643391826</c:v>
                </c:pt>
                <c:pt idx="177">
                  <c:v>462.16038029925494</c:v>
                </c:pt>
                <c:pt idx="178">
                  <c:v>464.77883416459161</c:v>
                </c:pt>
                <c:pt idx="179">
                  <c:v>467.39728802992829</c:v>
                </c:pt>
                <c:pt idx="180">
                  <c:v>470.01574189526497</c:v>
                </c:pt>
                <c:pt idx="181">
                  <c:v>472.63419576060164</c:v>
                </c:pt>
                <c:pt idx="182">
                  <c:v>475.25264962593832</c:v>
                </c:pt>
                <c:pt idx="183">
                  <c:v>477.87110349127499</c:v>
                </c:pt>
                <c:pt idx="184">
                  <c:v>480.48955735661167</c:v>
                </c:pt>
                <c:pt idx="185">
                  <c:v>483.10801122194835</c:v>
                </c:pt>
                <c:pt idx="186">
                  <c:v>485.72646508728502</c:v>
                </c:pt>
                <c:pt idx="187">
                  <c:v>488.3449189526217</c:v>
                </c:pt>
                <c:pt idx="188">
                  <c:v>490.96337281795837</c:v>
                </c:pt>
                <c:pt idx="189">
                  <c:v>493.58182668329505</c:v>
                </c:pt>
                <c:pt idx="190">
                  <c:v>496.20028054863172</c:v>
                </c:pt>
                <c:pt idx="191">
                  <c:v>498.8187344139684</c:v>
                </c:pt>
                <c:pt idx="192">
                  <c:v>501.43718827930508</c:v>
                </c:pt>
                <c:pt idx="193">
                  <c:v>504.05564214464175</c:v>
                </c:pt>
                <c:pt idx="194">
                  <c:v>506.67409600997843</c:v>
                </c:pt>
                <c:pt idx="195">
                  <c:v>509.2925498753151</c:v>
                </c:pt>
                <c:pt idx="196">
                  <c:v>511.91100374065178</c:v>
                </c:pt>
                <c:pt idx="197">
                  <c:v>514.52945760598845</c:v>
                </c:pt>
                <c:pt idx="198">
                  <c:v>517.14791147132519</c:v>
                </c:pt>
                <c:pt idx="199">
                  <c:v>519.76636533666181</c:v>
                </c:pt>
                <c:pt idx="200">
                  <c:v>522.38481920199843</c:v>
                </c:pt>
                <c:pt idx="201">
                  <c:v>525.00327306733516</c:v>
                </c:pt>
                <c:pt idx="202">
                  <c:v>527.62172693267189</c:v>
                </c:pt>
                <c:pt idx="203">
                  <c:v>530.24018079800851</c:v>
                </c:pt>
                <c:pt idx="204">
                  <c:v>532.85863466334513</c:v>
                </c:pt>
                <c:pt idx="205">
                  <c:v>535.47708852868186</c:v>
                </c:pt>
                <c:pt idx="206">
                  <c:v>538.09554239401859</c:v>
                </c:pt>
                <c:pt idx="207">
                  <c:v>540.71399625935521</c:v>
                </c:pt>
                <c:pt idx="208">
                  <c:v>543.33245012469183</c:v>
                </c:pt>
                <c:pt idx="209">
                  <c:v>545.95090399002856</c:v>
                </c:pt>
                <c:pt idx="210">
                  <c:v>548.5693578553653</c:v>
                </c:pt>
                <c:pt idx="211">
                  <c:v>551.18781172070192</c:v>
                </c:pt>
                <c:pt idx="212">
                  <c:v>553.80626558603853</c:v>
                </c:pt>
                <c:pt idx="213">
                  <c:v>556.42471945137527</c:v>
                </c:pt>
                <c:pt idx="214">
                  <c:v>559.043173316712</c:v>
                </c:pt>
                <c:pt idx="215">
                  <c:v>561.66162718204862</c:v>
                </c:pt>
                <c:pt idx="216">
                  <c:v>564.28008104738524</c:v>
                </c:pt>
                <c:pt idx="217">
                  <c:v>566.89853491272197</c:v>
                </c:pt>
                <c:pt idx="218">
                  <c:v>569.5169887780587</c:v>
                </c:pt>
                <c:pt idx="219">
                  <c:v>572.13544264339532</c:v>
                </c:pt>
                <c:pt idx="220">
                  <c:v>574.75389650873194</c:v>
                </c:pt>
                <c:pt idx="221">
                  <c:v>577.37235037406867</c:v>
                </c:pt>
                <c:pt idx="222">
                  <c:v>579.99080423940541</c:v>
                </c:pt>
                <c:pt idx="223">
                  <c:v>582.60925810474203</c:v>
                </c:pt>
                <c:pt idx="224">
                  <c:v>585.22771197007864</c:v>
                </c:pt>
                <c:pt idx="225">
                  <c:v>587.84616583541538</c:v>
                </c:pt>
                <c:pt idx="226">
                  <c:v>590.46461970075211</c:v>
                </c:pt>
                <c:pt idx="227">
                  <c:v>593.08307356608873</c:v>
                </c:pt>
                <c:pt idx="228">
                  <c:v>595.70152743142535</c:v>
                </c:pt>
                <c:pt idx="229">
                  <c:v>598.31998129676208</c:v>
                </c:pt>
                <c:pt idx="230">
                  <c:v>600.93843516209881</c:v>
                </c:pt>
                <c:pt idx="231">
                  <c:v>603.55688902743543</c:v>
                </c:pt>
                <c:pt idx="232">
                  <c:v>606.17534289277205</c:v>
                </c:pt>
                <c:pt idx="233">
                  <c:v>608.79379675810878</c:v>
                </c:pt>
                <c:pt idx="234">
                  <c:v>611.41225062344552</c:v>
                </c:pt>
                <c:pt idx="235">
                  <c:v>614.03070448878213</c:v>
                </c:pt>
                <c:pt idx="236">
                  <c:v>616.64915835411875</c:v>
                </c:pt>
                <c:pt idx="237">
                  <c:v>619.26761221945549</c:v>
                </c:pt>
                <c:pt idx="238">
                  <c:v>621.88606608479222</c:v>
                </c:pt>
                <c:pt idx="239">
                  <c:v>624.50451995012884</c:v>
                </c:pt>
                <c:pt idx="240">
                  <c:v>627.12297381546546</c:v>
                </c:pt>
                <c:pt idx="241">
                  <c:v>629.74142768080219</c:v>
                </c:pt>
                <c:pt idx="242">
                  <c:v>632.35988154613892</c:v>
                </c:pt>
                <c:pt idx="243">
                  <c:v>634.97833541147554</c:v>
                </c:pt>
                <c:pt idx="244">
                  <c:v>637.59678927681205</c:v>
                </c:pt>
                <c:pt idx="245">
                  <c:v>640.21524314214855</c:v>
                </c:pt>
                <c:pt idx="246">
                  <c:v>642.83369700748506</c:v>
                </c:pt>
                <c:pt idx="247">
                  <c:v>645.45215087282156</c:v>
                </c:pt>
                <c:pt idx="248">
                  <c:v>648.07060473815807</c:v>
                </c:pt>
                <c:pt idx="249">
                  <c:v>650.68905860349457</c:v>
                </c:pt>
                <c:pt idx="250">
                  <c:v>653.30751246883108</c:v>
                </c:pt>
                <c:pt idx="251">
                  <c:v>655.92596633416758</c:v>
                </c:pt>
                <c:pt idx="252">
                  <c:v>658.54442019950409</c:v>
                </c:pt>
                <c:pt idx="253">
                  <c:v>661.16287406484059</c:v>
                </c:pt>
                <c:pt idx="254">
                  <c:v>663.7813279301771</c:v>
                </c:pt>
                <c:pt idx="255">
                  <c:v>666.3997817955136</c:v>
                </c:pt>
                <c:pt idx="256">
                  <c:v>669.01823566085011</c:v>
                </c:pt>
                <c:pt idx="257">
                  <c:v>671.63668952618661</c:v>
                </c:pt>
                <c:pt idx="258">
                  <c:v>674.25514339152312</c:v>
                </c:pt>
                <c:pt idx="259">
                  <c:v>676.87359725685963</c:v>
                </c:pt>
                <c:pt idx="260">
                  <c:v>679.49205112219613</c:v>
                </c:pt>
                <c:pt idx="261">
                  <c:v>682.11050498753264</c:v>
                </c:pt>
                <c:pt idx="262">
                  <c:v>684.72895885286914</c:v>
                </c:pt>
                <c:pt idx="263">
                  <c:v>687.34741271820565</c:v>
                </c:pt>
                <c:pt idx="264">
                  <c:v>689.96586658354215</c:v>
                </c:pt>
                <c:pt idx="265">
                  <c:v>692.58432044887866</c:v>
                </c:pt>
                <c:pt idx="266">
                  <c:v>695.20277431421516</c:v>
                </c:pt>
                <c:pt idx="267">
                  <c:v>697.82122817955167</c:v>
                </c:pt>
                <c:pt idx="268">
                  <c:v>700.43968204488817</c:v>
                </c:pt>
                <c:pt idx="269">
                  <c:v>703.05813591022468</c:v>
                </c:pt>
                <c:pt idx="270">
                  <c:v>705.67658977556118</c:v>
                </c:pt>
                <c:pt idx="271">
                  <c:v>708.29504364089769</c:v>
                </c:pt>
                <c:pt idx="272">
                  <c:v>710.91349750623419</c:v>
                </c:pt>
                <c:pt idx="273">
                  <c:v>713.5319513715707</c:v>
                </c:pt>
                <c:pt idx="274">
                  <c:v>716.1504052369072</c:v>
                </c:pt>
                <c:pt idx="275">
                  <c:v>718.76885910224371</c:v>
                </c:pt>
                <c:pt idx="276">
                  <c:v>721.38731296758021</c:v>
                </c:pt>
                <c:pt idx="277">
                  <c:v>724.00576683291672</c:v>
                </c:pt>
                <c:pt idx="278">
                  <c:v>726.62422069825323</c:v>
                </c:pt>
                <c:pt idx="279">
                  <c:v>729.24267456358973</c:v>
                </c:pt>
                <c:pt idx="280">
                  <c:v>731.86112842892624</c:v>
                </c:pt>
                <c:pt idx="281">
                  <c:v>734.47958229426274</c:v>
                </c:pt>
                <c:pt idx="282">
                  <c:v>737.09803615959925</c:v>
                </c:pt>
                <c:pt idx="283">
                  <c:v>739.71649002493575</c:v>
                </c:pt>
                <c:pt idx="284">
                  <c:v>742.33494389027226</c:v>
                </c:pt>
                <c:pt idx="285">
                  <c:v>744.95339775560876</c:v>
                </c:pt>
                <c:pt idx="286">
                  <c:v>747.57185162094527</c:v>
                </c:pt>
                <c:pt idx="287">
                  <c:v>750.19030548628177</c:v>
                </c:pt>
                <c:pt idx="288">
                  <c:v>752.80875935161828</c:v>
                </c:pt>
                <c:pt idx="289">
                  <c:v>755.42721321695478</c:v>
                </c:pt>
                <c:pt idx="290">
                  <c:v>758.04566708229129</c:v>
                </c:pt>
                <c:pt idx="291">
                  <c:v>760.66412094762779</c:v>
                </c:pt>
                <c:pt idx="292">
                  <c:v>763.2825748129643</c:v>
                </c:pt>
                <c:pt idx="293">
                  <c:v>765.9010286783008</c:v>
                </c:pt>
                <c:pt idx="294">
                  <c:v>768.51948254363731</c:v>
                </c:pt>
                <c:pt idx="295">
                  <c:v>771.13793640897381</c:v>
                </c:pt>
                <c:pt idx="296">
                  <c:v>773.75639027431032</c:v>
                </c:pt>
                <c:pt idx="297">
                  <c:v>776.37484413964683</c:v>
                </c:pt>
                <c:pt idx="298">
                  <c:v>778.99329800498333</c:v>
                </c:pt>
                <c:pt idx="299">
                  <c:v>781.61175187031984</c:v>
                </c:pt>
                <c:pt idx="300">
                  <c:v>784.23020573565634</c:v>
                </c:pt>
                <c:pt idx="301">
                  <c:v>786.84865960099285</c:v>
                </c:pt>
                <c:pt idx="302">
                  <c:v>789.46711346632935</c:v>
                </c:pt>
                <c:pt idx="303">
                  <c:v>792.08556733166586</c:v>
                </c:pt>
                <c:pt idx="304">
                  <c:v>794.70402119700236</c:v>
                </c:pt>
                <c:pt idx="305">
                  <c:v>797.32247506233887</c:v>
                </c:pt>
                <c:pt idx="306">
                  <c:v>799.94092892767537</c:v>
                </c:pt>
                <c:pt idx="307">
                  <c:v>802.55938279301188</c:v>
                </c:pt>
                <c:pt idx="308">
                  <c:v>805.17783665834838</c:v>
                </c:pt>
                <c:pt idx="309">
                  <c:v>807.79629052368489</c:v>
                </c:pt>
                <c:pt idx="310">
                  <c:v>810.41474438902139</c:v>
                </c:pt>
                <c:pt idx="311">
                  <c:v>813.0331982543579</c:v>
                </c:pt>
                <c:pt idx="312">
                  <c:v>815.6516521196944</c:v>
                </c:pt>
                <c:pt idx="313">
                  <c:v>818.27010598503091</c:v>
                </c:pt>
                <c:pt idx="314">
                  <c:v>820.88855985036741</c:v>
                </c:pt>
                <c:pt idx="315">
                  <c:v>823.50701371570392</c:v>
                </c:pt>
                <c:pt idx="316">
                  <c:v>826.12546758104043</c:v>
                </c:pt>
                <c:pt idx="317">
                  <c:v>828.74392144637693</c:v>
                </c:pt>
                <c:pt idx="318">
                  <c:v>831.36237531171344</c:v>
                </c:pt>
                <c:pt idx="319">
                  <c:v>833.98082917704994</c:v>
                </c:pt>
                <c:pt idx="320">
                  <c:v>836.59928304238645</c:v>
                </c:pt>
                <c:pt idx="321">
                  <c:v>839.21773690772295</c:v>
                </c:pt>
                <c:pt idx="322">
                  <c:v>841.83619077305946</c:v>
                </c:pt>
                <c:pt idx="323">
                  <c:v>844.45464463839596</c:v>
                </c:pt>
                <c:pt idx="324">
                  <c:v>847.07309850373247</c:v>
                </c:pt>
                <c:pt idx="325">
                  <c:v>849.69155236906897</c:v>
                </c:pt>
                <c:pt idx="326">
                  <c:v>852.31000623440548</c:v>
                </c:pt>
                <c:pt idx="327">
                  <c:v>854.92846009974198</c:v>
                </c:pt>
                <c:pt idx="328">
                  <c:v>857.54691396507849</c:v>
                </c:pt>
                <c:pt idx="329">
                  <c:v>860.16536783041499</c:v>
                </c:pt>
                <c:pt idx="330">
                  <c:v>862.7838216957515</c:v>
                </c:pt>
                <c:pt idx="331">
                  <c:v>865.402275561088</c:v>
                </c:pt>
                <c:pt idx="332">
                  <c:v>868.02072942642451</c:v>
                </c:pt>
                <c:pt idx="333">
                  <c:v>870.63918329176101</c:v>
                </c:pt>
                <c:pt idx="334">
                  <c:v>873.25763715709752</c:v>
                </c:pt>
                <c:pt idx="335">
                  <c:v>875.87609102243403</c:v>
                </c:pt>
                <c:pt idx="336">
                  <c:v>878.49454488777053</c:v>
                </c:pt>
                <c:pt idx="337">
                  <c:v>881.11299875310704</c:v>
                </c:pt>
                <c:pt idx="338">
                  <c:v>883.73145261844354</c:v>
                </c:pt>
                <c:pt idx="339">
                  <c:v>886.34990648378005</c:v>
                </c:pt>
                <c:pt idx="340">
                  <c:v>888.96836034911655</c:v>
                </c:pt>
                <c:pt idx="341">
                  <c:v>891.58681421445306</c:v>
                </c:pt>
                <c:pt idx="342">
                  <c:v>894.20526807978956</c:v>
                </c:pt>
                <c:pt idx="343">
                  <c:v>896.82372194512607</c:v>
                </c:pt>
                <c:pt idx="344">
                  <c:v>899.44217581046257</c:v>
                </c:pt>
                <c:pt idx="345">
                  <c:v>902.06062967579908</c:v>
                </c:pt>
                <c:pt idx="346">
                  <c:v>904.67908354113558</c:v>
                </c:pt>
                <c:pt idx="347">
                  <c:v>907.29753740647209</c:v>
                </c:pt>
                <c:pt idx="348">
                  <c:v>909.91599127180859</c:v>
                </c:pt>
                <c:pt idx="349">
                  <c:v>912.5344451371451</c:v>
                </c:pt>
                <c:pt idx="350">
                  <c:v>915.1528990024816</c:v>
                </c:pt>
                <c:pt idx="351">
                  <c:v>917.77135286781811</c:v>
                </c:pt>
                <c:pt idx="352">
                  <c:v>920.38980673315461</c:v>
                </c:pt>
                <c:pt idx="353">
                  <c:v>923.00826059849112</c:v>
                </c:pt>
                <c:pt idx="354">
                  <c:v>925.62671446382762</c:v>
                </c:pt>
                <c:pt idx="355">
                  <c:v>928.24516832916413</c:v>
                </c:pt>
                <c:pt idx="356">
                  <c:v>930.86362219450064</c:v>
                </c:pt>
                <c:pt idx="357">
                  <c:v>933.48207605983714</c:v>
                </c:pt>
                <c:pt idx="358">
                  <c:v>936.10052992517365</c:v>
                </c:pt>
                <c:pt idx="359">
                  <c:v>938.71898379051015</c:v>
                </c:pt>
                <c:pt idx="360">
                  <c:v>941.33743765584666</c:v>
                </c:pt>
                <c:pt idx="361">
                  <c:v>943.95589152118316</c:v>
                </c:pt>
                <c:pt idx="362">
                  <c:v>946.57434538651967</c:v>
                </c:pt>
                <c:pt idx="363">
                  <c:v>949.19279925185617</c:v>
                </c:pt>
                <c:pt idx="364">
                  <c:v>951.81125311719268</c:v>
                </c:pt>
                <c:pt idx="365">
                  <c:v>954.42970698252918</c:v>
                </c:pt>
                <c:pt idx="366">
                  <c:v>957.04816084786569</c:v>
                </c:pt>
                <c:pt idx="367">
                  <c:v>959.66661471320219</c:v>
                </c:pt>
                <c:pt idx="368">
                  <c:v>962.2850685785387</c:v>
                </c:pt>
                <c:pt idx="369">
                  <c:v>964.9035224438752</c:v>
                </c:pt>
                <c:pt idx="370">
                  <c:v>967.52197630921171</c:v>
                </c:pt>
                <c:pt idx="371">
                  <c:v>970.14043017454821</c:v>
                </c:pt>
                <c:pt idx="372">
                  <c:v>972.75888403988472</c:v>
                </c:pt>
                <c:pt idx="373">
                  <c:v>975.37733790522122</c:v>
                </c:pt>
                <c:pt idx="374">
                  <c:v>977.99579177055773</c:v>
                </c:pt>
                <c:pt idx="375">
                  <c:v>980.61424563589424</c:v>
                </c:pt>
                <c:pt idx="376">
                  <c:v>983.23269950123074</c:v>
                </c:pt>
                <c:pt idx="377">
                  <c:v>985.85115336656725</c:v>
                </c:pt>
                <c:pt idx="378">
                  <c:v>988.46960723190375</c:v>
                </c:pt>
                <c:pt idx="379">
                  <c:v>991.08806109724026</c:v>
                </c:pt>
                <c:pt idx="380">
                  <c:v>993.70651496257676</c:v>
                </c:pt>
                <c:pt idx="381">
                  <c:v>996.32496882791327</c:v>
                </c:pt>
                <c:pt idx="382">
                  <c:v>998.94342269324977</c:v>
                </c:pt>
                <c:pt idx="383">
                  <c:v>1001.5618765585863</c:v>
                </c:pt>
                <c:pt idx="384">
                  <c:v>1004.1803304239228</c:v>
                </c:pt>
                <c:pt idx="385">
                  <c:v>1006.7987842892593</c:v>
                </c:pt>
                <c:pt idx="386">
                  <c:v>1009.4172381545958</c:v>
                </c:pt>
                <c:pt idx="387">
                  <c:v>1012.0356920199323</c:v>
                </c:pt>
                <c:pt idx="388">
                  <c:v>1014.6541458852688</c:v>
                </c:pt>
                <c:pt idx="389">
                  <c:v>1017.2725997506053</c:v>
                </c:pt>
                <c:pt idx="390">
                  <c:v>1019.8910536159418</c:v>
                </c:pt>
                <c:pt idx="391">
                  <c:v>1022.5095074812783</c:v>
                </c:pt>
                <c:pt idx="392">
                  <c:v>1025.1279613466149</c:v>
                </c:pt>
                <c:pt idx="393">
                  <c:v>1027.7464152119514</c:v>
                </c:pt>
                <c:pt idx="394">
                  <c:v>1030.3648690772879</c:v>
                </c:pt>
                <c:pt idx="395">
                  <c:v>1032.9833229426245</c:v>
                </c:pt>
                <c:pt idx="396">
                  <c:v>1035.601776807961</c:v>
                </c:pt>
                <c:pt idx="397">
                  <c:v>1038.2202306732975</c:v>
                </c:pt>
                <c:pt idx="398">
                  <c:v>1040.838684538634</c:v>
                </c:pt>
                <c:pt idx="399">
                  <c:v>1043.4571384039705</c:v>
                </c:pt>
                <c:pt idx="400">
                  <c:v>1046.075592269307</c:v>
                </c:pt>
                <c:pt idx="401">
                  <c:v>1048.6940461346435</c:v>
                </c:pt>
                <c:pt idx="402">
                  <c:v>1051.31249999998</c:v>
                </c:pt>
                <c:pt idx="403">
                  <c:v>1053.9309538653165</c:v>
                </c:pt>
                <c:pt idx="404">
                  <c:v>1056.549407730653</c:v>
                </c:pt>
                <c:pt idx="405">
                  <c:v>1059.1678615959895</c:v>
                </c:pt>
                <c:pt idx="406">
                  <c:v>1061.786315461326</c:v>
                </c:pt>
                <c:pt idx="407">
                  <c:v>1064.4047693266625</c:v>
                </c:pt>
                <c:pt idx="408">
                  <c:v>1067.023223191999</c:v>
                </c:pt>
                <c:pt idx="409">
                  <c:v>1069.6416770573355</c:v>
                </c:pt>
                <c:pt idx="410">
                  <c:v>1072.260130922672</c:v>
                </c:pt>
                <c:pt idx="411">
                  <c:v>1074.8785847880085</c:v>
                </c:pt>
                <c:pt idx="412">
                  <c:v>1077.497038653345</c:v>
                </c:pt>
                <c:pt idx="413">
                  <c:v>1080.1154925186815</c:v>
                </c:pt>
                <c:pt idx="414">
                  <c:v>1082.7339463840181</c:v>
                </c:pt>
                <c:pt idx="415">
                  <c:v>1085.3524002493546</c:v>
                </c:pt>
                <c:pt idx="416">
                  <c:v>1087.9708541146911</c:v>
                </c:pt>
                <c:pt idx="417">
                  <c:v>1090.5893079800276</c:v>
                </c:pt>
                <c:pt idx="418">
                  <c:v>1093.2077618453641</c:v>
                </c:pt>
                <c:pt idx="419">
                  <c:v>1095.8262157107006</c:v>
                </c:pt>
                <c:pt idx="420">
                  <c:v>1098.4446695760371</c:v>
                </c:pt>
                <c:pt idx="421">
                  <c:v>1101.0631234413736</c:v>
                </c:pt>
                <c:pt idx="422">
                  <c:v>1103.6815773067101</c:v>
                </c:pt>
                <c:pt idx="423">
                  <c:v>1106.3000311720466</c:v>
                </c:pt>
                <c:pt idx="424">
                  <c:v>1108.9184850373831</c:v>
                </c:pt>
                <c:pt idx="425">
                  <c:v>1111.5369389027196</c:v>
                </c:pt>
                <c:pt idx="426">
                  <c:v>1114.1553927680561</c:v>
                </c:pt>
                <c:pt idx="427">
                  <c:v>1116.7738466333926</c:v>
                </c:pt>
                <c:pt idx="428">
                  <c:v>1119.3923004987291</c:v>
                </c:pt>
                <c:pt idx="429">
                  <c:v>1122.0107543640656</c:v>
                </c:pt>
                <c:pt idx="430">
                  <c:v>1124.6292082294021</c:v>
                </c:pt>
                <c:pt idx="431">
                  <c:v>1127.2476620947386</c:v>
                </c:pt>
                <c:pt idx="432">
                  <c:v>1129.8661159600751</c:v>
                </c:pt>
                <c:pt idx="433">
                  <c:v>1132.4845698254117</c:v>
                </c:pt>
                <c:pt idx="434">
                  <c:v>1135.1030236907482</c:v>
                </c:pt>
                <c:pt idx="435">
                  <c:v>1137.7214775560847</c:v>
                </c:pt>
                <c:pt idx="436">
                  <c:v>1140.3399314214212</c:v>
                </c:pt>
                <c:pt idx="437">
                  <c:v>1142.9583852867577</c:v>
                </c:pt>
                <c:pt idx="438">
                  <c:v>1145.5768391520942</c:v>
                </c:pt>
                <c:pt idx="439">
                  <c:v>1148.1952930174307</c:v>
                </c:pt>
                <c:pt idx="440">
                  <c:v>1150.8137468827672</c:v>
                </c:pt>
                <c:pt idx="441">
                  <c:v>1153.4322007481037</c:v>
                </c:pt>
                <c:pt idx="442">
                  <c:v>1156.0506546134402</c:v>
                </c:pt>
                <c:pt idx="443">
                  <c:v>1158.6691084787767</c:v>
                </c:pt>
                <c:pt idx="444">
                  <c:v>1161.2875623441132</c:v>
                </c:pt>
                <c:pt idx="445">
                  <c:v>1163.9060162094497</c:v>
                </c:pt>
                <c:pt idx="446">
                  <c:v>1166.5244700747862</c:v>
                </c:pt>
                <c:pt idx="447">
                  <c:v>1169.1429239401227</c:v>
                </c:pt>
                <c:pt idx="448">
                  <c:v>1171.7613778054592</c:v>
                </c:pt>
                <c:pt idx="449">
                  <c:v>1174.3798316707957</c:v>
                </c:pt>
                <c:pt idx="450">
                  <c:v>1176.9982855361322</c:v>
                </c:pt>
                <c:pt idx="451">
                  <c:v>1179.6167394014687</c:v>
                </c:pt>
                <c:pt idx="452">
                  <c:v>1182.2351932668053</c:v>
                </c:pt>
                <c:pt idx="453">
                  <c:v>1184.8536471321418</c:v>
                </c:pt>
                <c:pt idx="454">
                  <c:v>1187.4721009974783</c:v>
                </c:pt>
                <c:pt idx="455">
                  <c:v>1190.0905548628148</c:v>
                </c:pt>
                <c:pt idx="456">
                  <c:v>1192.7090087281513</c:v>
                </c:pt>
                <c:pt idx="457">
                  <c:v>1195.3274625934878</c:v>
                </c:pt>
                <c:pt idx="458">
                  <c:v>1197.9459164588243</c:v>
                </c:pt>
                <c:pt idx="459">
                  <c:v>1200.5643703241608</c:v>
                </c:pt>
                <c:pt idx="460">
                  <c:v>1203.1828241894973</c:v>
                </c:pt>
                <c:pt idx="461">
                  <c:v>1205.8012780548338</c:v>
                </c:pt>
                <c:pt idx="462">
                  <c:v>1208.4197319201703</c:v>
                </c:pt>
                <c:pt idx="463">
                  <c:v>1211.0381857855068</c:v>
                </c:pt>
                <c:pt idx="464">
                  <c:v>1213.6566396508433</c:v>
                </c:pt>
                <c:pt idx="465">
                  <c:v>1216.2750935161798</c:v>
                </c:pt>
                <c:pt idx="466">
                  <c:v>1218.8935473815163</c:v>
                </c:pt>
                <c:pt idx="467">
                  <c:v>1221.5120012468528</c:v>
                </c:pt>
                <c:pt idx="468">
                  <c:v>1224.1304551121893</c:v>
                </c:pt>
                <c:pt idx="469">
                  <c:v>1226.7489089775258</c:v>
                </c:pt>
                <c:pt idx="470">
                  <c:v>1229.3673628428623</c:v>
                </c:pt>
                <c:pt idx="471">
                  <c:v>1231.9858167081989</c:v>
                </c:pt>
                <c:pt idx="472">
                  <c:v>1234.6042705735354</c:v>
                </c:pt>
                <c:pt idx="473">
                  <c:v>1237.2227244388719</c:v>
                </c:pt>
                <c:pt idx="474">
                  <c:v>1239.8411783042084</c:v>
                </c:pt>
                <c:pt idx="475">
                  <c:v>1242.4596321695449</c:v>
                </c:pt>
                <c:pt idx="476">
                  <c:v>1245.0780860348814</c:v>
                </c:pt>
                <c:pt idx="477">
                  <c:v>1247.6965399002179</c:v>
                </c:pt>
                <c:pt idx="478">
                  <c:v>1250.3149937655544</c:v>
                </c:pt>
                <c:pt idx="479">
                  <c:v>1252.9334476308909</c:v>
                </c:pt>
                <c:pt idx="480">
                  <c:v>1255.5519014962274</c:v>
                </c:pt>
                <c:pt idx="481">
                  <c:v>1258.1703553615639</c:v>
                </c:pt>
                <c:pt idx="482">
                  <c:v>1260.7888092269004</c:v>
                </c:pt>
                <c:pt idx="483">
                  <c:v>1263.4072630922369</c:v>
                </c:pt>
                <c:pt idx="484">
                  <c:v>1266.0257169575734</c:v>
                </c:pt>
                <c:pt idx="485">
                  <c:v>1268.6441708229099</c:v>
                </c:pt>
                <c:pt idx="486">
                  <c:v>1271.2626246882464</c:v>
                </c:pt>
                <c:pt idx="487">
                  <c:v>1273.8810785535829</c:v>
                </c:pt>
                <c:pt idx="488">
                  <c:v>1276.4995324189194</c:v>
                </c:pt>
                <c:pt idx="489">
                  <c:v>1279.1179862842559</c:v>
                </c:pt>
                <c:pt idx="490">
                  <c:v>1281.7364401495925</c:v>
                </c:pt>
                <c:pt idx="491">
                  <c:v>1284.354894014929</c:v>
                </c:pt>
                <c:pt idx="492">
                  <c:v>1286.9733478802655</c:v>
                </c:pt>
                <c:pt idx="493">
                  <c:v>1289.591801745602</c:v>
                </c:pt>
                <c:pt idx="494">
                  <c:v>1292.2102556109385</c:v>
                </c:pt>
                <c:pt idx="495">
                  <c:v>1294.828709476275</c:v>
                </c:pt>
                <c:pt idx="496">
                  <c:v>1297.4471633416115</c:v>
                </c:pt>
                <c:pt idx="497">
                  <c:v>1300.065617206948</c:v>
                </c:pt>
                <c:pt idx="498">
                  <c:v>1302.6840710722845</c:v>
                </c:pt>
                <c:pt idx="499">
                  <c:v>1305.302524937621</c:v>
                </c:pt>
                <c:pt idx="500">
                  <c:v>1307.9209788029575</c:v>
                </c:pt>
                <c:pt idx="501">
                  <c:v>1310.539432668294</c:v>
                </c:pt>
                <c:pt idx="502">
                  <c:v>1313.1578865336305</c:v>
                </c:pt>
                <c:pt idx="503">
                  <c:v>1315.776340398967</c:v>
                </c:pt>
                <c:pt idx="504">
                  <c:v>1318.3947942643035</c:v>
                </c:pt>
                <c:pt idx="505">
                  <c:v>1321.01324812964</c:v>
                </c:pt>
                <c:pt idx="506">
                  <c:v>1323.6317019949765</c:v>
                </c:pt>
                <c:pt idx="507">
                  <c:v>1321.01324812964</c:v>
                </c:pt>
                <c:pt idx="508">
                  <c:v>1318.3947942643035</c:v>
                </c:pt>
                <c:pt idx="509">
                  <c:v>1315.776340398967</c:v>
                </c:pt>
                <c:pt idx="510">
                  <c:v>1313.1578865336305</c:v>
                </c:pt>
                <c:pt idx="511">
                  <c:v>1310.539432668294</c:v>
                </c:pt>
                <c:pt idx="512">
                  <c:v>1307.9209788029575</c:v>
                </c:pt>
                <c:pt idx="513">
                  <c:v>1305.302524937621</c:v>
                </c:pt>
                <c:pt idx="514">
                  <c:v>1302.6840710722845</c:v>
                </c:pt>
                <c:pt idx="515">
                  <c:v>1300.065617206948</c:v>
                </c:pt>
                <c:pt idx="516">
                  <c:v>1297.4471633416115</c:v>
                </c:pt>
                <c:pt idx="517">
                  <c:v>1294.828709476275</c:v>
                </c:pt>
                <c:pt idx="518">
                  <c:v>1292.2102556109385</c:v>
                </c:pt>
                <c:pt idx="519">
                  <c:v>1289.591801745602</c:v>
                </c:pt>
                <c:pt idx="520">
                  <c:v>1286.9733478802655</c:v>
                </c:pt>
                <c:pt idx="521">
                  <c:v>1284.354894014929</c:v>
                </c:pt>
                <c:pt idx="522">
                  <c:v>1281.7364401495925</c:v>
                </c:pt>
                <c:pt idx="523">
                  <c:v>1279.1179862842559</c:v>
                </c:pt>
                <c:pt idx="524">
                  <c:v>1276.4995324189194</c:v>
                </c:pt>
                <c:pt idx="525">
                  <c:v>1273.8810785535829</c:v>
                </c:pt>
                <c:pt idx="526">
                  <c:v>1271.2626246882464</c:v>
                </c:pt>
                <c:pt idx="527">
                  <c:v>1268.6441708229099</c:v>
                </c:pt>
                <c:pt idx="528">
                  <c:v>1266.0257169575734</c:v>
                </c:pt>
                <c:pt idx="529">
                  <c:v>1263.4072630922369</c:v>
                </c:pt>
                <c:pt idx="530">
                  <c:v>1260.7888092269004</c:v>
                </c:pt>
                <c:pt idx="531">
                  <c:v>1258.1703553615639</c:v>
                </c:pt>
                <c:pt idx="532">
                  <c:v>1255.5519014962274</c:v>
                </c:pt>
                <c:pt idx="533">
                  <c:v>1252.9334476308909</c:v>
                </c:pt>
                <c:pt idx="534">
                  <c:v>1250.3149937655544</c:v>
                </c:pt>
                <c:pt idx="535">
                  <c:v>1247.6965399002179</c:v>
                </c:pt>
                <c:pt idx="536">
                  <c:v>1245.0780860348814</c:v>
                </c:pt>
                <c:pt idx="537">
                  <c:v>1242.4596321695449</c:v>
                </c:pt>
                <c:pt idx="538">
                  <c:v>1239.8411783042084</c:v>
                </c:pt>
                <c:pt idx="539">
                  <c:v>1237.2227244388719</c:v>
                </c:pt>
                <c:pt idx="540">
                  <c:v>1234.6042705735354</c:v>
                </c:pt>
                <c:pt idx="541">
                  <c:v>1231.9858167081989</c:v>
                </c:pt>
                <c:pt idx="542">
                  <c:v>1229.3673628428623</c:v>
                </c:pt>
                <c:pt idx="543">
                  <c:v>1226.7489089775258</c:v>
                </c:pt>
                <c:pt idx="544">
                  <c:v>1224.1304551121893</c:v>
                </c:pt>
                <c:pt idx="545">
                  <c:v>1221.5120012468528</c:v>
                </c:pt>
                <c:pt idx="546">
                  <c:v>1218.8935473815163</c:v>
                </c:pt>
                <c:pt idx="547">
                  <c:v>1216.2750935161798</c:v>
                </c:pt>
                <c:pt idx="548">
                  <c:v>1213.6566396508433</c:v>
                </c:pt>
                <c:pt idx="549">
                  <c:v>1211.0381857855068</c:v>
                </c:pt>
                <c:pt idx="550">
                  <c:v>1208.4197319201703</c:v>
                </c:pt>
                <c:pt idx="551">
                  <c:v>1205.8012780548338</c:v>
                </c:pt>
                <c:pt idx="552">
                  <c:v>1203.1828241894973</c:v>
                </c:pt>
                <c:pt idx="553">
                  <c:v>1200.5643703241608</c:v>
                </c:pt>
                <c:pt idx="554">
                  <c:v>1197.9459164588243</c:v>
                </c:pt>
                <c:pt idx="555">
                  <c:v>1195.3274625934878</c:v>
                </c:pt>
                <c:pt idx="556">
                  <c:v>1192.7090087281513</c:v>
                </c:pt>
                <c:pt idx="557">
                  <c:v>1190.0905548628148</c:v>
                </c:pt>
                <c:pt idx="558">
                  <c:v>1187.4721009974783</c:v>
                </c:pt>
                <c:pt idx="559">
                  <c:v>1184.8536471321418</c:v>
                </c:pt>
                <c:pt idx="560">
                  <c:v>1182.2351932668053</c:v>
                </c:pt>
                <c:pt idx="561">
                  <c:v>1179.6167394014687</c:v>
                </c:pt>
                <c:pt idx="562">
                  <c:v>1176.9982855361322</c:v>
                </c:pt>
                <c:pt idx="563">
                  <c:v>1174.3798316707957</c:v>
                </c:pt>
                <c:pt idx="564">
                  <c:v>1171.7613778054592</c:v>
                </c:pt>
                <c:pt idx="565">
                  <c:v>1169.1429239401227</c:v>
                </c:pt>
                <c:pt idx="566">
                  <c:v>1166.5244700747862</c:v>
                </c:pt>
                <c:pt idx="567">
                  <c:v>1163.9060162094497</c:v>
                </c:pt>
                <c:pt idx="568">
                  <c:v>1161.2875623441132</c:v>
                </c:pt>
                <c:pt idx="569">
                  <c:v>1158.6691084787767</c:v>
                </c:pt>
                <c:pt idx="570">
                  <c:v>1156.0506546134402</c:v>
                </c:pt>
                <c:pt idx="571">
                  <c:v>1153.4322007481037</c:v>
                </c:pt>
                <c:pt idx="572">
                  <c:v>1150.8137468827672</c:v>
                </c:pt>
                <c:pt idx="573">
                  <c:v>1148.1952930174307</c:v>
                </c:pt>
                <c:pt idx="574">
                  <c:v>1145.5768391520942</c:v>
                </c:pt>
                <c:pt idx="575">
                  <c:v>1142.9583852867577</c:v>
                </c:pt>
                <c:pt idx="576">
                  <c:v>1140.3399314214212</c:v>
                </c:pt>
                <c:pt idx="577">
                  <c:v>1137.7214775560847</c:v>
                </c:pt>
                <c:pt idx="578">
                  <c:v>1135.1030236907482</c:v>
                </c:pt>
                <c:pt idx="579">
                  <c:v>1132.4845698254117</c:v>
                </c:pt>
                <c:pt idx="580">
                  <c:v>1129.8661159600751</c:v>
                </c:pt>
                <c:pt idx="581">
                  <c:v>1127.2476620947386</c:v>
                </c:pt>
                <c:pt idx="582">
                  <c:v>1124.6292082294021</c:v>
                </c:pt>
                <c:pt idx="583">
                  <c:v>1122.0107543640656</c:v>
                </c:pt>
                <c:pt idx="584">
                  <c:v>1119.3923004987291</c:v>
                </c:pt>
                <c:pt idx="585">
                  <c:v>1116.7738466333926</c:v>
                </c:pt>
                <c:pt idx="586">
                  <c:v>1114.1553927680561</c:v>
                </c:pt>
                <c:pt idx="587">
                  <c:v>1111.5369389027196</c:v>
                </c:pt>
                <c:pt idx="588">
                  <c:v>1108.9184850373831</c:v>
                </c:pt>
                <c:pt idx="589">
                  <c:v>1106.3000311720466</c:v>
                </c:pt>
                <c:pt idx="590">
                  <c:v>1103.6815773067101</c:v>
                </c:pt>
                <c:pt idx="591">
                  <c:v>1101.0631234413736</c:v>
                </c:pt>
                <c:pt idx="592">
                  <c:v>1098.4446695760371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DA-472A-B681-B16E0DA95A70}"/>
            </c:ext>
          </c:extLst>
        </c:ser>
        <c:ser>
          <c:idx val="1"/>
          <c:order val="1"/>
          <c:tx>
            <c:strRef>
              <c:f>Exp_res!$M$1:$O$1</c:f>
              <c:strCache>
                <c:ptCount val="1"/>
                <c:pt idx="0">
                  <c:v>100 KPA 1,00% L12,5</c:v>
                </c:pt>
              </c:strCache>
            </c:strRef>
          </c:tx>
          <c:spPr>
            <a:ln w="28800">
              <a:noFill/>
            </a:ln>
          </c:spPr>
          <c:marker>
            <c:symbol val="triangle"/>
            <c:size val="5"/>
            <c:spPr>
              <a:solidFill>
                <a:srgbClr val="AECF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Exp_res!$M$3:$M$100</c:f>
              <c:numCache>
                <c:formatCode>0.0000</c:formatCode>
                <c:ptCount val="98"/>
                <c:pt idx="0">
                  <c:v>0</c:v>
                </c:pt>
                <c:pt idx="1">
                  <c:v>1.0063265607332299E-3</c:v>
                </c:pt>
                <c:pt idx="2">
                  <c:v>1.5094898410998501E-3</c:v>
                </c:pt>
                <c:pt idx="3">
                  <c:v>4.0253062429329196E-3</c:v>
                </c:pt>
                <c:pt idx="4">
                  <c:v>9.5601023269656898E-3</c:v>
                </c:pt>
                <c:pt idx="5">
                  <c:v>1.7107551532464901E-2</c:v>
                </c:pt>
                <c:pt idx="6">
                  <c:v>2.41518374575975E-2</c:v>
                </c:pt>
                <c:pt idx="7">
                  <c:v>3.3208776504196597E-2</c:v>
                </c:pt>
                <c:pt idx="8">
                  <c:v>4.37752053918955E-2</c:v>
                </c:pt>
                <c:pt idx="9">
                  <c:v>6.0379593643993798E-2</c:v>
                </c:pt>
                <c:pt idx="10">
                  <c:v>6.6417553008393193E-2</c:v>
                </c:pt>
                <c:pt idx="11">
                  <c:v>7.4468165494259095E-2</c:v>
                </c:pt>
                <c:pt idx="12">
                  <c:v>8.5537757662324604E-2</c:v>
                </c:pt>
                <c:pt idx="13">
                  <c:v>9.5097859989290295E-2</c:v>
                </c:pt>
                <c:pt idx="14">
                  <c:v>0.103148472475156</c:v>
                </c:pt>
                <c:pt idx="15">
                  <c:v>0.109689595119922</c:v>
                </c:pt>
                <c:pt idx="16">
                  <c:v>0.116733881045055</c:v>
                </c:pt>
                <c:pt idx="17">
                  <c:v>0.12931296305421999</c:v>
                </c:pt>
                <c:pt idx="18">
                  <c:v>0.136357248979353</c:v>
                </c:pt>
                <c:pt idx="19">
                  <c:v>0.14692367786705199</c:v>
                </c:pt>
                <c:pt idx="20">
                  <c:v>0.16252173955841701</c:v>
                </c:pt>
                <c:pt idx="21">
                  <c:v>0.17258500516574901</c:v>
                </c:pt>
                <c:pt idx="22">
                  <c:v>0.184660923894548</c:v>
                </c:pt>
                <c:pt idx="23">
                  <c:v>0.19724000590371299</c:v>
                </c:pt>
                <c:pt idx="24">
                  <c:v>0</c:v>
                </c:pt>
                <c:pt idx="25">
                  <c:v>1.0064864336691601E-3</c:v>
                </c:pt>
                <c:pt idx="26">
                  <c:v>1.5097296505037401E-3</c:v>
                </c:pt>
                <c:pt idx="27">
                  <c:v>2.5162160841728999E-3</c:v>
                </c:pt>
                <c:pt idx="28">
                  <c:v>7.5486482525187202E-3</c:v>
                </c:pt>
                <c:pt idx="29">
                  <c:v>1.20778372040299E-2</c:v>
                </c:pt>
                <c:pt idx="30">
                  <c:v>2.26459447575562E-2</c:v>
                </c:pt>
                <c:pt idx="31">
                  <c:v>3.4723781961586098E-2</c:v>
                </c:pt>
                <c:pt idx="32">
                  <c:v>4.4788646298277703E-2</c:v>
                </c:pt>
                <c:pt idx="33">
                  <c:v>5.6363240285473099E-2</c:v>
                </c:pt>
                <c:pt idx="34">
                  <c:v>6.9447563923172195E-2</c:v>
                </c:pt>
                <c:pt idx="35">
                  <c:v>7.8002698609360099E-2</c:v>
                </c:pt>
                <c:pt idx="36">
                  <c:v>8.4041617211375E-2</c:v>
                </c:pt>
                <c:pt idx="37">
                  <c:v>9.1590265463893802E-2</c:v>
                </c:pt>
                <c:pt idx="38">
                  <c:v>0.10064864336691599</c:v>
                </c:pt>
                <c:pt idx="39">
                  <c:v>0.109707021269939</c:v>
                </c:pt>
                <c:pt idx="40">
                  <c:v>0.120778372040299</c:v>
                </c:pt>
                <c:pt idx="41">
                  <c:v>0.12883026350965299</c:v>
                </c:pt>
                <c:pt idx="42">
                  <c:v>0.13839188462950999</c:v>
                </c:pt>
                <c:pt idx="43">
                  <c:v>0.15348918113454699</c:v>
                </c:pt>
                <c:pt idx="44">
                  <c:v>0.16405728868807301</c:v>
                </c:pt>
                <c:pt idx="45">
                  <c:v>0.17462539624160001</c:v>
                </c:pt>
                <c:pt idx="46">
                  <c:v>0.18569674701196001</c:v>
                </c:pt>
                <c:pt idx="47">
                  <c:v>0.195761611348652</c:v>
                </c:pt>
                <c:pt idx="48">
                  <c:v>0.201800529950667</c:v>
                </c:pt>
              </c:numCache>
            </c:numRef>
          </c:xVal>
          <c:yVal>
            <c:numRef>
              <c:f>Exp_res!$N$3:$N$100</c:f>
              <c:numCache>
                <c:formatCode>0.0000</c:formatCode>
                <c:ptCount val="98"/>
                <c:pt idx="0">
                  <c:v>0</c:v>
                </c:pt>
                <c:pt idx="1">
                  <c:v>67.020514195858595</c:v>
                </c:pt>
                <c:pt idx="2">
                  <c:v>95.933774351627605</c:v>
                </c:pt>
                <c:pt idx="3">
                  <c:v>172.773376660243</c:v>
                </c:pt>
                <c:pt idx="4">
                  <c:v>250.82897406686001</c:v>
                </c:pt>
                <c:pt idx="5">
                  <c:v>271.47027926431798</c:v>
                </c:pt>
                <c:pt idx="6">
                  <c:v>296.947523115801</c:v>
                </c:pt>
                <c:pt idx="7">
                  <c:v>292.75482850915</c:v>
                </c:pt>
                <c:pt idx="8">
                  <c:v>286.76651890693802</c:v>
                </c:pt>
                <c:pt idx="9">
                  <c:v>283.280566467803</c:v>
                </c:pt>
                <c:pt idx="10">
                  <c:v>274.970478586193</c:v>
                </c:pt>
                <c:pt idx="11">
                  <c:v>271.87239811504202</c:v>
                </c:pt>
                <c:pt idx="12">
                  <c:v>262.47215804692001</c:v>
                </c:pt>
                <c:pt idx="13">
                  <c:v>249.72410065589199</c:v>
                </c:pt>
                <c:pt idx="14">
                  <c:v>272.057176980875</c:v>
                </c:pt>
                <c:pt idx="15">
                  <c:v>267.90668893586798</c:v>
                </c:pt>
                <c:pt idx="16">
                  <c:v>258.97965976255699</c:v>
                </c:pt>
                <c:pt idx="17">
                  <c:v>250.969986798576</c:v>
                </c:pt>
                <c:pt idx="18">
                  <c:v>254.742295484359</c:v>
                </c:pt>
                <c:pt idx="19">
                  <c:v>253.72800135500799</c:v>
                </c:pt>
                <c:pt idx="20">
                  <c:v>239.96379830350699</c:v>
                </c:pt>
                <c:pt idx="21">
                  <c:v>247.65843512217501</c:v>
                </c:pt>
                <c:pt idx="22">
                  <c:v>252.82194250898399</c:v>
                </c:pt>
                <c:pt idx="23">
                  <c:v>256.40156674809998</c:v>
                </c:pt>
                <c:pt idx="24">
                  <c:v>0</c:v>
                </c:pt>
                <c:pt idx="25">
                  <c:v>24.590919093688399</c:v>
                </c:pt>
                <c:pt idx="26">
                  <c:v>50.400090346154002</c:v>
                </c:pt>
                <c:pt idx="27">
                  <c:v>108.15791804859001</c:v>
                </c:pt>
                <c:pt idx="28">
                  <c:v>195.54114889073199</c:v>
                </c:pt>
                <c:pt idx="29">
                  <c:v>229.84045938102199</c:v>
                </c:pt>
                <c:pt idx="30">
                  <c:v>245.96059649461401</c:v>
                </c:pt>
                <c:pt idx="31">
                  <c:v>268.483398366789</c:v>
                </c:pt>
                <c:pt idx="32">
                  <c:v>272.70109461918003</c:v>
                </c:pt>
                <c:pt idx="33">
                  <c:v>261.77926586401099</c:v>
                </c:pt>
                <c:pt idx="34">
                  <c:v>271.634904795995</c:v>
                </c:pt>
                <c:pt idx="35">
                  <c:v>268.53062103136801</c:v>
                </c:pt>
                <c:pt idx="36">
                  <c:v>258.455759365635</c:v>
                </c:pt>
                <c:pt idx="37">
                  <c:v>265.19887463861397</c:v>
                </c:pt>
                <c:pt idx="38">
                  <c:v>258.90637207988101</c:v>
                </c:pt>
                <c:pt idx="39">
                  <c:v>256.21538838763399</c:v>
                </c:pt>
                <c:pt idx="40">
                  <c:v>262.21101567225003</c:v>
                </c:pt>
                <c:pt idx="41">
                  <c:v>262.25952172238198</c:v>
                </c:pt>
                <c:pt idx="42">
                  <c:v>265.30362679563098</c:v>
                </c:pt>
                <c:pt idx="43">
                  <c:v>258.028725471629</c:v>
                </c:pt>
                <c:pt idx="44">
                  <c:v>248.76454686072501</c:v>
                </c:pt>
                <c:pt idx="45">
                  <c:v>252.09609093973401</c:v>
                </c:pt>
                <c:pt idx="46">
                  <c:v>249.59237881652999</c:v>
                </c:pt>
                <c:pt idx="47">
                  <c:v>255.2664024924</c:v>
                </c:pt>
                <c:pt idx="48">
                  <c:v>247.43652975202599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DA-472A-B681-B16E0DA95A70}"/>
            </c:ext>
          </c:extLst>
        </c:ser>
        <c:ser>
          <c:idx val="2"/>
          <c:order val="2"/>
          <c:spPr>
            <a:ln w="28800">
              <a:noFill/>
            </a:ln>
          </c:spPr>
          <c:marker>
            <c:symbol val="triangle"/>
            <c:size val="5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Exp_res!$AO$3:$AO$100</c:f>
              <c:numCache>
                <c:formatCode>General</c:formatCode>
                <c:ptCount val="98"/>
                <c:pt idx="0">
                  <c:v>0</c:v>
                </c:pt>
                <c:pt idx="1">
                  <c:v>1.0069821373158399E-3</c:v>
                </c:pt>
                <c:pt idx="2">
                  <c:v>3.02094641194752E-3</c:v>
                </c:pt>
                <c:pt idx="3">
                  <c:v>5.5384017552371099E-3</c:v>
                </c:pt>
                <c:pt idx="4">
                  <c:v>8.5593481671846303E-3</c:v>
                </c:pt>
                <c:pt idx="5">
                  <c:v>1.1076803510474201E-2</c:v>
                </c:pt>
                <c:pt idx="6">
                  <c:v>1.4601240991079701E-2</c:v>
                </c:pt>
                <c:pt idx="7">
                  <c:v>1.9132660609000901E-2</c:v>
                </c:pt>
                <c:pt idx="8">
                  <c:v>2.86989909135014E-2</c:v>
                </c:pt>
                <c:pt idx="9">
                  <c:v>3.4237392668738501E-2</c:v>
                </c:pt>
                <c:pt idx="10">
                  <c:v>4.0279285492633599E-2</c:v>
                </c:pt>
                <c:pt idx="11">
                  <c:v>4.7328160453844401E-2</c:v>
                </c:pt>
                <c:pt idx="12">
                  <c:v>6.3439874650897898E-2</c:v>
                </c:pt>
                <c:pt idx="13">
                  <c:v>7.4516678161372099E-2</c:v>
                </c:pt>
                <c:pt idx="14">
                  <c:v>8.1565553122582998E-2</c:v>
                </c:pt>
                <c:pt idx="15">
                  <c:v>9.3145847701715107E-2</c:v>
                </c:pt>
                <c:pt idx="16">
                  <c:v>0.106740106555479</c:v>
                </c:pt>
                <c:pt idx="17">
                  <c:v>0.117313418997295</c:v>
                </c:pt>
                <c:pt idx="18">
                  <c:v>0.12536927609582199</c:v>
                </c:pt>
                <c:pt idx="19">
                  <c:v>0.14198448136153299</c:v>
                </c:pt>
                <c:pt idx="20">
                  <c:v>0.15306128487200801</c:v>
                </c:pt>
                <c:pt idx="21">
                  <c:v>0.16866950800040301</c:v>
                </c:pt>
                <c:pt idx="22">
                  <c:v>0.181256784716851</c:v>
                </c:pt>
                <c:pt idx="23">
                  <c:v>0.19686500784524699</c:v>
                </c:pt>
                <c:pt idx="24">
                  <c:v>0</c:v>
                </c:pt>
                <c:pt idx="25">
                  <c:v>2.0134594361931098E-3</c:v>
                </c:pt>
                <c:pt idx="26">
                  <c:v>3.02018915428966E-3</c:v>
                </c:pt>
                <c:pt idx="27">
                  <c:v>4.5302837314345002E-3</c:v>
                </c:pt>
                <c:pt idx="28">
                  <c:v>9.0605674628689899E-3</c:v>
                </c:pt>
                <c:pt idx="29">
                  <c:v>1.35908511943035E-2</c:v>
                </c:pt>
                <c:pt idx="30">
                  <c:v>2.26514186571725E-2</c:v>
                </c:pt>
                <c:pt idx="31">
                  <c:v>3.0705256401944901E-2</c:v>
                </c:pt>
                <c:pt idx="32">
                  <c:v>3.8759094146717299E-2</c:v>
                </c:pt>
                <c:pt idx="33">
                  <c:v>4.7316296750538098E-2</c:v>
                </c:pt>
                <c:pt idx="34">
                  <c:v>5.5370134495310502E-2</c:v>
                </c:pt>
                <c:pt idx="35">
                  <c:v>6.3423972240082893E-2</c:v>
                </c:pt>
                <c:pt idx="36">
                  <c:v>7.1477809984855395E-2</c:v>
                </c:pt>
                <c:pt idx="37">
                  <c:v>7.95316477296278E-2</c:v>
                </c:pt>
                <c:pt idx="38">
                  <c:v>8.8088850333448501E-2</c:v>
                </c:pt>
                <c:pt idx="39">
                  <c:v>9.6142688078220906E-2</c:v>
                </c:pt>
                <c:pt idx="40">
                  <c:v>0.10570662040013799</c:v>
                </c:pt>
                <c:pt idx="41">
                  <c:v>0.115270552722055</c:v>
                </c:pt>
                <c:pt idx="42">
                  <c:v>0.123827755325876</c:v>
                </c:pt>
                <c:pt idx="43">
                  <c:v>0.13288832278874499</c:v>
                </c:pt>
                <c:pt idx="44">
                  <c:v>0.14245225511066201</c:v>
                </c:pt>
                <c:pt idx="45">
                  <c:v>0.15201618743258</c:v>
                </c:pt>
                <c:pt idx="46">
                  <c:v>0.16158011975449699</c:v>
                </c:pt>
                <c:pt idx="47">
                  <c:v>0.17164741693546301</c:v>
                </c:pt>
                <c:pt idx="48">
                  <c:v>0.18221807897547601</c:v>
                </c:pt>
                <c:pt idx="49">
                  <c:v>0.19329210587453899</c:v>
                </c:pt>
                <c:pt idx="50">
                  <c:v>0.201849308478359</c:v>
                </c:pt>
              </c:numCache>
            </c:numRef>
          </c:xVal>
          <c:yVal>
            <c:numRef>
              <c:f>Exp_res!$AP$3:$AP$100</c:f>
              <c:numCache>
                <c:formatCode>General</c:formatCode>
                <c:ptCount val="98"/>
                <c:pt idx="0">
                  <c:v>0</c:v>
                </c:pt>
                <c:pt idx="1">
                  <c:v>116.766182032668</c:v>
                </c:pt>
                <c:pt idx="2">
                  <c:v>320.81249604200002</c:v>
                </c:pt>
                <c:pt idx="3">
                  <c:v>482.88321113325901</c:v>
                </c:pt>
                <c:pt idx="4">
                  <c:v>607.57924552251995</c:v>
                </c:pt>
                <c:pt idx="5">
                  <c:v>701.71652975100801</c:v>
                </c:pt>
                <c:pt idx="6">
                  <c:v>780.45043633159696</c:v>
                </c:pt>
                <c:pt idx="7">
                  <c:v>878.62822943755395</c:v>
                </c:pt>
                <c:pt idx="8">
                  <c:v>958.19972870309596</c:v>
                </c:pt>
                <c:pt idx="9">
                  <c:v>995.01988254460696</c:v>
                </c:pt>
                <c:pt idx="10">
                  <c:v>1029.6504516997099</c:v>
                </c:pt>
                <c:pt idx="11">
                  <c:v>1021.0619407919</c:v>
                </c:pt>
                <c:pt idx="12">
                  <c:v>1012.67779703574</c:v>
                </c:pt>
                <c:pt idx="13">
                  <c:v>977.41481417677801</c:v>
                </c:pt>
                <c:pt idx="14">
                  <c:v>994.647702674995</c:v>
                </c:pt>
                <c:pt idx="15">
                  <c:v>950.01377934646905</c:v>
                </c:pt>
                <c:pt idx="16">
                  <c:v>900.37945460499895</c:v>
                </c:pt>
                <c:pt idx="17">
                  <c:v>881.63046425178698</c:v>
                </c:pt>
                <c:pt idx="18">
                  <c:v>889.67702441411097</c:v>
                </c:pt>
                <c:pt idx="19">
                  <c:v>873.54673030014897</c:v>
                </c:pt>
                <c:pt idx="20">
                  <c:v>863.71324023292095</c:v>
                </c:pt>
                <c:pt idx="21">
                  <c:v>814.09016606771502</c:v>
                </c:pt>
                <c:pt idx="22">
                  <c:v>797.74195932053101</c:v>
                </c:pt>
                <c:pt idx="23">
                  <c:v>792.482957433146</c:v>
                </c:pt>
                <c:pt idx="24">
                  <c:v>0</c:v>
                </c:pt>
                <c:pt idx="25">
                  <c:v>137.703661547275</c:v>
                </c:pt>
                <c:pt idx="26">
                  <c:v>226.168145499693</c:v>
                </c:pt>
                <c:pt idx="27">
                  <c:v>370.530373789105</c:v>
                </c:pt>
                <c:pt idx="28">
                  <c:v>596.33988254902999</c:v>
                </c:pt>
                <c:pt idx="29">
                  <c:v>751.62502856784795</c:v>
                </c:pt>
                <c:pt idx="30">
                  <c:v>896.04613032477198</c:v>
                </c:pt>
                <c:pt idx="31">
                  <c:v>991.596158970072</c:v>
                </c:pt>
                <c:pt idx="32">
                  <c:v>1040.3413592024899</c:v>
                </c:pt>
                <c:pt idx="33">
                  <c:v>1081.2810878365899</c:v>
                </c:pt>
                <c:pt idx="34">
                  <c:v>1059.99345199448</c:v>
                </c:pt>
                <c:pt idx="35">
                  <c:v>1071.3539028703599</c:v>
                </c:pt>
                <c:pt idx="36">
                  <c:v>1054.99021054175</c:v>
                </c:pt>
                <c:pt idx="37">
                  <c:v>1057.2720104126799</c:v>
                </c:pt>
                <c:pt idx="38">
                  <c:v>1011.0162701047</c:v>
                </c:pt>
                <c:pt idx="39">
                  <c:v>1024.6410706076199</c:v>
                </c:pt>
                <c:pt idx="40">
                  <c:v>1008.98485989985</c:v>
                </c:pt>
                <c:pt idx="41">
                  <c:v>970.56650119787696</c:v>
                </c:pt>
                <c:pt idx="42">
                  <c:v>966.17291862760896</c:v>
                </c:pt>
                <c:pt idx="43">
                  <c:v>937.16709242069101</c:v>
                </c:pt>
                <c:pt idx="44">
                  <c:v>920.89949188919502</c:v>
                </c:pt>
                <c:pt idx="45">
                  <c:v>921.061397065802</c:v>
                </c:pt>
                <c:pt idx="46">
                  <c:v>913.45099071581603</c:v>
                </c:pt>
                <c:pt idx="47">
                  <c:v>922.40359687252203</c:v>
                </c:pt>
                <c:pt idx="48">
                  <c:v>897.43993990614695</c:v>
                </c:pt>
                <c:pt idx="49">
                  <c:v>858.95055508897497</c:v>
                </c:pt>
                <c:pt idx="50">
                  <c:v>884.24190542238603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DA-472A-B681-B16E0DA95A70}"/>
            </c:ext>
          </c:extLst>
        </c:ser>
        <c:ser>
          <c:idx val="3"/>
          <c:order val="3"/>
          <c:spPr>
            <a:ln w="28800">
              <a:noFill/>
            </a:ln>
          </c:spPr>
          <c:marker>
            <c:symbol val="triangle"/>
            <c:size val="5"/>
            <c:spPr>
              <a:solidFill>
                <a:srgbClr val="66666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Exp_res!$AK$3:$AK$100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5.0344260569865301E-4</c:v>
                </c:pt>
                <c:pt idx="3">
                  <c:v>2.5172130284932702E-3</c:v>
                </c:pt>
                <c:pt idx="4">
                  <c:v>5.0344260569865299E-3</c:v>
                </c:pt>
                <c:pt idx="5">
                  <c:v>8.0550816911784499E-3</c:v>
                </c:pt>
                <c:pt idx="6">
                  <c:v>1.2082622536767699E-2</c:v>
                </c:pt>
                <c:pt idx="7">
                  <c:v>1.5606720776658299E-2</c:v>
                </c:pt>
                <c:pt idx="8">
                  <c:v>2.0137704227946099E-2</c:v>
                </c:pt>
                <c:pt idx="9">
                  <c:v>2.31583598621381E-2</c:v>
                </c:pt>
                <c:pt idx="10">
                  <c:v>2.8696228524823199E-2</c:v>
                </c:pt>
                <c:pt idx="11">
                  <c:v>3.5240982398905697E-2</c:v>
                </c:pt>
                <c:pt idx="12">
                  <c:v>4.3296064090084199E-2</c:v>
                </c:pt>
                <c:pt idx="13">
                  <c:v>4.98408179641667E-2</c:v>
                </c:pt>
                <c:pt idx="14">
                  <c:v>5.9909670078139798E-2</c:v>
                </c:pt>
                <c:pt idx="15">
                  <c:v>6.8468194375016805E-2</c:v>
                </c:pt>
                <c:pt idx="16">
                  <c:v>7.6019833460496705E-2</c:v>
                </c:pt>
                <c:pt idx="17">
                  <c:v>8.5081800363072405E-2</c:v>
                </c:pt>
                <c:pt idx="18">
                  <c:v>9.3640324659949495E-2</c:v>
                </c:pt>
                <c:pt idx="19">
                  <c:v>0.103709176773923</c:v>
                </c:pt>
                <c:pt idx="20">
                  <c:v>0.11780556973348499</c:v>
                </c:pt>
                <c:pt idx="21">
                  <c:v>0.13391573311584201</c:v>
                </c:pt>
                <c:pt idx="22">
                  <c:v>0.14599835565260999</c:v>
                </c:pt>
                <c:pt idx="23">
                  <c:v>0.15858442079507601</c:v>
                </c:pt>
                <c:pt idx="24">
                  <c:v>0.170163600726145</c:v>
                </c:pt>
                <c:pt idx="25">
                  <c:v>0.18577032150280301</c:v>
                </c:pt>
                <c:pt idx="26">
                  <c:v>0.20490114051935199</c:v>
                </c:pt>
                <c:pt idx="27">
                  <c:v>0</c:v>
                </c:pt>
                <c:pt idx="28">
                  <c:v>2.5184288263778798E-3</c:v>
                </c:pt>
                <c:pt idx="29">
                  <c:v>5.5405434180313302E-3</c:v>
                </c:pt>
                <c:pt idx="30">
                  <c:v>7.0516007138580498E-3</c:v>
                </c:pt>
                <c:pt idx="31">
                  <c:v>1.05774010707871E-2</c:v>
                </c:pt>
                <c:pt idx="32">
                  <c:v>1.41032014277161E-2</c:v>
                </c:pt>
                <c:pt idx="33">
                  <c:v>2.3673230967952E-2</c:v>
                </c:pt>
                <c:pt idx="34">
                  <c:v>3.3243260508188002E-2</c:v>
                </c:pt>
                <c:pt idx="35">
                  <c:v>4.2813290048423901E-2</c:v>
                </c:pt>
                <c:pt idx="36">
                  <c:v>5.2383319588659799E-2</c:v>
                </c:pt>
                <c:pt idx="37">
                  <c:v>6.1449663363620198E-2</c:v>
                </c:pt>
                <c:pt idx="38">
                  <c:v>7.1019692903856096E-2</c:v>
                </c:pt>
                <c:pt idx="39">
                  <c:v>7.9582350913540906E-2</c:v>
                </c:pt>
                <c:pt idx="40">
                  <c:v>9.0663437749603504E-2</c:v>
                </c:pt>
                <c:pt idx="41">
                  <c:v>0.102248210350942</c:v>
                </c:pt>
                <c:pt idx="42">
                  <c:v>0.11332929718700401</c:v>
                </c:pt>
                <c:pt idx="43">
                  <c:v>0.125417755553618</c:v>
                </c:pt>
                <c:pt idx="44">
                  <c:v>0.13750621392023199</c:v>
                </c:pt>
                <c:pt idx="45">
                  <c:v>0.150602043817397</c:v>
                </c:pt>
                <c:pt idx="46">
                  <c:v>0.16369787371456199</c:v>
                </c:pt>
                <c:pt idx="47">
                  <c:v>0.17830476090755401</c:v>
                </c:pt>
                <c:pt idx="48">
                  <c:v>0.19240796233526999</c:v>
                </c:pt>
                <c:pt idx="49">
                  <c:v>0.202985363406057</c:v>
                </c:pt>
              </c:numCache>
            </c:numRef>
          </c:xVal>
          <c:yVal>
            <c:numRef>
              <c:f>Exp_res!$AL$3:$AL$100</c:f>
              <c:numCache>
                <c:formatCode>General</c:formatCode>
                <c:ptCount val="98"/>
                <c:pt idx="0">
                  <c:v>0</c:v>
                </c:pt>
                <c:pt idx="1">
                  <c:v>7.00999999999999</c:v>
                </c:pt>
                <c:pt idx="2">
                  <c:v>32.358592785092597</c:v>
                </c:pt>
                <c:pt idx="3">
                  <c:v>233.839823093571</c:v>
                </c:pt>
                <c:pt idx="4">
                  <c:v>421.34575323884502</c:v>
                </c:pt>
                <c:pt idx="5">
                  <c:v>552.43087488920003</c:v>
                </c:pt>
                <c:pt idx="6">
                  <c:v>693.31513511917001</c:v>
                </c:pt>
                <c:pt idx="7">
                  <c:v>766.522929849197</c:v>
                </c:pt>
                <c:pt idx="8">
                  <c:v>780.24884266445395</c:v>
                </c:pt>
                <c:pt idx="9">
                  <c:v>814.12215698858597</c:v>
                </c:pt>
                <c:pt idx="10">
                  <c:v>858.95303200799401</c:v>
                </c:pt>
                <c:pt idx="11">
                  <c:v>863.39057665820201</c:v>
                </c:pt>
                <c:pt idx="12">
                  <c:v>873.69297292577096</c:v>
                </c:pt>
                <c:pt idx="13">
                  <c:v>868.00199543590497</c:v>
                </c:pt>
                <c:pt idx="14">
                  <c:v>881.22699246618402</c:v>
                </c:pt>
                <c:pt idx="15">
                  <c:v>885.85564717373495</c:v>
                </c:pt>
                <c:pt idx="16">
                  <c:v>866.38581301255101</c:v>
                </c:pt>
                <c:pt idx="17">
                  <c:v>868.47188954733895</c:v>
                </c:pt>
                <c:pt idx="18">
                  <c:v>849.00114254759103</c:v>
                </c:pt>
                <c:pt idx="19">
                  <c:v>840.33658726214196</c:v>
                </c:pt>
                <c:pt idx="20">
                  <c:v>819.03462984248802</c:v>
                </c:pt>
                <c:pt idx="21">
                  <c:v>787.52887450648802</c:v>
                </c:pt>
                <c:pt idx="22">
                  <c:v>778.15180949759304</c:v>
                </c:pt>
                <c:pt idx="23">
                  <c:v>764.67449558481599</c:v>
                </c:pt>
                <c:pt idx="24">
                  <c:v>754.19557095836694</c:v>
                </c:pt>
                <c:pt idx="25">
                  <c:v>745.59959581861699</c:v>
                </c:pt>
                <c:pt idx="26">
                  <c:v>719.77515340314199</c:v>
                </c:pt>
                <c:pt idx="27">
                  <c:v>0</c:v>
                </c:pt>
                <c:pt idx="28">
                  <c:v>144.794154345859</c:v>
                </c:pt>
                <c:pt idx="29">
                  <c:v>367.17846167845101</c:v>
                </c:pt>
                <c:pt idx="30">
                  <c:v>422.73211254516201</c:v>
                </c:pt>
                <c:pt idx="31">
                  <c:v>551.032671795071</c:v>
                </c:pt>
                <c:pt idx="32">
                  <c:v>596.563334338716</c:v>
                </c:pt>
                <c:pt idx="33">
                  <c:v>731.37603086093202</c:v>
                </c:pt>
                <c:pt idx="34">
                  <c:v>773.25239969999802</c:v>
                </c:pt>
                <c:pt idx="35">
                  <c:v>812.78685865844704</c:v>
                </c:pt>
                <c:pt idx="36">
                  <c:v>783.14665439902501</c:v>
                </c:pt>
                <c:pt idx="37">
                  <c:v>804.937642763231</c:v>
                </c:pt>
                <c:pt idx="38">
                  <c:v>829.71766876880497</c:v>
                </c:pt>
                <c:pt idx="39">
                  <c:v>828.91145515725998</c:v>
                </c:pt>
                <c:pt idx="40">
                  <c:v>820.49642984017896</c:v>
                </c:pt>
                <c:pt idx="41">
                  <c:v>809.97150279669802</c:v>
                </c:pt>
                <c:pt idx="42">
                  <c:v>803.09835132288504</c:v>
                </c:pt>
                <c:pt idx="43">
                  <c:v>782.68756904604004</c:v>
                </c:pt>
                <c:pt idx="44">
                  <c:v>780.14751647082403</c:v>
                </c:pt>
                <c:pt idx="45">
                  <c:v>770.72100724720701</c:v>
                </c:pt>
                <c:pt idx="46">
                  <c:v>726.84774371027697</c:v>
                </c:pt>
                <c:pt idx="47">
                  <c:v>718.87797014294904</c:v>
                </c:pt>
                <c:pt idx="48">
                  <c:v>707.70088960062606</c:v>
                </c:pt>
                <c:pt idx="49">
                  <c:v>698.90059989384395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DA-472A-B681-B16E0DA95A70}"/>
            </c:ext>
          </c:extLst>
        </c:ser>
        <c:ser>
          <c:idx val="4"/>
          <c:order val="4"/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99999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Exp_res!$M$3:$M$100</c:f>
              <c:numCache>
                <c:formatCode>0.0000</c:formatCode>
                <c:ptCount val="98"/>
                <c:pt idx="0">
                  <c:v>0</c:v>
                </c:pt>
                <c:pt idx="1">
                  <c:v>1.0063265607332299E-3</c:v>
                </c:pt>
                <c:pt idx="2">
                  <c:v>1.5094898410998501E-3</c:v>
                </c:pt>
                <c:pt idx="3">
                  <c:v>4.0253062429329196E-3</c:v>
                </c:pt>
                <c:pt idx="4">
                  <c:v>9.5601023269656898E-3</c:v>
                </c:pt>
                <c:pt idx="5">
                  <c:v>1.7107551532464901E-2</c:v>
                </c:pt>
                <c:pt idx="6">
                  <c:v>2.41518374575975E-2</c:v>
                </c:pt>
                <c:pt idx="7">
                  <c:v>3.3208776504196597E-2</c:v>
                </c:pt>
                <c:pt idx="8">
                  <c:v>4.37752053918955E-2</c:v>
                </c:pt>
                <c:pt idx="9">
                  <c:v>6.0379593643993798E-2</c:v>
                </c:pt>
                <c:pt idx="10">
                  <c:v>6.6417553008393193E-2</c:v>
                </c:pt>
                <c:pt idx="11">
                  <c:v>7.4468165494259095E-2</c:v>
                </c:pt>
                <c:pt idx="12">
                  <c:v>8.5537757662324604E-2</c:v>
                </c:pt>
                <c:pt idx="13">
                  <c:v>9.5097859989290295E-2</c:v>
                </c:pt>
                <c:pt idx="14">
                  <c:v>0.103148472475156</c:v>
                </c:pt>
                <c:pt idx="15">
                  <c:v>0.109689595119922</c:v>
                </c:pt>
                <c:pt idx="16">
                  <c:v>0.116733881045055</c:v>
                </c:pt>
                <c:pt idx="17">
                  <c:v>0.12931296305421999</c:v>
                </c:pt>
                <c:pt idx="18">
                  <c:v>0.136357248979353</c:v>
                </c:pt>
                <c:pt idx="19">
                  <c:v>0.14692367786705199</c:v>
                </c:pt>
                <c:pt idx="20">
                  <c:v>0.16252173955841701</c:v>
                </c:pt>
                <c:pt idx="21">
                  <c:v>0.17258500516574901</c:v>
                </c:pt>
                <c:pt idx="22">
                  <c:v>0.184660923894548</c:v>
                </c:pt>
                <c:pt idx="23">
                  <c:v>0.19724000590371299</c:v>
                </c:pt>
                <c:pt idx="24">
                  <c:v>0</c:v>
                </c:pt>
                <c:pt idx="25">
                  <c:v>1.0064864336691601E-3</c:v>
                </c:pt>
                <c:pt idx="26">
                  <c:v>1.5097296505037401E-3</c:v>
                </c:pt>
                <c:pt idx="27">
                  <c:v>2.5162160841728999E-3</c:v>
                </c:pt>
                <c:pt idx="28">
                  <c:v>7.5486482525187202E-3</c:v>
                </c:pt>
                <c:pt idx="29">
                  <c:v>1.20778372040299E-2</c:v>
                </c:pt>
                <c:pt idx="30">
                  <c:v>2.26459447575562E-2</c:v>
                </c:pt>
                <c:pt idx="31">
                  <c:v>3.4723781961586098E-2</c:v>
                </c:pt>
                <c:pt idx="32">
                  <c:v>4.4788646298277703E-2</c:v>
                </c:pt>
                <c:pt idx="33">
                  <c:v>5.6363240285473099E-2</c:v>
                </c:pt>
                <c:pt idx="34">
                  <c:v>6.9447563923172195E-2</c:v>
                </c:pt>
                <c:pt idx="35">
                  <c:v>7.8002698609360099E-2</c:v>
                </c:pt>
                <c:pt idx="36">
                  <c:v>8.4041617211375E-2</c:v>
                </c:pt>
                <c:pt idx="37">
                  <c:v>9.1590265463893802E-2</c:v>
                </c:pt>
                <c:pt idx="38">
                  <c:v>0.10064864336691599</c:v>
                </c:pt>
                <c:pt idx="39">
                  <c:v>0.109707021269939</c:v>
                </c:pt>
                <c:pt idx="40">
                  <c:v>0.120778372040299</c:v>
                </c:pt>
                <c:pt idx="41">
                  <c:v>0.12883026350965299</c:v>
                </c:pt>
                <c:pt idx="42">
                  <c:v>0.13839188462950999</c:v>
                </c:pt>
                <c:pt idx="43">
                  <c:v>0.15348918113454699</c:v>
                </c:pt>
                <c:pt idx="44">
                  <c:v>0.16405728868807301</c:v>
                </c:pt>
                <c:pt idx="45">
                  <c:v>0.17462539624160001</c:v>
                </c:pt>
                <c:pt idx="46">
                  <c:v>0.18569674701196001</c:v>
                </c:pt>
                <c:pt idx="47">
                  <c:v>0.195761611348652</c:v>
                </c:pt>
                <c:pt idx="48">
                  <c:v>0.201800529950667</c:v>
                </c:pt>
              </c:numCache>
            </c:numRef>
          </c:xVal>
          <c:yVal>
            <c:numRef>
              <c:f>Exp_res!$N$3:$N$100</c:f>
              <c:numCache>
                <c:formatCode>0.0000</c:formatCode>
                <c:ptCount val="98"/>
                <c:pt idx="0">
                  <c:v>0</c:v>
                </c:pt>
                <c:pt idx="1">
                  <c:v>67.020514195858595</c:v>
                </c:pt>
                <c:pt idx="2">
                  <c:v>95.933774351627605</c:v>
                </c:pt>
                <c:pt idx="3">
                  <c:v>172.773376660243</c:v>
                </c:pt>
                <c:pt idx="4">
                  <c:v>250.82897406686001</c:v>
                </c:pt>
                <c:pt idx="5">
                  <c:v>271.47027926431798</c:v>
                </c:pt>
                <c:pt idx="6">
                  <c:v>296.947523115801</c:v>
                </c:pt>
                <c:pt idx="7">
                  <c:v>292.75482850915</c:v>
                </c:pt>
                <c:pt idx="8">
                  <c:v>286.76651890693802</c:v>
                </c:pt>
                <c:pt idx="9">
                  <c:v>283.280566467803</c:v>
                </c:pt>
                <c:pt idx="10">
                  <c:v>274.970478586193</c:v>
                </c:pt>
                <c:pt idx="11">
                  <c:v>271.87239811504202</c:v>
                </c:pt>
                <c:pt idx="12">
                  <c:v>262.47215804692001</c:v>
                </c:pt>
                <c:pt idx="13">
                  <c:v>249.72410065589199</c:v>
                </c:pt>
                <c:pt idx="14">
                  <c:v>272.057176980875</c:v>
                </c:pt>
                <c:pt idx="15">
                  <c:v>267.90668893586798</c:v>
                </c:pt>
                <c:pt idx="16">
                  <c:v>258.97965976255699</c:v>
                </c:pt>
                <c:pt idx="17">
                  <c:v>250.969986798576</c:v>
                </c:pt>
                <c:pt idx="18">
                  <c:v>254.742295484359</c:v>
                </c:pt>
                <c:pt idx="19">
                  <c:v>253.72800135500799</c:v>
                </c:pt>
                <c:pt idx="20">
                  <c:v>239.96379830350699</c:v>
                </c:pt>
                <c:pt idx="21">
                  <c:v>247.65843512217501</c:v>
                </c:pt>
                <c:pt idx="22">
                  <c:v>252.82194250898399</c:v>
                </c:pt>
                <c:pt idx="23">
                  <c:v>256.40156674809998</c:v>
                </c:pt>
                <c:pt idx="24">
                  <c:v>0</c:v>
                </c:pt>
                <c:pt idx="25">
                  <c:v>24.590919093688399</c:v>
                </c:pt>
                <c:pt idx="26">
                  <c:v>50.400090346154002</c:v>
                </c:pt>
                <c:pt idx="27">
                  <c:v>108.15791804859001</c:v>
                </c:pt>
                <c:pt idx="28">
                  <c:v>195.54114889073199</c:v>
                </c:pt>
                <c:pt idx="29">
                  <c:v>229.84045938102199</c:v>
                </c:pt>
                <c:pt idx="30">
                  <c:v>245.96059649461401</c:v>
                </c:pt>
                <c:pt idx="31">
                  <c:v>268.483398366789</c:v>
                </c:pt>
                <c:pt idx="32">
                  <c:v>272.70109461918003</c:v>
                </c:pt>
                <c:pt idx="33">
                  <c:v>261.77926586401099</c:v>
                </c:pt>
                <c:pt idx="34">
                  <c:v>271.634904795995</c:v>
                </c:pt>
                <c:pt idx="35">
                  <c:v>268.53062103136801</c:v>
                </c:pt>
                <c:pt idx="36">
                  <c:v>258.455759365635</c:v>
                </c:pt>
                <c:pt idx="37">
                  <c:v>265.19887463861397</c:v>
                </c:pt>
                <c:pt idx="38">
                  <c:v>258.90637207988101</c:v>
                </c:pt>
                <c:pt idx="39">
                  <c:v>256.21538838763399</c:v>
                </c:pt>
                <c:pt idx="40">
                  <c:v>262.21101567225003</c:v>
                </c:pt>
                <c:pt idx="41">
                  <c:v>262.25952172238198</c:v>
                </c:pt>
                <c:pt idx="42">
                  <c:v>265.30362679563098</c:v>
                </c:pt>
                <c:pt idx="43">
                  <c:v>258.028725471629</c:v>
                </c:pt>
                <c:pt idx="44">
                  <c:v>248.76454686072501</c:v>
                </c:pt>
                <c:pt idx="45">
                  <c:v>252.09609093973401</c:v>
                </c:pt>
                <c:pt idx="46">
                  <c:v>249.59237881652999</c:v>
                </c:pt>
                <c:pt idx="47">
                  <c:v>255.2664024924</c:v>
                </c:pt>
                <c:pt idx="48">
                  <c:v>247.43652975202599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DA-472A-B681-B16E0DA95A70}"/>
            </c:ext>
          </c:extLst>
        </c:ser>
        <c:ser>
          <c:idx val="5"/>
          <c:order val="5"/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Exp_res!$Q$3:$Q$100</c:f>
              <c:numCache>
                <c:formatCode>General</c:formatCode>
                <c:ptCount val="98"/>
                <c:pt idx="0">
                  <c:v>0</c:v>
                </c:pt>
                <c:pt idx="1">
                  <c:v>1.50974654136186E-3</c:v>
                </c:pt>
                <c:pt idx="2">
                  <c:v>5.0324884712062102E-3</c:v>
                </c:pt>
                <c:pt idx="3">
                  <c:v>8.5552304010505596E-3</c:v>
                </c:pt>
                <c:pt idx="4">
                  <c:v>1.35877188722568E-2</c:v>
                </c:pt>
                <c:pt idx="5">
                  <c:v>1.9626705037704199E-2</c:v>
                </c:pt>
                <c:pt idx="6">
                  <c:v>3.2711175062840402E-2</c:v>
                </c:pt>
                <c:pt idx="7">
                  <c:v>4.3279400852373397E-2</c:v>
                </c:pt>
                <c:pt idx="8">
                  <c:v>5.3847626641906503E-2</c:v>
                </c:pt>
                <c:pt idx="9">
                  <c:v>6.1396359348715797E-2</c:v>
                </c:pt>
                <c:pt idx="10">
                  <c:v>6.7435345514163303E-2</c:v>
                </c:pt>
                <c:pt idx="11">
                  <c:v>8.0016566692178798E-2</c:v>
                </c:pt>
                <c:pt idx="12">
                  <c:v>8.6055552857626297E-2</c:v>
                </c:pt>
                <c:pt idx="13">
                  <c:v>9.9140022882762399E-2</c:v>
                </c:pt>
                <c:pt idx="14">
                  <c:v>0.11323099060213999</c:v>
                </c:pt>
                <c:pt idx="15">
                  <c:v>0.12329596754455199</c:v>
                </c:pt>
                <c:pt idx="16">
                  <c:v>0.134367442181206</c:v>
                </c:pt>
                <c:pt idx="17">
                  <c:v>0.14543891681786</c:v>
                </c:pt>
                <c:pt idx="18">
                  <c:v>0.15550389376027199</c:v>
                </c:pt>
                <c:pt idx="19">
                  <c:v>0.17160785686813201</c:v>
                </c:pt>
                <c:pt idx="20">
                  <c:v>0.189724815364474</c:v>
                </c:pt>
                <c:pt idx="21">
                  <c:v>0.20381578308385201</c:v>
                </c:pt>
                <c:pt idx="22">
                  <c:v>0</c:v>
                </c:pt>
                <c:pt idx="23">
                  <c:v>2.0125720752726299E-3</c:v>
                </c:pt>
                <c:pt idx="24">
                  <c:v>4.0251441505452599E-3</c:v>
                </c:pt>
                <c:pt idx="25">
                  <c:v>7.0440022634542104E-3</c:v>
                </c:pt>
                <c:pt idx="26">
                  <c:v>1.40880045269084E-2</c:v>
                </c:pt>
                <c:pt idx="27">
                  <c:v>2.4654007922089698E-2</c:v>
                </c:pt>
                <c:pt idx="28">
                  <c:v>3.5723154336089198E-2</c:v>
                </c:pt>
                <c:pt idx="29">
                  <c:v>4.4779728674816E-2</c:v>
                </c:pt>
                <c:pt idx="30">
                  <c:v>5.3333159994724703E-2</c:v>
                </c:pt>
                <c:pt idx="31">
                  <c:v>6.3899163389906005E-2</c:v>
                </c:pt>
                <c:pt idx="32">
                  <c:v>6.8930593578087604E-2</c:v>
                </c:pt>
                <c:pt idx="33">
                  <c:v>7.3962023766269203E-2</c:v>
                </c:pt>
                <c:pt idx="34">
                  <c:v>8.1006026029723302E-2</c:v>
                </c:pt>
                <c:pt idx="35">
                  <c:v>9.3584601500177306E-2</c:v>
                </c:pt>
                <c:pt idx="36">
                  <c:v>9.8616031688358793E-2</c:v>
                </c:pt>
                <c:pt idx="37">
                  <c:v>0.107672606027086</c:v>
                </c:pt>
                <c:pt idx="38">
                  <c:v>0.12025118149753999</c:v>
                </c:pt>
                <c:pt idx="39">
                  <c:v>0.130314041873903</c:v>
                </c:pt>
                <c:pt idx="40">
                  <c:v>0.13886747319381099</c:v>
                </c:pt>
                <c:pt idx="41">
                  <c:v>0.14691776149490199</c:v>
                </c:pt>
                <c:pt idx="42">
                  <c:v>0.15949633696535601</c:v>
                </c:pt>
                <c:pt idx="43">
                  <c:v>0.17056548337935501</c:v>
                </c:pt>
                <c:pt idx="44">
                  <c:v>0.18364720186862701</c:v>
                </c:pt>
                <c:pt idx="45">
                  <c:v>0.20176035054608099</c:v>
                </c:pt>
              </c:numCache>
            </c:numRef>
          </c:xVal>
          <c:yVal>
            <c:numRef>
              <c:f>Exp_res!$R$3:$R$100</c:f>
              <c:numCache>
                <c:formatCode>General</c:formatCode>
                <c:ptCount val="98"/>
                <c:pt idx="0">
                  <c:v>0</c:v>
                </c:pt>
                <c:pt idx="1">
                  <c:v>74.384742815348901</c:v>
                </c:pt>
                <c:pt idx="2">
                  <c:v>166.308389818487</c:v>
                </c:pt>
                <c:pt idx="3">
                  <c:v>230.362954944086</c:v>
                </c:pt>
                <c:pt idx="4">
                  <c:v>274.74048744141999</c:v>
                </c:pt>
                <c:pt idx="5">
                  <c:v>346.37416884695699</c:v>
                </c:pt>
                <c:pt idx="6">
                  <c:v>399.40630559804299</c:v>
                </c:pt>
                <c:pt idx="7">
                  <c:v>408.83524169571501</c:v>
                </c:pt>
                <c:pt idx="8">
                  <c:v>402.04646075946499</c:v>
                </c:pt>
                <c:pt idx="9">
                  <c:v>381.86176107151698</c:v>
                </c:pt>
                <c:pt idx="10">
                  <c:v>370.740888300866</c:v>
                </c:pt>
                <c:pt idx="11">
                  <c:v>376.44577737096398</c:v>
                </c:pt>
                <c:pt idx="12">
                  <c:v>371.22666500589099</c:v>
                </c:pt>
                <c:pt idx="13">
                  <c:v>347.52192157499002</c:v>
                </c:pt>
                <c:pt idx="14">
                  <c:v>341.86042455839498</c:v>
                </c:pt>
                <c:pt idx="15">
                  <c:v>328.67961364922201</c:v>
                </c:pt>
                <c:pt idx="16">
                  <c:v>340.97572103517302</c:v>
                </c:pt>
                <c:pt idx="17">
                  <c:v>340.47218231286303</c:v>
                </c:pt>
                <c:pt idx="18">
                  <c:v>314.66651831487701</c:v>
                </c:pt>
                <c:pt idx="19">
                  <c:v>329.91852039059802</c:v>
                </c:pt>
                <c:pt idx="20">
                  <c:v>315.86158348521099</c:v>
                </c:pt>
                <c:pt idx="21">
                  <c:v>307.36426964955399</c:v>
                </c:pt>
                <c:pt idx="22">
                  <c:v>0</c:v>
                </c:pt>
                <c:pt idx="23">
                  <c:v>61.256562256687999</c:v>
                </c:pt>
                <c:pt idx="24">
                  <c:v>120.25971439137</c:v>
                </c:pt>
                <c:pt idx="25">
                  <c:v>199.75460026583599</c:v>
                </c:pt>
                <c:pt idx="26">
                  <c:v>259.39928259964302</c:v>
                </c:pt>
                <c:pt idx="27">
                  <c:v>310.19800271315802</c:v>
                </c:pt>
                <c:pt idx="28">
                  <c:v>332.693038908468</c:v>
                </c:pt>
                <c:pt idx="29">
                  <c:v>338.911981998155</c:v>
                </c:pt>
                <c:pt idx="30">
                  <c:v>344.03714776783102</c:v>
                </c:pt>
                <c:pt idx="31">
                  <c:v>317.768500927535</c:v>
                </c:pt>
                <c:pt idx="32">
                  <c:v>322.56568304674499</c:v>
                </c:pt>
                <c:pt idx="33">
                  <c:v>326.95220852320898</c:v>
                </c:pt>
                <c:pt idx="34">
                  <c:v>302.16040483637101</c:v>
                </c:pt>
                <c:pt idx="35">
                  <c:v>317.15800707673702</c:v>
                </c:pt>
                <c:pt idx="36">
                  <c:v>307.22282790172898</c:v>
                </c:pt>
                <c:pt idx="37">
                  <c:v>296.62141175974801</c:v>
                </c:pt>
                <c:pt idx="38">
                  <c:v>309.03980436522801</c:v>
                </c:pt>
                <c:pt idx="39">
                  <c:v>283.98802215952401</c:v>
                </c:pt>
                <c:pt idx="40">
                  <c:v>298.38063128539602</c:v>
                </c:pt>
                <c:pt idx="41">
                  <c:v>299.25685517606701</c:v>
                </c:pt>
                <c:pt idx="42">
                  <c:v>277.72930753336499</c:v>
                </c:pt>
                <c:pt idx="43">
                  <c:v>296.61726047139098</c:v>
                </c:pt>
                <c:pt idx="44">
                  <c:v>290.25872421754298</c:v>
                </c:pt>
                <c:pt idx="45">
                  <c:v>268.80848956889298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DA-472A-B681-B16E0DA95A70}"/>
            </c:ext>
          </c:extLst>
        </c:ser>
        <c:ser>
          <c:idx val="6"/>
          <c:order val="6"/>
          <c:tx>
            <c:strRef>
              <c:f>Exp_res!$U$1:$W$1</c:f>
              <c:strCache>
                <c:ptCount val="1"/>
                <c:pt idx="0">
                  <c:v>100 KPA 1,00% L51</c:v>
                </c:pt>
              </c:strCache>
            </c:strRef>
          </c:tx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Exp_res!$U$3:$U$150</c:f>
              <c:numCache>
                <c:formatCode>General</c:formatCode>
                <c:ptCount val="148"/>
                <c:pt idx="0">
                  <c:v>0</c:v>
                </c:pt>
                <c:pt idx="1">
                  <c:v>1.5096046698992299E-3</c:v>
                </c:pt>
                <c:pt idx="2">
                  <c:v>3.0192093397984599E-3</c:v>
                </c:pt>
                <c:pt idx="3">
                  <c:v>7.0448217928630701E-3</c:v>
                </c:pt>
                <c:pt idx="4">
                  <c:v>1.25800389158269E-2</c:v>
                </c:pt>
                <c:pt idx="5">
                  <c:v>2.26440700484884E-2</c:v>
                </c:pt>
                <c:pt idx="6">
                  <c:v>3.2204899624516899E-2</c:v>
                </c:pt>
                <c:pt idx="7">
                  <c:v>4.1765729200545297E-2</c:v>
                </c:pt>
                <c:pt idx="8">
                  <c:v>5.1829760333206902E-2</c:v>
                </c:pt>
                <c:pt idx="9">
                  <c:v>6.0887388352602198E-2</c:v>
                </c:pt>
                <c:pt idx="10">
                  <c:v>7.0951419485263706E-2</c:v>
                </c:pt>
                <c:pt idx="11">
                  <c:v>8.0512249061292201E-2</c:v>
                </c:pt>
                <c:pt idx="12">
                  <c:v>9.00730786373206E-2</c:v>
                </c:pt>
                <c:pt idx="13">
                  <c:v>9.8627505100082904E-2</c:v>
                </c:pt>
                <c:pt idx="14">
                  <c:v>0.107685133119478</c:v>
                </c:pt>
                <c:pt idx="15">
                  <c:v>0.116742761138874</c:v>
                </c:pt>
                <c:pt idx="16">
                  <c:v>0.12630359071490199</c:v>
                </c:pt>
                <c:pt idx="17">
                  <c:v>0.13586442029093099</c:v>
                </c:pt>
                <c:pt idx="18">
                  <c:v>0.14542524986695901</c:v>
                </c:pt>
                <c:pt idx="19">
                  <c:v>0.155489280999621</c:v>
                </c:pt>
                <c:pt idx="20">
                  <c:v>0.165553312132282</c:v>
                </c:pt>
                <c:pt idx="21">
                  <c:v>0.17561734326494399</c:v>
                </c:pt>
                <c:pt idx="22">
                  <c:v>0.18668777751087101</c:v>
                </c:pt>
                <c:pt idx="23">
                  <c:v>0.197758211756799</c:v>
                </c:pt>
                <c:pt idx="24">
                  <c:v>0</c:v>
                </c:pt>
                <c:pt idx="25">
                  <c:v>2.0127251680076802E-3</c:v>
                </c:pt>
                <c:pt idx="26">
                  <c:v>4.5286316280172796E-3</c:v>
                </c:pt>
                <c:pt idx="27">
                  <c:v>9.0572632560345593E-3</c:v>
                </c:pt>
                <c:pt idx="28">
                  <c:v>1.2579532300048E-2</c:v>
                </c:pt>
                <c:pt idx="29">
                  <c:v>2.2139976848084501E-2</c:v>
                </c:pt>
                <c:pt idx="30">
                  <c:v>3.0694058812117099E-2</c:v>
                </c:pt>
                <c:pt idx="31">
                  <c:v>3.9248140776149701E-2</c:v>
                </c:pt>
                <c:pt idx="32">
                  <c:v>4.78022227401824E-2</c:v>
                </c:pt>
                <c:pt idx="33">
                  <c:v>5.6356304704215002E-2</c:v>
                </c:pt>
                <c:pt idx="34">
                  <c:v>6.4910386668247694E-2</c:v>
                </c:pt>
                <c:pt idx="35">
                  <c:v>7.49740125082861E-2</c:v>
                </c:pt>
                <c:pt idx="36">
                  <c:v>8.4031275764320595E-2</c:v>
                </c:pt>
                <c:pt idx="37">
                  <c:v>9.2585357728353301E-2</c:v>
                </c:pt>
                <c:pt idx="38">
                  <c:v>0.10113943969238599</c:v>
                </c:pt>
                <c:pt idx="39">
                  <c:v>0.11019670294842</c:v>
                </c:pt>
                <c:pt idx="40">
                  <c:v>0.119253966204455</c:v>
                </c:pt>
                <c:pt idx="41">
                  <c:v>0.12831122946049001</c:v>
                </c:pt>
                <c:pt idx="42">
                  <c:v>0.13736849271652399</c:v>
                </c:pt>
                <c:pt idx="43">
                  <c:v>0.146425755972559</c:v>
                </c:pt>
                <c:pt idx="44">
                  <c:v>0.15548301922859301</c:v>
                </c:pt>
                <c:pt idx="45">
                  <c:v>0.16504346377663001</c:v>
                </c:pt>
                <c:pt idx="46">
                  <c:v>0.17460390832466599</c:v>
                </c:pt>
                <c:pt idx="47">
                  <c:v>0.184164352872703</c:v>
                </c:pt>
                <c:pt idx="48">
                  <c:v>0.19825342904875601</c:v>
                </c:pt>
              </c:numCache>
            </c:numRef>
          </c:xVal>
          <c:yVal>
            <c:numRef>
              <c:f>Exp_res!$V$3:$V$150</c:f>
              <c:numCache>
                <c:formatCode>General</c:formatCode>
                <c:ptCount val="148"/>
                <c:pt idx="0">
                  <c:v>0</c:v>
                </c:pt>
                <c:pt idx="1">
                  <c:v>52.4178731231179</c:v>
                </c:pt>
                <c:pt idx="2">
                  <c:v>110.178797361937</c:v>
                </c:pt>
                <c:pt idx="3">
                  <c:v>194.95903015117199</c:v>
                </c:pt>
                <c:pt idx="4">
                  <c:v>289.55231195304799</c:v>
                </c:pt>
                <c:pt idx="5">
                  <c:v>367.92932162944197</c:v>
                </c:pt>
                <c:pt idx="6">
                  <c:v>421.030470306768</c:v>
                </c:pt>
                <c:pt idx="7">
                  <c:v>438.65303731039398</c:v>
                </c:pt>
                <c:pt idx="8">
                  <c:v>420.466160942123</c:v>
                </c:pt>
                <c:pt idx="9">
                  <c:v>433.25287944842898</c:v>
                </c:pt>
                <c:pt idx="10">
                  <c:v>440.97535845016199</c:v>
                </c:pt>
                <c:pt idx="11">
                  <c:v>436.34052713377901</c:v>
                </c:pt>
                <c:pt idx="12">
                  <c:v>435.647733013341</c:v>
                </c:pt>
                <c:pt idx="13">
                  <c:v>447.04206856397099</c:v>
                </c:pt>
                <c:pt idx="14">
                  <c:v>440.19344249026</c:v>
                </c:pt>
                <c:pt idx="15">
                  <c:v>447.988478652092</c:v>
                </c:pt>
                <c:pt idx="16">
                  <c:v>457.185545906551</c:v>
                </c:pt>
                <c:pt idx="17">
                  <c:v>458.76853324281598</c:v>
                </c:pt>
                <c:pt idx="18">
                  <c:v>462.39473703058701</c:v>
                </c:pt>
                <c:pt idx="19">
                  <c:v>472.38754271506201</c:v>
                </c:pt>
                <c:pt idx="20">
                  <c:v>469.23412920423499</c:v>
                </c:pt>
                <c:pt idx="21">
                  <c:v>464.76878020821601</c:v>
                </c:pt>
                <c:pt idx="22">
                  <c:v>454.19536713794503</c:v>
                </c:pt>
                <c:pt idx="23">
                  <c:v>445.488973678219</c:v>
                </c:pt>
                <c:pt idx="24">
                  <c:v>0</c:v>
                </c:pt>
                <c:pt idx="25">
                  <c:v>73.850942579969001</c:v>
                </c:pt>
                <c:pt idx="26">
                  <c:v>143.65106455951101</c:v>
                </c:pt>
                <c:pt idx="27">
                  <c:v>233.56273255976001</c:v>
                </c:pt>
                <c:pt idx="28">
                  <c:v>285.32555058937402</c:v>
                </c:pt>
                <c:pt idx="29">
                  <c:v>356.73632209571798</c:v>
                </c:pt>
                <c:pt idx="30">
                  <c:v>391.285081325536</c:v>
                </c:pt>
                <c:pt idx="31">
                  <c:v>412.03706184217401</c:v>
                </c:pt>
                <c:pt idx="32">
                  <c:v>422.24778072469502</c:v>
                </c:pt>
                <c:pt idx="33">
                  <c:v>429.7103035545</c:v>
                </c:pt>
                <c:pt idx="34">
                  <c:v>432.50991746074902</c:v>
                </c:pt>
                <c:pt idx="35">
                  <c:v>446.06103475814098</c:v>
                </c:pt>
                <c:pt idx="36">
                  <c:v>450.04486906859501</c:v>
                </c:pt>
                <c:pt idx="37">
                  <c:v>465.98881605207703</c:v>
                </c:pt>
                <c:pt idx="38">
                  <c:v>475.93104038229001</c:v>
                </c:pt>
                <c:pt idx="39">
                  <c:v>481.218439013367</c:v>
                </c:pt>
                <c:pt idx="40">
                  <c:v>497.16142117285398</c:v>
                </c:pt>
                <c:pt idx="41">
                  <c:v>504.47327577698701</c:v>
                </c:pt>
                <c:pt idx="42">
                  <c:v>515.490381606607</c:v>
                </c:pt>
                <c:pt idx="43">
                  <c:v>518.78694985871402</c:v>
                </c:pt>
                <c:pt idx="44">
                  <c:v>526.66065631865297</c:v>
                </c:pt>
                <c:pt idx="45">
                  <c:v>534.44524566067798</c:v>
                </c:pt>
                <c:pt idx="46">
                  <c:v>528.56427251492198</c:v>
                </c:pt>
                <c:pt idx="47">
                  <c:v>526.95287312713901</c:v>
                </c:pt>
                <c:pt idx="48">
                  <c:v>531.28677939570196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CDA-472A-B681-B16E0DA95A70}"/>
            </c:ext>
          </c:extLst>
        </c:ser>
        <c:ser>
          <c:idx val="7"/>
          <c:order val="7"/>
          <c:tx>
            <c:strRef>
              <c:f>Exp_res!$AS$1:$AU$1</c:f>
              <c:strCache>
                <c:ptCount val="1"/>
                <c:pt idx="0">
                  <c:v>300 KPA 1,00% L51</c:v>
                </c:pt>
              </c:strCache>
            </c:strRef>
          </c:tx>
          <c:spPr>
            <a:ln w="28800">
              <a:noFill/>
            </a:ln>
          </c:spPr>
          <c:marker>
            <c:symbol val="triangle"/>
            <c:size val="5"/>
            <c:spPr>
              <a:solidFill>
                <a:srgbClr val="800080"/>
              </a:solidFill>
            </c:spPr>
          </c:marker>
          <c:dPt>
            <c:idx val="74"/>
            <c:bubble3D val="0"/>
            <c:extLst>
              <c:ext xmlns:c16="http://schemas.microsoft.com/office/drawing/2014/chart" uri="{C3380CC4-5D6E-409C-BE32-E72D297353CC}">
                <c16:uniqueId val="{00000007-1CDA-472A-B681-B16E0DA95A70}"/>
              </c:ext>
            </c:extLst>
          </c:dPt>
          <c:dLbls>
            <c:dLbl>
              <c:idx val="74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1CDA-472A-B681-B16E0DA95A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Exp_res!$AS$3:$AS$150</c:f>
              <c:numCache>
                <c:formatCode>General</c:formatCode>
                <c:ptCount val="148"/>
                <c:pt idx="0">
                  <c:v>0</c:v>
                </c:pt>
                <c:pt idx="1">
                  <c:v>1.0073880763544301E-3</c:v>
                </c:pt>
                <c:pt idx="2">
                  <c:v>3.02216422906329E-3</c:v>
                </c:pt>
                <c:pt idx="3">
                  <c:v>6.0443284581265704E-3</c:v>
                </c:pt>
                <c:pt idx="4">
                  <c:v>9.5701867253670699E-3</c:v>
                </c:pt>
                <c:pt idx="5">
                  <c:v>1.35997390307848E-2</c:v>
                </c:pt>
                <c:pt idx="6">
                  <c:v>2.4177313832506299E-2</c:v>
                </c:pt>
                <c:pt idx="7">
                  <c:v>3.02216422906329E-2</c:v>
                </c:pt>
                <c:pt idx="8">
                  <c:v>4.1302911130531597E-2</c:v>
                </c:pt>
                <c:pt idx="9">
                  <c:v>5.3391568046784701E-2</c:v>
                </c:pt>
                <c:pt idx="10">
                  <c:v>6.1450672657620102E-2</c:v>
                </c:pt>
                <c:pt idx="11">
                  <c:v>6.95097772684556E-2</c:v>
                </c:pt>
                <c:pt idx="12">
                  <c:v>7.8072575917468204E-2</c:v>
                </c:pt>
                <c:pt idx="13">
                  <c:v>8.6635374566480794E-2</c:v>
                </c:pt>
                <c:pt idx="14">
                  <c:v>9.5198173215493495E-2</c:v>
                </c:pt>
                <c:pt idx="15">
                  <c:v>0.103257277826329</c:v>
                </c:pt>
                <c:pt idx="16">
                  <c:v>0.111316382437164</c:v>
                </c:pt>
                <c:pt idx="17">
                  <c:v>0.121390263200709</c:v>
                </c:pt>
                <c:pt idx="18">
                  <c:v>0.13499000223149299</c:v>
                </c:pt>
                <c:pt idx="19">
                  <c:v>0.14456018895686101</c:v>
                </c:pt>
                <c:pt idx="20">
                  <c:v>0.16269317433124</c:v>
                </c:pt>
                <c:pt idx="21">
                  <c:v>0.17175966701843001</c:v>
                </c:pt>
                <c:pt idx="22">
                  <c:v>0.17881138355291101</c:v>
                </c:pt>
                <c:pt idx="23">
                  <c:v>0.186366794125569</c:v>
                </c:pt>
                <c:pt idx="24">
                  <c:v>0.19392220469822799</c:v>
                </c:pt>
                <c:pt idx="25">
                  <c:v>0.20449977949994899</c:v>
                </c:pt>
                <c:pt idx="26">
                  <c:v>0</c:v>
                </c:pt>
                <c:pt idx="27">
                  <c:v>5.0353052214125002E-4</c:v>
                </c:pt>
                <c:pt idx="28">
                  <c:v>3.0211831328475001E-3</c:v>
                </c:pt>
                <c:pt idx="29">
                  <c:v>6.0423662656950003E-3</c:v>
                </c:pt>
                <c:pt idx="30">
                  <c:v>1.1077671487107499E-2</c:v>
                </c:pt>
                <c:pt idx="31">
                  <c:v>1.6616507230661302E-2</c:v>
                </c:pt>
                <c:pt idx="32">
                  <c:v>2.4672995584921299E-2</c:v>
                </c:pt>
                <c:pt idx="33">
                  <c:v>3.3736544983463797E-2</c:v>
                </c:pt>
                <c:pt idx="34">
                  <c:v>4.1793033337723801E-2</c:v>
                </c:pt>
                <c:pt idx="35">
                  <c:v>5.0353052214124998E-2</c:v>
                </c:pt>
                <c:pt idx="36">
                  <c:v>5.9920132134808797E-2</c:v>
                </c:pt>
                <c:pt idx="37">
                  <c:v>6.8480151011209994E-2</c:v>
                </c:pt>
                <c:pt idx="38">
                  <c:v>7.6536639365470005E-2</c:v>
                </c:pt>
                <c:pt idx="39">
                  <c:v>8.5096658241871306E-2</c:v>
                </c:pt>
                <c:pt idx="40">
                  <c:v>9.2649616073989999E-2</c:v>
                </c:pt>
                <c:pt idx="41">
                  <c:v>0.10171316547253299</c:v>
                </c:pt>
                <c:pt idx="42">
                  <c:v>0.10926612330465101</c:v>
                </c:pt>
                <c:pt idx="43">
                  <c:v>0.117826142181053</c:v>
                </c:pt>
                <c:pt idx="44">
                  <c:v>0.12638616105745401</c:v>
                </c:pt>
                <c:pt idx="45">
                  <c:v>0.13544971045599599</c:v>
                </c:pt>
                <c:pt idx="46">
                  <c:v>0.14753444298738599</c:v>
                </c:pt>
                <c:pt idx="47">
                  <c:v>0.158612114474494</c:v>
                </c:pt>
                <c:pt idx="48">
                  <c:v>0.168682724917319</c:v>
                </c:pt>
                <c:pt idx="49">
                  <c:v>0.18076745744870901</c:v>
                </c:pt>
                <c:pt idx="50">
                  <c:v>0.19134159841367501</c:v>
                </c:pt>
                <c:pt idx="51">
                  <c:v>0.20443339198934801</c:v>
                </c:pt>
              </c:numCache>
            </c:numRef>
          </c:xVal>
          <c:yVal>
            <c:numRef>
              <c:f>Exp_res!$AT$3:$AT$150</c:f>
              <c:numCache>
                <c:formatCode>General</c:formatCode>
                <c:ptCount val="148"/>
                <c:pt idx="0">
                  <c:v>0</c:v>
                </c:pt>
                <c:pt idx="1">
                  <c:v>68.804870379260606</c:v>
                </c:pt>
                <c:pt idx="2">
                  <c:v>170.94267216358699</c:v>
                </c:pt>
                <c:pt idx="3">
                  <c:v>277.20561629529999</c:v>
                </c:pt>
                <c:pt idx="4">
                  <c:v>453.82307109066397</c:v>
                </c:pt>
                <c:pt idx="5">
                  <c:v>598.98102063753697</c:v>
                </c:pt>
                <c:pt idx="6">
                  <c:v>852.29234198348695</c:v>
                </c:pt>
                <c:pt idx="7">
                  <c:v>931.11724633115205</c:v>
                </c:pt>
                <c:pt idx="8">
                  <c:v>1068.2889481346599</c:v>
                </c:pt>
                <c:pt idx="9">
                  <c:v>1178.74231725395</c:v>
                </c:pt>
                <c:pt idx="10">
                  <c:v>1214.9910277772201</c:v>
                </c:pt>
                <c:pt idx="11">
                  <c:v>1269.9708433762301</c:v>
                </c:pt>
                <c:pt idx="12">
                  <c:v>1288.18289461326</c:v>
                </c:pt>
                <c:pt idx="13">
                  <c:v>1262.37273852304</c:v>
                </c:pt>
                <c:pt idx="14">
                  <c:v>1308.1775087421699</c:v>
                </c:pt>
                <c:pt idx="15">
                  <c:v>1294.72138435541</c:v>
                </c:pt>
                <c:pt idx="16">
                  <c:v>1328.88708979329</c:v>
                </c:pt>
                <c:pt idx="17">
                  <c:v>1327.35640685871</c:v>
                </c:pt>
                <c:pt idx="18">
                  <c:v>1342.60365771026</c:v>
                </c:pt>
                <c:pt idx="19">
                  <c:v>1341.92324299027</c:v>
                </c:pt>
                <c:pt idx="20">
                  <c:v>1338.3431463434599</c:v>
                </c:pt>
                <c:pt idx="21">
                  <c:v>1312.47687445218</c:v>
                </c:pt>
                <c:pt idx="22">
                  <c:v>1319.60773673532</c:v>
                </c:pt>
                <c:pt idx="23">
                  <c:v>1319.62104473919</c:v>
                </c:pt>
                <c:pt idx="24">
                  <c:v>1314.4784887752301</c:v>
                </c:pt>
                <c:pt idx="25">
                  <c:v>1293.4509749855599</c:v>
                </c:pt>
                <c:pt idx="26">
                  <c:v>0</c:v>
                </c:pt>
                <c:pt idx="27">
                  <c:v>78.577159320875296</c:v>
                </c:pt>
                <c:pt idx="28">
                  <c:v>177.313331025216</c:v>
                </c:pt>
                <c:pt idx="29">
                  <c:v>381.45279457862699</c:v>
                </c:pt>
                <c:pt idx="30">
                  <c:v>607.01616224831105</c:v>
                </c:pt>
                <c:pt idx="31">
                  <c:v>769.18052237337099</c:v>
                </c:pt>
                <c:pt idx="32">
                  <c:v>921.50988040906998</c:v>
                </c:pt>
                <c:pt idx="33">
                  <c:v>1032.56919288007</c:v>
                </c:pt>
                <c:pt idx="34">
                  <c:v>1098.4582189350001</c:v>
                </c:pt>
                <c:pt idx="35">
                  <c:v>1131.2127063058699</c:v>
                </c:pt>
                <c:pt idx="36">
                  <c:v>1153.07666067065</c:v>
                </c:pt>
                <c:pt idx="37">
                  <c:v>1167.6589761877401</c:v>
                </c:pt>
                <c:pt idx="38">
                  <c:v>1164.63868930223</c:v>
                </c:pt>
                <c:pt idx="39">
                  <c:v>1154.0628497164901</c:v>
                </c:pt>
                <c:pt idx="40">
                  <c:v>1169.54847247527</c:v>
                </c:pt>
                <c:pt idx="41">
                  <c:v>1160.1976689642399</c:v>
                </c:pt>
                <c:pt idx="42">
                  <c:v>1183.4824199580301</c:v>
                </c:pt>
                <c:pt idx="43">
                  <c:v>1178.4122254767501</c:v>
                </c:pt>
                <c:pt idx="44">
                  <c:v>1184.3509042611399</c:v>
                </c:pt>
                <c:pt idx="45">
                  <c:v>1179.6117509897599</c:v>
                </c:pt>
                <c:pt idx="46">
                  <c:v>1178.54817838339</c:v>
                </c:pt>
                <c:pt idx="47">
                  <c:v>1191.81816134669</c:v>
                </c:pt>
                <c:pt idx="48">
                  <c:v>1194.18172857994</c:v>
                </c:pt>
                <c:pt idx="49">
                  <c:v>1165.8903513749001</c:v>
                </c:pt>
                <c:pt idx="50">
                  <c:v>1173.49771603574</c:v>
                </c:pt>
                <c:pt idx="51">
                  <c:v>1160.8053969467901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CDA-472A-B681-B16E0DA95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87490"/>
        <c:axId val="38968727"/>
      </c:scatterChart>
      <c:valAx>
        <c:axId val="84787490"/>
        <c:scaling>
          <c:orientation val="minMax"/>
          <c:max val="0.2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559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lang="pt-BR" sz="1559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Axial strain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General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  <a:endParaRPr lang="pt-BR"/>
          </a:p>
        </c:txPr>
        <c:crossAx val="38968727"/>
        <c:crosses val="autoZero"/>
        <c:crossBetween val="midCat"/>
        <c:majorUnit val="0.05"/>
      </c:valAx>
      <c:valAx>
        <c:axId val="38968727"/>
        <c:scaling>
          <c:orientation val="minMax"/>
          <c:max val="1600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559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lang="pt-BR" sz="1559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q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20" b="0" u="none" strike="noStrik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  <a:endParaRPr lang="pt-BR"/>
          </a:p>
        </c:txPr>
        <c:crossAx val="84787490"/>
        <c:crosses val="autoZero"/>
        <c:crossBetween val="midCat"/>
        <c:majorUnit val="300"/>
      </c:valAx>
      <c:spPr>
        <a:solidFill>
          <a:srgbClr val="FFFFFF"/>
        </a:solidFill>
        <a:ln w="18000">
          <a:solidFill>
            <a:srgbClr val="000000"/>
          </a:solidFill>
          <a:round/>
        </a:ln>
      </c:spPr>
    </c:plotArea>
    <c:plotVisOnly val="0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prev</c:f>
              <c:strCache>
                <c:ptCount val="1"/>
                <c:pt idx="0">
                  <c:v>prev</c:v>
                </c:pt>
              </c:strCache>
            </c:strRef>
          </c:tx>
          <c:spPr>
            <a:ln w="180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80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A!$W$58:$W$650</c:f>
              <c:numCache>
                <c:formatCode>General</c:formatCode>
                <c:ptCount val="593"/>
                <c:pt idx="0">
                  <c:v>0</c:v>
                </c:pt>
                <c:pt idx="1">
                  <c:v>1.657390220876863E-5</c:v>
                </c:pt>
                <c:pt idx="2">
                  <c:v>5.1911877005646691E-5</c:v>
                </c:pt>
                <c:pt idx="3">
                  <c:v>8.7708379804608426E-5</c:v>
                </c:pt>
                <c:pt idx="4">
                  <c:v>1.2396829980908114E-4</c:v>
                </c:pt>
                <c:pt idx="5">
                  <c:v>1.60696310701677E-4</c:v>
                </c:pt>
                <c:pt idx="6">
                  <c:v>1.9789666170916845E-4</c:v>
                </c:pt>
                <c:pt idx="7">
                  <c:v>2.3557316692255313E-4</c:v>
                </c:pt>
                <c:pt idx="8">
                  <c:v>2.737292102145708E-4</c:v>
                </c:pt>
                <c:pt idx="9">
                  <c:v>3.1236775355691237E-4</c:v>
                </c:pt>
                <c:pt idx="10">
                  <c:v>3.5149134655838149E-4</c:v>
                </c:pt>
                <c:pt idx="11">
                  <c:v>3.9110213662756196E-4</c:v>
                </c:pt>
                <c:pt idx="12">
                  <c:v>4.3120187953787415E-4</c:v>
                </c:pt>
                <c:pt idx="13">
                  <c:v>4.7179195029184949E-4</c:v>
                </c:pt>
                <c:pt idx="14">
                  <c:v>5.128733542197777E-4</c:v>
                </c:pt>
                <c:pt idx="15">
                  <c:v>5.5444673826737974E-4</c:v>
                </c:pt>
                <c:pt idx="16">
                  <c:v>5.9651240243494062E-4</c:v>
                </c:pt>
                <c:pt idx="17">
                  <c:v>6.3907031133511214E-4</c:v>
                </c:pt>
                <c:pt idx="18">
                  <c:v>6.8212010583839429E-4</c:v>
                </c:pt>
                <c:pt idx="19">
                  <c:v>7.2566111477909384E-4</c:v>
                </c:pt>
                <c:pt idx="20">
                  <c:v>7.6969236669463406E-4</c:v>
                </c:pt>
                <c:pt idx="21">
                  <c:v>8.1421260157302656E-4</c:v>
                </c:pt>
                <c:pt idx="22">
                  <c:v>8.5922028258540164E-4</c:v>
                </c:pt>
                <c:pt idx="23">
                  <c:v>9.0471360777973097E-4</c:v>
                </c:pt>
                <c:pt idx="24">
                  <c:v>9.5069052171636707E-4</c:v>
                </c:pt>
                <c:pt idx="25">
                  <c:v>9.9714872702360755E-4</c:v>
                </c:pt>
                <c:pt idx="26">
                  <c:v>1.0440856958554223E-3</c:v>
                </c:pt>
                <c:pt idx="27">
                  <c:v>1.0914986812337866E-3</c:v>
                </c:pt>
                <c:pt idx="28">
                  <c:v>1.1393847282583089E-3</c:v>
                </c:pt>
                <c:pt idx="29">
                  <c:v>1.1877406851693072E-3</c:v>
                </c:pt>
                <c:pt idx="30">
                  <c:v>1.2365632142487739E-3</c:v>
                </c:pt>
                <c:pt idx="31">
                  <c:v>1.2858488025471711E-3</c:v>
                </c:pt>
                <c:pt idx="32">
                  <c:v>1.3355937724239828E-3</c:v>
                </c:pt>
                <c:pt idx="33">
                  <c:v>1.3857942918905739E-3</c:v>
                </c:pt>
                <c:pt idx="34">
                  <c:v>1.4364463847470978E-3</c:v>
                </c:pt>
                <c:pt idx="35">
                  <c:v>1.4875459405027233E-3</c:v>
                </c:pt>
                <c:pt idx="36">
                  <c:v>1.5390887240728116E-3</c:v>
                </c:pt>
                <c:pt idx="37">
                  <c:v>1.5910703852458239E-3</c:v>
                </c:pt>
                <c:pt idx="38">
                  <c:v>1.6434864679136939E-3</c:v>
                </c:pt>
                <c:pt idx="39">
                  <c:v>1.6963324190606859E-3</c:v>
                </c:pt>
                <c:pt idx="40">
                  <c:v>1.749603597506747E-3</c:v>
                </c:pt>
                <c:pt idx="41">
                  <c:v>1.8032952824015658E-3</c:v>
                </c:pt>
                <c:pt idx="42">
                  <c:v>1.8574026814665197E-3</c:v>
                </c:pt>
                <c:pt idx="43">
                  <c:v>1.9119209389830433E-3</c:v>
                </c:pt>
                <c:pt idx="44">
                  <c:v>1.9668451435246649E-3</c:v>
                </c:pt>
                <c:pt idx="45">
                  <c:v>2.0221703354342093E-3</c:v>
                </c:pt>
                <c:pt idx="46">
                  <c:v>2.0778915140434212E-3</c:v>
                </c:pt>
                <c:pt idx="47">
                  <c:v>2.1340036446374812E-3</c:v>
                </c:pt>
                <c:pt idx="48">
                  <c:v>2.1905016651641235E-3</c:v>
                </c:pt>
                <c:pt idx="49">
                  <c:v>2.2473804926894953E-3</c:v>
                </c:pt>
                <c:pt idx="50">
                  <c:v>2.3046350296016403E-3</c:v>
                </c:pt>
                <c:pt idx="51">
                  <c:v>2.3622601695652366E-3</c:v>
                </c:pt>
                <c:pt idx="52">
                  <c:v>2.4202508032287835E-3</c:v>
                </c:pt>
                <c:pt idx="53">
                  <c:v>2.4786018236884169E-3</c:v>
                </c:pt>
                <c:pt idx="54">
                  <c:v>2.5373081317107034E-3</c:v>
                </c:pt>
                <c:pt idx="55">
                  <c:v>2.5963646407188264E-3</c:v>
                </c:pt>
                <c:pt idx="56">
                  <c:v>2.6557662815457437E-3</c:v>
                </c:pt>
                <c:pt idx="57">
                  <c:v>2.715508006957826E-3</c:v>
                </c:pt>
                <c:pt idx="58">
                  <c:v>2.7755847959546089E-3</c:v>
                </c:pt>
                <c:pt idx="59">
                  <c:v>2.8359916578478495E-3</c:v>
                </c:pt>
                <c:pt idx="60">
                  <c:v>2.8967236361254669E-3</c:v>
                </c:pt>
                <c:pt idx="61">
                  <c:v>2.9577758121047269E-3</c:v>
                </c:pt>
                <c:pt idx="62">
                  <c:v>3.0191433083799988E-3</c:v>
                </c:pt>
                <c:pt idx="63">
                  <c:v>3.08082129206957E-3</c:v>
                </c:pt>
                <c:pt idx="64">
                  <c:v>3.1428049778676479E-3</c:v>
                </c:pt>
                <c:pt idx="65">
                  <c:v>3.2050896309057308E-3</c:v>
                </c:pt>
                <c:pt idx="66">
                  <c:v>3.2676705694294219E-3</c:v>
                </c:pt>
                <c:pt idx="67">
                  <c:v>3.3305431672953126E-3</c:v>
                </c:pt>
                <c:pt idx="68">
                  <c:v>3.3937028562944878E-3</c:v>
                </c:pt>
                <c:pt idx="69">
                  <c:v>3.4571451283061574E-3</c:v>
                </c:pt>
                <c:pt idx="70">
                  <c:v>3.5208655372890117E-3</c:v>
                </c:pt>
                <c:pt idx="71">
                  <c:v>3.5848597011140081E-3</c:v>
                </c:pt>
                <c:pt idx="72">
                  <c:v>3.6491233032442177E-3</c:v>
                </c:pt>
                <c:pt idx="73">
                  <c:v>3.7136520942681502E-3</c:v>
                </c:pt>
                <c:pt idx="74">
                  <c:v>3.7784418932903787E-3</c:v>
                </c:pt>
                <c:pt idx="75">
                  <c:v>3.8434885891857253E-3</c:v>
                </c:pt>
                <c:pt idx="76">
                  <c:v>3.9087881417216317E-3</c:v>
                </c:pt>
                <c:pt idx="77">
                  <c:v>3.9743365825545048E-3</c:v>
                </c:pt>
                <c:pt idx="78">
                  <c:v>4.0401300161041227E-3</c:v>
                </c:pt>
                <c:pt idx="79">
                  <c:v>4.1061646203122415E-3</c:v>
                </c:pt>
                <c:pt idx="80">
                  <c:v>4.1724366472895014E-3</c:v>
                </c:pt>
                <c:pt idx="81">
                  <c:v>4.2389424238556076E-3</c:v>
                </c:pt>
                <c:pt idx="82">
                  <c:v>4.3056783519777589E-3</c:v>
                </c:pt>
                <c:pt idx="83">
                  <c:v>4.3726409091120856E-3</c:v>
                </c:pt>
                <c:pt idx="84">
                  <c:v>4.4398266484525183E-3</c:v>
                </c:pt>
                <c:pt idx="85">
                  <c:v>4.5072321990908418E-3</c:v>
                </c:pt>
                <c:pt idx="86">
                  <c:v>4.5748542660938559E-3</c:v>
                </c:pt>
                <c:pt idx="87">
                  <c:v>4.642689630500664E-3</c:v>
                </c:pt>
                <c:pt idx="88">
                  <c:v>4.7107351492445791E-3</c:v>
                </c:pt>
                <c:pt idx="89">
                  <c:v>4.7789877550037697E-3</c:v>
                </c:pt>
                <c:pt idx="90">
                  <c:v>4.8474444559851119E-3</c:v>
                </c:pt>
                <c:pt idx="91">
                  <c:v>4.9161023356437796E-3</c:v>
                </c:pt>
                <c:pt idx="92">
                  <c:v>4.9849585523439877E-3</c:v>
                </c:pt>
                <c:pt idx="93">
                  <c:v>5.054010338962924E-3</c:v>
                </c:pt>
                <c:pt idx="94">
                  <c:v>5.1232550024427181E-3</c:v>
                </c:pt>
                <c:pt idx="95">
                  <c:v>5.1926899232929615E-3</c:v>
                </c:pt>
                <c:pt idx="96">
                  <c:v>5.2623125550477629E-3</c:v>
                </c:pt>
                <c:pt idx="97">
                  <c:v>5.3321204236797719E-3</c:v>
                </c:pt>
                <c:pt idx="98">
                  <c:v>5.4021111269748978E-3</c:v>
                </c:pt>
                <c:pt idx="99">
                  <c:v>5.4722823338705252E-3</c:v>
                </c:pt>
                <c:pt idx="100">
                  <c:v>5.5426317837601428E-3</c:v>
                </c:pt>
                <c:pt idx="101">
                  <c:v>5.6131572857666887E-3</c:v>
                </c:pt>
                <c:pt idx="102">
                  <c:v>5.6838567179883252E-3</c:v>
                </c:pt>
                <c:pt idx="103">
                  <c:v>5.7547280267179271E-3</c:v>
                </c:pt>
                <c:pt idx="104">
                  <c:v>5.8257692256395658E-3</c:v>
                </c:pt>
                <c:pt idx="105">
                  <c:v>5.896978395004678E-3</c:v>
                </c:pt>
                <c:pt idx="106">
                  <c:v>5.9683536807883641E-3</c:v>
                </c:pt>
                <c:pt idx="107">
                  <c:v>6.0398932938311185E-3</c:v>
                </c:pt>
                <c:pt idx="108">
                  <c:v>6.1115955089644227E-3</c:v>
                </c:pt>
                <c:pt idx="109">
                  <c:v>6.1834586641249471E-3</c:v>
                </c:pt>
                <c:pt idx="110">
                  <c:v>6.2554811594582767E-3</c:v>
                </c:pt>
                <c:pt idx="111">
                  <c:v>6.3276614564136005E-3</c:v>
                </c:pt>
                <c:pt idx="112">
                  <c:v>6.3999980768314783E-3</c:v>
                </c:pt>
                <c:pt idx="113">
                  <c:v>6.4724896020264674E-3</c:v>
                </c:pt>
                <c:pt idx="114">
                  <c:v>6.5451346718656787E-3</c:v>
                </c:pt>
                <c:pt idx="115">
                  <c:v>6.6179319838451161E-3</c:v>
                </c:pt>
                <c:pt idx="116">
                  <c:v>6.690880292165061E-3</c:v>
                </c:pt>
                <c:pt idx="117">
                  <c:v>6.7639784068054785E-3</c:v>
                </c:pt>
                <c:pt idx="118">
                  <c:v>6.8372251926035604E-3</c:v>
                </c:pt>
                <c:pt idx="119">
                  <c:v>6.9106195683332145E-3</c:v>
                </c:pt>
                <c:pt idx="120">
                  <c:v>6.9841605057890301E-3</c:v>
                </c:pt>
                <c:pt idx="121">
                  <c:v>7.0578470288745476E-3</c:v>
                </c:pt>
                <c:pt idx="122">
                  <c:v>7.1316782126967012E-3</c:v>
                </c:pt>
                <c:pt idx="123">
                  <c:v>7.2056531826664438E-3</c:v>
                </c:pt>
                <c:pt idx="124">
                  <c:v>7.2797711136074897E-3</c:v>
                </c:pt>
                <c:pt idx="125">
                  <c:v>7.3540312288726123E-3</c:v>
                </c:pt>
                <c:pt idx="126">
                  <c:v>7.4284327994694269E-3</c:v>
                </c:pt>
                <c:pt idx="127">
                  <c:v>7.5029751431956899E-3</c:v>
                </c:pt>
                <c:pt idx="128">
                  <c:v>7.5776576237845342E-3</c:v>
                </c:pt>
                <c:pt idx="129">
                  <c:v>7.6524796500612256E-3</c:v>
                </c:pt>
                <c:pt idx="130">
                  <c:v>7.7274406751104228E-3</c:v>
                </c:pt>
                <c:pt idx="131">
                  <c:v>7.8025401954556293E-3</c:v>
                </c:pt>
                <c:pt idx="132">
                  <c:v>7.87777775025119E-3</c:v>
                </c:pt>
                <c:pt idx="133">
                  <c:v>7.9531529204860327E-3</c:v>
                </c:pt>
                <c:pt idx="134">
                  <c:v>8.02866532820125E-3</c:v>
                </c:pt>
                <c:pt idx="135">
                  <c:v>8.1043146357204204E-3</c:v>
                </c:pt>
                <c:pt idx="136">
                  <c:v>8.18010054489356E-3</c:v>
                </c:pt>
                <c:pt idx="137">
                  <c:v>8.2560227963548154E-3</c:v>
                </c:pt>
                <c:pt idx="138">
                  <c:v>8.33208116879431E-3</c:v>
                </c:pt>
                <c:pt idx="139">
                  <c:v>8.4082754782438141E-3</c:v>
                </c:pt>
                <c:pt idx="140">
                  <c:v>8.4846055773770516E-3</c:v>
                </c:pt>
                <c:pt idx="141">
                  <c:v>8.5610713548241093E-3</c:v>
                </c:pt>
                <c:pt idx="142">
                  <c:v>8.6376727345006173E-3</c:v>
                </c:pt>
                <c:pt idx="143">
                  <c:v>8.7144096749512175E-3</c:v>
                </c:pt>
                <c:pt idx="144">
                  <c:v>8.7912821687079635E-3</c:v>
                </c:pt>
                <c:pt idx="145">
                  <c:v>8.8682902416630672E-3</c:v>
                </c:pt>
                <c:pt idx="146">
                  <c:v>8.9454339524565173E-3</c:v>
                </c:pt>
                <c:pt idx="147">
                  <c:v>9.022713391878304E-3</c:v>
                </c:pt>
                <c:pt idx="148">
                  <c:v>9.1001286822851649E-3</c:v>
                </c:pt>
                <c:pt idx="149">
                  <c:v>9.1776799770320258E-3</c:v>
                </c:pt>
                <c:pt idx="150">
                  <c:v>9.2553674599178473E-3</c:v>
                </c:pt>
                <c:pt idx="151">
                  <c:v>9.3331913446458165E-3</c:v>
                </c:pt>
                <c:pt idx="152">
                  <c:v>9.4111518742983555E-3</c:v>
                </c:pt>
                <c:pt idx="153">
                  <c:v>9.489249320825642E-3</c:v>
                </c:pt>
                <c:pt idx="154">
                  <c:v>9.5674839845490672E-3</c:v>
                </c:pt>
                <c:pt idx="155">
                  <c:v>9.645856193678139E-3</c:v>
                </c:pt>
                <c:pt idx="156">
                  <c:v>9.7243663038415161E-3</c:v>
                </c:pt>
                <c:pt idx="157">
                  <c:v>9.8030146976318226E-3</c:v>
                </c:pt>
                <c:pt idx="158">
                  <c:v>9.8818017841640435E-3</c:v>
                </c:pt>
                <c:pt idx="159">
                  <c:v>9.96072799864757E-3</c:v>
                </c:pt>
                <c:pt idx="160">
                  <c:v>1.0039793801971123E-2</c:v>
                </c:pt>
                <c:pt idx="161">
                  <c:v>1.0118999680301402E-2</c:v>
                </c:pt>
                <c:pt idx="162">
                  <c:v>1.0198346144694458E-2</c:v>
                </c:pt>
                <c:pt idx="163">
                  <c:v>1.0277833730719971E-2</c:v>
                </c:pt>
                <c:pt idx="164">
                  <c:v>1.0357462998097981E-2</c:v>
                </c:pt>
                <c:pt idx="165">
                  <c:v>1.04372345303485E-2</c:v>
                </c:pt>
                <c:pt idx="166">
                  <c:v>1.0517148934453428E-2</c:v>
                </c:pt>
                <c:pt idx="167">
                  <c:v>1.059720684052996E-2</c:v>
                </c:pt>
                <c:pt idx="168">
                  <c:v>1.0677408901517058E-2</c:v>
                </c:pt>
                <c:pt idx="169">
                  <c:v>1.0757755792872786E-2</c:v>
                </c:pt>
                <c:pt idx="170">
                  <c:v>1.0838248212283833E-2</c:v>
                </c:pt>
                <c:pt idx="171">
                  <c:v>1.0918886879386115E-2</c:v>
                </c:pt>
                <c:pt idx="172">
                  <c:v>1.0999672535496796E-2</c:v>
                </c:pt>
                <c:pt idx="173">
                  <c:v>1.108060594335766E-2</c:v>
                </c:pt>
                <c:pt idx="174">
                  <c:v>1.1161687886888972E-2</c:v>
                </c:pt>
                <c:pt idx="175">
                  <c:v>1.1242919170954314E-2</c:v>
                </c:pt>
                <c:pt idx="176">
                  <c:v>1.1324300621136001E-2</c:v>
                </c:pt>
                <c:pt idx="177">
                  <c:v>1.1405833083520868E-2</c:v>
                </c:pt>
                <c:pt idx="178">
                  <c:v>1.1487517424496127E-2</c:v>
                </c:pt>
                <c:pt idx="179">
                  <c:v>1.1569354530555865E-2</c:v>
                </c:pt>
                <c:pt idx="180">
                  <c:v>1.1651345308116443E-2</c:v>
                </c:pt>
                <c:pt idx="181">
                  <c:v>1.1733490683342791E-2</c:v>
                </c:pt>
                <c:pt idx="182">
                  <c:v>1.1815791601983514E-2</c:v>
                </c:pt>
                <c:pt idx="183">
                  <c:v>1.1898249029215553E-2</c:v>
                </c:pt>
                <c:pt idx="184">
                  <c:v>1.1980863949498512E-2</c:v>
                </c:pt>
                <c:pt idx="185">
                  <c:v>1.2063637366437769E-2</c:v>
                </c:pt>
                <c:pt idx="186">
                  <c:v>1.2146570302656399E-2</c:v>
                </c:pt>
                <c:pt idx="187">
                  <c:v>1.2229663799676539E-2</c:v>
                </c:pt>
                <c:pt idx="188">
                  <c:v>1.2312918917809012E-2</c:v>
                </c:pt>
                <c:pt idx="189">
                  <c:v>1.2396336736051587E-2</c:v>
                </c:pt>
                <c:pt idx="190">
                  <c:v>1.2479918351995928E-2</c:v>
                </c:pt>
                <c:pt idx="191">
                  <c:v>1.2563664881742351E-2</c:v>
                </c:pt>
                <c:pt idx="192">
                  <c:v>1.2647577459823372E-2</c:v>
                </c:pt>
                <c:pt idx="193">
                  <c:v>1.2731657239135035E-2</c:v>
                </c:pt>
                <c:pt idx="194">
                  <c:v>1.2815905390876006E-2</c:v>
                </c:pt>
                <c:pt idx="195">
                  <c:v>1.2900323104494866E-2</c:v>
                </c:pt>
                <c:pt idx="196">
                  <c:v>1.2984911587645051E-2</c:v>
                </c:pt>
                <c:pt idx="197">
                  <c:v>1.3069672066147273E-2</c:v>
                </c:pt>
                <c:pt idx="198">
                  <c:v>1.3154605783959487E-2</c:v>
                </c:pt>
                <c:pt idx="199">
                  <c:v>1.3239714003154556E-2</c:v>
                </c:pt>
                <c:pt idx="200">
                  <c:v>1.3324998003904935E-2</c:v>
                </c:pt>
                <c:pt idx="201">
                  <c:v>1.3410459084474724E-2</c:v>
                </c:pt>
                <c:pt idx="202">
                  <c:v>1.3496098561218861E-2</c:v>
                </c:pt>
                <c:pt idx="203">
                  <c:v>1.3581917768589703E-2</c:v>
                </c:pt>
                <c:pt idx="204">
                  <c:v>1.3667918059150071E-2</c:v>
                </c:pt>
                <c:pt idx="205">
                  <c:v>1.3754100803593596E-2</c:v>
                </c:pt>
                <c:pt idx="206">
                  <c:v>1.3840467390771882E-2</c:v>
                </c:pt>
                <c:pt idx="207">
                  <c:v>1.3927019227728337E-2</c:v>
                </c:pt>
                <c:pt idx="208">
                  <c:v>1.401375773973899E-2</c:v>
                </c:pt>
                <c:pt idx="209">
                  <c:v>1.410068437035978E-2</c:v>
                </c:pt>
                <c:pt idx="210">
                  <c:v>1.4187800581480309E-2</c:v>
                </c:pt>
                <c:pt idx="211">
                  <c:v>1.4275107853384894E-2</c:v>
                </c:pt>
                <c:pt idx="212">
                  <c:v>1.436260768481906E-2</c:v>
                </c:pt>
                <c:pt idx="213">
                  <c:v>1.4450301593063593E-2</c:v>
                </c:pt>
                <c:pt idx="214">
                  <c:v>1.4538191114014377E-2</c:v>
                </c:pt>
                <c:pt idx="215">
                  <c:v>1.4626277802268581E-2</c:v>
                </c:pt>
                <c:pt idx="216">
                  <c:v>1.4714563231218189E-2</c:v>
                </c:pt>
                <c:pt idx="217">
                  <c:v>1.48030489931482E-2</c:v>
                </c:pt>
                <c:pt idx="218">
                  <c:v>1.4891736699343098E-2</c:v>
                </c:pt>
                <c:pt idx="219">
                  <c:v>1.4980627980198145E-2</c:v>
                </c:pt>
                <c:pt idx="220">
                  <c:v>1.5069724485337624E-2</c:v>
                </c:pt>
                <c:pt idx="221">
                  <c:v>1.5159027883739273E-2</c:v>
                </c:pt>
                <c:pt idx="222">
                  <c:v>1.5248539863865236E-2</c:v>
                </c:pt>
                <c:pt idx="223">
                  <c:v>1.5338262133798682E-2</c:v>
                </c:pt>
                <c:pt idx="224">
                  <c:v>1.5428196421387127E-2</c:v>
                </c:pt>
                <c:pt idx="225">
                  <c:v>1.5518344474392404E-2</c:v>
                </c:pt>
                <c:pt idx="226">
                  <c:v>1.5608708060646017E-2</c:v>
                </c:pt>
                <c:pt idx="227">
                  <c:v>1.5699288968211263E-2</c:v>
                </c:pt>
                <c:pt idx="228">
                  <c:v>1.5790089005552267E-2</c:v>
                </c:pt>
                <c:pt idx="229">
                  <c:v>1.5881110001707967E-2</c:v>
                </c:pt>
                <c:pt idx="230">
                  <c:v>1.5972353806473868E-2</c:v>
                </c:pt>
                <c:pt idx="231">
                  <c:v>1.6063822290589308E-2</c:v>
                </c:pt>
                <c:pt idx="232">
                  <c:v>1.6155517345931229E-2</c:v>
                </c:pt>
                <c:pt idx="233">
                  <c:v>1.6247440885714795E-2</c:v>
                </c:pt>
                <c:pt idx="234">
                  <c:v>1.6339594844700139E-2</c:v>
                </c:pt>
                <c:pt idx="235">
                  <c:v>1.6431981179405655E-2</c:v>
                </c:pt>
                <c:pt idx="236">
                  <c:v>1.6524601868328055E-2</c:v>
                </c:pt>
                <c:pt idx="237">
                  <c:v>1.6617458912168721E-2</c:v>
                </c:pt>
                <c:pt idx="238">
                  <c:v>1.6710554334067203E-2</c:v>
                </c:pt>
                <c:pt idx="239">
                  <c:v>1.6803890179840825E-2</c:v>
                </c:pt>
                <c:pt idx="240">
                  <c:v>1.6897468518231595E-2</c:v>
                </c:pt>
                <c:pt idx="241">
                  <c:v>1.699129144115975E-2</c:v>
                </c:pt>
                <c:pt idx="242">
                  <c:v>1.7085361063984214E-2</c:v>
                </c:pt>
                <c:pt idx="243">
                  <c:v>1.7179679525770132E-2</c:v>
                </c:pt>
                <c:pt idx="244">
                  <c:v>1.7274248989563309E-2</c:v>
                </c:pt>
                <c:pt idx="245">
                  <c:v>1.7369071642671957E-2</c:v>
                </c:pt>
                <c:pt idx="246">
                  <c:v>1.7464149696955804E-2</c:v>
                </c:pt>
                <c:pt idx="247">
                  <c:v>1.7559485389122085E-2</c:v>
                </c:pt>
                <c:pt idx="248">
                  <c:v>1.7655080981029282E-2</c:v>
                </c:pt>
                <c:pt idx="249">
                  <c:v>1.7750938759998457E-2</c:v>
                </c:pt>
                <c:pt idx="250">
                  <c:v>1.7847061039131983E-2</c:v>
                </c:pt>
                <c:pt idx="251">
                  <c:v>1.7943450157640112E-2</c:v>
                </c:pt>
                <c:pt idx="252">
                  <c:v>1.804010848117546E-2</c:v>
                </c:pt>
                <c:pt idx="253">
                  <c:v>1.8137038402175131E-2</c:v>
                </c:pt>
                <c:pt idx="254">
                  <c:v>1.8234242340211378E-2</c:v>
                </c:pt>
                <c:pt idx="255">
                  <c:v>1.8331722742350183E-2</c:v>
                </c:pt>
                <c:pt idx="256">
                  <c:v>1.8429482083518148E-2</c:v>
                </c:pt>
                <c:pt idx="257">
                  <c:v>1.8527522866878289E-2</c:v>
                </c:pt>
                <c:pt idx="258">
                  <c:v>1.8625847624213574E-2</c:v>
                </c:pt>
                <c:pt idx="259">
                  <c:v>1.8724458916320366E-2</c:v>
                </c:pt>
                <c:pt idx="260">
                  <c:v>1.8823359333409666E-2</c:v>
                </c:pt>
                <c:pt idx="261">
                  <c:v>1.8922551495518473E-2</c:v>
                </c:pt>
                <c:pt idx="262">
                  <c:v>1.9022038052929617E-2</c:v>
                </c:pt>
                <c:pt idx="263">
                  <c:v>1.9121821686600982E-2</c:v>
                </c:pt>
                <c:pt idx="264">
                  <c:v>1.9221905108605403E-2</c:v>
                </c:pt>
                <c:pt idx="265">
                  <c:v>1.9322291062578736E-2</c:v>
                </c:pt>
                <c:pt idx="266">
                  <c:v>1.942298232417906E-2</c:v>
                </c:pt>
                <c:pt idx="267">
                  <c:v>1.9523981701555768E-2</c:v>
                </c:pt>
                <c:pt idx="268">
                  <c:v>1.9625292035828683E-2</c:v>
                </c:pt>
                <c:pt idx="269">
                  <c:v>1.972691620157804E-2</c:v>
                </c:pt>
                <c:pt idx="270">
                  <c:v>1.9828857107345312E-2</c:v>
                </c:pt>
                <c:pt idx="271">
                  <c:v>1.993111769614447E-2</c:v>
                </c:pt>
                <c:pt idx="272">
                  <c:v>2.0033700945985607E-2</c:v>
                </c:pt>
                <c:pt idx="273">
                  <c:v>2.0136609870408648E-2</c:v>
                </c:pt>
                <c:pt idx="274">
                  <c:v>2.0239847519029849E-2</c:v>
                </c:pt>
                <c:pt idx="275">
                  <c:v>2.0343416978099452E-2</c:v>
                </c:pt>
                <c:pt idx="276">
                  <c:v>2.0447321371072535E-2</c:v>
                </c:pt>
                <c:pt idx="277">
                  <c:v>2.0551563859191296E-2</c:v>
                </c:pt>
                <c:pt idx="278">
                  <c:v>2.0656147642080683E-2</c:v>
                </c:pt>
                <c:pt idx="279">
                  <c:v>2.0761075958357064E-2</c:v>
                </c:pt>
                <c:pt idx="280">
                  <c:v>2.086635208625005E-2</c:v>
                </c:pt>
                <c:pt idx="281">
                  <c:v>2.0971979344238306E-2</c:v>
                </c:pt>
                <c:pt idx="282">
                  <c:v>2.107796109169869E-2</c:v>
                </c:pt>
                <c:pt idx="283">
                  <c:v>2.1184300729570307E-2</c:v>
                </c:pt>
                <c:pt idx="284">
                  <c:v>2.1291001701033135E-2</c:v>
                </c:pt>
                <c:pt idx="285">
                  <c:v>2.1398067492200946E-2</c:v>
                </c:pt>
                <c:pt idx="286">
                  <c:v>2.1505501632830666E-2</c:v>
                </c:pt>
                <c:pt idx="287">
                  <c:v>2.1613307697046193E-2</c:v>
                </c:pt>
                <c:pt idx="288">
                  <c:v>2.1721489304079231E-2</c:v>
                </c:pt>
                <c:pt idx="289">
                  <c:v>2.1830050119026275E-2</c:v>
                </c:pt>
                <c:pt idx="290">
                  <c:v>2.1938993853621989E-2</c:v>
                </c:pt>
                <c:pt idx="291">
                  <c:v>2.2048324267030798E-2</c:v>
                </c:pt>
                <c:pt idx="292">
                  <c:v>2.2158045166655319E-2</c:v>
                </c:pt>
                <c:pt idx="293">
                  <c:v>2.226816040896331E-2</c:v>
                </c:pt>
                <c:pt idx="294">
                  <c:v>2.2378673900333282E-2</c:v>
                </c:pt>
                <c:pt idx="295">
                  <c:v>2.248958959791891E-2</c:v>
                </c:pt>
                <c:pt idx="296">
                  <c:v>2.2600911510533197E-2</c:v>
                </c:pt>
                <c:pt idx="297">
                  <c:v>2.2712643699552861E-2</c:v>
                </c:pt>
                <c:pt idx="298">
                  <c:v>2.2824790279842744E-2</c:v>
                </c:pt>
                <c:pt idx="299">
                  <c:v>2.2937355420701726E-2</c:v>
                </c:pt>
                <c:pt idx="300">
                  <c:v>2.3050343346830381E-2</c:v>
                </c:pt>
                <c:pt idx="301">
                  <c:v>2.3163758339320505E-2</c:v>
                </c:pt>
                <c:pt idx="302">
                  <c:v>2.3277604736667797E-2</c:v>
                </c:pt>
                <c:pt idx="303">
                  <c:v>2.3391886935807533E-2</c:v>
                </c:pt>
                <c:pt idx="304">
                  <c:v>2.3506609393174789E-2</c:v>
                </c:pt>
                <c:pt idx="305">
                  <c:v>2.3621776625788831E-2</c:v>
                </c:pt>
                <c:pt idx="306">
                  <c:v>2.3737393212363466E-2</c:v>
                </c:pt>
                <c:pt idx="307">
                  <c:v>2.3853463794442514E-2</c:v>
                </c:pt>
                <c:pt idx="308">
                  <c:v>2.3969993077563131E-2</c:v>
                </c:pt>
                <c:pt idx="309">
                  <c:v>2.4086985832445802E-2</c:v>
                </c:pt>
                <c:pt idx="310">
                  <c:v>2.4204446896212737E-2</c:v>
                </c:pt>
                <c:pt idx="311">
                  <c:v>2.4322381173635665E-2</c:v>
                </c:pt>
                <c:pt idx="312">
                  <c:v>2.4440793638412867E-2</c:v>
                </c:pt>
                <c:pt idx="313">
                  <c:v>2.455968933447766E-2</c:v>
                </c:pt>
                <c:pt idx="314">
                  <c:v>2.4679073377337369E-2</c:v>
                </c:pt>
                <c:pt idx="315">
                  <c:v>2.4798950955445851E-2</c:v>
                </c:pt>
                <c:pt idx="316">
                  <c:v>2.4919327331608634E-2</c:v>
                </c:pt>
                <c:pt idx="317">
                  <c:v>2.504020784442261E-2</c:v>
                </c:pt>
                <c:pt idx="318">
                  <c:v>2.5161597909751171E-2</c:v>
                </c:pt>
                <c:pt idx="319">
                  <c:v>2.5283503022235341E-2</c:v>
                </c:pt>
                <c:pt idx="320">
                  <c:v>2.5405928756842527E-2</c:v>
                </c:pt>
                <c:pt idx="321">
                  <c:v>2.5528880770454048E-2</c:v>
                </c:pt>
                <c:pt idx="322">
                  <c:v>2.5652364803491572E-2</c:v>
                </c:pt>
                <c:pt idx="323">
                  <c:v>2.5776386681584895E-2</c:v>
                </c:pt>
                <c:pt idx="324">
                  <c:v>2.5900952317281789E-2</c:v>
                </c:pt>
                <c:pt idx="325">
                  <c:v>2.6026067711800691E-2</c:v>
                </c:pt>
                <c:pt idx="326">
                  <c:v>2.6151738956828305E-2</c:v>
                </c:pt>
                <c:pt idx="327">
                  <c:v>2.6277972236363079E-2</c:v>
                </c:pt>
                <c:pt idx="328">
                  <c:v>2.6404773828605954E-2</c:v>
                </c:pt>
                <c:pt idx="329">
                  <c:v>2.6532150107899926E-2</c:v>
                </c:pt>
                <c:pt idx="330">
                  <c:v>2.6660107546719783E-2</c:v>
                </c:pt>
                <c:pt idx="331">
                  <c:v>2.6788652717713975E-2</c:v>
                </c:pt>
                <c:pt idx="332">
                  <c:v>2.6917792295799336E-2</c:v>
                </c:pt>
                <c:pt idx="333">
                  <c:v>2.7047533060311709E-2</c:v>
                </c:pt>
                <c:pt idx="334">
                  <c:v>2.7177881897212951E-2</c:v>
                </c:pt>
                <c:pt idx="335">
                  <c:v>2.7308845801356431E-2</c:v>
                </c:pt>
                <c:pt idx="336">
                  <c:v>2.744043187881345E-2</c:v>
                </c:pt>
                <c:pt idx="337">
                  <c:v>2.7572647349261875E-2</c:v>
                </c:pt>
                <c:pt idx="338">
                  <c:v>2.7705499548439354E-2</c:v>
                </c:pt>
                <c:pt idx="339">
                  <c:v>2.7838995930663114E-2</c:v>
                </c:pt>
                <c:pt idx="340">
                  <c:v>2.7973144071418005E-2</c:v>
                </c:pt>
                <c:pt idx="341">
                  <c:v>2.8107951670016264E-2</c:v>
                </c:pt>
                <c:pt idx="342">
                  <c:v>2.8243426552329861E-2</c:v>
                </c:pt>
                <c:pt idx="343">
                  <c:v>2.8379576673599183E-2</c:v>
                </c:pt>
                <c:pt idx="344">
                  <c:v>2.8516410121319176E-2</c:v>
                </c:pt>
                <c:pt idx="345">
                  <c:v>2.8653935118207161E-2</c:v>
                </c:pt>
                <c:pt idx="346">
                  <c:v>2.879216002525356E-2</c:v>
                </c:pt>
                <c:pt idx="347">
                  <c:v>2.8931093344859528E-2</c:v>
                </c:pt>
                <c:pt idx="348">
                  <c:v>2.9070743724063323E-2</c:v>
                </c:pt>
                <c:pt idx="349">
                  <c:v>2.9211119957859563E-2</c:v>
                </c:pt>
                <c:pt idx="350">
                  <c:v>2.9352230992613818E-2</c:v>
                </c:pt>
                <c:pt idx="351">
                  <c:v>2.9494085929576114E-2</c:v>
                </c:pt>
                <c:pt idx="352">
                  <c:v>2.9636694028496894E-2</c:v>
                </c:pt>
                <c:pt idx="353">
                  <c:v>2.9780064711348392E-2</c:v>
                </c:pt>
                <c:pt idx="354">
                  <c:v>2.9924207566155984E-2</c:v>
                </c:pt>
                <c:pt idx="355">
                  <c:v>3.0069132350943373E-2</c:v>
                </c:pt>
                <c:pt idx="356">
                  <c:v>3.0214848997794471E-2</c:v>
                </c:pt>
                <c:pt idx="357">
                  <c:v>3.0361367617037831E-2</c:v>
                </c:pt>
                <c:pt idx="358">
                  <c:v>3.0508698501556891E-2</c:v>
                </c:pt>
                <c:pt idx="359">
                  <c:v>3.065685213123065E-2</c:v>
                </c:pt>
                <c:pt idx="360">
                  <c:v>3.0805839177510674E-2</c:v>
                </c:pt>
                <c:pt idx="361">
                  <c:v>3.0955670508137693E-2</c:v>
                </c:pt>
                <c:pt idx="362">
                  <c:v>3.1106357192004514E-2</c:v>
                </c:pt>
                <c:pt idx="363">
                  <c:v>3.1257910504169685E-2</c:v>
                </c:pt>
                <c:pt idx="364">
                  <c:v>3.1410341931027888E-2</c:v>
                </c:pt>
                <c:pt idx="365">
                  <c:v>3.1563663175643242E-2</c:v>
                </c:pt>
                <c:pt idx="366">
                  <c:v>3.1717886163251288E-2</c:v>
                </c:pt>
                <c:pt idx="367">
                  <c:v>3.1873023046936039E-2</c:v>
                </c:pt>
                <c:pt idx="368">
                  <c:v>3.202908621348944E-2</c:v>
                </c:pt>
                <c:pt idx="369">
                  <c:v>3.2186088289459278E-2</c:v>
                </c:pt>
                <c:pt idx="370">
                  <c:v>3.2344042147393851E-2</c:v>
                </c:pt>
                <c:pt idx="371">
                  <c:v>3.2502960912290636E-2</c:v>
                </c:pt>
                <c:pt idx="372">
                  <c:v>3.2662857968256978E-2</c:v>
                </c:pt>
                <c:pt idx="373">
                  <c:v>3.2823746965390886E-2</c:v>
                </c:pt>
                <c:pt idx="374">
                  <c:v>3.2985641826891857E-2</c:v>
                </c:pt>
                <c:pt idx="375">
                  <c:v>3.3148556756409493E-2</c:v>
                </c:pt>
                <c:pt idx="376">
                  <c:v>3.3312506245640701E-2</c:v>
                </c:pt>
                <c:pt idx="377">
                  <c:v>3.3477505082184861E-2</c:v>
                </c:pt>
                <c:pt idx="378">
                  <c:v>3.3643568357667998E-2</c:v>
                </c:pt>
                <c:pt idx="379">
                  <c:v>3.3810711476146657E-2</c:v>
                </c:pt>
                <c:pt idx="380">
                  <c:v>3.3978950162803445E-2</c:v>
                </c:pt>
                <c:pt idx="381">
                  <c:v>3.4148300472946536E-2</c:v>
                </c:pt>
                <c:pt idx="382">
                  <c:v>3.4318778801325181E-2</c:v>
                </c:pt>
                <c:pt idx="383">
                  <c:v>3.4490401891775734E-2</c:v>
                </c:pt>
                <c:pt idx="384">
                  <c:v>3.4663186847211577E-2</c:v>
                </c:pt>
                <c:pt idx="385">
                  <c:v>3.4837151139971767E-2</c:v>
                </c:pt>
                <c:pt idx="386">
                  <c:v>3.5012312622544214E-2</c:v>
                </c:pt>
                <c:pt idx="387">
                  <c:v>3.5188689538679957E-2</c:v>
                </c:pt>
                <c:pt idx="388">
                  <c:v>3.5366300534914859E-2</c:v>
                </c:pt>
                <c:pt idx="389">
                  <c:v>3.5545164672517948E-2</c:v>
                </c:pt>
                <c:pt idx="390">
                  <c:v>3.5725301439884345E-2</c:v>
                </c:pt>
                <c:pt idx="391">
                  <c:v>3.5906730765393725E-2</c:v>
                </c:pt>
                <c:pt idx="392">
                  <c:v>3.6089473030754438E-2</c:v>
                </c:pt>
                <c:pt idx="393">
                  <c:v>3.6273549084856402E-2</c:v>
                </c:pt>
                <c:pt idx="394">
                  <c:v>3.645898025815577E-2</c:v>
                </c:pt>
                <c:pt idx="395">
                  <c:v>3.6645788377615271E-2</c:v>
                </c:pt>
                <c:pt idx="396">
                  <c:v>3.6833995782227825E-2</c:v>
                </c:pt>
                <c:pt idx="397">
                  <c:v>3.7023625339149609E-2</c:v>
                </c:pt>
                <c:pt idx="398">
                  <c:v>3.7214700460471255E-2</c:v>
                </c:pt>
                <c:pt idx="399">
                  <c:v>3.740724512065921E-2</c:v>
                </c:pt>
                <c:pt idx="400">
                  <c:v>3.7601283874698084E-2</c:v>
                </c:pt>
                <c:pt idx="401">
                  <c:v>3.7796841876968502E-2</c:v>
                </c:pt>
                <c:pt idx="402">
                  <c:v>3.7993944900896623E-2</c:v>
                </c:pt>
                <c:pt idx="403">
                  <c:v>3.8192619359413968E-2</c:v>
                </c:pt>
                <c:pt idx="404">
                  <c:v>3.8392892326266151E-2</c:v>
                </c:pt>
                <c:pt idx="405">
                  <c:v>3.8594791558215387E-2</c:v>
                </c:pt>
                <c:pt idx="406">
                  <c:v>3.8798345518179955E-2</c:v>
                </c:pt>
                <c:pt idx="407">
                  <c:v>3.9003583399360518E-2</c:v>
                </c:pt>
                <c:pt idx="408">
                  <c:v>3.9210535150401786E-2</c:v>
                </c:pt>
                <c:pt idx="409">
                  <c:v>3.941923150164546E-2</c:v>
                </c:pt>
                <c:pt idx="410">
                  <c:v>3.9629703992529991E-2</c:v>
                </c:pt>
                <c:pt idx="411">
                  <c:v>3.9841985000199247E-2</c:v>
                </c:pt>
                <c:pt idx="412">
                  <c:v>4.0056107769382517E-2</c:v>
                </c:pt>
                <c:pt idx="413">
                  <c:v>4.0272106443616659E-2</c:v>
                </c:pt>
                <c:pt idx="414">
                  <c:v>4.0490016097880999E-2</c:v>
                </c:pt>
                <c:pt idx="415">
                  <c:v>4.0709872772724122E-2</c:v>
                </c:pt>
                <c:pt idx="416">
                  <c:v>4.0931713509963497E-2</c:v>
                </c:pt>
                <c:pt idx="417">
                  <c:v>4.1155576390046793E-2</c:v>
                </c:pt>
                <c:pt idx="418">
                  <c:v>4.1381500571168073E-2</c:v>
                </c:pt>
                <c:pt idx="419">
                  <c:v>4.160952633023781E-2</c:v>
                </c:pt>
                <c:pt idx="420">
                  <c:v>4.1839695105814687E-2</c:v>
                </c:pt>
                <c:pt idx="421">
                  <c:v>4.2072049543111216E-2</c:v>
                </c:pt>
                <c:pt idx="422">
                  <c:v>4.2306633541195175E-2</c:v>
                </c:pt>
                <c:pt idx="423">
                  <c:v>4.2543492302516354E-2</c:v>
                </c:pt>
                <c:pt idx="424">
                  <c:v>4.2782672384897774E-2</c:v>
                </c:pt>
                <c:pt idx="425">
                  <c:v>4.3024221756138528E-2</c:v>
                </c:pt>
                <c:pt idx="426">
                  <c:v>4.3268189851388847E-2</c:v>
                </c:pt>
                <c:pt idx="427">
                  <c:v>4.351462763346596E-2</c:v>
                </c:pt>
                <c:pt idx="428">
                  <c:v>4.3763587656294761E-2</c:v>
                </c:pt>
                <c:pt idx="429">
                  <c:v>4.4015124131668297E-2</c:v>
                </c:pt>
                <c:pt idx="430">
                  <c:v>4.4269292999539619E-2</c:v>
                </c:pt>
                <c:pt idx="431">
                  <c:v>4.4526152002069323E-2</c:v>
                </c:pt>
                <c:pt idx="432">
                  <c:v>4.4785760761674599E-2</c:v>
                </c:pt>
                <c:pt idx="433">
                  <c:v>4.5048180863338998E-2</c:v>
                </c:pt>
                <c:pt idx="434">
                  <c:v>4.5313475941466799E-2</c:v>
                </c:pt>
                <c:pt idx="435">
                  <c:v>4.5581711771585175E-2</c:v>
                </c:pt>
                <c:pt idx="436">
                  <c:v>4.5852956367221989E-2</c:v>
                </c:pt>
                <c:pt idx="437">
                  <c:v>4.6127280082313912E-2</c:v>
                </c:pt>
                <c:pt idx="438">
                  <c:v>4.6404755719527277E-2</c:v>
                </c:pt>
                <c:pt idx="439">
                  <c:v>4.6685458644905302E-2</c:v>
                </c:pt>
                <c:pt idx="440">
                  <c:v>4.6969466909290269E-2</c:v>
                </c:pt>
                <c:pt idx="441">
                  <c:v>4.7256861377006382E-2</c:v>
                </c:pt>
                <c:pt idx="442">
                  <c:v>4.7547725862329013E-2</c:v>
                </c:pt>
                <c:pt idx="443">
                  <c:v>4.7842147274313275E-2</c:v>
                </c:pt>
                <c:pt idx="444">
                  <c:v>4.8140215770601881E-2</c:v>
                </c:pt>
                <c:pt idx="445">
                  <c:v>4.8442024920889351E-2</c:v>
                </c:pt>
                <c:pt idx="446">
                  <c:v>4.8747671880777173E-2</c:v>
                </c:pt>
                <c:pt idx="447">
                  <c:v>4.9057257576822652E-2</c:v>
                </c:pt>
                <c:pt idx="448">
                  <c:v>4.9370886903656132E-2</c:v>
                </c:pt>
                <c:pt idx="449">
                  <c:v>4.9688668934122847E-2</c:v>
                </c:pt>
                <c:pt idx="450">
                  <c:v>5.0010717143494199E-2</c:v>
                </c:pt>
                <c:pt idx="451">
                  <c:v>5.0337149648893548E-2</c:v>
                </c:pt>
                <c:pt idx="452">
                  <c:v>5.0668089465190233E-2</c:v>
                </c:pt>
                <c:pt idx="453">
                  <c:v>5.1003664778739619E-2</c:v>
                </c:pt>
                <c:pt idx="454">
                  <c:v>5.1344009240481076E-2</c:v>
                </c:pt>
                <c:pt idx="455">
                  <c:v>5.168926228005815E-2</c:v>
                </c:pt>
                <c:pt idx="456">
                  <c:v>5.2039569442796821E-2</c:v>
                </c:pt>
                <c:pt idx="457">
                  <c:v>5.2395082751561552E-2</c:v>
                </c:pt>
                <c:pt idx="458">
                  <c:v>5.2755961095727111E-2</c:v>
                </c:pt>
                <c:pt idx="459">
                  <c:v>5.3122370649736524E-2</c:v>
                </c:pt>
                <c:pt idx="460">
                  <c:v>5.3494485323986062E-2</c:v>
                </c:pt>
                <c:pt idx="461">
                  <c:v>5.3872487251075754E-2</c:v>
                </c:pt>
                <c:pt idx="462">
                  <c:v>5.4256567310805123E-2</c:v>
                </c:pt>
                <c:pt idx="463">
                  <c:v>5.4646925697673848E-2</c:v>
                </c:pt>
                <c:pt idx="464">
                  <c:v>5.5043772535080672E-2</c:v>
                </c:pt>
                <c:pt idx="465">
                  <c:v>5.5447328540905366E-2</c:v>
                </c:pt>
                <c:pt idx="466">
                  <c:v>5.5857825749712792E-2</c:v>
                </c:pt>
                <c:pt idx="467">
                  <c:v>5.6275508297455264E-2</c:v>
                </c:pt>
                <c:pt idx="468">
                  <c:v>5.6700633275269759E-2</c:v>
                </c:pt>
                <c:pt idx="469">
                  <c:v>5.7133471659795931E-2</c:v>
                </c:pt>
                <c:pt idx="470">
                  <c:v>5.7574309328385295E-2</c:v>
                </c:pt>
                <c:pt idx="471">
                  <c:v>5.8023448168662263E-2</c:v>
                </c:pt>
                <c:pt idx="472">
                  <c:v>5.8481207293147139E-2</c:v>
                </c:pt>
                <c:pt idx="473">
                  <c:v>5.8947924371101017E-2</c:v>
                </c:pt>
                <c:pt idx="474">
                  <c:v>5.942395709141856E-2</c:v>
                </c:pt>
                <c:pt idx="475">
                  <c:v>5.9909684772342361E-2</c:v>
                </c:pt>
                <c:pt idx="476">
                  <c:v>6.0405510136025145E-2</c:v>
                </c:pt>
                <c:pt idx="477">
                  <c:v>6.0911861268605247E-2</c:v>
                </c:pt>
                <c:pt idx="478">
                  <c:v>6.1429193789542494E-2</c:v>
                </c:pt>
                <c:pt idx="479">
                  <c:v>6.1957993257586337E-2</c:v>
                </c:pt>
                <c:pt idx="480">
                  <c:v>6.2498777845014744E-2</c:v>
                </c:pt>
                <c:pt idx="481">
                  <c:v>6.3052101316828382E-2</c:v>
                </c:pt>
                <c:pt idx="482">
                  <c:v>6.3618556357568759E-2</c:v>
                </c:pt>
                <c:pt idx="483">
                  <c:v>6.4198778295560199E-2</c:v>
                </c:pt>
                <c:pt idx="484">
                  <c:v>6.479344928289614E-2</c:v>
                </c:pt>
                <c:pt idx="485">
                  <c:v>6.5403302999720678E-2</c:v>
                </c:pt>
                <c:pt idx="486">
                  <c:v>6.6029129963692271E-2</c:v>
                </c:pt>
                <c:pt idx="487">
                  <c:v>6.6671783540450835E-2</c:v>
                </c:pt>
                <c:pt idx="488">
                  <c:v>6.7332186769083535E-2</c:v>
                </c:pt>
                <c:pt idx="489">
                  <c:v>6.8011340138804569E-2</c:v>
                </c:pt>
                <c:pt idx="490">
                  <c:v>6.8710330480378445E-2</c:v>
                </c:pt>
                <c:pt idx="491">
                  <c:v>6.9430341169566548E-2</c:v>
                </c:pt>
                <c:pt idx="492">
                  <c:v>7.0172663881833408E-2</c:v>
                </c:pt>
                <c:pt idx="493">
                  <c:v>7.0938712190024178E-2</c:v>
                </c:pt>
                <c:pt idx="494">
                  <c:v>7.1730037362761706E-2</c:v>
                </c:pt>
                <c:pt idx="495">
                  <c:v>7.2548346805026989E-2</c:v>
                </c:pt>
                <c:pt idx="496">
                  <c:v>7.3395525689230065E-2</c:v>
                </c:pt>
                <c:pt idx="497">
                  <c:v>7.4273662462559314E-2</c:v>
                </c:pt>
                <c:pt idx="498">
                  <c:v>7.5185079094703428E-2</c:v>
                </c:pt>
                <c:pt idx="499">
                  <c:v>7.6132367163386297E-2</c:v>
                </c:pt>
                <c:pt idx="500">
                  <c:v>7.7118431183383407E-2</c:v>
                </c:pt>
                <c:pt idx="501">
                  <c:v>7.8146540995989944E-2</c:v>
                </c:pt>
                <c:pt idx="502">
                  <c:v>7.9220395590716433E-2</c:v>
                </c:pt>
                <c:pt idx="503">
                  <c:v>8.0344201488240147E-2</c:v>
                </c:pt>
                <c:pt idx="504">
                  <c:v>8.1522769860352187E-2</c:v>
                </c:pt>
                <c:pt idx="505">
                  <c:v>8.2761638029583987E-2</c:v>
                </c:pt>
                <c:pt idx="506">
                  <c:v>8.4067223078168038E-2</c:v>
                </c:pt>
                <c:pt idx="507">
                  <c:v>8.538234738992577E-2</c:v>
                </c:pt>
                <c:pt idx="508">
                  <c:v>8.6717040812536283E-2</c:v>
                </c:pt>
                <c:pt idx="509">
                  <c:v>8.8071967276849628E-2</c:v>
                </c:pt>
                <c:pt idx="510">
                  <c:v>8.9447642587730941E-2</c:v>
                </c:pt>
                <c:pt idx="511">
                  <c:v>9.0844600880588794E-2</c:v>
                </c:pt>
                <c:pt idx="512">
                  <c:v>9.2263395426929518E-2</c:v>
                </c:pt>
                <c:pt idx="513">
                  <c:v>9.3704599481893081E-2</c:v>
                </c:pt>
                <c:pt idx="514">
                  <c:v>9.5168807176342962E-2</c:v>
                </c:pt>
                <c:pt idx="515">
                  <c:v>9.6656634456255219E-2</c:v>
                </c:pt>
                <c:pt idx="516">
                  <c:v>9.8168720072355872E-2</c:v>
                </c:pt>
                <c:pt idx="517">
                  <c:v>9.9705726623162044E-2</c:v>
                </c:pt>
                <c:pt idx="518">
                  <c:v>0.10126834165481551</c:v>
                </c:pt>
                <c:pt idx="519">
                  <c:v>0.10285727882135401</c:v>
                </c:pt>
                <c:pt idx="520">
                  <c:v>0.10447327910931772</c:v>
                </c:pt>
                <c:pt idx="521">
                  <c:v>0.10611711213090337</c:v>
                </c:pt>
                <c:pt idx="522">
                  <c:v>0.10778957749018343</c:v>
                </c:pt>
                <c:pt idx="523">
                  <c:v>0.10949150622725515</c:v>
                </c:pt>
                <c:pt idx="524">
                  <c:v>0.11122376234556784</c:v>
                </c:pt>
                <c:pt idx="525">
                  <c:v>0.11298724442807916</c:v>
                </c:pt>
                <c:pt idx="526">
                  <c:v>0.11478288734833704</c:v>
                </c:pt>
                <c:pt idx="527">
                  <c:v>0.11661166408308067</c:v>
                </c:pt>
                <c:pt idx="528">
                  <c:v>0.1184745876334701</c:v>
                </c:pt>
                <c:pt idx="529">
                  <c:v>0.12037271306264055</c:v>
                </c:pt>
                <c:pt idx="530">
                  <c:v>0.12230713965791512</c:v>
                </c:pt>
                <c:pt idx="531">
                  <c:v>0.12427901322669307</c:v>
                </c:pt>
                <c:pt idx="532">
                  <c:v>0.12628952853579137</c:v>
                </c:pt>
                <c:pt idx="533">
                  <c:v>0.12833993190486012</c:v>
                </c:pt>
                <c:pt idx="534">
                  <c:v>0.13043152396537769</c:v>
                </c:pt>
                <c:pt idx="535">
                  <c:v>0.1325656625977647</c:v>
                </c:pt>
                <c:pt idx="536">
                  <c:v>0.13474376606022845</c:v>
                </c:pt>
                <c:pt idx="537">
                  <c:v>0.13696731632417519</c:v>
                </c:pt>
                <c:pt idx="538">
                  <c:v>0.13923786263235544</c:v>
                </c:pt>
                <c:pt idx="539">
                  <c:v>0.14155702529737549</c:v>
                </c:pt>
                <c:pt idx="540">
                  <c:v>0.14392649975983426</c:v>
                </c:pt>
                <c:pt idx="541">
                  <c:v>0.14634806092713001</c:v>
                </c:pt>
                <c:pt idx="542">
                  <c:v>0.14882356781597192</c:v>
                </c:pt>
                <c:pt idx="543">
                  <c:v>0.15135496852381627</c:v>
                </c:pt>
                <c:pt idx="544">
                  <c:v>0.15394430555688898</c:v>
                </c:pt>
                <c:pt idx="545">
                  <c:v>0.15659372154515422</c:v>
                </c:pt>
                <c:pt idx="546">
                  <c:v>0.15930546537758253</c:v>
                </c:pt>
                <c:pt idx="547">
                  <c:v>0.1620818987944371</c:v>
                </c:pt>
                <c:pt idx="548">
                  <c:v>0.16492550347698051</c:v>
                </c:pt>
                <c:pt idx="549">
                  <c:v>0.16783888867920549</c:v>
                </c:pt>
                <c:pt idx="550">
                  <c:v>0.17082479945077908</c:v>
                </c:pt>
                <c:pt idx="551">
                  <c:v>0.17388612550563698</c:v>
                </c:pt>
                <c:pt idx="552">
                  <c:v>0.17702591079643229</c:v>
                </c:pt>
                <c:pt idx="553">
                  <c:v>0.18024736386160178</c:v>
                </c:pt>
                <c:pt idx="554">
                  <c:v>0.18355386901913079</c:v>
                </c:pt>
                <c:pt idx="555">
                  <c:v>0.18694899848935306</c:v>
                </c:pt>
                <c:pt idx="556">
                  <c:v>0.19043652553842577</c:v>
                </c:pt>
                <c:pt idx="557">
                  <c:v>0.19402043874462674</c:v>
                </c:pt>
                <c:pt idx="558">
                  <c:v>0.19770495750149081</c:v>
                </c:pt>
                <c:pt idx="559">
                  <c:v>0.20149454888525944</c:v>
                </c:pt>
                <c:pt idx="560">
                  <c:v>0.20539394602940059</c:v>
                </c:pt>
                <c:pt idx="561">
                  <c:v>0.20940816816629268</c:v>
                </c:pt>
                <c:pt idx="562">
                  <c:v>0.21354254251596219</c:v>
                </c:pt>
                <c:pt idx="563">
                  <c:v>0.21780272822431537</c:v>
                </c:pt>
                <c:pt idx="564">
                  <c:v>0.22219474257911268</c:v>
                </c:pt>
                <c:pt idx="565">
                  <c:v>0.22672498976149263</c:v>
                </c:pt>
                <c:pt idx="566">
                  <c:v>0.23140029242480015</c:v>
                </c:pt>
                <c:pt idx="567">
                  <c:v>0.23622792643151844</c:v>
                </c:pt>
                <c:pt idx="568">
                  <c:v>0.24121565912415921</c:v>
                </c:pt>
                <c:pt idx="569">
                  <c:v>0.24637179155801747</c:v>
                </c:pt>
                <c:pt idx="570">
                  <c:v>0.25170520518399359</c:v>
                </c:pt>
                <c:pt idx="571">
                  <c:v>0.25722541353978629</c:v>
                </c:pt>
                <c:pt idx="572">
                  <c:v>0.26294261958929038</c:v>
                </c:pt>
                <c:pt idx="573">
                  <c:v>0.26886777944528961</c:v>
                </c:pt>
                <c:pt idx="574">
                  <c:v>0.27501267332201462</c:v>
                </c:pt>
                <c:pt idx="575">
                  <c:v>0.28138998469502319</c:v>
                </c:pt>
                <c:pt idx="576">
                  <c:v>0.28801338879995309</c:v>
                </c:pt>
                <c:pt idx="577">
                  <c:v>0.29489765178367949</c:v>
                </c:pt>
                <c:pt idx="578">
                  <c:v>0.30205874203698896</c:v>
                </c:pt>
                <c:pt idx="579">
                  <c:v>0.30951395549415256</c:v>
                </c:pt>
                <c:pt idx="580">
                  <c:v>0.31728205699030715</c:v>
                </c:pt>
                <c:pt idx="581">
                  <c:v>0.32538344013332809</c:v>
                </c:pt>
                <c:pt idx="582">
                  <c:v>0.33384030858616109</c:v>
                </c:pt>
                <c:pt idx="583">
                  <c:v>0.34267688218525572</c:v>
                </c:pt>
                <c:pt idx="584">
                  <c:v>0.35191963196210418</c:v>
                </c:pt>
                <c:pt idx="585">
                  <c:v>0.36159754891441825</c:v>
                </c:pt>
                <c:pt idx="586">
                  <c:v>0.37174245232534958</c:v>
                </c:pt>
                <c:pt idx="587">
                  <c:v>0.38238934459670937</c:v>
                </c:pt>
                <c:pt idx="588">
                  <c:v>0.39357682100090929</c:v>
                </c:pt>
                <c:pt idx="589">
                  <c:v>0.40534754453846056</c:v>
                </c:pt>
                <c:pt idx="590">
                  <c:v>0.41774879830671025</c:v>
                </c:pt>
                <c:pt idx="591">
                  <c:v>0.4308331305631824</c:v>
                </c:pt>
                <c:pt idx="592">
                  <c:v>0.44465911116481494</c:v>
                </c:pt>
              </c:numCache>
            </c:numRef>
          </c:xVal>
          <c:yVal>
            <c:numRef>
              <c:f>A!$T$58:$T$650</c:f>
              <c:numCache>
                <c:formatCode>General</c:formatCode>
                <c:ptCount val="593"/>
                <c:pt idx="0">
                  <c:v>0</c:v>
                </c:pt>
                <c:pt idx="1">
                  <c:v>2.0992654893194621E-5</c:v>
                </c:pt>
                <c:pt idx="2">
                  <c:v>6.8456081483933556E-5</c:v>
                </c:pt>
                <c:pt idx="3">
                  <c:v>1.1650544870002521E-4</c:v>
                </c:pt>
                <c:pt idx="4">
                  <c:v>1.6511820370249968E-4</c:v>
                </c:pt>
                <c:pt idx="5">
                  <c:v>2.1427258879219073E-4</c:v>
                </c:pt>
                <c:pt idx="6">
                  <c:v>2.6394700574561958E-4</c:v>
                </c:pt>
                <c:pt idx="7">
                  <c:v>3.1411997309923657E-4</c:v>
                </c:pt>
                <c:pt idx="8">
                  <c:v>3.6477012861780656E-4</c:v>
                </c:pt>
                <c:pt idx="9">
                  <c:v>4.1587624042164692E-4</c:v>
                </c:pt>
                <c:pt idx="10">
                  <c:v>4.6741722030740321E-4</c:v>
                </c:pt>
                <c:pt idx="11">
                  <c:v>5.1937213754632485E-4</c:v>
                </c:pt>
                <c:pt idx="12">
                  <c:v>5.7172023256886158E-4</c:v>
                </c:pt>
                <c:pt idx="13">
                  <c:v>6.2444093030265683E-4</c:v>
                </c:pt>
                <c:pt idx="14">
                  <c:v>6.7751385304693119E-4</c:v>
                </c:pt>
                <c:pt idx="15">
                  <c:v>7.3091883282531338E-4</c:v>
                </c:pt>
                <c:pt idx="16">
                  <c:v>7.8463592318264881E-4</c:v>
                </c:pt>
                <c:pt idx="17">
                  <c:v>8.3864541040547637E-4</c:v>
                </c:pt>
                <c:pt idx="18">
                  <c:v>8.9292782415070825E-4</c:v>
                </c:pt>
                <c:pt idx="19">
                  <c:v>9.4746394747760327E-4</c:v>
                </c:pt>
                <c:pt idx="20">
                  <c:v>1.0022348262772717E-3</c:v>
                </c:pt>
                <c:pt idx="21">
                  <c:v>1.0572217780983875E-3</c:v>
                </c:pt>
                <c:pt idx="22">
                  <c:v>1.1124064003725045E-3</c:v>
                </c:pt>
                <c:pt idx="23">
                  <c:v>1.1677705780383273E-3</c:v>
                </c:pt>
                <c:pt idx="24">
                  <c:v>1.2232964905758308E-3</c:v>
                </c:pt>
                <c:pt idx="25">
                  <c:v>1.2789666184517923E-3</c:v>
                </c:pt>
                <c:pt idx="26">
                  <c:v>1.3347637489879015E-3</c:v>
                </c:pt>
                <c:pt idx="27">
                  <c:v>1.390670981661219E-3</c:v>
                </c:pt>
                <c:pt idx="28">
                  <c:v>1.4466717328450813E-3</c:v>
                </c:pt>
                <c:pt idx="29">
                  <c:v>1.5027497400064932E-3</c:v>
                </c:pt>
                <c:pt idx="30">
                  <c:v>1.5588890653683851E-3</c:v>
                </c:pt>
                <c:pt idx="31">
                  <c:v>1.6150740990530626E-3</c:v>
                </c:pt>
                <c:pt idx="32">
                  <c:v>1.6712895617205289E-3</c:v>
                </c:pt>
                <c:pt idx="33">
                  <c:v>1.7275205067146743E-3</c:v>
                </c:pt>
                <c:pt idx="34">
                  <c:v>1.7837523217372967E-3</c:v>
                </c:pt>
                <c:pt idx="35">
                  <c:v>1.8399707300598988E-3</c:v>
                </c:pt>
                <c:pt idx="36">
                  <c:v>1.8961617912938036E-3</c:v>
                </c:pt>
                <c:pt idx="37">
                  <c:v>1.9523119017339832E-3</c:v>
                </c:pt>
                <c:pt idx="38">
                  <c:v>2.0084077942924298E-3</c:v>
                </c:pt>
                <c:pt idx="39">
                  <c:v>2.0644365380382969E-3</c:v>
                </c:pt>
                <c:pt idx="40">
                  <c:v>2.1203855373626151E-3</c:v>
                </c:pt>
                <c:pt idx="41">
                  <c:v>2.1762425307837183E-3</c:v>
                </c:pt>
                <c:pt idx="42">
                  <c:v>2.2319955894100963E-3</c:v>
                </c:pt>
                <c:pt idx="43">
                  <c:v>2.2876331150793491E-3</c:v>
                </c:pt>
                <c:pt idx="44">
                  <c:v>2.3431438381857957E-3</c:v>
                </c:pt>
                <c:pt idx="45">
                  <c:v>2.3985168152201837E-3</c:v>
                </c:pt>
                <c:pt idx="46">
                  <c:v>2.4537414260300413E-3</c:v>
                </c:pt>
                <c:pt idx="47">
                  <c:v>2.5088073708231604E-3</c:v>
                </c:pt>
                <c:pt idx="48">
                  <c:v>2.5637046669264108E-3</c:v>
                </c:pt>
                <c:pt idx="49">
                  <c:v>2.6184236453178013E-3</c:v>
                </c:pt>
                <c:pt idx="50">
                  <c:v>2.6729549469441498E-3</c:v>
                </c:pt>
                <c:pt idx="51">
                  <c:v>2.7272895188434239E-3</c:v>
                </c:pt>
                <c:pt idx="52">
                  <c:v>2.7814186100820464E-3</c:v>
                </c:pt>
                <c:pt idx="53">
                  <c:v>2.8353337675248603E-3</c:v>
                </c:pt>
                <c:pt idx="54">
                  <c:v>2.8890268314487699E-3</c:v>
                </c:pt>
                <c:pt idx="55">
                  <c:v>2.9424899310158265E-3</c:v>
                </c:pt>
                <c:pt idx="56">
                  <c:v>2.9957154796179091E-3</c:v>
                </c:pt>
                <c:pt idx="57">
                  <c:v>3.0486961701037796E-3</c:v>
                </c:pt>
                <c:pt idx="58">
                  <c:v>3.1014249699045844E-3</c:v>
                </c:pt>
                <c:pt idx="59">
                  <c:v>3.1538951160655368E-3</c:v>
                </c:pt>
                <c:pt idx="60">
                  <c:v>3.206100110197784E-3</c:v>
                </c:pt>
                <c:pt idx="61">
                  <c:v>3.2580337133598816E-3</c:v>
                </c:pt>
                <c:pt idx="62">
                  <c:v>3.3096899408803942E-3</c:v>
                </c:pt>
                <c:pt idx="63">
                  <c:v>3.3610630571299419E-3</c:v>
                </c:pt>
                <c:pt idx="64">
                  <c:v>3.4121475702550701E-3</c:v>
                </c:pt>
                <c:pt idx="65">
                  <c:v>3.4629382268800439E-3</c:v>
                </c:pt>
                <c:pt idx="66">
                  <c:v>3.5134300067875698E-3</c:v>
                </c:pt>
                <c:pt idx="67">
                  <c:v>3.5636181175846961E-3</c:v>
                </c:pt>
                <c:pt idx="68">
                  <c:v>3.6134979893653295E-3</c:v>
                </c:pt>
                <c:pt idx="69">
                  <c:v>3.6630652693713101E-3</c:v>
                </c:pt>
                <c:pt idx="70">
                  <c:v>3.7123158166657202E-3</c:v>
                </c:pt>
                <c:pt idx="71">
                  <c:v>3.7612456968202515E-3</c:v>
                </c:pt>
                <c:pt idx="72">
                  <c:v>3.8098511766237507E-3</c:v>
                </c:pt>
                <c:pt idx="73">
                  <c:v>3.8581287188211772E-3</c:v>
                </c:pt>
                <c:pt idx="74">
                  <c:v>3.9060749768842426E-3</c:v>
                </c:pt>
                <c:pt idx="75">
                  <c:v>3.9536867898219957E-3</c:v>
                </c:pt>
                <c:pt idx="76">
                  <c:v>4.0009611770345874E-3</c:v>
                </c:pt>
                <c:pt idx="77">
                  <c:v>4.0478953332168058E-3</c:v>
                </c:pt>
                <c:pt idx="78">
                  <c:v>4.0944866233126797E-3</c:v>
                </c:pt>
                <c:pt idx="79">
                  <c:v>4.1407325775285747E-3</c:v>
                </c:pt>
                <c:pt idx="80">
                  <c:v>4.1866308864059454E-3</c:v>
                </c:pt>
                <c:pt idx="81">
                  <c:v>4.2321793959575558E-3</c:v>
                </c:pt>
                <c:pt idx="82">
                  <c:v>4.2773761028709776E-3</c:v>
                </c:pt>
                <c:pt idx="83">
                  <c:v>4.3222191497823423E-3</c:v>
                </c:pt>
                <c:pt idx="84">
                  <c:v>4.3667068206226381E-3</c:v>
                </c:pt>
                <c:pt idx="85">
                  <c:v>4.4108375360365857E-3</c:v>
                </c:pt>
                <c:pt idx="86">
                  <c:v>4.4546098488808614E-3</c:v>
                </c:pt>
                <c:pt idx="87">
                  <c:v>4.4980224397997478E-3</c:v>
                </c:pt>
                <c:pt idx="88">
                  <c:v>4.5410741128807872E-3</c:v>
                </c:pt>
                <c:pt idx="89">
                  <c:v>4.5837637913920242E-3</c:v>
                </c:pt>
                <c:pt idx="90">
                  <c:v>4.6260905136035427E-3</c:v>
                </c:pt>
                <c:pt idx="91">
                  <c:v>4.6680534286904114E-3</c:v>
                </c:pt>
                <c:pt idx="92">
                  <c:v>4.7096517927228305E-3</c:v>
                </c:pt>
                <c:pt idx="93">
                  <c:v>4.7508849647393287E-3</c:v>
                </c:pt>
                <c:pt idx="94">
                  <c:v>4.7917524029075387E-3</c:v>
                </c:pt>
                <c:pt idx="95">
                  <c:v>4.8322536607700948E-3</c:v>
                </c:pt>
                <c:pt idx="96">
                  <c:v>4.8723883835779273E-3</c:v>
                </c:pt>
                <c:pt idx="97">
                  <c:v>4.912156304708642E-3</c:v>
                </c:pt>
                <c:pt idx="98">
                  <c:v>4.9515572421718473E-3</c:v>
                </c:pt>
                <c:pt idx="99">
                  <c:v>4.9905910952006416E-3</c:v>
                </c:pt>
                <c:pt idx="100">
                  <c:v>5.0292578409290318E-3</c:v>
                </c:pt>
                <c:pt idx="101">
                  <c:v>5.0675575311535173E-3</c:v>
                </c:pt>
                <c:pt idx="102">
                  <c:v>5.1054902891812595E-3</c:v>
                </c:pt>
                <c:pt idx="103">
                  <c:v>5.1430563067605562E-3</c:v>
                </c:pt>
                <c:pt idx="104">
                  <c:v>5.1802558410952047E-3</c:v>
                </c:pt>
                <c:pt idx="105">
                  <c:v>5.2170892119429392E-3</c:v>
                </c:pt>
                <c:pt idx="106">
                  <c:v>5.253556798791692E-3</c:v>
                </c:pt>
                <c:pt idx="107">
                  <c:v>5.2896590381219799E-3</c:v>
                </c:pt>
                <c:pt idx="108">
                  <c:v>5.3253964207435698E-3</c:v>
                </c:pt>
                <c:pt idx="109">
                  <c:v>5.3607694892135946E-3</c:v>
                </c:pt>
                <c:pt idx="110">
                  <c:v>5.395778835332112E-3</c:v>
                </c:pt>
                <c:pt idx="111">
                  <c:v>5.4304250977127624E-3</c:v>
                </c:pt>
                <c:pt idx="112">
                  <c:v>5.4647089594285683E-3</c:v>
                </c:pt>
                <c:pt idx="113">
                  <c:v>5.4986311457320752E-3</c:v>
                </c:pt>
                <c:pt idx="114">
                  <c:v>5.5321924218470738E-3</c:v>
                </c:pt>
                <c:pt idx="115">
                  <c:v>5.565393590831795E-3</c:v>
                </c:pt>
                <c:pt idx="116">
                  <c:v>5.5982354915117983E-3</c:v>
                </c:pt>
                <c:pt idx="117">
                  <c:v>5.6307189964802133E-3</c:v>
                </c:pt>
                <c:pt idx="118">
                  <c:v>5.6628450101666155E-3</c:v>
                </c:pt>
                <c:pt idx="119">
                  <c:v>5.6946144669689823E-3</c:v>
                </c:pt>
                <c:pt idx="120">
                  <c:v>5.7260283294516962E-3</c:v>
                </c:pt>
                <c:pt idx="121">
                  <c:v>5.757087586604581E-3</c:v>
                </c:pt>
                <c:pt idx="122">
                  <c:v>5.7877932521641293E-3</c:v>
                </c:pt>
                <c:pt idx="123">
                  <c:v>5.818146362993026E-3</c:v>
                </c:pt>
                <c:pt idx="124">
                  <c:v>5.84814797751967E-3</c:v>
                </c:pt>
                <c:pt idx="125">
                  <c:v>5.8777991742322748E-3</c:v>
                </c:pt>
                <c:pt idx="126">
                  <c:v>5.9071010502297974E-3</c:v>
                </c:pt>
                <c:pt idx="127">
                  <c:v>5.9360547198262304E-3</c:v>
                </c:pt>
                <c:pt idx="128">
                  <c:v>5.9646613132064577E-3</c:v>
                </c:pt>
                <c:pt idx="129">
                  <c:v>5.9929219751350985E-3</c:v>
                </c:pt>
                <c:pt idx="130">
                  <c:v>6.020837863712475E-3</c:v>
                </c:pt>
                <c:pt idx="131">
                  <c:v>6.0484101491799763E-3</c:v>
                </c:pt>
                <c:pt idx="132">
                  <c:v>6.0756400127731465E-3</c:v>
                </c:pt>
                <c:pt idx="133">
                  <c:v>6.102528645617623E-3</c:v>
                </c:pt>
                <c:pt idx="134">
                  <c:v>6.1290772476718606E-3</c:v>
                </c:pt>
                <c:pt idx="135">
                  <c:v>6.1552870267110611E-3</c:v>
                </c:pt>
                <c:pt idx="136">
                  <c:v>6.1811591973528861E-3</c:v>
                </c:pt>
                <c:pt idx="137">
                  <c:v>6.2066949801232799E-3</c:v>
                </c:pt>
                <c:pt idx="138">
                  <c:v>6.2318956005617326E-3</c:v>
                </c:pt>
                <c:pt idx="139">
                  <c:v>6.2567622883633262E-3</c:v>
                </c:pt>
                <c:pt idx="140">
                  <c:v>6.2812962765582785E-3</c:v>
                </c:pt>
                <c:pt idx="141">
                  <c:v>6.3054988007257874E-3</c:v>
                </c:pt>
                <c:pt idx="142">
                  <c:v>6.3293710982428768E-3</c:v>
                </c:pt>
                <c:pt idx="143">
                  <c:v>6.3529144075653203E-3</c:v>
                </c:pt>
                <c:pt idx="144">
                  <c:v>6.3761299675413581E-3</c:v>
                </c:pt>
                <c:pt idx="145">
                  <c:v>6.3990190167552705E-3</c:v>
                </c:pt>
                <c:pt idx="146">
                  <c:v>6.4215827929013846E-3</c:v>
                </c:pt>
                <c:pt idx="147">
                  <c:v>6.4438225321865579E-3</c:v>
                </c:pt>
                <c:pt idx="148">
                  <c:v>6.4657394687600341E-3</c:v>
                </c:pt>
                <c:pt idx="149">
                  <c:v>6.4873348341703959E-3</c:v>
                </c:pt>
                <c:pt idx="150">
                  <c:v>6.5086098568479427E-3</c:v>
                </c:pt>
                <c:pt idx="151">
                  <c:v>6.5295657616113827E-3</c:v>
                </c:pt>
                <c:pt idx="152">
                  <c:v>6.5502037691999651E-3</c:v>
                </c:pt>
                <c:pt idx="153">
                  <c:v>6.5705250958263042E-3</c:v>
                </c:pt>
                <c:pt idx="154">
                  <c:v>6.5905309527535313E-3</c:v>
                </c:pt>
                <c:pt idx="155">
                  <c:v>6.6102225458921724E-3</c:v>
                </c:pt>
                <c:pt idx="156">
                  <c:v>6.6296010754180092E-3</c:v>
                </c:pt>
                <c:pt idx="157">
                  <c:v>6.6486677354096737E-3</c:v>
                </c:pt>
                <c:pt idx="158">
                  <c:v>6.6674237135049977E-3</c:v>
                </c:pt>
                <c:pt idx="159">
                  <c:v>6.6858701905759838E-3</c:v>
                </c:pt>
                <c:pt idx="160">
                  <c:v>6.7040083404198833E-3</c:v>
                </c:pt>
                <c:pt idx="161">
                  <c:v>6.7218393294686237E-3</c:v>
                </c:pt>
                <c:pt idx="162">
                  <c:v>6.7393643165135075E-3</c:v>
                </c:pt>
                <c:pt idx="163">
                  <c:v>6.7565844524453342E-3</c:v>
                </c:pt>
                <c:pt idx="164">
                  <c:v>6.7735008800088167E-3</c:v>
                </c:pt>
                <c:pt idx="165">
                  <c:v>6.7901147335721465E-3</c:v>
                </c:pt>
                <c:pt idx="166">
                  <c:v>6.8064271389100209E-3</c:v>
                </c:pt>
                <c:pt idx="167">
                  <c:v>6.8224392129977648E-3</c:v>
                </c:pt>
                <c:pt idx="168">
                  <c:v>6.8381520638210232E-3</c:v>
                </c:pt>
                <c:pt idx="169">
                  <c:v>6.8535667901945844E-3</c:v>
                </c:pt>
                <c:pt idx="170">
                  <c:v>6.8686844815942661E-3</c:v>
                </c:pt>
                <c:pt idx="171">
                  <c:v>6.8835062179984927E-3</c:v>
                </c:pt>
                <c:pt idx="172">
                  <c:v>6.8980330697408394E-3</c:v>
                </c:pt>
                <c:pt idx="173">
                  <c:v>6.9122660973731142E-3</c:v>
                </c:pt>
                <c:pt idx="174">
                  <c:v>6.9262063515367457E-3</c:v>
                </c:pt>
                <c:pt idx="175">
                  <c:v>6.9398548728437344E-3</c:v>
                </c:pt>
                <c:pt idx="176">
                  <c:v>6.953212691766469E-3</c:v>
                </c:pt>
                <c:pt idx="177">
                  <c:v>6.9662808285354321E-3</c:v>
                </c:pt>
                <c:pt idx="178">
                  <c:v>6.979060293044374E-3</c:v>
                </c:pt>
                <c:pt idx="179">
                  <c:v>6.9915520847646335E-3</c:v>
                </c:pt>
                <c:pt idx="180">
                  <c:v>7.0037571926634314E-3</c:v>
                </c:pt>
                <c:pt idx="181">
                  <c:v>7.015676595132571E-3</c:v>
                </c:pt>
                <c:pt idx="182">
                  <c:v>7.0273112599209733E-3</c:v>
                </c:pt>
                <c:pt idx="183">
                  <c:v>7.0386621440738425E-3</c:v>
                </c:pt>
                <c:pt idx="184">
                  <c:v>7.0497301938787444E-3</c:v>
                </c:pt>
                <c:pt idx="185">
                  <c:v>7.0605163448160743E-3</c:v>
                </c:pt>
                <c:pt idx="186">
                  <c:v>7.0710215215142027E-3</c:v>
                </c:pt>
                <c:pt idx="187">
                  <c:v>7.0812466377113909E-3</c:v>
                </c:pt>
                <c:pt idx="188">
                  <c:v>7.0911925962209819E-3</c:v>
                </c:pt>
                <c:pt idx="189">
                  <c:v>7.1008602889012611E-3</c:v>
                </c:pt>
                <c:pt idx="190">
                  <c:v>7.1102505966301362E-3</c:v>
                </c:pt>
                <c:pt idx="191">
                  <c:v>7.1193643892822466E-3</c:v>
                </c:pt>
                <c:pt idx="192">
                  <c:v>7.128202525711726E-3</c:v>
                </c:pt>
                <c:pt idx="193">
                  <c:v>7.1367658537374035E-3</c:v>
                </c:pt>
                <c:pt idx="194">
                  <c:v>7.1450552101308511E-3</c:v>
                </c:pt>
                <c:pt idx="195">
                  <c:v>7.153071420608551E-3</c:v>
                </c:pt>
                <c:pt idx="196">
                  <c:v>7.1608152998267728E-3</c:v>
                </c:pt>
                <c:pt idx="197">
                  <c:v>7.1682876513786053E-3</c:v>
                </c:pt>
                <c:pt idx="198">
                  <c:v>7.1754892677936971E-3</c:v>
                </c:pt>
                <c:pt idx="199">
                  <c:v>7.1824209305411365E-3</c:v>
                </c:pt>
                <c:pt idx="200">
                  <c:v>7.1890834100336396E-3</c:v>
                </c:pt>
                <c:pt idx="201">
                  <c:v>7.1954774656340301E-3</c:v>
                </c:pt>
                <c:pt idx="202">
                  <c:v>7.2016038456637317E-3</c:v>
                </c:pt>
                <c:pt idx="203">
                  <c:v>7.2074632874138348E-3</c:v>
                </c:pt>
                <c:pt idx="204">
                  <c:v>7.21305651715621E-3</c:v>
                </c:pt>
                <c:pt idx="205">
                  <c:v>7.2183842501571931E-3</c:v>
                </c:pt>
                <c:pt idx="206">
                  <c:v>7.2234471906925859E-3</c:v>
                </c:pt>
                <c:pt idx="207">
                  <c:v>7.2282460320635391E-3</c:v>
                </c:pt>
                <c:pt idx="208">
                  <c:v>7.2327814566141707E-3</c:v>
                </c:pt>
                <c:pt idx="209">
                  <c:v>7.2370541357497931E-3</c:v>
                </c:pt>
                <c:pt idx="210">
                  <c:v>7.2410647299554678E-3</c:v>
                </c:pt>
                <c:pt idx="211">
                  <c:v>7.244813888817688E-3</c:v>
                </c:pt>
                <c:pt idx="212">
                  <c:v>7.2483022510433127E-3</c:v>
                </c:pt>
                <c:pt idx="213">
                  <c:v>7.2515304444826061E-3</c:v>
                </c:pt>
                <c:pt idx="214">
                  <c:v>7.2544990861506458E-3</c:v>
                </c:pt>
                <c:pt idx="215">
                  <c:v>7.2572087822491971E-3</c:v>
                </c:pt>
                <c:pt idx="216">
                  <c:v>7.2596601281915748E-3</c:v>
                </c:pt>
                <c:pt idx="217">
                  <c:v>7.2618537086230721E-3</c:v>
                </c:pt>
                <c:pt idx="218">
                  <c:v>7.2637900974471745E-3</c:v>
                </c:pt>
                <c:pt idx="219">
                  <c:v>7.2654698578476186E-3</c:v>
                </c:pt>
                <c:pt idx="220">
                  <c:v>7.2668935423124571E-3</c:v>
                </c:pt>
                <c:pt idx="221">
                  <c:v>7.2680616926577516E-3</c:v>
                </c:pt>
                <c:pt idx="222">
                  <c:v>7.2689748400521434E-3</c:v>
                </c:pt>
                <c:pt idx="223">
                  <c:v>7.2696335050393742E-3</c:v>
                </c:pt>
                <c:pt idx="224">
                  <c:v>7.270038197561968E-3</c:v>
                </c:pt>
                <c:pt idx="225">
                  <c:v>7.2701894169857973E-3</c:v>
                </c:pt>
                <c:pt idx="226">
                  <c:v>7.2700876521217513E-3</c:v>
                </c:pt>
                <c:pt idx="227">
                  <c:v>7.26973338124843E-3</c:v>
                </c:pt>
                <c:pt idx="228">
                  <c:v>7.2691270721362763E-3</c:v>
                </c:pt>
                <c:pt idx="229">
                  <c:v>7.2682691820672735E-3</c:v>
                </c:pt>
                <c:pt idx="230">
                  <c:v>7.2671601578583236E-3</c:v>
                </c:pt>
                <c:pt idx="231">
                  <c:v>7.2658004358815871E-3</c:v>
                </c:pt>
                <c:pt idx="232">
                  <c:v>7.2641904420845844E-3</c:v>
                </c:pt>
                <c:pt idx="233">
                  <c:v>7.2623305920108986E-3</c:v>
                </c:pt>
                <c:pt idx="234">
                  <c:v>7.2602212908192366E-3</c:v>
                </c:pt>
                <c:pt idx="235">
                  <c:v>7.2578629333019734E-3</c:v>
                </c:pt>
                <c:pt idx="236">
                  <c:v>7.2552559039034559E-3</c:v>
                </c:pt>
                <c:pt idx="237">
                  <c:v>7.2524005767368059E-3</c:v>
                </c:pt>
                <c:pt idx="238">
                  <c:v>7.2492973156013238E-3</c:v>
                </c:pt>
                <c:pt idx="239">
                  <c:v>7.2459464739971294E-3</c:v>
                </c:pt>
                <c:pt idx="240">
                  <c:v>7.2423483951408263E-3</c:v>
                </c:pt>
                <c:pt idx="241">
                  <c:v>7.2385034119793806E-3</c:v>
                </c:pt>
                <c:pt idx="242">
                  <c:v>7.2344118472033418E-3</c:v>
                </c:pt>
                <c:pt idx="243">
                  <c:v>7.2300740132592604E-3</c:v>
                </c:pt>
                <c:pt idx="244">
                  <c:v>7.2254902123606067E-3</c:v>
                </c:pt>
                <c:pt idx="245">
                  <c:v>7.2206607364985829E-3</c:v>
                </c:pt>
                <c:pt idx="246">
                  <c:v>7.2155858674517208E-3</c:v>
                </c:pt>
                <c:pt idx="247">
                  <c:v>7.2102658767936893E-3</c:v>
                </c:pt>
                <c:pt idx="248">
                  <c:v>7.2047010259008665E-3</c:v>
                </c:pt>
                <c:pt idx="249">
                  <c:v>7.1988915659588273E-3</c:v>
                </c:pt>
                <c:pt idx="250">
                  <c:v>7.1928377379674672E-3</c:v>
                </c:pt>
                <c:pt idx="251">
                  <c:v>7.1865397727450455E-3</c:v>
                </c:pt>
                <c:pt idx="252">
                  <c:v>7.1799978909314272E-3</c:v>
                </c:pt>
                <c:pt idx="253">
                  <c:v>7.1732123029892595E-3</c:v>
                </c:pt>
                <c:pt idx="254">
                  <c:v>7.1661832092051875E-3</c:v>
                </c:pt>
                <c:pt idx="255">
                  <c:v>7.1589107996891475E-3</c:v>
                </c:pt>
                <c:pt idx="256">
                  <c:v>7.1513952543722972E-3</c:v>
                </c:pt>
                <c:pt idx="257">
                  <c:v>7.1436367430048452E-3</c:v>
                </c:pt>
                <c:pt idx="258">
                  <c:v>7.1356354251502739E-3</c:v>
                </c:pt>
                <c:pt idx="259">
                  <c:v>7.1273914501814228E-3</c:v>
                </c:pt>
                <c:pt idx="260">
                  <c:v>7.1189049572719905E-3</c:v>
                </c:pt>
                <c:pt idx="261">
                  <c:v>7.1101760753898907E-3</c:v>
                </c:pt>
                <c:pt idx="262">
                  <c:v>7.1012049232868678E-3</c:v>
                </c:pt>
                <c:pt idx="263">
                  <c:v>7.0919916094866111E-3</c:v>
                </c:pt>
                <c:pt idx="264">
                  <c:v>7.0825362322750052E-3</c:v>
                </c:pt>
                <c:pt idx="265">
                  <c:v>7.0728388796836988E-3</c:v>
                </c:pt>
                <c:pt idx="266">
                  <c:v>7.0628996294763713E-3</c:v>
                </c:pt>
                <c:pt idx="267">
                  <c:v>7.0527185491320969E-3</c:v>
                </c:pt>
                <c:pt idx="268">
                  <c:v>7.0422956958267908E-3</c:v>
                </c:pt>
                <c:pt idx="269">
                  <c:v>7.0316311164137068E-3</c:v>
                </c:pt>
                <c:pt idx="270">
                  <c:v>7.0207248474028604E-3</c:v>
                </c:pt>
                <c:pt idx="271">
                  <c:v>7.0095769149369864E-3</c:v>
                </c:pt>
                <c:pt idx="272">
                  <c:v>6.9981873347694998E-3</c:v>
                </c:pt>
                <c:pt idx="273">
                  <c:v>6.9865561122367491E-3</c:v>
                </c:pt>
                <c:pt idx="274">
                  <c:v>6.9746832422317162E-3</c:v>
                </c:pt>
                <c:pt idx="275">
                  <c:v>6.9625687091739736E-3</c:v>
                </c:pt>
                <c:pt idx="276">
                  <c:v>6.9502124869805183E-3</c:v>
                </c:pt>
                <c:pt idx="277">
                  <c:v>6.9376145390321713E-3</c:v>
                </c:pt>
                <c:pt idx="278">
                  <c:v>6.9247748181397355E-3</c:v>
                </c:pt>
                <c:pt idx="279">
                  <c:v>6.9116932665085132E-3</c:v>
                </c:pt>
                <c:pt idx="280">
                  <c:v>6.8983698157003464E-3</c:v>
                </c:pt>
                <c:pt idx="281">
                  <c:v>6.8848043865951409E-3</c:v>
                </c:pt>
                <c:pt idx="282">
                  <c:v>6.8709968893485079E-3</c:v>
                </c:pt>
                <c:pt idx="283">
                  <c:v>6.8569472233494522E-3</c:v>
                </c:pt>
                <c:pt idx="284">
                  <c:v>6.8426552771761393E-3</c:v>
                </c:pt>
                <c:pt idx="285">
                  <c:v>6.828120928547652E-3</c:v>
                </c:pt>
                <c:pt idx="286">
                  <c:v>6.8133440442773238E-3</c:v>
                </c:pt>
                <c:pt idx="287">
                  <c:v>6.7983244802203831E-3</c:v>
                </c:pt>
                <c:pt idx="288">
                  <c:v>6.7830620812223356E-3</c:v>
                </c:pt>
                <c:pt idx="289">
                  <c:v>6.7675566810647377E-3</c:v>
                </c:pt>
                <c:pt idx="290">
                  <c:v>6.7518081024072352E-3</c:v>
                </c:pt>
                <c:pt idx="291">
                  <c:v>6.7358161567306254E-3</c:v>
                </c:pt>
                <c:pt idx="292">
                  <c:v>6.719580644274927E-3</c:v>
                </c:pt>
                <c:pt idx="293">
                  <c:v>6.7031013539768014E-3</c:v>
                </c:pt>
                <c:pt idx="294">
                  <c:v>6.6863780634046381E-3</c:v>
                </c:pt>
                <c:pt idx="295">
                  <c:v>6.6694105386910308E-3</c:v>
                </c:pt>
                <c:pt idx="296">
                  <c:v>6.6521985344632053E-3</c:v>
                </c:pt>
                <c:pt idx="297">
                  <c:v>6.634741793771954E-3</c:v>
                </c:pt>
                <c:pt idx="298">
                  <c:v>6.6170400480165632E-3</c:v>
                </c:pt>
                <c:pt idx="299">
                  <c:v>6.5990930168685347E-3</c:v>
                </c:pt>
                <c:pt idx="300">
                  <c:v>6.5809004081931162E-3</c:v>
                </c:pt>
                <c:pt idx="301">
                  <c:v>6.5624619179675296E-3</c:v>
                </c:pt>
                <c:pt idx="302">
                  <c:v>6.54377723019757E-3</c:v>
                </c:pt>
                <c:pt idx="303">
                  <c:v>6.5248460168306219E-3</c:v>
                </c:pt>
                <c:pt idx="304">
                  <c:v>6.5056679376673332E-3</c:v>
                </c:pt>
                <c:pt idx="305">
                  <c:v>6.4862426402694231E-3</c:v>
                </c:pt>
                <c:pt idx="306">
                  <c:v>6.4665697598664312E-3</c:v>
                </c:pt>
                <c:pt idx="307">
                  <c:v>6.4466489192572035E-3</c:v>
                </c:pt>
                <c:pt idx="308">
                  <c:v>6.4264797287117217E-3</c:v>
                </c:pt>
                <c:pt idx="309">
                  <c:v>6.4060617858676715E-3</c:v>
                </c:pt>
                <c:pt idx="310">
                  <c:v>6.3853946756248338E-3</c:v>
                </c:pt>
                <c:pt idx="311">
                  <c:v>6.3644779700373025E-3</c:v>
                </c:pt>
                <c:pt idx="312">
                  <c:v>6.3433112282012824E-3</c:v>
                </c:pt>
                <c:pt idx="313">
                  <c:v>6.321893996141836E-3</c:v>
                </c:pt>
                <c:pt idx="314">
                  <c:v>6.3002258066935405E-3</c:v>
                </c:pt>
                <c:pt idx="315">
                  <c:v>6.2783061793813474E-3</c:v>
                </c:pt>
                <c:pt idx="316">
                  <c:v>6.2561346202956378E-3</c:v>
                </c:pt>
                <c:pt idx="317">
                  <c:v>6.2337106219651061E-3</c:v>
                </c:pt>
                <c:pt idx="318">
                  <c:v>6.2110336632263596E-3</c:v>
                </c:pt>
                <c:pt idx="319">
                  <c:v>6.1881032090891092E-3</c:v>
                </c:pt>
                <c:pt idx="320">
                  <c:v>6.16491871059864E-3</c:v>
                </c:pt>
                <c:pt idx="321">
                  <c:v>6.1414796046952757E-3</c:v>
                </c:pt>
                <c:pt idx="322">
                  <c:v>6.1177853140681861E-3</c:v>
                </c:pt>
                <c:pt idx="323">
                  <c:v>6.0938352470071748E-3</c:v>
                </c:pt>
                <c:pt idx="324">
                  <c:v>6.0696287972504866E-3</c:v>
                </c:pt>
                <c:pt idx="325">
                  <c:v>6.0451653438275263E-3</c:v>
                </c:pt>
                <c:pt idx="326">
                  <c:v>6.0204442508987157E-3</c:v>
                </c:pt>
                <c:pt idx="327">
                  <c:v>5.995464867590828E-3</c:v>
                </c:pt>
                <c:pt idx="328">
                  <c:v>5.9702265278280663E-3</c:v>
                </c:pt>
                <c:pt idx="329">
                  <c:v>5.9447285501588966E-3</c:v>
                </c:pt>
                <c:pt idx="330">
                  <c:v>5.918970237578358E-3</c:v>
                </c:pt>
                <c:pt idx="331">
                  <c:v>5.8929508773465471E-3</c:v>
                </c:pt>
                <c:pt idx="332">
                  <c:v>5.866669740800903E-3</c:v>
                </c:pt>
                <c:pt idx="333">
                  <c:v>5.8401260831657939E-3</c:v>
                </c:pt>
                <c:pt idx="334">
                  <c:v>5.8133191433564673E-3</c:v>
                </c:pt>
                <c:pt idx="335">
                  <c:v>5.7862481437769486E-3</c:v>
                </c:pt>
                <c:pt idx="336">
                  <c:v>5.758912290114407E-3</c:v>
                </c:pt>
                <c:pt idx="337">
                  <c:v>5.7313107711277553E-3</c:v>
                </c:pt>
                <c:pt idx="338">
                  <c:v>5.7034427584309018E-3</c:v>
                </c:pt>
                <c:pt idx="339">
                  <c:v>5.6753074062709441E-3</c:v>
                </c:pt>
                <c:pt idx="340">
                  <c:v>5.6469038512996193E-3</c:v>
                </c:pt>
                <c:pt idx="341">
                  <c:v>5.6182312123408207E-3</c:v>
                </c:pt>
                <c:pt idx="342">
                  <c:v>5.5892885901505382E-3</c:v>
                </c:pt>
                <c:pt idx="343">
                  <c:v>5.5600750671723131E-3</c:v>
                </c:pt>
                <c:pt idx="344">
                  <c:v>5.5305897072849847E-3</c:v>
                </c:pt>
                <c:pt idx="345">
                  <c:v>5.5008315555453912E-3</c:v>
                </c:pt>
                <c:pt idx="346">
                  <c:v>5.4707996379237964E-3</c:v>
                </c:pt>
                <c:pt idx="347">
                  <c:v>5.4404929610335755E-3</c:v>
                </c:pt>
                <c:pt idx="348">
                  <c:v>5.409910511852513E-3</c:v>
                </c:pt>
                <c:pt idx="349">
                  <c:v>5.3790512574383728E-3</c:v>
                </c:pt>
                <c:pt idx="350">
                  <c:v>5.3479141446372011E-3</c:v>
                </c:pt>
                <c:pt idx="351">
                  <c:v>5.3164980997833936E-3</c:v>
                </c:pt>
                <c:pt idx="352">
                  <c:v>5.284802028393625E-3</c:v>
                </c:pt>
                <c:pt idx="353">
                  <c:v>5.2528248148508731E-3</c:v>
                </c:pt>
                <c:pt idx="354">
                  <c:v>5.2205653220818915E-3</c:v>
                </c:pt>
                <c:pt idx="355">
                  <c:v>5.188022391226883E-3</c:v>
                </c:pt>
                <c:pt idx="356">
                  <c:v>5.1551948412990019E-3</c:v>
                </c:pt>
                <c:pt idx="357">
                  <c:v>5.1220814688366194E-3</c:v>
                </c:pt>
                <c:pt idx="358">
                  <c:v>5.0886810475464089E-3</c:v>
                </c:pt>
                <c:pt idx="359">
                  <c:v>5.0549923279355705E-3</c:v>
                </c:pt>
                <c:pt idx="360">
                  <c:v>5.0210140369376802E-3</c:v>
                </c:pt>
                <c:pt idx="361">
                  <c:v>4.9867448775257357E-3</c:v>
                </c:pt>
                <c:pt idx="362">
                  <c:v>4.9521835283171571E-3</c:v>
                </c:pt>
                <c:pt idx="363">
                  <c:v>4.9173286431675352E-3</c:v>
                </c:pt>
                <c:pt idx="364">
                  <c:v>4.8821788507536932E-3</c:v>
                </c:pt>
                <c:pt idx="365">
                  <c:v>4.8467327541466231E-3</c:v>
                </c:pt>
                <c:pt idx="366">
                  <c:v>4.8109889303724904E-3</c:v>
                </c:pt>
                <c:pt idx="367">
                  <c:v>4.7749459299618567E-3</c:v>
                </c:pt>
                <c:pt idx="368">
                  <c:v>4.7386022764878176E-3</c:v>
                </c:pt>
                <c:pt idx="369">
                  <c:v>4.7019564660908319E-3</c:v>
                </c:pt>
                <c:pt idx="370">
                  <c:v>4.6650069669912321E-3</c:v>
                </c:pt>
                <c:pt idx="371">
                  <c:v>4.6277522189892778E-3</c:v>
                </c:pt>
                <c:pt idx="372">
                  <c:v>4.5901906329508064E-3</c:v>
                </c:pt>
                <c:pt idx="373">
                  <c:v>4.5523205902789085E-3</c:v>
                </c:pt>
                <c:pt idx="374">
                  <c:v>4.514140442372477E-3</c:v>
                </c:pt>
                <c:pt idx="375">
                  <c:v>4.4756485100685642E-3</c:v>
                </c:pt>
                <c:pt idx="376">
                  <c:v>4.4368430830702297E-3</c:v>
                </c:pt>
                <c:pt idx="377">
                  <c:v>4.397722419358637E-3</c:v>
                </c:pt>
                <c:pt idx="378">
                  <c:v>4.3582847445885675E-3</c:v>
                </c:pt>
                <c:pt idx="379">
                  <c:v>4.3185282514670836E-3</c:v>
                </c:pt>
                <c:pt idx="380">
                  <c:v>4.2784510991153522E-3</c:v>
                </c:pt>
                <c:pt idx="381">
                  <c:v>4.2380514124121024E-3</c:v>
                </c:pt>
                <c:pt idx="382">
                  <c:v>4.1973272813187329E-3</c:v>
                </c:pt>
                <c:pt idx="383">
                  <c:v>4.1562767601852364E-3</c:v>
                </c:pt>
                <c:pt idx="384">
                  <c:v>4.1148978670369606E-3</c:v>
                </c:pt>
                <c:pt idx="385">
                  <c:v>4.0731885828397037E-3</c:v>
                </c:pt>
                <c:pt idx="386">
                  <c:v>4.0311468507445505E-3</c:v>
                </c:pt>
                <c:pt idx="387">
                  <c:v>3.9887705753112084E-3</c:v>
                </c:pt>
                <c:pt idx="388">
                  <c:v>3.9460576217077688E-3</c:v>
                </c:pt>
                <c:pt idx="389">
                  <c:v>3.9030058148878805E-3</c:v>
                </c:pt>
                <c:pt idx="390">
                  <c:v>3.8596129387432569E-3</c:v>
                </c:pt>
                <c:pt idx="391">
                  <c:v>3.8158767352319566E-3</c:v>
                </c:pt>
                <c:pt idx="392">
                  <c:v>3.7717949034789611E-3</c:v>
                </c:pt>
                <c:pt idx="393">
                  <c:v>3.7273650988522786E-3</c:v>
                </c:pt>
                <c:pt idx="394">
                  <c:v>3.6825849320099879E-3</c:v>
                </c:pt>
                <c:pt idx="395">
                  <c:v>3.6374519679172631E-3</c:v>
                </c:pt>
                <c:pt idx="396">
                  <c:v>3.5919637248363312E-3</c:v>
                </c:pt>
                <c:pt idx="397">
                  <c:v>3.5461176732836611E-3</c:v>
                </c:pt>
                <c:pt idx="398">
                  <c:v>3.4999112349545433E-3</c:v>
                </c:pt>
                <c:pt idx="399">
                  <c:v>3.4533417816163441E-3</c:v>
                </c:pt>
                <c:pt idx="400">
                  <c:v>3.40640663396557E-3</c:v>
                </c:pt>
                <c:pt idx="401">
                  <c:v>3.3591030604500222E-3</c:v>
                </c:pt>
                <c:pt idx="402">
                  <c:v>3.3114282760525831E-3</c:v>
                </c:pt>
                <c:pt idx="403">
                  <c:v>3.2633794410390289E-3</c:v>
                </c:pt>
                <c:pt idx="404">
                  <c:v>3.2149536596623655E-3</c:v>
                </c:pt>
                <c:pt idx="405">
                  <c:v>3.1661479788281793E-3</c:v>
                </c:pt>
                <c:pt idx="406">
                  <c:v>3.1169593867151771E-3</c:v>
                </c:pt>
                <c:pt idx="407">
                  <c:v>3.0673848113521997E-3</c:v>
                </c:pt>
                <c:pt idx="408">
                  <c:v>3.0174211191465821E-3</c:v>
                </c:pt>
                <c:pt idx="409">
                  <c:v>2.9670651133662678E-3</c:v>
                </c:pt>
                <c:pt idx="410">
                  <c:v>2.9163135325688781E-3</c:v>
                </c:pt>
                <c:pt idx="411">
                  <c:v>2.8651630489812605E-3</c:v>
                </c:pt>
                <c:pt idx="412">
                  <c:v>2.8136102668203538E-3</c:v>
                </c:pt>
                <c:pt idx="413">
                  <c:v>2.7616517205612669E-3</c:v>
                </c:pt>
                <c:pt idx="414">
                  <c:v>2.7092838731428543E-3</c:v>
                </c:pt>
                <c:pt idx="415">
                  <c:v>2.6565031141129246E-3</c:v>
                </c:pt>
                <c:pt idx="416">
                  <c:v>2.6033057577090879E-3</c:v>
                </c:pt>
                <c:pt idx="417">
                  <c:v>2.549688040871806E-3</c:v>
                </c:pt>
                <c:pt idx="418">
                  <c:v>2.4956461211884406E-3</c:v>
                </c:pt>
                <c:pt idx="419">
                  <c:v>2.4411760747625045E-3</c:v>
                </c:pt>
                <c:pt idx="420">
                  <c:v>2.3862738940091444E-3</c:v>
                </c:pt>
                <c:pt idx="421">
                  <c:v>2.3309354853692514E-3</c:v>
                </c:pt>
                <c:pt idx="422">
                  <c:v>2.2751566669415649E-3</c:v>
                </c:pt>
                <c:pt idx="423">
                  <c:v>2.2189331660267056E-3</c:v>
                </c:pt>
                <c:pt idx="424">
                  <c:v>2.1622606165832051E-3</c:v>
                </c:pt>
                <c:pt idx="425">
                  <c:v>2.105134556585851E-3</c:v>
                </c:pt>
                <c:pt idx="426">
                  <c:v>2.0475504252872628E-3</c:v>
                </c:pt>
                <c:pt idx="427">
                  <c:v>1.9895035603746947E-3</c:v>
                </c:pt>
                <c:pt idx="428">
                  <c:v>1.9309891950192264E-3</c:v>
                </c:pt>
                <c:pt idx="429">
                  <c:v>1.8720024548107444E-3</c:v>
                </c:pt>
                <c:pt idx="430">
                  <c:v>1.8125383545756016E-3</c:v>
                </c:pt>
                <c:pt idx="431">
                  <c:v>1.7525917950678622E-3</c:v>
                </c:pt>
                <c:pt idx="432">
                  <c:v>1.6921575595320083E-3</c:v>
                </c:pt>
                <c:pt idx="433">
                  <c:v>1.6312303101280222E-3</c:v>
                </c:pt>
                <c:pt idx="434">
                  <c:v>1.5698045842131149E-3</c:v>
                </c:pt>
                <c:pt idx="435">
                  <c:v>1.5078747904740922E-3</c:v>
                </c:pt>
                <c:pt idx="436">
                  <c:v>1.445435204900184E-3</c:v>
                </c:pt>
                <c:pt idx="437">
                  <c:v>1.3824799665910418E-3</c:v>
                </c:pt>
                <c:pt idx="438">
                  <c:v>1.3190030733911378E-3</c:v>
                </c:pt>
                <c:pt idx="439">
                  <c:v>1.2549983773401342E-3</c:v>
                </c:pt>
                <c:pt idx="440">
                  <c:v>1.1904595799301977E-3</c:v>
                </c:pt>
                <c:pt idx="441">
                  <c:v>1.125380227162492E-3</c:v>
                </c:pt>
                <c:pt idx="442">
                  <c:v>1.0597537043893876E-3</c:v>
                </c:pt>
                <c:pt idx="443">
                  <c:v>9.9357323093213906E-4</c:v>
                </c:pt>
                <c:pt idx="444">
                  <c:v>9.2683185446198438E-4</c:v>
                </c:pt>
                <c:pt idx="445">
                  <c:v>8.5952244513249362E-4</c:v>
                </c:pt>
                <c:pt idx="446">
                  <c:v>7.9163768944836459E-4</c:v>
                </c:pt>
                <c:pt idx="447">
                  <c:v>7.2317008385671159E-4</c:v>
                </c:pt>
                <c:pt idx="448">
                  <c:v>6.5411192804607627E-4</c:v>
                </c:pt>
                <c:pt idx="449">
                  <c:v>5.8445531793492708E-4</c:v>
                </c:pt>
                <c:pt idx="450">
                  <c:v>5.1419213833393666E-4</c:v>
                </c:pt>
                <c:pt idx="451">
                  <c:v>4.4331405526161678E-4</c:v>
                </c:pt>
                <c:pt idx="452">
                  <c:v>3.7181250789527527E-4</c:v>
                </c:pt>
                <c:pt idx="453">
                  <c:v>2.9967870013218915E-4</c:v>
                </c:pt>
                <c:pt idx="454">
                  <c:v>2.2690359174300662E-4</c:v>
                </c:pt>
                <c:pt idx="455">
                  <c:v>1.5347788908689794E-4</c:v>
                </c:pt>
                <c:pt idx="456">
                  <c:v>7.9392035368297837E-5</c:v>
                </c:pt>
                <c:pt idx="457">
                  <c:v>4.636200401481516E-6</c:v>
                </c:pt>
                <c:pt idx="458">
                  <c:v>-7.079973014448991E-5</c:v>
                </c:pt>
                <c:pt idx="459">
                  <c:v>-1.469261660535854E-4</c:v>
                </c:pt>
                <c:pt idx="460">
                  <c:v>-2.2375382445883642E-4</c:v>
                </c:pt>
                <c:pt idx="461">
                  <c:v>-3.012937423650568E-4</c:v>
                </c:pt>
                <c:pt idx="462">
                  <c:v>-3.7955728983639738E-4</c:v>
                </c:pt>
                <c:pt idx="463">
                  <c:v>-4.585561838958695E-4</c:v>
                </c:pt>
                <c:pt idx="464">
                  <c:v>-5.3830250318252532E-4</c:v>
                </c:pt>
                <c:pt idx="465">
                  <c:v>-6.1880870341581799E-4</c:v>
                </c:pt>
                <c:pt idx="466">
                  <c:v>-7.0008763372605043E-4</c:v>
                </c:pt>
                <c:pt idx="467">
                  <c:v>-7.8215255390669432E-4</c:v>
                </c:pt>
                <c:pt idx="468">
                  <c:v>-8.6501715265651388E-4</c:v>
                </c:pt>
                <c:pt idx="469">
                  <c:v>-9.4869556687823386E-4</c:v>
                </c:pt>
                <c:pt idx="470">
                  <c:v>-1.0332024021131843E-3</c:v>
                </c:pt>
                <c:pt idx="471">
                  <c:v>-1.1185527541911137E-3</c:v>
                </c:pt>
                <c:pt idx="472">
                  <c:v>-1.2047622321881501E-3</c:v>
                </c:pt>
                <c:pt idx="473">
                  <c:v>-1.291846982787014E-3</c:v>
                </c:pt>
                <c:pt idx="474">
                  <c:v>-1.3798237161488818E-3</c:v>
                </c:pt>
                <c:pt idx="475">
                  <c:v>-1.4687097334112854E-3</c:v>
                </c:pt>
                <c:pt idx="476">
                  <c:v>-1.5585229559386426E-3</c:v>
                </c:pt>
                <c:pt idx="477">
                  <c:v>-1.6492819564647467E-3</c:v>
                </c:pt>
                <c:pt idx="478">
                  <c:v>-1.7410059922785747E-3</c:v>
                </c:pt>
                <c:pt idx="479">
                  <c:v>-1.8337150406184432E-3</c:v>
                </c:pt>
                <c:pt idx="480">
                  <c:v>-1.9274298364587411E-3</c:v>
                </c:pt>
                <c:pt idx="481">
                  <c:v>-2.022171912888897E-3</c:v>
                </c:pt>
                <c:pt idx="482">
                  <c:v>-2.1179636443040733E-3</c:v>
                </c:pt>
                <c:pt idx="483">
                  <c:v>-2.2148282926525752E-3</c:v>
                </c:pt>
                <c:pt idx="484">
                  <c:v>-2.3127900570075037E-3</c:v>
                </c:pt>
                <c:pt idx="485">
                  <c:v>-2.4118741267585078E-3</c:v>
                </c:pt>
                <c:pt idx="486">
                  <c:v>-2.512106738754012E-3</c:v>
                </c:pt>
                <c:pt idx="487">
                  <c:v>-2.6135152387568171E-3</c:v>
                </c:pt>
                <c:pt idx="488">
                  <c:v>-2.7161281476168978E-3</c:v>
                </c:pt>
                <c:pt idx="489">
                  <c:v>-2.8199752326139717E-3</c:v>
                </c:pt>
                <c:pt idx="490">
                  <c:v>-2.9250875844709532E-3</c:v>
                </c:pt>
                <c:pt idx="491">
                  <c:v>-3.0314977005970012E-3</c:v>
                </c:pt>
                <c:pt idx="492">
                  <c:v>-3.1392395751904897E-3</c:v>
                </c:pt>
                <c:pt idx="493">
                  <c:v>-3.2483487969019523E-3</c:v>
                </c:pt>
                <c:pt idx="494">
                  <c:v>-3.3588626548515469E-3</c:v>
                </c:pt>
                <c:pt idx="495">
                  <c:v>-3.4708202538844034E-3</c:v>
                </c:pt>
                <c:pt idx="496">
                  <c:v>-3.5842626400738107E-3</c:v>
                </c:pt>
                <c:pt idx="497">
                  <c:v>-3.6992329376030141E-3</c:v>
                </c:pt>
                <c:pt idx="498">
                  <c:v>-3.8157764983148077E-3</c:v>
                </c:pt>
                <c:pt idx="499">
                  <c:v>-3.9339410653887992E-3</c:v>
                </c:pt>
                <c:pt idx="500">
                  <c:v>-4.0537769528160676E-3</c:v>
                </c:pt>
                <c:pt idx="501">
                  <c:v>-4.1753372425707138E-3</c:v>
                </c:pt>
                <c:pt idx="502">
                  <c:v>-4.2986780016600178E-3</c:v>
                </c:pt>
                <c:pt idx="503">
                  <c:v>-4.4238585215595925E-3</c:v>
                </c:pt>
                <c:pt idx="504">
                  <c:v>-4.5509415829162988E-3</c:v>
                </c:pt>
                <c:pt idx="505">
                  <c:v>-4.6799937488606934E-3</c:v>
                </c:pt>
                <c:pt idx="506">
                  <c:v>-4.8110856907960962E-3</c:v>
                </c:pt>
                <c:pt idx="507">
                  <c:v>-4.8527920875448688E-3</c:v>
                </c:pt>
                <c:pt idx="508">
                  <c:v>-4.8973070099436571E-3</c:v>
                </c:pt>
                <c:pt idx="509">
                  <c:v>-4.9446756428384309E-3</c:v>
                </c:pt>
                <c:pt idx="510">
                  <c:v>-4.9949392679486037E-3</c:v>
                </c:pt>
                <c:pt idx="511">
                  <c:v>-5.0481384433571554E-3</c:v>
                </c:pt>
                <c:pt idx="512">
                  <c:v>-5.1043129379706636E-3</c:v>
                </c:pt>
                <c:pt idx="513">
                  <c:v>-5.1635016635885964E-3</c:v>
                </c:pt>
                <c:pt idx="514">
                  <c:v>-5.2257426045326846E-3</c:v>
                </c:pt>
                <c:pt idx="515">
                  <c:v>-5.2910727447883742E-3</c:v>
                </c:pt>
                <c:pt idx="516">
                  <c:v>-5.3595279926082328E-3</c:v>
                </c:pt>
                <c:pt idx="517">
                  <c:v>-5.431143102527819E-3</c:v>
                </c:pt>
                <c:pt idx="518">
                  <c:v>-5.5059515947512598E-3</c:v>
                </c:pt>
                <c:pt idx="519">
                  <c:v>-5.5839856718552915E-3</c:v>
                </c:pt>
                <c:pt idx="520">
                  <c:v>-5.665276132771414E-3</c:v>
                </c:pt>
                <c:pt idx="521">
                  <c:v>-5.7498522840035392E-3</c:v>
                </c:pt>
                <c:pt idx="522">
                  <c:v>-5.8377418480375044E-3</c:v>
                </c:pt>
                <c:pt idx="523">
                  <c:v>-5.9289708689066589E-3</c:v>
                </c:pt>
                <c:pt idx="524">
                  <c:v>-6.0235636148766964E-3</c:v>
                </c:pt>
                <c:pt idx="525">
                  <c:v>-6.1215424782172685E-3</c:v>
                </c:pt>
                <c:pt idx="526">
                  <c:v>-6.2229278720285297E-3</c:v>
                </c:pt>
                <c:pt idx="527">
                  <c:v>-6.3277381240991037E-3</c:v>
                </c:pt>
                <c:pt idx="528">
                  <c:v>-6.4359893677706009E-3</c:v>
                </c:pt>
                <c:pt idx="529">
                  <c:v>-6.5476954297922661E-3</c:v>
                </c:pt>
                <c:pt idx="530">
                  <c:v>-6.6628677151506915E-3</c:v>
                </c:pt>
                <c:pt idx="531">
                  <c:v>-6.7815150888687415E-3</c:v>
                </c:pt>
                <c:pt idx="532">
                  <c:v>-6.9036437547713618E-3</c:v>
                </c:pt>
                <c:pt idx="533">
                  <c:v>-7.029257131220646E-3</c:v>
                </c:pt>
                <c:pt idx="534">
                  <c:v>-7.1583557238352347E-3</c:v>
                </c:pt>
                <c:pt idx="535">
                  <c:v>-7.29093699521085E-3</c:v>
                </c:pt>
                <c:pt idx="536">
                  <c:v>-7.4269952316716121E-3</c:v>
                </c:pt>
                <c:pt idx="537">
                  <c:v>-7.5665214070881138E-3</c:v>
                </c:pt>
                <c:pt idx="538">
                  <c:v>-7.7095030438120524E-3</c:v>
                </c:pt>
                <c:pt idx="539">
                  <c:v>-7.8559240707842225E-3</c:v>
                </c:pt>
                <c:pt idx="540">
                  <c:v>-8.0057646788878594E-3</c:v>
                </c:pt>
                <c:pt idx="541">
                  <c:v>-8.1590011736319672E-3</c:v>
                </c:pt>
                <c:pt idx="542">
                  <c:v>-8.3156058252623292E-3</c:v>
                </c:pt>
                <c:pt idx="543">
                  <c:v>-8.4755467164166678E-3</c:v>
                </c:pt>
                <c:pt idx="544">
                  <c:v>-8.6387875874526041E-3</c:v>
                </c:pt>
                <c:pt idx="545">
                  <c:v>-8.8052876796022115E-3</c:v>
                </c:pt>
                <c:pt idx="546">
                  <c:v>-8.9750015761213379E-3</c:v>
                </c:pt>
                <c:pt idx="547">
                  <c:v>-9.1478790416255305E-3</c:v>
                </c:pt>
                <c:pt idx="548">
                  <c:v>-9.3238648598321285E-3</c:v>
                </c:pt>
                <c:pt idx="549">
                  <c:v>-9.5028986699471334E-3</c:v>
                </c:pt>
                <c:pt idx="550">
                  <c:v>-9.6849148019690599E-3</c:v>
                </c:pt>
                <c:pt idx="551">
                  <c:v>-9.8698421112113025E-3</c:v>
                </c:pt>
                <c:pt idx="552">
                  <c:v>-1.0057603812374961E-2</c:v>
                </c:pt>
                <c:pt idx="553">
                  <c:v>-1.0248117313543472E-2</c:v>
                </c:pt>
                <c:pt idx="554">
                  <c:v>-1.0441294050508391E-2</c:v>
                </c:pt>
                <c:pt idx="555">
                  <c:v>-1.0637039321877749E-2</c:v>
                </c:pt>
                <c:pt idx="556">
                  <c:v>-1.083525212546297E-2</c:v>
                </c:pt>
                <c:pt idx="557">
                  <c:v>-1.1035824996495268E-2</c:v>
                </c:pt>
                <c:pt idx="558">
                  <c:v>-1.1238643848270904E-2</c:v>
                </c:pt>
                <c:pt idx="559">
                  <c:v>-1.144358781588705E-2</c:v>
                </c:pt>
                <c:pt idx="560">
                  <c:v>-1.1650529103797037E-2</c:v>
                </c:pt>
                <c:pt idx="561">
                  <c:v>-1.1859332837975144E-2</c:v>
                </c:pt>
                <c:pt idx="562">
                  <c:v>-1.2069856923570809E-2</c:v>
                </c:pt>
                <c:pt idx="563">
                  <c:v>-1.2281951909001125E-2</c:v>
                </c:pt>
                <c:pt idx="564">
                  <c:v>-1.2495460857532583E-2</c:v>
                </c:pt>
                <c:pt idx="565">
                  <c:v>-1.2710219227495167E-2</c:v>
                </c:pt>
                <c:pt idx="566">
                  <c:v>-1.2926054762387111E-2</c:v>
                </c:pt>
                <c:pt idx="567">
                  <c:v>-1.314278739223867E-2</c:v>
                </c:pt>
                <c:pt idx="568">
                  <c:v>-1.3360229147742261E-2</c:v>
                </c:pt>
                <c:pt idx="569">
                  <c:v>-1.3578184088795261E-2</c:v>
                </c:pt>
                <c:pt idx="570">
                  <c:v>-1.3796448249256297E-2</c:v>
                </c:pt>
                <c:pt idx="571">
                  <c:v>-1.4014809599895461E-2</c:v>
                </c:pt>
                <c:pt idx="572">
                  <c:v>-1.4233048031704488E-2</c:v>
                </c:pt>
                <c:pt idx="573">
                  <c:v>-1.4450935361942772E-2</c:v>
                </c:pt>
                <c:pt idx="574">
                  <c:v>-1.4668235365536374E-2</c:v>
                </c:pt>
                <c:pt idx="575">
                  <c:v>-1.4884703834695661E-2</c:v>
                </c:pt>
                <c:pt idx="576">
                  <c:v>-1.5100088669914545E-2</c:v>
                </c:pt>
                <c:pt idx="577">
                  <c:v>-1.5314130005831247E-2</c:v>
                </c:pt>
                <c:pt idx="578">
                  <c:v>-1.552656037578932E-2</c:v>
                </c:pt>
                <c:pt idx="579">
                  <c:v>-1.5737104919347978E-2</c:v>
                </c:pt>
                <c:pt idx="580">
                  <c:v>-1.5945481637436518E-2</c:v>
                </c:pt>
                <c:pt idx="581">
                  <c:v>-1.6151401700368592E-2</c:v>
                </c:pt>
                <c:pt idx="582">
                  <c:v>-1.6354569814512134E-2</c:v>
                </c:pt>
                <c:pt idx="583">
                  <c:v>-1.6554684654074923E-2</c:v>
                </c:pt>
                <c:pt idx="584">
                  <c:v>-1.6751439365226436E-2</c:v>
                </c:pt>
                <c:pt idx="585">
                  <c:v>-1.6944522150650804E-2</c:v>
                </c:pt>
                <c:pt idx="586">
                  <c:v>-1.7133616943637339E-2</c:v>
                </c:pt>
                <c:pt idx="587">
                  <c:v>-1.7318404181988198E-2</c:v>
                </c:pt>
                <c:pt idx="588">
                  <c:v>-1.7498561693401408E-2</c:v>
                </c:pt>
                <c:pt idx="589">
                  <c:v>-1.7673765705604087E-2</c:v>
                </c:pt>
                <c:pt idx="590">
                  <c:v>-1.7843691996437476E-2</c:v>
                </c:pt>
                <c:pt idx="591">
                  <c:v>-1.8008017201385573E-2</c:v>
                </c:pt>
                <c:pt idx="592">
                  <c:v>-1.8166420298822036E-2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44-4C5C-93E1-9475743B305E}"/>
            </c:ext>
          </c:extLst>
        </c:ser>
        <c:ser>
          <c:idx val="1"/>
          <c:order val="1"/>
          <c:tx>
            <c:v>300-0,5</c:v>
          </c:tx>
          <c:spPr>
            <a:ln w="28800">
              <a:noFill/>
            </a:ln>
          </c:spPr>
          <c:marker>
            <c:symbol val="triangle"/>
            <c:size val="5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Exp_res!$AO$3:$AO$100</c:f>
              <c:numCache>
                <c:formatCode>General</c:formatCode>
                <c:ptCount val="98"/>
                <c:pt idx="0">
                  <c:v>0</c:v>
                </c:pt>
                <c:pt idx="1">
                  <c:v>1.0069821373158399E-3</c:v>
                </c:pt>
                <c:pt idx="2">
                  <c:v>3.02094641194752E-3</c:v>
                </c:pt>
                <c:pt idx="3">
                  <c:v>5.5384017552371099E-3</c:v>
                </c:pt>
                <c:pt idx="4">
                  <c:v>8.5593481671846303E-3</c:v>
                </c:pt>
                <c:pt idx="5">
                  <c:v>1.1076803510474201E-2</c:v>
                </c:pt>
                <c:pt idx="6">
                  <c:v>1.4601240991079701E-2</c:v>
                </c:pt>
                <c:pt idx="7">
                  <c:v>1.9132660609000901E-2</c:v>
                </c:pt>
                <c:pt idx="8">
                  <c:v>2.86989909135014E-2</c:v>
                </c:pt>
                <c:pt idx="9">
                  <c:v>3.4237392668738501E-2</c:v>
                </c:pt>
                <c:pt idx="10">
                  <c:v>4.0279285492633599E-2</c:v>
                </c:pt>
                <c:pt idx="11">
                  <c:v>4.7328160453844401E-2</c:v>
                </c:pt>
                <c:pt idx="12">
                  <c:v>6.3439874650897898E-2</c:v>
                </c:pt>
                <c:pt idx="13">
                  <c:v>7.4516678161372099E-2</c:v>
                </c:pt>
                <c:pt idx="14">
                  <c:v>8.1565553122582998E-2</c:v>
                </c:pt>
                <c:pt idx="15">
                  <c:v>9.3145847701715107E-2</c:v>
                </c:pt>
                <c:pt idx="16">
                  <c:v>0.106740106555479</c:v>
                </c:pt>
                <c:pt idx="17">
                  <c:v>0.117313418997295</c:v>
                </c:pt>
                <c:pt idx="18">
                  <c:v>0.12536927609582199</c:v>
                </c:pt>
                <c:pt idx="19">
                  <c:v>0.14198448136153299</c:v>
                </c:pt>
                <c:pt idx="20">
                  <c:v>0.15306128487200801</c:v>
                </c:pt>
                <c:pt idx="21">
                  <c:v>0.16866950800040301</c:v>
                </c:pt>
                <c:pt idx="22">
                  <c:v>0.181256784716851</c:v>
                </c:pt>
                <c:pt idx="23">
                  <c:v>0.19686500784524699</c:v>
                </c:pt>
                <c:pt idx="24">
                  <c:v>0</c:v>
                </c:pt>
                <c:pt idx="25">
                  <c:v>2.0134594361931098E-3</c:v>
                </c:pt>
                <c:pt idx="26">
                  <c:v>3.02018915428966E-3</c:v>
                </c:pt>
                <c:pt idx="27">
                  <c:v>4.5302837314345002E-3</c:v>
                </c:pt>
                <c:pt idx="28">
                  <c:v>9.0605674628689899E-3</c:v>
                </c:pt>
                <c:pt idx="29">
                  <c:v>1.35908511943035E-2</c:v>
                </c:pt>
                <c:pt idx="30">
                  <c:v>2.26514186571725E-2</c:v>
                </c:pt>
                <c:pt idx="31">
                  <c:v>3.0705256401944901E-2</c:v>
                </c:pt>
                <c:pt idx="32">
                  <c:v>3.8759094146717299E-2</c:v>
                </c:pt>
                <c:pt idx="33">
                  <c:v>4.7316296750538098E-2</c:v>
                </c:pt>
                <c:pt idx="34">
                  <c:v>5.5370134495310502E-2</c:v>
                </c:pt>
                <c:pt idx="35">
                  <c:v>6.3423972240082893E-2</c:v>
                </c:pt>
                <c:pt idx="36">
                  <c:v>7.1477809984855395E-2</c:v>
                </c:pt>
                <c:pt idx="37">
                  <c:v>7.95316477296278E-2</c:v>
                </c:pt>
                <c:pt idx="38">
                  <c:v>8.8088850333448501E-2</c:v>
                </c:pt>
                <c:pt idx="39">
                  <c:v>9.6142688078220906E-2</c:v>
                </c:pt>
                <c:pt idx="40">
                  <c:v>0.10570662040013799</c:v>
                </c:pt>
                <c:pt idx="41">
                  <c:v>0.115270552722055</c:v>
                </c:pt>
                <c:pt idx="42">
                  <c:v>0.123827755325876</c:v>
                </c:pt>
                <c:pt idx="43">
                  <c:v>0.13288832278874499</c:v>
                </c:pt>
                <c:pt idx="44">
                  <c:v>0.14245225511066201</c:v>
                </c:pt>
                <c:pt idx="45">
                  <c:v>0.15201618743258</c:v>
                </c:pt>
                <c:pt idx="46">
                  <c:v>0.16158011975449699</c:v>
                </c:pt>
                <c:pt idx="47">
                  <c:v>0.17164741693546301</c:v>
                </c:pt>
                <c:pt idx="48">
                  <c:v>0.18221807897547601</c:v>
                </c:pt>
                <c:pt idx="49">
                  <c:v>0.19329210587453899</c:v>
                </c:pt>
                <c:pt idx="50">
                  <c:v>0.201849308478359</c:v>
                </c:pt>
              </c:numCache>
            </c:numRef>
          </c:xVal>
          <c:yVal>
            <c:numRef>
              <c:f>Exp_res!$AQ$3:$AQ$100</c:f>
              <c:numCache>
                <c:formatCode>General</c:formatCode>
                <c:ptCount val="98"/>
                <c:pt idx="0">
                  <c:v>0</c:v>
                </c:pt>
                <c:pt idx="1">
                  <c:v>2.89877555503403E-4</c:v>
                </c:pt>
                <c:pt idx="2">
                  <c:v>1.1595102220136101E-3</c:v>
                </c:pt>
                <c:pt idx="3">
                  <c:v>1.9077987955224E-3</c:v>
                </c:pt>
                <c:pt idx="4">
                  <c:v>2.08307359652445E-3</c:v>
                </c:pt>
                <c:pt idx="5">
                  <c:v>2.1370043045250901E-3</c:v>
                </c:pt>
                <c:pt idx="6">
                  <c:v>1.5639905320183601E-3</c:v>
                </c:pt>
                <c:pt idx="7">
                  <c:v>6.4042715750751804E-4</c:v>
                </c:pt>
                <c:pt idx="8">
                  <c:v>-2.3662098135277801E-3</c:v>
                </c:pt>
                <c:pt idx="9">
                  <c:v>-4.2672672705500996E-3</c:v>
                </c:pt>
                <c:pt idx="10">
                  <c:v>-6.8087518850799304E-3</c:v>
                </c:pt>
                <c:pt idx="11">
                  <c:v>-1.2006323868641E-2</c:v>
                </c:pt>
                <c:pt idx="12">
                  <c:v>-1.5585974612182999E-2</c:v>
                </c:pt>
                <c:pt idx="13">
                  <c:v>-1.8356664735715501E-2</c:v>
                </c:pt>
                <c:pt idx="14">
                  <c:v>-1.9630777712230499E-2</c:v>
                </c:pt>
                <c:pt idx="15">
                  <c:v>-2.18217127247562E-2</c:v>
                </c:pt>
                <c:pt idx="16">
                  <c:v>-2.4187922538284001E-2</c:v>
                </c:pt>
                <c:pt idx="17">
                  <c:v>-2.5866515824803701E-2</c:v>
                </c:pt>
                <c:pt idx="18">
                  <c:v>-2.6554132351811699E-2</c:v>
                </c:pt>
                <c:pt idx="19">
                  <c:v>-2.8286656346332099E-2</c:v>
                </c:pt>
                <c:pt idx="20">
                  <c:v>-2.9041686258340901E-2</c:v>
                </c:pt>
                <c:pt idx="21">
                  <c:v>-3.0888813007362601E-2</c:v>
                </c:pt>
                <c:pt idx="22">
                  <c:v>-3.1293293317367403E-2</c:v>
                </c:pt>
                <c:pt idx="23">
                  <c:v>-3.1461826779869299E-2</c:v>
                </c:pt>
                <c:pt idx="24">
                  <c:v>0</c:v>
                </c:pt>
                <c:pt idx="25">
                  <c:v>8.0794656069646704E-4</c:v>
                </c:pt>
                <c:pt idx="26">
                  <c:v>8.0794656069646704E-4</c:v>
                </c:pt>
                <c:pt idx="27">
                  <c:v>1.7909482095438401E-3</c:v>
                </c:pt>
                <c:pt idx="28">
                  <c:v>2.36997657804297E-3</c:v>
                </c:pt>
                <c:pt idx="29">
                  <c:v>2.1343254978398399E-3</c:v>
                </c:pt>
                <c:pt idx="30">
                  <c:v>2.8951418424956699E-4</c:v>
                </c:pt>
                <c:pt idx="31">
                  <c:v>-2.9355391705304999E-3</c:v>
                </c:pt>
                <c:pt idx="32">
                  <c:v>-5.8239481250203697E-3</c:v>
                </c:pt>
                <c:pt idx="33">
                  <c:v>-9.1634605758991097E-3</c:v>
                </c:pt>
                <c:pt idx="34">
                  <c:v>-1.2395246818685E-2</c:v>
                </c:pt>
                <c:pt idx="35">
                  <c:v>-1.46440314126235E-2</c:v>
                </c:pt>
                <c:pt idx="36">
                  <c:v>-1.74112483830089E-2</c:v>
                </c:pt>
                <c:pt idx="37">
                  <c:v>-1.97138960809938E-2</c:v>
                </c:pt>
                <c:pt idx="38">
                  <c:v>-2.2427249947332799E-2</c:v>
                </c:pt>
                <c:pt idx="39">
                  <c:v>-2.4790493637370001E-2</c:v>
                </c:pt>
                <c:pt idx="40">
                  <c:v>-2.7443251511656701E-2</c:v>
                </c:pt>
                <c:pt idx="41">
                  <c:v>-2.91736037291483E-2</c:v>
                </c:pt>
                <c:pt idx="42">
                  <c:v>-3.0035413393891201E-2</c:v>
                </c:pt>
                <c:pt idx="43">
                  <c:v>-3.1476251427133201E-2</c:v>
                </c:pt>
                <c:pt idx="44">
                  <c:v>-3.2284197987829701E-2</c:v>
                </c:pt>
                <c:pt idx="45">
                  <c:v>-3.3152740540578401E-2</c:v>
                </c:pt>
                <c:pt idx="46">
                  <c:v>-3.3960687101274901E-2</c:v>
                </c:pt>
                <c:pt idx="47">
                  <c:v>-3.4418523485669497E-2</c:v>
                </c:pt>
                <c:pt idx="48">
                  <c:v>-3.5051414958215101E-2</c:v>
                </c:pt>
                <c:pt idx="49">
                  <c:v>-3.6209471695213401E-2</c:v>
                </c:pt>
                <c:pt idx="50">
                  <c:v>-3.5805498414865099E-2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44-4C5C-93E1-9475743B305E}"/>
            </c:ext>
          </c:extLst>
        </c:ser>
        <c:ser>
          <c:idx val="2"/>
          <c:order val="2"/>
          <c:tx>
            <c:v>100-0</c:v>
          </c:tx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AECF00"/>
              </a:solidFill>
            </c:spPr>
          </c:marker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02-5944-4C5C-93E1-9475743B305E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03-5944-4C5C-93E1-9475743B305E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04-5944-4C5C-93E1-9475743B305E}"/>
              </c:ext>
            </c:extLst>
          </c:dPt>
          <c:dLbls>
            <c:dLbl>
              <c:idx val="28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2-5944-4C5C-93E1-9475743B305E}"/>
                </c:ext>
              </c:extLst>
            </c:dLbl>
            <c:dLbl>
              <c:idx val="35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944-4C5C-93E1-9475743B305E}"/>
                </c:ext>
              </c:extLst>
            </c:dLbl>
            <c:dLbl>
              <c:idx val="39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4-5944-4C5C-93E1-9475743B30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Exp_res!$M$3:$M$100</c:f>
              <c:numCache>
                <c:formatCode>0.0000</c:formatCode>
                <c:ptCount val="98"/>
                <c:pt idx="0">
                  <c:v>0</c:v>
                </c:pt>
                <c:pt idx="1">
                  <c:v>1.0063265607332299E-3</c:v>
                </c:pt>
                <c:pt idx="2">
                  <c:v>1.5094898410998501E-3</c:v>
                </c:pt>
                <c:pt idx="3">
                  <c:v>4.0253062429329196E-3</c:v>
                </c:pt>
                <c:pt idx="4">
                  <c:v>9.5601023269656898E-3</c:v>
                </c:pt>
                <c:pt idx="5">
                  <c:v>1.7107551532464901E-2</c:v>
                </c:pt>
                <c:pt idx="6">
                  <c:v>2.41518374575975E-2</c:v>
                </c:pt>
                <c:pt idx="7">
                  <c:v>3.3208776504196597E-2</c:v>
                </c:pt>
                <c:pt idx="8">
                  <c:v>4.37752053918955E-2</c:v>
                </c:pt>
                <c:pt idx="9">
                  <c:v>6.0379593643993798E-2</c:v>
                </c:pt>
                <c:pt idx="10">
                  <c:v>6.6417553008393193E-2</c:v>
                </c:pt>
                <c:pt idx="11">
                  <c:v>7.4468165494259095E-2</c:v>
                </c:pt>
                <c:pt idx="12">
                  <c:v>8.5537757662324604E-2</c:v>
                </c:pt>
                <c:pt idx="13">
                  <c:v>9.5097859989290295E-2</c:v>
                </c:pt>
                <c:pt idx="14">
                  <c:v>0.103148472475156</c:v>
                </c:pt>
                <c:pt idx="15">
                  <c:v>0.109689595119922</c:v>
                </c:pt>
                <c:pt idx="16">
                  <c:v>0.116733881045055</c:v>
                </c:pt>
                <c:pt idx="17">
                  <c:v>0.12931296305421999</c:v>
                </c:pt>
                <c:pt idx="18">
                  <c:v>0.136357248979353</c:v>
                </c:pt>
                <c:pt idx="19">
                  <c:v>0.14692367786705199</c:v>
                </c:pt>
                <c:pt idx="20">
                  <c:v>0.16252173955841701</c:v>
                </c:pt>
                <c:pt idx="21">
                  <c:v>0.17258500516574901</c:v>
                </c:pt>
                <c:pt idx="22">
                  <c:v>0.184660923894548</c:v>
                </c:pt>
                <c:pt idx="23">
                  <c:v>0.19724000590371299</c:v>
                </c:pt>
                <c:pt idx="24">
                  <c:v>0</c:v>
                </c:pt>
                <c:pt idx="25">
                  <c:v>1.0064864336691601E-3</c:v>
                </c:pt>
                <c:pt idx="26">
                  <c:v>1.5097296505037401E-3</c:v>
                </c:pt>
                <c:pt idx="27">
                  <c:v>2.5162160841728999E-3</c:v>
                </c:pt>
                <c:pt idx="28">
                  <c:v>7.5486482525187202E-3</c:v>
                </c:pt>
                <c:pt idx="29">
                  <c:v>1.20778372040299E-2</c:v>
                </c:pt>
                <c:pt idx="30">
                  <c:v>2.26459447575562E-2</c:v>
                </c:pt>
                <c:pt idx="31">
                  <c:v>3.4723781961586098E-2</c:v>
                </c:pt>
                <c:pt idx="32">
                  <c:v>4.4788646298277703E-2</c:v>
                </c:pt>
                <c:pt idx="33">
                  <c:v>5.6363240285473099E-2</c:v>
                </c:pt>
                <c:pt idx="34">
                  <c:v>6.9447563923172195E-2</c:v>
                </c:pt>
                <c:pt idx="35">
                  <c:v>7.8002698609360099E-2</c:v>
                </c:pt>
                <c:pt idx="36">
                  <c:v>8.4041617211375E-2</c:v>
                </c:pt>
                <c:pt idx="37">
                  <c:v>9.1590265463893802E-2</c:v>
                </c:pt>
                <c:pt idx="38">
                  <c:v>0.10064864336691599</c:v>
                </c:pt>
                <c:pt idx="39">
                  <c:v>0.109707021269939</c:v>
                </c:pt>
                <c:pt idx="40">
                  <c:v>0.120778372040299</c:v>
                </c:pt>
                <c:pt idx="41">
                  <c:v>0.12883026350965299</c:v>
                </c:pt>
                <c:pt idx="42">
                  <c:v>0.13839188462950999</c:v>
                </c:pt>
                <c:pt idx="43">
                  <c:v>0.15348918113454699</c:v>
                </c:pt>
                <c:pt idx="44">
                  <c:v>0.16405728868807301</c:v>
                </c:pt>
                <c:pt idx="45">
                  <c:v>0.17462539624160001</c:v>
                </c:pt>
                <c:pt idx="46">
                  <c:v>0.18569674701196001</c:v>
                </c:pt>
                <c:pt idx="47">
                  <c:v>0.195761611348652</c:v>
                </c:pt>
                <c:pt idx="48">
                  <c:v>0.201800529950667</c:v>
                </c:pt>
              </c:numCache>
            </c:numRef>
          </c:xVal>
          <c:yVal>
            <c:numRef>
              <c:f>Exp_res!$O$3:$O$100</c:f>
              <c:numCache>
                <c:formatCode>0.0000</c:formatCode>
                <c:ptCount val="98"/>
                <c:pt idx="0">
                  <c:v>0</c:v>
                </c:pt>
                <c:pt idx="1">
                  <c:v>2.2846001449763E-4</c:v>
                </c:pt>
                <c:pt idx="2">
                  <c:v>2.8893472421759098E-4</c:v>
                </c:pt>
                <c:pt idx="3">
                  <c:v>1.0952641871504001E-3</c:v>
                </c:pt>
                <c:pt idx="4">
                  <c:v>4.5692002899526001E-4</c:v>
                </c:pt>
                <c:pt idx="5">
                  <c:v>-2.53321839604725E-3</c:v>
                </c:pt>
                <c:pt idx="6">
                  <c:v>-5.1806667993433203E-3</c:v>
                </c:pt>
                <c:pt idx="7">
                  <c:v>-9.8439388599714205E-3</c:v>
                </c:pt>
                <c:pt idx="8">
                  <c:v>-1.4332506203630699E-2</c:v>
                </c:pt>
                <c:pt idx="9">
                  <c:v>-1.6408804570682702E-2</c:v>
                </c:pt>
                <c:pt idx="10">
                  <c:v>-1.8189448801325999E-2</c:v>
                </c:pt>
                <c:pt idx="11">
                  <c:v>-2.03195024659069E-2</c:v>
                </c:pt>
                <c:pt idx="12">
                  <c:v>-2.2449556130487699E-2</c:v>
                </c:pt>
                <c:pt idx="13">
                  <c:v>-2.4115970353882198E-2</c:v>
                </c:pt>
                <c:pt idx="14">
                  <c:v>-2.4922299816815E-2</c:v>
                </c:pt>
                <c:pt idx="15">
                  <c:v>-2.60780387136854E-2</c:v>
                </c:pt>
                <c:pt idx="16">
                  <c:v>-2.9242881855696699E-2</c:v>
                </c:pt>
                <c:pt idx="17">
                  <c:v>-3.01029666161583E-2</c:v>
                </c:pt>
                <c:pt idx="18">
                  <c:v>-3.03919013403759E-2</c:v>
                </c:pt>
                <c:pt idx="19">
                  <c:v>-3.0855540781562302E-2</c:v>
                </c:pt>
                <c:pt idx="20">
                  <c:v>-3.1890330258992697E-2</c:v>
                </c:pt>
                <c:pt idx="21">
                  <c:v>-3.2407724997707901E-2</c:v>
                </c:pt>
                <c:pt idx="22">
                  <c:v>-3.3214054460640699E-2</c:v>
                </c:pt>
                <c:pt idx="23">
                  <c:v>-3.4074139221102397E-2</c:v>
                </c:pt>
                <c:pt idx="24">
                  <c:v>0</c:v>
                </c:pt>
                <c:pt idx="25">
                  <c:v>2.21916847462171E-4</c:v>
                </c:pt>
                <c:pt idx="26">
                  <c:v>6.0522776580591799E-4</c:v>
                </c:pt>
                <c:pt idx="27">
                  <c:v>1.2037307786584401E-3</c:v>
                </c:pt>
                <c:pt idx="28">
                  <c:v>1.9703526153459299E-3</c:v>
                </c:pt>
                <c:pt idx="29">
                  <c:v>1.91655459171874E-3</c:v>
                </c:pt>
                <c:pt idx="30">
                  <c:v>1.68118823834977E-4</c:v>
                </c:pt>
                <c:pt idx="31">
                  <c:v>-1.6946377442565699E-3</c:v>
                </c:pt>
                <c:pt idx="32">
                  <c:v>-4.43161219628999E-3</c:v>
                </c:pt>
                <c:pt idx="33">
                  <c:v>-8.2041986031468703E-3</c:v>
                </c:pt>
                <c:pt idx="34">
                  <c:v>-1.0228349242120001E-2</c:v>
                </c:pt>
                <c:pt idx="35">
                  <c:v>-1.1600198844613401E-2</c:v>
                </c:pt>
                <c:pt idx="36">
                  <c:v>-1.24206187049281E-2</c:v>
                </c:pt>
                <c:pt idx="37">
                  <c:v>-1.3187240541615601E-2</c:v>
                </c:pt>
                <c:pt idx="38">
                  <c:v>-1.41690544728118E-2</c:v>
                </c:pt>
                <c:pt idx="39">
                  <c:v>-1.44985673675284E-2</c:v>
                </c:pt>
                <c:pt idx="40">
                  <c:v>-1.52113911805887E-2</c:v>
                </c:pt>
                <c:pt idx="41">
                  <c:v>-1.58636922170684E-2</c:v>
                </c:pt>
                <c:pt idx="42">
                  <c:v>-1.6684112077383101E-2</c:v>
                </c:pt>
                <c:pt idx="43">
                  <c:v>-1.7289339843188999E-2</c:v>
                </c:pt>
                <c:pt idx="44">
                  <c:v>-1.8271153774385301E-2</c:v>
                </c:pt>
                <c:pt idx="45">
                  <c:v>-1.8762060739983401E-2</c:v>
                </c:pt>
                <c:pt idx="46">
                  <c:v>-1.9528682576670901E-2</c:v>
                </c:pt>
                <c:pt idx="47">
                  <c:v>-1.9804397447760198E-2</c:v>
                </c:pt>
                <c:pt idx="48">
                  <c:v>-2.0571019284447701E-2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944-4C5C-93E1-9475743B305E}"/>
            </c:ext>
          </c:extLst>
        </c:ser>
        <c:ser>
          <c:idx val="3"/>
          <c:order val="3"/>
          <c:tx>
            <c:v>100-0,5</c:v>
          </c:tx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dPt>
            <c:idx val="5"/>
            <c:marker>
              <c:symbol val="x"/>
              <c:size val="5"/>
            </c:marker>
            <c:bubble3D val="0"/>
            <c:extLst>
              <c:ext xmlns:c16="http://schemas.microsoft.com/office/drawing/2014/chart" uri="{C3380CC4-5D6E-409C-BE32-E72D297353CC}">
                <c16:uniqueId val="{00000006-5944-4C5C-93E1-9475743B305E}"/>
              </c:ext>
            </c:extLst>
          </c:dPt>
          <c:dPt>
            <c:idx val="15"/>
            <c:marker>
              <c:symbol val="x"/>
              <c:size val="5"/>
            </c:marker>
            <c:bubble3D val="0"/>
            <c:extLst>
              <c:ext xmlns:c16="http://schemas.microsoft.com/office/drawing/2014/chart" uri="{C3380CC4-5D6E-409C-BE32-E72D297353CC}">
                <c16:uniqueId val="{00000007-5944-4C5C-93E1-9475743B305E}"/>
              </c:ext>
            </c:extLst>
          </c:dPt>
          <c:dPt>
            <c:idx val="19"/>
            <c:marker>
              <c:symbol val="x"/>
              <c:size val="5"/>
            </c:marker>
            <c:bubble3D val="0"/>
            <c:extLst>
              <c:ext xmlns:c16="http://schemas.microsoft.com/office/drawing/2014/chart" uri="{C3380CC4-5D6E-409C-BE32-E72D297353CC}">
                <c16:uniqueId val="{00000008-5944-4C5C-93E1-9475743B305E}"/>
              </c:ext>
            </c:extLst>
          </c:dPt>
          <c:dPt>
            <c:idx val="30"/>
            <c:marker>
              <c:symbol val="x"/>
              <c:size val="5"/>
            </c:marker>
            <c:bubble3D val="0"/>
            <c:extLst>
              <c:ext xmlns:c16="http://schemas.microsoft.com/office/drawing/2014/chart" uri="{C3380CC4-5D6E-409C-BE32-E72D297353CC}">
                <c16:uniqueId val="{00000009-5944-4C5C-93E1-9475743B305E}"/>
              </c:ext>
            </c:extLst>
          </c:dPt>
          <c:dLbls>
            <c:dLbl>
              <c:idx val="5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6-5944-4C5C-93E1-9475743B305E}"/>
                </c:ext>
              </c:extLst>
            </c:dLbl>
            <c:dLbl>
              <c:idx val="15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5944-4C5C-93E1-9475743B305E}"/>
                </c:ext>
              </c:extLst>
            </c:dLbl>
            <c:dLbl>
              <c:idx val="19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5944-4C5C-93E1-9475743B305E}"/>
                </c:ext>
              </c:extLst>
            </c:dLbl>
            <c:dLbl>
              <c:idx val="3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5944-4C5C-93E1-9475743B30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Exp_res!$Q$3:$Q$100</c:f>
              <c:numCache>
                <c:formatCode>General</c:formatCode>
                <c:ptCount val="98"/>
                <c:pt idx="0">
                  <c:v>0</c:v>
                </c:pt>
                <c:pt idx="1">
                  <c:v>1.50974654136186E-3</c:v>
                </c:pt>
                <c:pt idx="2">
                  <c:v>5.0324884712062102E-3</c:v>
                </c:pt>
                <c:pt idx="3">
                  <c:v>8.5552304010505596E-3</c:v>
                </c:pt>
                <c:pt idx="4">
                  <c:v>1.35877188722568E-2</c:v>
                </c:pt>
                <c:pt idx="5">
                  <c:v>1.9626705037704199E-2</c:v>
                </c:pt>
                <c:pt idx="6">
                  <c:v>3.2711175062840402E-2</c:v>
                </c:pt>
                <c:pt idx="7">
                  <c:v>4.3279400852373397E-2</c:v>
                </c:pt>
                <c:pt idx="8">
                  <c:v>5.3847626641906503E-2</c:v>
                </c:pt>
                <c:pt idx="9">
                  <c:v>6.1396359348715797E-2</c:v>
                </c:pt>
                <c:pt idx="10">
                  <c:v>6.7435345514163303E-2</c:v>
                </c:pt>
                <c:pt idx="11">
                  <c:v>8.0016566692178798E-2</c:v>
                </c:pt>
                <c:pt idx="12">
                  <c:v>8.6055552857626297E-2</c:v>
                </c:pt>
                <c:pt idx="13">
                  <c:v>9.9140022882762399E-2</c:v>
                </c:pt>
                <c:pt idx="14">
                  <c:v>0.11323099060213999</c:v>
                </c:pt>
                <c:pt idx="15">
                  <c:v>0.12329596754455199</c:v>
                </c:pt>
                <c:pt idx="16">
                  <c:v>0.134367442181206</c:v>
                </c:pt>
                <c:pt idx="17">
                  <c:v>0.14543891681786</c:v>
                </c:pt>
                <c:pt idx="18">
                  <c:v>0.15550389376027199</c:v>
                </c:pt>
                <c:pt idx="19">
                  <c:v>0.17160785686813201</c:v>
                </c:pt>
                <c:pt idx="20">
                  <c:v>0.189724815364474</c:v>
                </c:pt>
                <c:pt idx="21">
                  <c:v>0.20381578308385201</c:v>
                </c:pt>
                <c:pt idx="22">
                  <c:v>0</c:v>
                </c:pt>
                <c:pt idx="23">
                  <c:v>2.0125720752726299E-3</c:v>
                </c:pt>
                <c:pt idx="24">
                  <c:v>4.0251441505452599E-3</c:v>
                </c:pt>
                <c:pt idx="25">
                  <c:v>7.0440022634542104E-3</c:v>
                </c:pt>
                <c:pt idx="26">
                  <c:v>1.40880045269084E-2</c:v>
                </c:pt>
                <c:pt idx="27">
                  <c:v>2.4654007922089698E-2</c:v>
                </c:pt>
                <c:pt idx="28">
                  <c:v>3.5723154336089198E-2</c:v>
                </c:pt>
                <c:pt idx="29">
                  <c:v>4.4779728674816E-2</c:v>
                </c:pt>
                <c:pt idx="30">
                  <c:v>5.3333159994724703E-2</c:v>
                </c:pt>
                <c:pt idx="31">
                  <c:v>6.3899163389906005E-2</c:v>
                </c:pt>
                <c:pt idx="32">
                  <c:v>6.8930593578087604E-2</c:v>
                </c:pt>
                <c:pt idx="33">
                  <c:v>7.3962023766269203E-2</c:v>
                </c:pt>
                <c:pt idx="34">
                  <c:v>8.1006026029723302E-2</c:v>
                </c:pt>
                <c:pt idx="35">
                  <c:v>9.3584601500177306E-2</c:v>
                </c:pt>
                <c:pt idx="36">
                  <c:v>9.8616031688358793E-2</c:v>
                </c:pt>
                <c:pt idx="37">
                  <c:v>0.107672606027086</c:v>
                </c:pt>
                <c:pt idx="38">
                  <c:v>0.12025118149753999</c:v>
                </c:pt>
                <c:pt idx="39">
                  <c:v>0.130314041873903</c:v>
                </c:pt>
                <c:pt idx="40">
                  <c:v>0.13886747319381099</c:v>
                </c:pt>
                <c:pt idx="41">
                  <c:v>0.14691776149490199</c:v>
                </c:pt>
                <c:pt idx="42">
                  <c:v>0.15949633696535601</c:v>
                </c:pt>
                <c:pt idx="43">
                  <c:v>0.17056548337935501</c:v>
                </c:pt>
                <c:pt idx="44">
                  <c:v>0.18364720186862701</c:v>
                </c:pt>
                <c:pt idx="45">
                  <c:v>0.20176035054608099</c:v>
                </c:pt>
              </c:numCache>
            </c:numRef>
          </c:xVal>
          <c:yVal>
            <c:numRef>
              <c:f>Exp_res!$S$3:$S$100</c:f>
              <c:numCache>
                <c:formatCode>General</c:formatCode>
                <c:ptCount val="98"/>
                <c:pt idx="0">
                  <c:v>0</c:v>
                </c:pt>
                <c:pt idx="1">
                  <c:v>1.43917766613184E-3</c:v>
                </c:pt>
                <c:pt idx="2">
                  <c:v>1.67455719096648E-3</c:v>
                </c:pt>
                <c:pt idx="3">
                  <c:v>1.8426854229912301E-3</c:v>
                </c:pt>
                <c:pt idx="4">
                  <c:v>4.03507756859394E-4</c:v>
                </c:pt>
                <c:pt idx="5">
                  <c:v>-2.9388814957925801E-3</c:v>
                </c:pt>
                <c:pt idx="6">
                  <c:v>-9.7850631038402906E-3</c:v>
                </c:pt>
                <c:pt idx="7">
                  <c:v>-1.47952844181778E-2</c:v>
                </c:pt>
                <c:pt idx="8">
                  <c:v>-2.1540589087010599E-2</c:v>
                </c:pt>
                <c:pt idx="9">
                  <c:v>-2.5911923119653998E-2</c:v>
                </c:pt>
                <c:pt idx="10">
                  <c:v>-2.8332969660810399E-2</c:v>
                </c:pt>
                <c:pt idx="11">
                  <c:v>-3.1789686111239203E-2</c:v>
                </c:pt>
                <c:pt idx="12">
                  <c:v>-3.3289389940899999E-2</c:v>
                </c:pt>
                <c:pt idx="13">
                  <c:v>-3.6746106391328803E-2</c:v>
                </c:pt>
                <c:pt idx="14">
                  <c:v>-4.08887860284185E-2</c:v>
                </c:pt>
                <c:pt idx="15">
                  <c:v>-4.2442290892327199E-2</c:v>
                </c:pt>
                <c:pt idx="16">
                  <c:v>-4.3767141360682202E-2</c:v>
                </c:pt>
                <c:pt idx="17">
                  <c:v>-4.4688484072177799E-2</c:v>
                </c:pt>
                <c:pt idx="18">
                  <c:v>-4.6188187901838602E-2</c:v>
                </c:pt>
                <c:pt idx="19">
                  <c:v>-4.7338185008887902E-2</c:v>
                </c:pt>
                <c:pt idx="20">
                  <c:v>-4.8723561640771802E-2</c:v>
                </c:pt>
                <c:pt idx="21">
                  <c:v>-4.9934084911349902E-2</c:v>
                </c:pt>
                <c:pt idx="22">
                  <c:v>0</c:v>
                </c:pt>
                <c:pt idx="23">
                  <c:v>7.4570456139947305E-4</c:v>
                </c:pt>
                <c:pt idx="24">
                  <c:v>1.0883255760965301E-3</c:v>
                </c:pt>
                <c:pt idx="25">
                  <c:v>1.72654119170869E-3</c:v>
                </c:pt>
                <c:pt idx="26">
                  <c:v>5.7103502449509195E-4</c:v>
                </c:pt>
                <c:pt idx="27">
                  <c:v>-2.4789638122198702E-3</c:v>
                </c:pt>
                <c:pt idx="28">
                  <c:v>-7.3092483135371701E-3</c:v>
                </c:pt>
                <c:pt idx="29">
                  <c:v>-1.15684977903594E-2</c:v>
                </c:pt>
                <c:pt idx="30">
                  <c:v>-1.4094488016361199E-2</c:v>
                </c:pt>
                <c:pt idx="31">
                  <c:v>-1.7722239936682999E-2</c:v>
                </c:pt>
                <c:pt idx="32">
                  <c:v>-1.9159904586588301E-2</c:v>
                </c:pt>
                <c:pt idx="33">
                  <c:v>-2.0315410753801801E-2</c:v>
                </c:pt>
                <c:pt idx="34">
                  <c:v>-2.2727193974904601E-2</c:v>
                </c:pt>
                <c:pt idx="35">
                  <c:v>-2.5723448338726002E-2</c:v>
                </c:pt>
                <c:pt idx="36">
                  <c:v>-2.6240738890327402E-2</c:v>
                </c:pt>
                <c:pt idx="37">
                  <c:v>-2.80277426140415E-2</c:v>
                </c:pt>
                <c:pt idx="38">
                  <c:v>-2.88271916483346E-2</c:v>
                </c:pt>
                <c:pt idx="39">
                  <c:v>-3.0036442288441899E-2</c:v>
                </c:pt>
                <c:pt idx="40">
                  <c:v>-3.0614195372048701E-2</c:v>
                </c:pt>
                <c:pt idx="41">
                  <c:v>-3.1245692928549101E-2</c:v>
                </c:pt>
                <c:pt idx="42">
                  <c:v>-3.2226529558858297E-2</c:v>
                </c:pt>
                <c:pt idx="43">
                  <c:v>-3.2858027115358797E-2</c:v>
                </c:pt>
                <c:pt idx="44">
                  <c:v>-3.3261110662061201E-2</c:v>
                </c:pt>
                <c:pt idx="45">
                  <c:v>-3.4584568307067402E-2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944-4C5C-93E1-9475743B305E}"/>
            </c:ext>
          </c:extLst>
        </c:ser>
        <c:ser>
          <c:idx val="4"/>
          <c:order val="4"/>
          <c:tx>
            <c:v>300-0</c:v>
          </c:tx>
          <c:spPr>
            <a:ln w="28800">
              <a:noFill/>
            </a:ln>
          </c:spPr>
          <c:marker>
            <c:symbol val="triangle"/>
            <c:size val="5"/>
            <c:spPr>
              <a:solidFill>
                <a:srgbClr val="66666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Exp_res!$AK$3:$AK$100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5.0344260569865301E-4</c:v>
                </c:pt>
                <c:pt idx="3">
                  <c:v>2.5172130284932702E-3</c:v>
                </c:pt>
                <c:pt idx="4">
                  <c:v>5.0344260569865299E-3</c:v>
                </c:pt>
                <c:pt idx="5">
                  <c:v>8.0550816911784499E-3</c:v>
                </c:pt>
                <c:pt idx="6">
                  <c:v>1.2082622536767699E-2</c:v>
                </c:pt>
                <c:pt idx="7">
                  <c:v>1.5606720776658299E-2</c:v>
                </c:pt>
                <c:pt idx="8">
                  <c:v>2.0137704227946099E-2</c:v>
                </c:pt>
                <c:pt idx="9">
                  <c:v>2.31583598621381E-2</c:v>
                </c:pt>
                <c:pt idx="10">
                  <c:v>2.8696228524823199E-2</c:v>
                </c:pt>
                <c:pt idx="11">
                  <c:v>3.5240982398905697E-2</c:v>
                </c:pt>
                <c:pt idx="12">
                  <c:v>4.3296064090084199E-2</c:v>
                </c:pt>
                <c:pt idx="13">
                  <c:v>4.98408179641667E-2</c:v>
                </c:pt>
                <c:pt idx="14">
                  <c:v>5.9909670078139798E-2</c:v>
                </c:pt>
                <c:pt idx="15">
                  <c:v>6.8468194375016805E-2</c:v>
                </c:pt>
                <c:pt idx="16">
                  <c:v>7.6019833460496705E-2</c:v>
                </c:pt>
                <c:pt idx="17">
                  <c:v>8.5081800363072405E-2</c:v>
                </c:pt>
                <c:pt idx="18">
                  <c:v>9.3640324659949495E-2</c:v>
                </c:pt>
                <c:pt idx="19">
                  <c:v>0.103709176773923</c:v>
                </c:pt>
                <c:pt idx="20">
                  <c:v>0.11780556973348499</c:v>
                </c:pt>
                <c:pt idx="21">
                  <c:v>0.13391573311584201</c:v>
                </c:pt>
                <c:pt idx="22">
                  <c:v>0.14599835565260999</c:v>
                </c:pt>
                <c:pt idx="23">
                  <c:v>0.15858442079507601</c:v>
                </c:pt>
                <c:pt idx="24">
                  <c:v>0.170163600726145</c:v>
                </c:pt>
                <c:pt idx="25">
                  <c:v>0.18577032150280301</c:v>
                </c:pt>
                <c:pt idx="26">
                  <c:v>0.20490114051935199</c:v>
                </c:pt>
                <c:pt idx="27">
                  <c:v>0</c:v>
                </c:pt>
                <c:pt idx="28">
                  <c:v>2.5184288263778798E-3</c:v>
                </c:pt>
                <c:pt idx="29">
                  <c:v>5.5405434180313302E-3</c:v>
                </c:pt>
                <c:pt idx="30">
                  <c:v>7.0516007138580498E-3</c:v>
                </c:pt>
                <c:pt idx="31">
                  <c:v>1.05774010707871E-2</c:v>
                </c:pt>
                <c:pt idx="32">
                  <c:v>1.41032014277161E-2</c:v>
                </c:pt>
                <c:pt idx="33">
                  <c:v>2.3673230967952E-2</c:v>
                </c:pt>
                <c:pt idx="34">
                  <c:v>3.3243260508188002E-2</c:v>
                </c:pt>
                <c:pt idx="35">
                  <c:v>4.2813290048423901E-2</c:v>
                </c:pt>
                <c:pt idx="36">
                  <c:v>5.2383319588659799E-2</c:v>
                </c:pt>
                <c:pt idx="37">
                  <c:v>6.1449663363620198E-2</c:v>
                </c:pt>
                <c:pt idx="38">
                  <c:v>7.1019692903856096E-2</c:v>
                </c:pt>
                <c:pt idx="39">
                  <c:v>7.9582350913540906E-2</c:v>
                </c:pt>
                <c:pt idx="40">
                  <c:v>9.0663437749603504E-2</c:v>
                </c:pt>
                <c:pt idx="41">
                  <c:v>0.102248210350942</c:v>
                </c:pt>
                <c:pt idx="42">
                  <c:v>0.11332929718700401</c:v>
                </c:pt>
                <c:pt idx="43">
                  <c:v>0.125417755553618</c:v>
                </c:pt>
                <c:pt idx="44">
                  <c:v>0.13750621392023199</c:v>
                </c:pt>
                <c:pt idx="45">
                  <c:v>0.150602043817397</c:v>
                </c:pt>
                <c:pt idx="46">
                  <c:v>0.16369787371456199</c:v>
                </c:pt>
                <c:pt idx="47">
                  <c:v>0.17830476090755401</c:v>
                </c:pt>
                <c:pt idx="48">
                  <c:v>0.19240796233526999</c:v>
                </c:pt>
                <c:pt idx="49">
                  <c:v>0.202985363406057</c:v>
                </c:pt>
              </c:numCache>
            </c:numRef>
          </c:xVal>
          <c:yVal>
            <c:numRef>
              <c:f>Exp_res!$AM$3:$AM$100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8.0857108906160001E-4</c:v>
                </c:pt>
                <c:pt idx="4">
                  <c:v>1.55649934644358E-3</c:v>
                </c:pt>
                <c:pt idx="5">
                  <c:v>1.9607848909743799E-3</c:v>
                </c:pt>
                <c:pt idx="6">
                  <c:v>2.0753324619247702E-3</c:v>
                </c:pt>
                <c:pt idx="7">
                  <c:v>1.32740420454279E-3</c:v>
                </c:pt>
                <c:pt idx="8">
                  <c:v>-2.89737973580406E-4</c:v>
                </c:pt>
                <c:pt idx="9">
                  <c:v>-1.2128566335923999E-3</c:v>
                </c:pt>
                <c:pt idx="10">
                  <c:v>-2.5402608381351901E-3</c:v>
                </c:pt>
                <c:pt idx="11">
                  <c:v>-4.7301408710103601E-3</c:v>
                </c:pt>
                <c:pt idx="12">
                  <c:v>-7.6207825144055802E-3</c:v>
                </c:pt>
                <c:pt idx="13">
                  <c:v>-1.00397576891815E-2</c:v>
                </c:pt>
                <c:pt idx="14">
                  <c:v>-1.35031371873287E-2</c:v>
                </c:pt>
                <c:pt idx="15">
                  <c:v>-1.58143028835631E-2</c:v>
                </c:pt>
                <c:pt idx="16">
                  <c:v>-1.7950278177167499E-2</c:v>
                </c:pt>
                <c:pt idx="17">
                  <c:v>-2.0315348612672701E-2</c:v>
                </c:pt>
                <c:pt idx="18">
                  <c:v>-2.22761335036471E-2</c:v>
                </c:pt>
                <c:pt idx="19">
                  <c:v>-2.45872991998815E-2</c:v>
                </c:pt>
                <c:pt idx="20">
                  <c:v>-2.8104583437299401E-2</c:v>
                </c:pt>
                <c:pt idx="21">
                  <c:v>-3.1918343740706699E-2</c:v>
                </c:pt>
                <c:pt idx="22">
                  <c:v>-3.3535485918829898E-2</c:v>
                </c:pt>
                <c:pt idx="23">
                  <c:v>-3.4862890123372597E-2</c:v>
                </c:pt>
                <c:pt idx="24">
                  <c:v>-3.6190294327915401E-2</c:v>
                </c:pt>
                <c:pt idx="25">
                  <c:v>-3.7457055700778598E-2</c:v>
                </c:pt>
                <c:pt idx="26">
                  <c:v>-3.8730555166050597E-2</c:v>
                </c:pt>
                <c:pt idx="27">
                  <c:v>0</c:v>
                </c:pt>
                <c:pt idx="28">
                  <c:v>7.0723741256992895E-4</c:v>
                </c:pt>
                <c:pt idx="29">
                  <c:v>1.99811735007621E-3</c:v>
                </c:pt>
                <c:pt idx="30">
                  <c:v>2.4718977526716002E-3</c:v>
                </c:pt>
                <c:pt idx="31">
                  <c:v>2.34830286503802E-3</c:v>
                </c:pt>
                <c:pt idx="32">
                  <c:v>2.2315743600507501E-3</c:v>
                </c:pt>
                <c:pt idx="33">
                  <c:v>1.1123539887022201E-3</c:v>
                </c:pt>
                <c:pt idx="34">
                  <c:v>-8.239659175572E-4</c:v>
                </c:pt>
                <c:pt idx="35">
                  <c:v>-2.8220832676334102E-3</c:v>
                </c:pt>
                <c:pt idx="36">
                  <c:v>-5.1772525153177401E-3</c:v>
                </c:pt>
                <c:pt idx="37">
                  <c:v>-7.3538958141979999E-3</c:v>
                </c:pt>
                <c:pt idx="38">
                  <c:v>-9.5854701742487496E-3</c:v>
                </c:pt>
                <c:pt idx="39">
                  <c:v>-1.2764605339490301E-2</c:v>
                </c:pt>
                <c:pt idx="40">
                  <c:v>-1.4996179699541E-2</c:v>
                </c:pt>
                <c:pt idx="41">
                  <c:v>-1.7468077452212599E-2</c:v>
                </c:pt>
                <c:pt idx="42">
                  <c:v>-1.9232737792314301E-2</c:v>
                </c:pt>
                <c:pt idx="43">
                  <c:v>-2.1175924081220002E-2</c:v>
                </c:pt>
                <c:pt idx="44">
                  <c:v>-2.29955154824922E-2</c:v>
                </c:pt>
                <c:pt idx="45">
                  <c:v>-2.4876904327581099E-2</c:v>
                </c:pt>
                <c:pt idx="46">
                  <c:v>-2.7582259090227299E-2</c:v>
                </c:pt>
                <c:pt idx="47">
                  <c:v>-2.81796343804562E-2</c:v>
                </c:pt>
                <c:pt idx="48">
                  <c:v>-2.9353785812975201E-2</c:v>
                </c:pt>
                <c:pt idx="49">
                  <c:v>-2.98824972767411E-2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944-4C5C-93E1-9475743B305E}"/>
            </c:ext>
          </c:extLst>
        </c:ser>
        <c:ser>
          <c:idx val="5"/>
          <c:order val="5"/>
          <c:tx>
            <c:strRef>
              <c:f>Exp_res!$AS$1:$AU$1</c:f>
              <c:strCache>
                <c:ptCount val="1"/>
                <c:pt idx="0">
                  <c:v>300 KPA 1,00% L51</c:v>
                </c:pt>
              </c:strCache>
            </c:strRef>
          </c:tx>
          <c:spPr>
            <a:ln w="28800">
              <a:noFill/>
            </a:ln>
          </c:spPr>
          <c:marker>
            <c:symbol val="triangle"/>
            <c:size val="5"/>
            <c:spPr>
              <a:solidFill>
                <a:srgbClr val="80008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Exp_res!$AS$3:$AS$150</c:f>
              <c:numCache>
                <c:formatCode>General</c:formatCode>
                <c:ptCount val="148"/>
                <c:pt idx="0">
                  <c:v>0</c:v>
                </c:pt>
                <c:pt idx="1">
                  <c:v>1.0073880763544301E-3</c:v>
                </c:pt>
                <c:pt idx="2">
                  <c:v>3.02216422906329E-3</c:v>
                </c:pt>
                <c:pt idx="3">
                  <c:v>6.0443284581265704E-3</c:v>
                </c:pt>
                <c:pt idx="4">
                  <c:v>9.5701867253670699E-3</c:v>
                </c:pt>
                <c:pt idx="5">
                  <c:v>1.35997390307848E-2</c:v>
                </c:pt>
                <c:pt idx="6">
                  <c:v>2.4177313832506299E-2</c:v>
                </c:pt>
                <c:pt idx="7">
                  <c:v>3.02216422906329E-2</c:v>
                </c:pt>
                <c:pt idx="8">
                  <c:v>4.1302911130531597E-2</c:v>
                </c:pt>
                <c:pt idx="9">
                  <c:v>5.3391568046784701E-2</c:v>
                </c:pt>
                <c:pt idx="10">
                  <c:v>6.1450672657620102E-2</c:v>
                </c:pt>
                <c:pt idx="11">
                  <c:v>6.95097772684556E-2</c:v>
                </c:pt>
                <c:pt idx="12">
                  <c:v>7.8072575917468204E-2</c:v>
                </c:pt>
                <c:pt idx="13">
                  <c:v>8.6635374566480794E-2</c:v>
                </c:pt>
                <c:pt idx="14">
                  <c:v>9.5198173215493495E-2</c:v>
                </c:pt>
                <c:pt idx="15">
                  <c:v>0.103257277826329</c:v>
                </c:pt>
                <c:pt idx="16">
                  <c:v>0.111316382437164</c:v>
                </c:pt>
                <c:pt idx="17">
                  <c:v>0.121390263200709</c:v>
                </c:pt>
                <c:pt idx="18">
                  <c:v>0.13499000223149299</c:v>
                </c:pt>
                <c:pt idx="19">
                  <c:v>0.14456018895686101</c:v>
                </c:pt>
                <c:pt idx="20">
                  <c:v>0.16269317433124</c:v>
                </c:pt>
                <c:pt idx="21">
                  <c:v>0.17175966701843001</c:v>
                </c:pt>
                <c:pt idx="22">
                  <c:v>0.17881138355291101</c:v>
                </c:pt>
                <c:pt idx="23">
                  <c:v>0.186366794125569</c:v>
                </c:pt>
                <c:pt idx="24">
                  <c:v>0.19392220469822799</c:v>
                </c:pt>
                <c:pt idx="25">
                  <c:v>0.20449977949994899</c:v>
                </c:pt>
                <c:pt idx="26">
                  <c:v>0</c:v>
                </c:pt>
                <c:pt idx="27">
                  <c:v>5.0353052214125002E-4</c:v>
                </c:pt>
                <c:pt idx="28">
                  <c:v>3.0211831328475001E-3</c:v>
                </c:pt>
                <c:pt idx="29">
                  <c:v>6.0423662656950003E-3</c:v>
                </c:pt>
                <c:pt idx="30">
                  <c:v>1.1077671487107499E-2</c:v>
                </c:pt>
                <c:pt idx="31">
                  <c:v>1.6616507230661302E-2</c:v>
                </c:pt>
                <c:pt idx="32">
                  <c:v>2.4672995584921299E-2</c:v>
                </c:pt>
                <c:pt idx="33">
                  <c:v>3.3736544983463797E-2</c:v>
                </c:pt>
                <c:pt idx="34">
                  <c:v>4.1793033337723801E-2</c:v>
                </c:pt>
                <c:pt idx="35">
                  <c:v>5.0353052214124998E-2</c:v>
                </c:pt>
                <c:pt idx="36">
                  <c:v>5.9920132134808797E-2</c:v>
                </c:pt>
                <c:pt idx="37">
                  <c:v>6.8480151011209994E-2</c:v>
                </c:pt>
                <c:pt idx="38">
                  <c:v>7.6536639365470005E-2</c:v>
                </c:pt>
                <c:pt idx="39">
                  <c:v>8.5096658241871306E-2</c:v>
                </c:pt>
                <c:pt idx="40">
                  <c:v>9.2649616073989999E-2</c:v>
                </c:pt>
                <c:pt idx="41">
                  <c:v>0.10171316547253299</c:v>
                </c:pt>
                <c:pt idx="42">
                  <c:v>0.10926612330465101</c:v>
                </c:pt>
                <c:pt idx="43">
                  <c:v>0.117826142181053</c:v>
                </c:pt>
                <c:pt idx="44">
                  <c:v>0.12638616105745401</c:v>
                </c:pt>
                <c:pt idx="45">
                  <c:v>0.13544971045599599</c:v>
                </c:pt>
                <c:pt idx="46">
                  <c:v>0.14753444298738599</c:v>
                </c:pt>
                <c:pt idx="47">
                  <c:v>0.158612114474494</c:v>
                </c:pt>
                <c:pt idx="48">
                  <c:v>0.168682724917319</c:v>
                </c:pt>
                <c:pt idx="49">
                  <c:v>0.18076745744870901</c:v>
                </c:pt>
                <c:pt idx="50">
                  <c:v>0.19134159841367501</c:v>
                </c:pt>
                <c:pt idx="51">
                  <c:v>0.20443339198934801</c:v>
                </c:pt>
              </c:numCache>
            </c:numRef>
          </c:xVal>
          <c:yVal>
            <c:numRef>
              <c:f>Exp_res!$AU$3:$AU$150</c:f>
              <c:numCache>
                <c:formatCode>General</c:formatCode>
                <c:ptCount val="148"/>
                <c:pt idx="0">
                  <c:v>0</c:v>
                </c:pt>
                <c:pt idx="1">
                  <c:v>-6.0794549096836401E-5</c:v>
                </c:pt>
                <c:pt idx="2">
                  <c:v>7.4979943886098498E-4</c:v>
                </c:pt>
                <c:pt idx="3">
                  <c:v>1.5603934268187999E-3</c:v>
                </c:pt>
                <c:pt idx="4">
                  <c:v>1.96569042079771E-3</c:v>
                </c:pt>
                <c:pt idx="5">
                  <c:v>2.3709874147766199E-3</c:v>
                </c:pt>
                <c:pt idx="6">
                  <c:v>1.3847647294279401E-3</c:v>
                </c:pt>
                <c:pt idx="7">
                  <c:v>1.15509643283989E-3</c:v>
                </c:pt>
                <c:pt idx="8">
                  <c:v>-9.8622268534868094E-4</c:v>
                </c:pt>
                <c:pt idx="9">
                  <c:v>-3.0127076552432298E-3</c:v>
                </c:pt>
                <c:pt idx="10">
                  <c:v>-4.9176035269441103E-3</c:v>
                </c:pt>
                <c:pt idx="11">
                  <c:v>-5.9646207613896296E-3</c:v>
                </c:pt>
                <c:pt idx="12">
                  <c:v>-7.7006428855992898E-3</c:v>
                </c:pt>
                <c:pt idx="13">
                  <c:v>-9.1462021641240693E-3</c:v>
                </c:pt>
                <c:pt idx="14">
                  <c:v>-1.0936263887530899E-2</c:v>
                </c:pt>
                <c:pt idx="15">
                  <c:v>-1.20913603203708E-2</c:v>
                </c:pt>
                <c:pt idx="16">
                  <c:v>-1.2901954308328601E-2</c:v>
                </c:pt>
                <c:pt idx="17">
                  <c:v>-1.4117845290265401E-2</c:v>
                </c:pt>
                <c:pt idx="18">
                  <c:v>-1.55634045687902E-2</c:v>
                </c:pt>
                <c:pt idx="19">
                  <c:v>-1.5739033266181E-2</c:v>
                </c:pt>
                <c:pt idx="20">
                  <c:v>-1.6434793105844801E-2</c:v>
                </c:pt>
                <c:pt idx="21">
                  <c:v>-1.69549242481177E-2</c:v>
                </c:pt>
                <c:pt idx="22">
                  <c:v>-1.68400900998237E-2</c:v>
                </c:pt>
                <c:pt idx="23">
                  <c:v>-1.6664461402432901E-2</c:v>
                </c:pt>
                <c:pt idx="24">
                  <c:v>-1.6779295550726901E-2</c:v>
                </c:pt>
                <c:pt idx="25">
                  <c:v>-1.6664461402432901E-2</c:v>
                </c:pt>
                <c:pt idx="26">
                  <c:v>0</c:v>
                </c:pt>
                <c:pt idx="27">
                  <c:v>-1.6859955594231401E-4</c:v>
                </c:pt>
                <c:pt idx="28">
                  <c:v>5.46262561253097E-4</c:v>
                </c:pt>
                <c:pt idx="29">
                  <c:v>1.31507653635005E-3</c:v>
                </c:pt>
                <c:pt idx="30">
                  <c:v>1.80738723970161E-3</c:v>
                </c:pt>
                <c:pt idx="31">
                  <c:v>1.58483582585775E-3</c:v>
                </c:pt>
                <c:pt idx="32">
                  <c:v>0</c:v>
                </c:pt>
                <c:pt idx="33">
                  <c:v>-2.0299386535454602E-3</c:v>
                </c:pt>
                <c:pt idx="34">
                  <c:v>-3.7361661596816802E-3</c:v>
                </c:pt>
                <c:pt idx="35">
                  <c:v>-6.47422294818487E-3</c:v>
                </c:pt>
                <c:pt idx="36">
                  <c:v>-8.6120653175334096E-3</c:v>
                </c:pt>
                <c:pt idx="37">
                  <c:v>-1.05880521131773E-2</c:v>
                </c:pt>
                <c:pt idx="38">
                  <c:v>-1.21256800633712E-2</c:v>
                </c:pt>
                <c:pt idx="39">
                  <c:v>-1.3548660315524401E-2</c:v>
                </c:pt>
                <c:pt idx="40">
                  <c:v>-1.47018812781698E-2</c:v>
                </c:pt>
                <c:pt idx="41">
                  <c:v>-1.6239509228363699E-2</c:v>
                </c:pt>
                <c:pt idx="42">
                  <c:v>-1.7224130635066798E-2</c:v>
                </c:pt>
                <c:pt idx="43">
                  <c:v>-1.8707806727359201E-2</c:v>
                </c:pt>
                <c:pt idx="44">
                  <c:v>-2.0022883263709199E-2</c:v>
                </c:pt>
                <c:pt idx="45">
                  <c:v>-2.1776318645509302E-2</c:v>
                </c:pt>
                <c:pt idx="46">
                  <c:v>-2.2990235448294E-2</c:v>
                </c:pt>
                <c:pt idx="47">
                  <c:v>-2.3590449867448599E-2</c:v>
                </c:pt>
                <c:pt idx="48">
                  <c:v>-2.4581815256389399E-2</c:v>
                </c:pt>
                <c:pt idx="49">
                  <c:v>-2.6058747366444101E-2</c:v>
                </c:pt>
                <c:pt idx="50">
                  <c:v>-2.6227346922386399E-2</c:v>
                </c:pt>
                <c:pt idx="51">
                  <c:v>-2.7104064613286401E-2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944-4C5C-93E1-9475743B305E}"/>
            </c:ext>
          </c:extLst>
        </c:ser>
        <c:ser>
          <c:idx val="6"/>
          <c:order val="6"/>
          <c:tx>
            <c:strRef>
              <c:f>Exp_res!$U$1:$W$1</c:f>
              <c:strCache>
                <c:ptCount val="1"/>
                <c:pt idx="0">
                  <c:v>100 KPA 1,00% L51</c:v>
                </c:pt>
              </c:strCache>
            </c:strRef>
          </c:tx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Exp_res!$U$3:$U$150</c:f>
              <c:numCache>
                <c:formatCode>General</c:formatCode>
                <c:ptCount val="148"/>
                <c:pt idx="0">
                  <c:v>0</c:v>
                </c:pt>
                <c:pt idx="1">
                  <c:v>1.5096046698992299E-3</c:v>
                </c:pt>
                <c:pt idx="2">
                  <c:v>3.0192093397984599E-3</c:v>
                </c:pt>
                <c:pt idx="3">
                  <c:v>7.0448217928630701E-3</c:v>
                </c:pt>
                <c:pt idx="4">
                  <c:v>1.25800389158269E-2</c:v>
                </c:pt>
                <c:pt idx="5">
                  <c:v>2.26440700484884E-2</c:v>
                </c:pt>
                <c:pt idx="6">
                  <c:v>3.2204899624516899E-2</c:v>
                </c:pt>
                <c:pt idx="7">
                  <c:v>4.1765729200545297E-2</c:v>
                </c:pt>
                <c:pt idx="8">
                  <c:v>5.1829760333206902E-2</c:v>
                </c:pt>
                <c:pt idx="9">
                  <c:v>6.0887388352602198E-2</c:v>
                </c:pt>
                <c:pt idx="10">
                  <c:v>7.0951419485263706E-2</c:v>
                </c:pt>
                <c:pt idx="11">
                  <c:v>8.0512249061292201E-2</c:v>
                </c:pt>
                <c:pt idx="12">
                  <c:v>9.00730786373206E-2</c:v>
                </c:pt>
                <c:pt idx="13">
                  <c:v>9.8627505100082904E-2</c:v>
                </c:pt>
                <c:pt idx="14">
                  <c:v>0.107685133119478</c:v>
                </c:pt>
                <c:pt idx="15">
                  <c:v>0.116742761138874</c:v>
                </c:pt>
                <c:pt idx="16">
                  <c:v>0.12630359071490199</c:v>
                </c:pt>
                <c:pt idx="17">
                  <c:v>0.13586442029093099</c:v>
                </c:pt>
                <c:pt idx="18">
                  <c:v>0.14542524986695901</c:v>
                </c:pt>
                <c:pt idx="19">
                  <c:v>0.155489280999621</c:v>
                </c:pt>
                <c:pt idx="20">
                  <c:v>0.165553312132282</c:v>
                </c:pt>
                <c:pt idx="21">
                  <c:v>0.17561734326494399</c:v>
                </c:pt>
                <c:pt idx="22">
                  <c:v>0.18668777751087101</c:v>
                </c:pt>
                <c:pt idx="23">
                  <c:v>0.197758211756799</c:v>
                </c:pt>
                <c:pt idx="24">
                  <c:v>0</c:v>
                </c:pt>
                <c:pt idx="25">
                  <c:v>2.0127251680076802E-3</c:v>
                </c:pt>
                <c:pt idx="26">
                  <c:v>4.5286316280172796E-3</c:v>
                </c:pt>
                <c:pt idx="27">
                  <c:v>9.0572632560345593E-3</c:v>
                </c:pt>
                <c:pt idx="28">
                  <c:v>1.2579532300048E-2</c:v>
                </c:pt>
                <c:pt idx="29">
                  <c:v>2.2139976848084501E-2</c:v>
                </c:pt>
                <c:pt idx="30">
                  <c:v>3.0694058812117099E-2</c:v>
                </c:pt>
                <c:pt idx="31">
                  <c:v>3.9248140776149701E-2</c:v>
                </c:pt>
                <c:pt idx="32">
                  <c:v>4.78022227401824E-2</c:v>
                </c:pt>
                <c:pt idx="33">
                  <c:v>5.6356304704215002E-2</c:v>
                </c:pt>
                <c:pt idx="34">
                  <c:v>6.4910386668247694E-2</c:v>
                </c:pt>
                <c:pt idx="35">
                  <c:v>7.49740125082861E-2</c:v>
                </c:pt>
                <c:pt idx="36">
                  <c:v>8.4031275764320595E-2</c:v>
                </c:pt>
                <c:pt idx="37">
                  <c:v>9.2585357728353301E-2</c:v>
                </c:pt>
                <c:pt idx="38">
                  <c:v>0.10113943969238599</c:v>
                </c:pt>
                <c:pt idx="39">
                  <c:v>0.11019670294842</c:v>
                </c:pt>
                <c:pt idx="40">
                  <c:v>0.119253966204455</c:v>
                </c:pt>
                <c:pt idx="41">
                  <c:v>0.12831122946049001</c:v>
                </c:pt>
                <c:pt idx="42">
                  <c:v>0.13736849271652399</c:v>
                </c:pt>
                <c:pt idx="43">
                  <c:v>0.146425755972559</c:v>
                </c:pt>
                <c:pt idx="44">
                  <c:v>0.15548301922859301</c:v>
                </c:pt>
                <c:pt idx="45">
                  <c:v>0.16504346377663001</c:v>
                </c:pt>
                <c:pt idx="46">
                  <c:v>0.17460390832466599</c:v>
                </c:pt>
                <c:pt idx="47">
                  <c:v>0.184164352872703</c:v>
                </c:pt>
                <c:pt idx="48">
                  <c:v>0.19825342904875601</c:v>
                </c:pt>
              </c:numCache>
            </c:numRef>
          </c:xVal>
          <c:yVal>
            <c:numRef>
              <c:f>Exp_res!$W$3:$W$150</c:f>
              <c:numCache>
                <c:formatCode>General</c:formatCode>
                <c:ptCount val="148"/>
                <c:pt idx="0">
                  <c:v>0</c:v>
                </c:pt>
                <c:pt idx="1">
                  <c:v>6.0497721172529003E-5</c:v>
                </c:pt>
                <c:pt idx="2">
                  <c:v>7.4613856112785905E-4</c:v>
                </c:pt>
                <c:pt idx="3">
                  <c:v>1.27045214462311E-3</c:v>
                </c:pt>
                <c:pt idx="4">
                  <c:v>1.09568095012469E-3</c:v>
                </c:pt>
                <c:pt idx="5">
                  <c:v>-6.3186508780197197E-4</c:v>
                </c:pt>
                <c:pt idx="6">
                  <c:v>-2.9375004613772502E-3</c:v>
                </c:pt>
                <c:pt idx="7">
                  <c:v>-5.7002297282560798E-3</c:v>
                </c:pt>
                <c:pt idx="8">
                  <c:v>-9.1553218041093998E-3</c:v>
                </c:pt>
                <c:pt idx="9">
                  <c:v>-1.19180510709882E-2</c:v>
                </c:pt>
                <c:pt idx="10">
                  <c:v>-1.42236864445635E-2</c:v>
                </c:pt>
                <c:pt idx="11">
                  <c:v>-1.56016900934933E-2</c:v>
                </c:pt>
                <c:pt idx="12">
                  <c:v>-1.65225998491196E-2</c:v>
                </c:pt>
                <c:pt idx="13">
                  <c:v>-1.7329236131420001E-2</c:v>
                </c:pt>
                <c:pt idx="14">
                  <c:v>-1.8424917081544701E-2</c:v>
                </c:pt>
                <c:pt idx="15">
                  <c:v>-1.9056782169346701E-2</c:v>
                </c:pt>
                <c:pt idx="16">
                  <c:v>-1.9749144978321202E-2</c:v>
                </c:pt>
                <c:pt idx="17">
                  <c:v>-2.0616278981794099E-2</c:v>
                </c:pt>
                <c:pt idx="18">
                  <c:v>-2.13624175429219E-2</c:v>
                </c:pt>
                <c:pt idx="19">
                  <c:v>-2.19405068785706E-2</c:v>
                </c:pt>
                <c:pt idx="20">
                  <c:v>-2.25723719663725E-2</c:v>
                </c:pt>
                <c:pt idx="21">
                  <c:v>-2.30899635808486E-2</c:v>
                </c:pt>
                <c:pt idx="22">
                  <c:v>-2.36075551953247E-2</c:v>
                </c:pt>
                <c:pt idx="23">
                  <c:v>-2.4353693756452601E-2</c:v>
                </c:pt>
                <c:pt idx="24">
                  <c:v>0</c:v>
                </c:pt>
                <c:pt idx="25">
                  <c:v>5.2420798868261999E-4</c:v>
                </c:pt>
                <c:pt idx="26">
                  <c:v>1.2097107431137399E-3</c:v>
                </c:pt>
                <c:pt idx="27">
                  <c:v>1.7876836537125301E-3</c:v>
                </c:pt>
                <c:pt idx="28">
                  <c:v>1.7876836537125301E-3</c:v>
                </c:pt>
                <c:pt idx="29">
                  <c:v>-4.57001836287412E-4</c:v>
                </c:pt>
                <c:pt idx="30">
                  <c:v>-2.2446854899999401E-3</c:v>
                </c:pt>
                <c:pt idx="31">
                  <c:v>-4.7178718981435797E-3</c:v>
                </c:pt>
                <c:pt idx="32">
                  <c:v>-6.7340564699998199E-3</c:v>
                </c:pt>
                <c:pt idx="33">
                  <c:v>-9.4962293334428498E-3</c:v>
                </c:pt>
                <c:pt idx="34">
                  <c:v>-1.2197916659730201E-2</c:v>
                </c:pt>
                <c:pt idx="35">
                  <c:v>-1.54238119747002E-2</c:v>
                </c:pt>
                <c:pt idx="36">
                  <c:v>-1.69225091731133E-2</c:v>
                </c:pt>
                <c:pt idx="37">
                  <c:v>-1.8071734379071398E-2</c:v>
                </c:pt>
                <c:pt idx="38">
                  <c:v>-1.9341930659340801E-2</c:v>
                </c:pt>
                <c:pt idx="39">
                  <c:v>-2.0262654947155099E-2</c:v>
                </c:pt>
                <c:pt idx="40">
                  <c:v>-2.13513946159575E-2</c:v>
                </c:pt>
                <c:pt idx="41">
                  <c:v>-2.24468548999994E-2</c:v>
                </c:pt>
                <c:pt idx="42">
                  <c:v>-2.3770816102185E-2</c:v>
                </c:pt>
                <c:pt idx="43">
                  <c:v>-2.45168043937718E-2</c:v>
                </c:pt>
                <c:pt idx="44">
                  <c:v>-2.5901251133113101E-2</c:v>
                </c:pt>
                <c:pt idx="45">
                  <c:v>-2.7285697872454301E-2</c:v>
                </c:pt>
                <c:pt idx="46">
                  <c:v>-2.87776744556279E-2</c:v>
                </c:pt>
                <c:pt idx="47">
                  <c:v>-3.06191230312566E-2</c:v>
                </c:pt>
                <c:pt idx="48">
                  <c:v>-3.3730767887154803E-2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944-4C5C-93E1-9475743B305E}"/>
            </c:ext>
          </c:extLst>
        </c:ser>
        <c:ser>
          <c:idx val="7"/>
          <c:order val="7"/>
          <c:tx>
            <c:strRef>
              <c:f>Exp_res!$M$1:$O$1</c:f>
              <c:strCache>
                <c:ptCount val="1"/>
                <c:pt idx="0">
                  <c:v>100 KPA 1,00% L12,5</c:v>
                </c:pt>
              </c:strCache>
            </c:strRef>
          </c:tx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AECF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Exp_res!$M$3:$M$100</c:f>
              <c:numCache>
                <c:formatCode>0.0000</c:formatCode>
                <c:ptCount val="98"/>
                <c:pt idx="0">
                  <c:v>0</c:v>
                </c:pt>
                <c:pt idx="1">
                  <c:v>1.0063265607332299E-3</c:v>
                </c:pt>
                <c:pt idx="2">
                  <c:v>1.5094898410998501E-3</c:v>
                </c:pt>
                <c:pt idx="3">
                  <c:v>4.0253062429329196E-3</c:v>
                </c:pt>
                <c:pt idx="4">
                  <c:v>9.5601023269656898E-3</c:v>
                </c:pt>
                <c:pt idx="5">
                  <c:v>1.7107551532464901E-2</c:v>
                </c:pt>
                <c:pt idx="6">
                  <c:v>2.41518374575975E-2</c:v>
                </c:pt>
                <c:pt idx="7">
                  <c:v>3.3208776504196597E-2</c:v>
                </c:pt>
                <c:pt idx="8">
                  <c:v>4.37752053918955E-2</c:v>
                </c:pt>
                <c:pt idx="9">
                  <c:v>6.0379593643993798E-2</c:v>
                </c:pt>
                <c:pt idx="10">
                  <c:v>6.6417553008393193E-2</c:v>
                </c:pt>
                <c:pt idx="11">
                  <c:v>7.4468165494259095E-2</c:v>
                </c:pt>
                <c:pt idx="12">
                  <c:v>8.5537757662324604E-2</c:v>
                </c:pt>
                <c:pt idx="13">
                  <c:v>9.5097859989290295E-2</c:v>
                </c:pt>
                <c:pt idx="14">
                  <c:v>0.103148472475156</c:v>
                </c:pt>
                <c:pt idx="15">
                  <c:v>0.109689595119922</c:v>
                </c:pt>
                <c:pt idx="16">
                  <c:v>0.116733881045055</c:v>
                </c:pt>
                <c:pt idx="17">
                  <c:v>0.12931296305421999</c:v>
                </c:pt>
                <c:pt idx="18">
                  <c:v>0.136357248979353</c:v>
                </c:pt>
                <c:pt idx="19">
                  <c:v>0.14692367786705199</c:v>
                </c:pt>
                <c:pt idx="20">
                  <c:v>0.16252173955841701</c:v>
                </c:pt>
                <c:pt idx="21">
                  <c:v>0.17258500516574901</c:v>
                </c:pt>
                <c:pt idx="22">
                  <c:v>0.184660923894548</c:v>
                </c:pt>
                <c:pt idx="23">
                  <c:v>0.19724000590371299</c:v>
                </c:pt>
                <c:pt idx="24">
                  <c:v>0</c:v>
                </c:pt>
                <c:pt idx="25">
                  <c:v>1.0064864336691601E-3</c:v>
                </c:pt>
                <c:pt idx="26">
                  <c:v>1.5097296505037401E-3</c:v>
                </c:pt>
                <c:pt idx="27">
                  <c:v>2.5162160841728999E-3</c:v>
                </c:pt>
                <c:pt idx="28">
                  <c:v>7.5486482525187202E-3</c:v>
                </c:pt>
                <c:pt idx="29">
                  <c:v>1.20778372040299E-2</c:v>
                </c:pt>
                <c:pt idx="30">
                  <c:v>2.26459447575562E-2</c:v>
                </c:pt>
                <c:pt idx="31">
                  <c:v>3.4723781961586098E-2</c:v>
                </c:pt>
                <c:pt idx="32">
                  <c:v>4.4788646298277703E-2</c:v>
                </c:pt>
                <c:pt idx="33">
                  <c:v>5.6363240285473099E-2</c:v>
                </c:pt>
                <c:pt idx="34">
                  <c:v>6.9447563923172195E-2</c:v>
                </c:pt>
                <c:pt idx="35">
                  <c:v>7.8002698609360099E-2</c:v>
                </c:pt>
                <c:pt idx="36">
                  <c:v>8.4041617211375E-2</c:v>
                </c:pt>
                <c:pt idx="37">
                  <c:v>9.1590265463893802E-2</c:v>
                </c:pt>
                <c:pt idx="38">
                  <c:v>0.10064864336691599</c:v>
                </c:pt>
                <c:pt idx="39">
                  <c:v>0.109707021269939</c:v>
                </c:pt>
                <c:pt idx="40">
                  <c:v>0.120778372040299</c:v>
                </c:pt>
                <c:pt idx="41">
                  <c:v>0.12883026350965299</c:v>
                </c:pt>
                <c:pt idx="42">
                  <c:v>0.13839188462950999</c:v>
                </c:pt>
                <c:pt idx="43">
                  <c:v>0.15348918113454699</c:v>
                </c:pt>
                <c:pt idx="44">
                  <c:v>0.16405728868807301</c:v>
                </c:pt>
                <c:pt idx="45">
                  <c:v>0.17462539624160001</c:v>
                </c:pt>
                <c:pt idx="46">
                  <c:v>0.18569674701196001</c:v>
                </c:pt>
                <c:pt idx="47">
                  <c:v>0.195761611348652</c:v>
                </c:pt>
                <c:pt idx="48">
                  <c:v>0.201800529950667</c:v>
                </c:pt>
              </c:numCache>
            </c:numRef>
          </c:xVal>
          <c:yVal>
            <c:numRef>
              <c:f>Exp_res!$O$3:$O$100</c:f>
              <c:numCache>
                <c:formatCode>0.0000</c:formatCode>
                <c:ptCount val="98"/>
                <c:pt idx="0">
                  <c:v>0</c:v>
                </c:pt>
                <c:pt idx="1">
                  <c:v>2.2846001449763E-4</c:v>
                </c:pt>
                <c:pt idx="2">
                  <c:v>2.8893472421759098E-4</c:v>
                </c:pt>
                <c:pt idx="3">
                  <c:v>1.0952641871504001E-3</c:v>
                </c:pt>
                <c:pt idx="4">
                  <c:v>4.5692002899526001E-4</c:v>
                </c:pt>
                <c:pt idx="5">
                  <c:v>-2.53321839604725E-3</c:v>
                </c:pt>
                <c:pt idx="6">
                  <c:v>-5.1806667993433203E-3</c:v>
                </c:pt>
                <c:pt idx="7">
                  <c:v>-9.8439388599714205E-3</c:v>
                </c:pt>
                <c:pt idx="8">
                  <c:v>-1.4332506203630699E-2</c:v>
                </c:pt>
                <c:pt idx="9">
                  <c:v>-1.6408804570682702E-2</c:v>
                </c:pt>
                <c:pt idx="10">
                  <c:v>-1.8189448801325999E-2</c:v>
                </c:pt>
                <c:pt idx="11">
                  <c:v>-2.03195024659069E-2</c:v>
                </c:pt>
                <c:pt idx="12">
                  <c:v>-2.2449556130487699E-2</c:v>
                </c:pt>
                <c:pt idx="13">
                  <c:v>-2.4115970353882198E-2</c:v>
                </c:pt>
                <c:pt idx="14">
                  <c:v>-2.4922299816815E-2</c:v>
                </c:pt>
                <c:pt idx="15">
                  <c:v>-2.60780387136854E-2</c:v>
                </c:pt>
                <c:pt idx="16">
                  <c:v>-2.9242881855696699E-2</c:v>
                </c:pt>
                <c:pt idx="17">
                  <c:v>-3.01029666161583E-2</c:v>
                </c:pt>
                <c:pt idx="18">
                  <c:v>-3.03919013403759E-2</c:v>
                </c:pt>
                <c:pt idx="19">
                  <c:v>-3.0855540781562302E-2</c:v>
                </c:pt>
                <c:pt idx="20">
                  <c:v>-3.1890330258992697E-2</c:v>
                </c:pt>
                <c:pt idx="21">
                  <c:v>-3.2407724997707901E-2</c:v>
                </c:pt>
                <c:pt idx="22">
                  <c:v>-3.3214054460640699E-2</c:v>
                </c:pt>
                <c:pt idx="23">
                  <c:v>-3.4074139221102397E-2</c:v>
                </c:pt>
                <c:pt idx="24">
                  <c:v>0</c:v>
                </c:pt>
                <c:pt idx="25">
                  <c:v>2.21916847462171E-4</c:v>
                </c:pt>
                <c:pt idx="26">
                  <c:v>6.0522776580591799E-4</c:v>
                </c:pt>
                <c:pt idx="27">
                  <c:v>1.2037307786584401E-3</c:v>
                </c:pt>
                <c:pt idx="28">
                  <c:v>1.9703526153459299E-3</c:v>
                </c:pt>
                <c:pt idx="29">
                  <c:v>1.91655459171874E-3</c:v>
                </c:pt>
                <c:pt idx="30">
                  <c:v>1.68118823834977E-4</c:v>
                </c:pt>
                <c:pt idx="31">
                  <c:v>-1.6946377442565699E-3</c:v>
                </c:pt>
                <c:pt idx="32">
                  <c:v>-4.43161219628999E-3</c:v>
                </c:pt>
                <c:pt idx="33">
                  <c:v>-8.2041986031468703E-3</c:v>
                </c:pt>
                <c:pt idx="34">
                  <c:v>-1.0228349242120001E-2</c:v>
                </c:pt>
                <c:pt idx="35">
                  <c:v>-1.1600198844613401E-2</c:v>
                </c:pt>
                <c:pt idx="36">
                  <c:v>-1.24206187049281E-2</c:v>
                </c:pt>
                <c:pt idx="37">
                  <c:v>-1.3187240541615601E-2</c:v>
                </c:pt>
                <c:pt idx="38">
                  <c:v>-1.41690544728118E-2</c:v>
                </c:pt>
                <c:pt idx="39">
                  <c:v>-1.44985673675284E-2</c:v>
                </c:pt>
                <c:pt idx="40">
                  <c:v>-1.52113911805887E-2</c:v>
                </c:pt>
                <c:pt idx="41">
                  <c:v>-1.58636922170684E-2</c:v>
                </c:pt>
                <c:pt idx="42">
                  <c:v>-1.6684112077383101E-2</c:v>
                </c:pt>
                <c:pt idx="43">
                  <c:v>-1.7289339843188999E-2</c:v>
                </c:pt>
                <c:pt idx="44">
                  <c:v>-1.8271153774385301E-2</c:v>
                </c:pt>
                <c:pt idx="45">
                  <c:v>-1.8762060739983401E-2</c:v>
                </c:pt>
                <c:pt idx="46">
                  <c:v>-1.9528682576670901E-2</c:v>
                </c:pt>
                <c:pt idx="47">
                  <c:v>-1.9804397447760198E-2</c:v>
                </c:pt>
                <c:pt idx="48">
                  <c:v>-2.0571019284447701E-2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944-4C5C-93E1-9475743B3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11078"/>
        <c:axId val="11075149"/>
      </c:scatterChart>
      <c:valAx>
        <c:axId val="87411078"/>
        <c:scaling>
          <c:orientation val="minMax"/>
          <c:max val="0.2"/>
          <c:min val="0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99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lang="pt-BR" sz="1399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Axial strain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General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  <a:endParaRPr lang="pt-BR"/>
          </a:p>
        </c:txPr>
        <c:crossAx val="11075149"/>
        <c:crosses val="autoZero"/>
        <c:crossBetween val="midCat"/>
        <c:majorUnit val="0.05"/>
      </c:valAx>
      <c:valAx>
        <c:axId val="11075149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99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lang="pt-BR" sz="1399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Volumetric strain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0.00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  <a:endParaRPr lang="pt-BR"/>
          </a:p>
        </c:txPr>
        <c:crossAx val="87411078"/>
        <c:crosses val="autoZero"/>
        <c:crossBetween val="midCat"/>
        <c:majorUnit val="0.01"/>
      </c:valAx>
      <c:spPr>
        <a:solidFill>
          <a:srgbClr val="FFFFFF"/>
        </a:solidFill>
        <a:ln w="0">
          <a:noFill/>
        </a:ln>
      </c:spPr>
    </c:plotArea>
    <c:plotVisOnly val="0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80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11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80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A!$W$58:$W$650</c:f>
              <c:numCache>
                <c:formatCode>General</c:formatCode>
                <c:ptCount val="593"/>
                <c:pt idx="0">
                  <c:v>0</c:v>
                </c:pt>
                <c:pt idx="1">
                  <c:v>1.657390220876863E-5</c:v>
                </c:pt>
                <c:pt idx="2">
                  <c:v>5.1911877005646691E-5</c:v>
                </c:pt>
                <c:pt idx="3">
                  <c:v>8.7708379804608426E-5</c:v>
                </c:pt>
                <c:pt idx="4">
                  <c:v>1.2396829980908114E-4</c:v>
                </c:pt>
                <c:pt idx="5">
                  <c:v>1.60696310701677E-4</c:v>
                </c:pt>
                <c:pt idx="6">
                  <c:v>1.9789666170916845E-4</c:v>
                </c:pt>
                <c:pt idx="7">
                  <c:v>2.3557316692255313E-4</c:v>
                </c:pt>
                <c:pt idx="8">
                  <c:v>2.737292102145708E-4</c:v>
                </c:pt>
                <c:pt idx="9">
                  <c:v>3.1236775355691237E-4</c:v>
                </c:pt>
                <c:pt idx="10">
                  <c:v>3.5149134655838149E-4</c:v>
                </c:pt>
                <c:pt idx="11">
                  <c:v>3.9110213662756196E-4</c:v>
                </c:pt>
                <c:pt idx="12">
                  <c:v>4.3120187953787415E-4</c:v>
                </c:pt>
                <c:pt idx="13">
                  <c:v>4.7179195029184949E-4</c:v>
                </c:pt>
                <c:pt idx="14">
                  <c:v>5.128733542197777E-4</c:v>
                </c:pt>
                <c:pt idx="15">
                  <c:v>5.5444673826737974E-4</c:v>
                </c:pt>
                <c:pt idx="16">
                  <c:v>5.9651240243494062E-4</c:v>
                </c:pt>
                <c:pt idx="17">
                  <c:v>6.3907031133511214E-4</c:v>
                </c:pt>
                <c:pt idx="18">
                  <c:v>6.8212010583839429E-4</c:v>
                </c:pt>
                <c:pt idx="19">
                  <c:v>7.2566111477909384E-4</c:v>
                </c:pt>
                <c:pt idx="20">
                  <c:v>7.6969236669463406E-4</c:v>
                </c:pt>
                <c:pt idx="21">
                  <c:v>8.1421260157302656E-4</c:v>
                </c:pt>
                <c:pt idx="22">
                  <c:v>8.5922028258540164E-4</c:v>
                </c:pt>
                <c:pt idx="23">
                  <c:v>9.0471360777973097E-4</c:v>
                </c:pt>
                <c:pt idx="24">
                  <c:v>9.5069052171636707E-4</c:v>
                </c:pt>
                <c:pt idx="25">
                  <c:v>9.9714872702360755E-4</c:v>
                </c:pt>
                <c:pt idx="26">
                  <c:v>1.0440856958554223E-3</c:v>
                </c:pt>
                <c:pt idx="27">
                  <c:v>1.0914986812337866E-3</c:v>
                </c:pt>
                <c:pt idx="28">
                  <c:v>1.1393847282583089E-3</c:v>
                </c:pt>
                <c:pt idx="29">
                  <c:v>1.1877406851693072E-3</c:v>
                </c:pt>
                <c:pt idx="30">
                  <c:v>1.2365632142487739E-3</c:v>
                </c:pt>
                <c:pt idx="31">
                  <c:v>1.2858488025471711E-3</c:v>
                </c:pt>
                <c:pt idx="32">
                  <c:v>1.3355937724239828E-3</c:v>
                </c:pt>
                <c:pt idx="33">
                  <c:v>1.3857942918905739E-3</c:v>
                </c:pt>
                <c:pt idx="34">
                  <c:v>1.4364463847470978E-3</c:v>
                </c:pt>
                <c:pt idx="35">
                  <c:v>1.4875459405027233E-3</c:v>
                </c:pt>
                <c:pt idx="36">
                  <c:v>1.5390887240728116E-3</c:v>
                </c:pt>
                <c:pt idx="37">
                  <c:v>1.5910703852458239E-3</c:v>
                </c:pt>
                <c:pt idx="38">
                  <c:v>1.6434864679136939E-3</c:v>
                </c:pt>
                <c:pt idx="39">
                  <c:v>1.6963324190606859E-3</c:v>
                </c:pt>
                <c:pt idx="40">
                  <c:v>1.749603597506747E-3</c:v>
                </c:pt>
                <c:pt idx="41">
                  <c:v>1.8032952824015658E-3</c:v>
                </c:pt>
                <c:pt idx="42">
                  <c:v>1.8574026814665197E-3</c:v>
                </c:pt>
                <c:pt idx="43">
                  <c:v>1.9119209389830433E-3</c:v>
                </c:pt>
                <c:pt idx="44">
                  <c:v>1.9668451435246649E-3</c:v>
                </c:pt>
                <c:pt idx="45">
                  <c:v>2.0221703354342093E-3</c:v>
                </c:pt>
                <c:pt idx="46">
                  <c:v>2.0778915140434212E-3</c:v>
                </c:pt>
                <c:pt idx="47">
                  <c:v>2.1340036446374812E-3</c:v>
                </c:pt>
                <c:pt idx="48">
                  <c:v>2.1905016651641235E-3</c:v>
                </c:pt>
                <c:pt idx="49">
                  <c:v>2.2473804926894953E-3</c:v>
                </c:pt>
                <c:pt idx="50">
                  <c:v>2.3046350296016403E-3</c:v>
                </c:pt>
                <c:pt idx="51">
                  <c:v>2.3622601695652366E-3</c:v>
                </c:pt>
                <c:pt idx="52">
                  <c:v>2.4202508032287835E-3</c:v>
                </c:pt>
                <c:pt idx="53">
                  <c:v>2.4786018236884169E-3</c:v>
                </c:pt>
                <c:pt idx="54">
                  <c:v>2.5373081317107034E-3</c:v>
                </c:pt>
                <c:pt idx="55">
                  <c:v>2.5963646407188264E-3</c:v>
                </c:pt>
                <c:pt idx="56">
                  <c:v>2.6557662815457437E-3</c:v>
                </c:pt>
                <c:pt idx="57">
                  <c:v>2.715508006957826E-3</c:v>
                </c:pt>
                <c:pt idx="58">
                  <c:v>2.7755847959546089E-3</c:v>
                </c:pt>
                <c:pt idx="59">
                  <c:v>2.8359916578478495E-3</c:v>
                </c:pt>
                <c:pt idx="60">
                  <c:v>2.8967236361254669E-3</c:v>
                </c:pt>
                <c:pt idx="61">
                  <c:v>2.9577758121047269E-3</c:v>
                </c:pt>
                <c:pt idx="62">
                  <c:v>3.0191433083799988E-3</c:v>
                </c:pt>
                <c:pt idx="63">
                  <c:v>3.08082129206957E-3</c:v>
                </c:pt>
                <c:pt idx="64">
                  <c:v>3.1428049778676479E-3</c:v>
                </c:pt>
                <c:pt idx="65">
                  <c:v>3.2050896309057308E-3</c:v>
                </c:pt>
                <c:pt idx="66">
                  <c:v>3.2676705694294219E-3</c:v>
                </c:pt>
                <c:pt idx="67">
                  <c:v>3.3305431672953126E-3</c:v>
                </c:pt>
                <c:pt idx="68">
                  <c:v>3.3937028562944878E-3</c:v>
                </c:pt>
                <c:pt idx="69">
                  <c:v>3.4571451283061574E-3</c:v>
                </c:pt>
                <c:pt idx="70">
                  <c:v>3.5208655372890117E-3</c:v>
                </c:pt>
                <c:pt idx="71">
                  <c:v>3.5848597011140081E-3</c:v>
                </c:pt>
                <c:pt idx="72">
                  <c:v>3.6491233032442177E-3</c:v>
                </c:pt>
                <c:pt idx="73">
                  <c:v>3.7136520942681502E-3</c:v>
                </c:pt>
                <c:pt idx="74">
                  <c:v>3.7784418932903787E-3</c:v>
                </c:pt>
                <c:pt idx="75">
                  <c:v>3.8434885891857253E-3</c:v>
                </c:pt>
                <c:pt idx="76">
                  <c:v>3.9087881417216317E-3</c:v>
                </c:pt>
                <c:pt idx="77">
                  <c:v>3.9743365825545048E-3</c:v>
                </c:pt>
                <c:pt idx="78">
                  <c:v>4.0401300161041227E-3</c:v>
                </c:pt>
                <c:pt idx="79">
                  <c:v>4.1061646203122415E-3</c:v>
                </c:pt>
                <c:pt idx="80">
                  <c:v>4.1724366472895014E-3</c:v>
                </c:pt>
                <c:pt idx="81">
                  <c:v>4.2389424238556076E-3</c:v>
                </c:pt>
                <c:pt idx="82">
                  <c:v>4.3056783519777589E-3</c:v>
                </c:pt>
                <c:pt idx="83">
                  <c:v>4.3726409091120856E-3</c:v>
                </c:pt>
                <c:pt idx="84">
                  <c:v>4.4398266484525183E-3</c:v>
                </c:pt>
                <c:pt idx="85">
                  <c:v>4.5072321990908418E-3</c:v>
                </c:pt>
                <c:pt idx="86">
                  <c:v>4.5748542660938559E-3</c:v>
                </c:pt>
                <c:pt idx="87">
                  <c:v>4.642689630500664E-3</c:v>
                </c:pt>
                <c:pt idx="88">
                  <c:v>4.7107351492445791E-3</c:v>
                </c:pt>
                <c:pt idx="89">
                  <c:v>4.7789877550037697E-3</c:v>
                </c:pt>
                <c:pt idx="90">
                  <c:v>4.8474444559851119E-3</c:v>
                </c:pt>
                <c:pt idx="91">
                  <c:v>4.9161023356437796E-3</c:v>
                </c:pt>
                <c:pt idx="92">
                  <c:v>4.9849585523439877E-3</c:v>
                </c:pt>
                <c:pt idx="93">
                  <c:v>5.054010338962924E-3</c:v>
                </c:pt>
                <c:pt idx="94">
                  <c:v>5.1232550024427181E-3</c:v>
                </c:pt>
                <c:pt idx="95">
                  <c:v>5.1926899232929615E-3</c:v>
                </c:pt>
                <c:pt idx="96">
                  <c:v>5.2623125550477629E-3</c:v>
                </c:pt>
                <c:pt idx="97">
                  <c:v>5.3321204236797719E-3</c:v>
                </c:pt>
                <c:pt idx="98">
                  <c:v>5.4021111269748978E-3</c:v>
                </c:pt>
                <c:pt idx="99">
                  <c:v>5.4722823338705252E-3</c:v>
                </c:pt>
                <c:pt idx="100">
                  <c:v>5.5426317837601428E-3</c:v>
                </c:pt>
                <c:pt idx="101">
                  <c:v>5.6131572857666887E-3</c:v>
                </c:pt>
                <c:pt idx="102">
                  <c:v>5.6838567179883252E-3</c:v>
                </c:pt>
                <c:pt idx="103">
                  <c:v>5.7547280267179271E-3</c:v>
                </c:pt>
                <c:pt idx="104">
                  <c:v>5.8257692256395658E-3</c:v>
                </c:pt>
                <c:pt idx="105">
                  <c:v>5.896978395004678E-3</c:v>
                </c:pt>
                <c:pt idx="106">
                  <c:v>5.9683536807883641E-3</c:v>
                </c:pt>
                <c:pt idx="107">
                  <c:v>6.0398932938311185E-3</c:v>
                </c:pt>
                <c:pt idx="108">
                  <c:v>6.1115955089644227E-3</c:v>
                </c:pt>
                <c:pt idx="109">
                  <c:v>6.1834586641249471E-3</c:v>
                </c:pt>
                <c:pt idx="110">
                  <c:v>6.2554811594582767E-3</c:v>
                </c:pt>
                <c:pt idx="111">
                  <c:v>6.3276614564136005E-3</c:v>
                </c:pt>
                <c:pt idx="112">
                  <c:v>6.3999980768314783E-3</c:v>
                </c:pt>
                <c:pt idx="113">
                  <c:v>6.4724896020264674E-3</c:v>
                </c:pt>
                <c:pt idx="114">
                  <c:v>6.5451346718656787E-3</c:v>
                </c:pt>
                <c:pt idx="115">
                  <c:v>6.6179319838451161E-3</c:v>
                </c:pt>
                <c:pt idx="116">
                  <c:v>6.690880292165061E-3</c:v>
                </c:pt>
                <c:pt idx="117">
                  <c:v>6.7639784068054785E-3</c:v>
                </c:pt>
                <c:pt idx="118">
                  <c:v>6.8372251926035604E-3</c:v>
                </c:pt>
                <c:pt idx="119">
                  <c:v>6.9106195683332145E-3</c:v>
                </c:pt>
                <c:pt idx="120">
                  <c:v>6.9841605057890301E-3</c:v>
                </c:pt>
                <c:pt idx="121">
                  <c:v>7.0578470288745476E-3</c:v>
                </c:pt>
                <c:pt idx="122">
                  <c:v>7.1316782126967012E-3</c:v>
                </c:pt>
                <c:pt idx="123">
                  <c:v>7.2056531826664438E-3</c:v>
                </c:pt>
                <c:pt idx="124">
                  <c:v>7.2797711136074897E-3</c:v>
                </c:pt>
                <c:pt idx="125">
                  <c:v>7.3540312288726123E-3</c:v>
                </c:pt>
                <c:pt idx="126">
                  <c:v>7.4284327994694269E-3</c:v>
                </c:pt>
                <c:pt idx="127">
                  <c:v>7.5029751431956899E-3</c:v>
                </c:pt>
                <c:pt idx="128">
                  <c:v>7.5776576237845342E-3</c:v>
                </c:pt>
                <c:pt idx="129">
                  <c:v>7.6524796500612256E-3</c:v>
                </c:pt>
                <c:pt idx="130">
                  <c:v>7.7274406751104228E-3</c:v>
                </c:pt>
                <c:pt idx="131">
                  <c:v>7.8025401954556293E-3</c:v>
                </c:pt>
                <c:pt idx="132">
                  <c:v>7.87777775025119E-3</c:v>
                </c:pt>
                <c:pt idx="133">
                  <c:v>7.9531529204860327E-3</c:v>
                </c:pt>
                <c:pt idx="134">
                  <c:v>8.02866532820125E-3</c:v>
                </c:pt>
                <c:pt idx="135">
                  <c:v>8.1043146357204204E-3</c:v>
                </c:pt>
                <c:pt idx="136">
                  <c:v>8.18010054489356E-3</c:v>
                </c:pt>
                <c:pt idx="137">
                  <c:v>8.2560227963548154E-3</c:v>
                </c:pt>
                <c:pt idx="138">
                  <c:v>8.33208116879431E-3</c:v>
                </c:pt>
                <c:pt idx="139">
                  <c:v>8.4082754782438141E-3</c:v>
                </c:pt>
                <c:pt idx="140">
                  <c:v>8.4846055773770516E-3</c:v>
                </c:pt>
                <c:pt idx="141">
                  <c:v>8.5610713548241093E-3</c:v>
                </c:pt>
                <c:pt idx="142">
                  <c:v>8.6376727345006173E-3</c:v>
                </c:pt>
                <c:pt idx="143">
                  <c:v>8.7144096749512175E-3</c:v>
                </c:pt>
                <c:pt idx="144">
                  <c:v>8.7912821687079635E-3</c:v>
                </c:pt>
                <c:pt idx="145">
                  <c:v>8.8682902416630672E-3</c:v>
                </c:pt>
                <c:pt idx="146">
                  <c:v>8.9454339524565173E-3</c:v>
                </c:pt>
                <c:pt idx="147">
                  <c:v>9.022713391878304E-3</c:v>
                </c:pt>
                <c:pt idx="148">
                  <c:v>9.1001286822851649E-3</c:v>
                </c:pt>
                <c:pt idx="149">
                  <c:v>9.1776799770320258E-3</c:v>
                </c:pt>
                <c:pt idx="150">
                  <c:v>9.2553674599178473E-3</c:v>
                </c:pt>
                <c:pt idx="151">
                  <c:v>9.3331913446458165E-3</c:v>
                </c:pt>
                <c:pt idx="152">
                  <c:v>9.4111518742983555E-3</c:v>
                </c:pt>
                <c:pt idx="153">
                  <c:v>9.489249320825642E-3</c:v>
                </c:pt>
                <c:pt idx="154">
                  <c:v>9.5674839845490672E-3</c:v>
                </c:pt>
                <c:pt idx="155">
                  <c:v>9.645856193678139E-3</c:v>
                </c:pt>
                <c:pt idx="156">
                  <c:v>9.7243663038415161E-3</c:v>
                </c:pt>
                <c:pt idx="157">
                  <c:v>9.8030146976318226E-3</c:v>
                </c:pt>
                <c:pt idx="158">
                  <c:v>9.8818017841640435E-3</c:v>
                </c:pt>
                <c:pt idx="159">
                  <c:v>9.96072799864757E-3</c:v>
                </c:pt>
                <c:pt idx="160">
                  <c:v>1.0039793801971123E-2</c:v>
                </c:pt>
                <c:pt idx="161">
                  <c:v>1.0118999680301402E-2</c:v>
                </c:pt>
                <c:pt idx="162">
                  <c:v>1.0198346144694458E-2</c:v>
                </c:pt>
                <c:pt idx="163">
                  <c:v>1.0277833730719971E-2</c:v>
                </c:pt>
                <c:pt idx="164">
                  <c:v>1.0357462998097981E-2</c:v>
                </c:pt>
                <c:pt idx="165">
                  <c:v>1.04372345303485E-2</c:v>
                </c:pt>
                <c:pt idx="166">
                  <c:v>1.0517148934453428E-2</c:v>
                </c:pt>
                <c:pt idx="167">
                  <c:v>1.059720684052996E-2</c:v>
                </c:pt>
                <c:pt idx="168">
                  <c:v>1.0677408901517058E-2</c:v>
                </c:pt>
                <c:pt idx="169">
                  <c:v>1.0757755792872786E-2</c:v>
                </c:pt>
                <c:pt idx="170">
                  <c:v>1.0838248212283833E-2</c:v>
                </c:pt>
                <c:pt idx="171">
                  <c:v>1.0918886879386115E-2</c:v>
                </c:pt>
                <c:pt idx="172">
                  <c:v>1.0999672535496796E-2</c:v>
                </c:pt>
                <c:pt idx="173">
                  <c:v>1.108060594335766E-2</c:v>
                </c:pt>
                <c:pt idx="174">
                  <c:v>1.1161687886888972E-2</c:v>
                </c:pt>
                <c:pt idx="175">
                  <c:v>1.1242919170954314E-2</c:v>
                </c:pt>
                <c:pt idx="176">
                  <c:v>1.1324300621136001E-2</c:v>
                </c:pt>
                <c:pt idx="177">
                  <c:v>1.1405833083520868E-2</c:v>
                </c:pt>
                <c:pt idx="178">
                  <c:v>1.1487517424496127E-2</c:v>
                </c:pt>
                <c:pt idx="179">
                  <c:v>1.1569354530555865E-2</c:v>
                </c:pt>
                <c:pt idx="180">
                  <c:v>1.1651345308116443E-2</c:v>
                </c:pt>
                <c:pt idx="181">
                  <c:v>1.1733490683342791E-2</c:v>
                </c:pt>
                <c:pt idx="182">
                  <c:v>1.1815791601983514E-2</c:v>
                </c:pt>
                <c:pt idx="183">
                  <c:v>1.1898249029215553E-2</c:v>
                </c:pt>
                <c:pt idx="184">
                  <c:v>1.1980863949498512E-2</c:v>
                </c:pt>
                <c:pt idx="185">
                  <c:v>1.2063637366437769E-2</c:v>
                </c:pt>
                <c:pt idx="186">
                  <c:v>1.2146570302656399E-2</c:v>
                </c:pt>
                <c:pt idx="187">
                  <c:v>1.2229663799676539E-2</c:v>
                </c:pt>
                <c:pt idx="188">
                  <c:v>1.2312918917809012E-2</c:v>
                </c:pt>
                <c:pt idx="189">
                  <c:v>1.2396336736051587E-2</c:v>
                </c:pt>
                <c:pt idx="190">
                  <c:v>1.2479918351995928E-2</c:v>
                </c:pt>
                <c:pt idx="191">
                  <c:v>1.2563664881742351E-2</c:v>
                </c:pt>
                <c:pt idx="192">
                  <c:v>1.2647577459823372E-2</c:v>
                </c:pt>
                <c:pt idx="193">
                  <c:v>1.2731657239135035E-2</c:v>
                </c:pt>
                <c:pt idx="194">
                  <c:v>1.2815905390876006E-2</c:v>
                </c:pt>
                <c:pt idx="195">
                  <c:v>1.2900323104494866E-2</c:v>
                </c:pt>
                <c:pt idx="196">
                  <c:v>1.2984911587645051E-2</c:v>
                </c:pt>
                <c:pt idx="197">
                  <c:v>1.3069672066147273E-2</c:v>
                </c:pt>
                <c:pt idx="198">
                  <c:v>1.3154605783959487E-2</c:v>
                </c:pt>
                <c:pt idx="199">
                  <c:v>1.3239714003154556E-2</c:v>
                </c:pt>
                <c:pt idx="200">
                  <c:v>1.3324998003904935E-2</c:v>
                </c:pt>
                <c:pt idx="201">
                  <c:v>1.3410459084474724E-2</c:v>
                </c:pt>
                <c:pt idx="202">
                  <c:v>1.3496098561218861E-2</c:v>
                </c:pt>
                <c:pt idx="203">
                  <c:v>1.3581917768589703E-2</c:v>
                </c:pt>
                <c:pt idx="204">
                  <c:v>1.3667918059150071E-2</c:v>
                </c:pt>
                <c:pt idx="205">
                  <c:v>1.3754100803593596E-2</c:v>
                </c:pt>
                <c:pt idx="206">
                  <c:v>1.3840467390771882E-2</c:v>
                </c:pt>
                <c:pt idx="207">
                  <c:v>1.3927019227728337E-2</c:v>
                </c:pt>
                <c:pt idx="208">
                  <c:v>1.401375773973899E-2</c:v>
                </c:pt>
                <c:pt idx="209">
                  <c:v>1.410068437035978E-2</c:v>
                </c:pt>
                <c:pt idx="210">
                  <c:v>1.4187800581480309E-2</c:v>
                </c:pt>
                <c:pt idx="211">
                  <c:v>1.4275107853384894E-2</c:v>
                </c:pt>
                <c:pt idx="212">
                  <c:v>1.436260768481906E-2</c:v>
                </c:pt>
                <c:pt idx="213">
                  <c:v>1.4450301593063593E-2</c:v>
                </c:pt>
                <c:pt idx="214">
                  <c:v>1.4538191114014377E-2</c:v>
                </c:pt>
                <c:pt idx="215">
                  <c:v>1.4626277802268581E-2</c:v>
                </c:pt>
                <c:pt idx="216">
                  <c:v>1.4714563231218189E-2</c:v>
                </c:pt>
                <c:pt idx="217">
                  <c:v>1.48030489931482E-2</c:v>
                </c:pt>
                <c:pt idx="218">
                  <c:v>1.4891736699343098E-2</c:v>
                </c:pt>
                <c:pt idx="219">
                  <c:v>1.4980627980198145E-2</c:v>
                </c:pt>
                <c:pt idx="220">
                  <c:v>1.5069724485337624E-2</c:v>
                </c:pt>
                <c:pt idx="221">
                  <c:v>1.5159027883739273E-2</c:v>
                </c:pt>
                <c:pt idx="222">
                  <c:v>1.5248539863865236E-2</c:v>
                </c:pt>
                <c:pt idx="223">
                  <c:v>1.5338262133798682E-2</c:v>
                </c:pt>
                <c:pt idx="224">
                  <c:v>1.5428196421387127E-2</c:v>
                </c:pt>
                <c:pt idx="225">
                  <c:v>1.5518344474392404E-2</c:v>
                </c:pt>
                <c:pt idx="226">
                  <c:v>1.5608708060646017E-2</c:v>
                </c:pt>
                <c:pt idx="227">
                  <c:v>1.5699288968211263E-2</c:v>
                </c:pt>
                <c:pt idx="228">
                  <c:v>1.5790089005552267E-2</c:v>
                </c:pt>
                <c:pt idx="229">
                  <c:v>1.5881110001707967E-2</c:v>
                </c:pt>
                <c:pt idx="230">
                  <c:v>1.5972353806473868E-2</c:v>
                </c:pt>
                <c:pt idx="231">
                  <c:v>1.6063822290589308E-2</c:v>
                </c:pt>
                <c:pt idx="232">
                  <c:v>1.6155517345931229E-2</c:v>
                </c:pt>
                <c:pt idx="233">
                  <c:v>1.6247440885714795E-2</c:v>
                </c:pt>
                <c:pt idx="234">
                  <c:v>1.6339594844700139E-2</c:v>
                </c:pt>
                <c:pt idx="235">
                  <c:v>1.6431981179405655E-2</c:v>
                </c:pt>
                <c:pt idx="236">
                  <c:v>1.6524601868328055E-2</c:v>
                </c:pt>
                <c:pt idx="237">
                  <c:v>1.6617458912168721E-2</c:v>
                </c:pt>
                <c:pt idx="238">
                  <c:v>1.6710554334067203E-2</c:v>
                </c:pt>
                <c:pt idx="239">
                  <c:v>1.6803890179840825E-2</c:v>
                </c:pt>
                <c:pt idx="240">
                  <c:v>1.6897468518231595E-2</c:v>
                </c:pt>
                <c:pt idx="241">
                  <c:v>1.699129144115975E-2</c:v>
                </c:pt>
                <c:pt idx="242">
                  <c:v>1.7085361063984214E-2</c:v>
                </c:pt>
                <c:pt idx="243">
                  <c:v>1.7179679525770132E-2</c:v>
                </c:pt>
                <c:pt idx="244">
                  <c:v>1.7274248989563309E-2</c:v>
                </c:pt>
                <c:pt idx="245">
                  <c:v>1.7369071642671957E-2</c:v>
                </c:pt>
                <c:pt idx="246">
                  <c:v>1.7464149696955804E-2</c:v>
                </c:pt>
                <c:pt idx="247">
                  <c:v>1.7559485389122085E-2</c:v>
                </c:pt>
                <c:pt idx="248">
                  <c:v>1.7655080981029282E-2</c:v>
                </c:pt>
                <c:pt idx="249">
                  <c:v>1.7750938759998457E-2</c:v>
                </c:pt>
                <c:pt idx="250">
                  <c:v>1.7847061039131983E-2</c:v>
                </c:pt>
                <c:pt idx="251">
                  <c:v>1.7943450157640112E-2</c:v>
                </c:pt>
                <c:pt idx="252">
                  <c:v>1.804010848117546E-2</c:v>
                </c:pt>
                <c:pt idx="253">
                  <c:v>1.8137038402175131E-2</c:v>
                </c:pt>
                <c:pt idx="254">
                  <c:v>1.8234242340211378E-2</c:v>
                </c:pt>
                <c:pt idx="255">
                  <c:v>1.8331722742350183E-2</c:v>
                </c:pt>
                <c:pt idx="256">
                  <c:v>1.8429482083518148E-2</c:v>
                </c:pt>
                <c:pt idx="257">
                  <c:v>1.8527522866878289E-2</c:v>
                </c:pt>
                <c:pt idx="258">
                  <c:v>1.8625847624213574E-2</c:v>
                </c:pt>
                <c:pt idx="259">
                  <c:v>1.8724458916320366E-2</c:v>
                </c:pt>
                <c:pt idx="260">
                  <c:v>1.8823359333409666E-2</c:v>
                </c:pt>
                <c:pt idx="261">
                  <c:v>1.8922551495518473E-2</c:v>
                </c:pt>
                <c:pt idx="262">
                  <c:v>1.9022038052929617E-2</c:v>
                </c:pt>
                <c:pt idx="263">
                  <c:v>1.9121821686600982E-2</c:v>
                </c:pt>
                <c:pt idx="264">
                  <c:v>1.9221905108605403E-2</c:v>
                </c:pt>
                <c:pt idx="265">
                  <c:v>1.9322291062578736E-2</c:v>
                </c:pt>
                <c:pt idx="266">
                  <c:v>1.942298232417906E-2</c:v>
                </c:pt>
                <c:pt idx="267">
                  <c:v>1.9523981701555768E-2</c:v>
                </c:pt>
                <c:pt idx="268">
                  <c:v>1.9625292035828683E-2</c:v>
                </c:pt>
                <c:pt idx="269">
                  <c:v>1.972691620157804E-2</c:v>
                </c:pt>
                <c:pt idx="270">
                  <c:v>1.9828857107345312E-2</c:v>
                </c:pt>
                <c:pt idx="271">
                  <c:v>1.993111769614447E-2</c:v>
                </c:pt>
                <c:pt idx="272">
                  <c:v>2.0033700945985607E-2</c:v>
                </c:pt>
                <c:pt idx="273">
                  <c:v>2.0136609870408648E-2</c:v>
                </c:pt>
                <c:pt idx="274">
                  <c:v>2.0239847519029849E-2</c:v>
                </c:pt>
                <c:pt idx="275">
                  <c:v>2.0343416978099452E-2</c:v>
                </c:pt>
                <c:pt idx="276">
                  <c:v>2.0447321371072535E-2</c:v>
                </c:pt>
                <c:pt idx="277">
                  <c:v>2.0551563859191296E-2</c:v>
                </c:pt>
                <c:pt idx="278">
                  <c:v>2.0656147642080683E-2</c:v>
                </c:pt>
                <c:pt idx="279">
                  <c:v>2.0761075958357064E-2</c:v>
                </c:pt>
                <c:pt idx="280">
                  <c:v>2.086635208625005E-2</c:v>
                </c:pt>
                <c:pt idx="281">
                  <c:v>2.0971979344238306E-2</c:v>
                </c:pt>
                <c:pt idx="282">
                  <c:v>2.107796109169869E-2</c:v>
                </c:pt>
                <c:pt idx="283">
                  <c:v>2.1184300729570307E-2</c:v>
                </c:pt>
                <c:pt idx="284">
                  <c:v>2.1291001701033135E-2</c:v>
                </c:pt>
                <c:pt idx="285">
                  <c:v>2.1398067492200946E-2</c:v>
                </c:pt>
                <c:pt idx="286">
                  <c:v>2.1505501632830666E-2</c:v>
                </c:pt>
                <c:pt idx="287">
                  <c:v>2.1613307697046193E-2</c:v>
                </c:pt>
                <c:pt idx="288">
                  <c:v>2.1721489304079231E-2</c:v>
                </c:pt>
                <c:pt idx="289">
                  <c:v>2.1830050119026275E-2</c:v>
                </c:pt>
                <c:pt idx="290">
                  <c:v>2.1938993853621989E-2</c:v>
                </c:pt>
                <c:pt idx="291">
                  <c:v>2.2048324267030798E-2</c:v>
                </c:pt>
                <c:pt idx="292">
                  <c:v>2.2158045166655319E-2</c:v>
                </c:pt>
                <c:pt idx="293">
                  <c:v>2.226816040896331E-2</c:v>
                </c:pt>
                <c:pt idx="294">
                  <c:v>2.2378673900333282E-2</c:v>
                </c:pt>
                <c:pt idx="295">
                  <c:v>2.248958959791891E-2</c:v>
                </c:pt>
                <c:pt idx="296">
                  <c:v>2.2600911510533197E-2</c:v>
                </c:pt>
                <c:pt idx="297">
                  <c:v>2.2712643699552861E-2</c:v>
                </c:pt>
                <c:pt idx="298">
                  <c:v>2.2824790279842744E-2</c:v>
                </c:pt>
                <c:pt idx="299">
                  <c:v>2.2937355420701726E-2</c:v>
                </c:pt>
                <c:pt idx="300">
                  <c:v>2.3050343346830381E-2</c:v>
                </c:pt>
                <c:pt idx="301">
                  <c:v>2.3163758339320505E-2</c:v>
                </c:pt>
                <c:pt idx="302">
                  <c:v>2.3277604736667797E-2</c:v>
                </c:pt>
                <c:pt idx="303">
                  <c:v>2.3391886935807533E-2</c:v>
                </c:pt>
                <c:pt idx="304">
                  <c:v>2.3506609393174789E-2</c:v>
                </c:pt>
                <c:pt idx="305">
                  <c:v>2.3621776625788831E-2</c:v>
                </c:pt>
                <c:pt idx="306">
                  <c:v>2.3737393212363466E-2</c:v>
                </c:pt>
                <c:pt idx="307">
                  <c:v>2.3853463794442514E-2</c:v>
                </c:pt>
                <c:pt idx="308">
                  <c:v>2.3969993077563131E-2</c:v>
                </c:pt>
                <c:pt idx="309">
                  <c:v>2.4086985832445802E-2</c:v>
                </c:pt>
                <c:pt idx="310">
                  <c:v>2.4204446896212737E-2</c:v>
                </c:pt>
                <c:pt idx="311">
                  <c:v>2.4322381173635665E-2</c:v>
                </c:pt>
                <c:pt idx="312">
                  <c:v>2.4440793638412867E-2</c:v>
                </c:pt>
                <c:pt idx="313">
                  <c:v>2.455968933447766E-2</c:v>
                </c:pt>
                <c:pt idx="314">
                  <c:v>2.4679073377337369E-2</c:v>
                </c:pt>
                <c:pt idx="315">
                  <c:v>2.4798950955445851E-2</c:v>
                </c:pt>
                <c:pt idx="316">
                  <c:v>2.4919327331608634E-2</c:v>
                </c:pt>
                <c:pt idx="317">
                  <c:v>2.504020784442261E-2</c:v>
                </c:pt>
                <c:pt idx="318">
                  <c:v>2.5161597909751171E-2</c:v>
                </c:pt>
                <c:pt idx="319">
                  <c:v>2.5283503022235341E-2</c:v>
                </c:pt>
                <c:pt idx="320">
                  <c:v>2.5405928756842527E-2</c:v>
                </c:pt>
                <c:pt idx="321">
                  <c:v>2.5528880770454048E-2</c:v>
                </c:pt>
                <c:pt idx="322">
                  <c:v>2.5652364803491572E-2</c:v>
                </c:pt>
                <c:pt idx="323">
                  <c:v>2.5776386681584895E-2</c:v>
                </c:pt>
                <c:pt idx="324">
                  <c:v>2.5900952317281789E-2</c:v>
                </c:pt>
                <c:pt idx="325">
                  <c:v>2.6026067711800691E-2</c:v>
                </c:pt>
                <c:pt idx="326">
                  <c:v>2.6151738956828305E-2</c:v>
                </c:pt>
                <c:pt idx="327">
                  <c:v>2.6277972236363079E-2</c:v>
                </c:pt>
                <c:pt idx="328">
                  <c:v>2.6404773828605954E-2</c:v>
                </c:pt>
                <c:pt idx="329">
                  <c:v>2.6532150107899926E-2</c:v>
                </c:pt>
                <c:pt idx="330">
                  <c:v>2.6660107546719783E-2</c:v>
                </c:pt>
                <c:pt idx="331">
                  <c:v>2.6788652717713975E-2</c:v>
                </c:pt>
                <c:pt idx="332">
                  <c:v>2.6917792295799336E-2</c:v>
                </c:pt>
                <c:pt idx="333">
                  <c:v>2.7047533060311709E-2</c:v>
                </c:pt>
                <c:pt idx="334">
                  <c:v>2.7177881897212951E-2</c:v>
                </c:pt>
                <c:pt idx="335">
                  <c:v>2.7308845801356431E-2</c:v>
                </c:pt>
                <c:pt idx="336">
                  <c:v>2.744043187881345E-2</c:v>
                </c:pt>
                <c:pt idx="337">
                  <c:v>2.7572647349261875E-2</c:v>
                </c:pt>
                <c:pt idx="338">
                  <c:v>2.7705499548439354E-2</c:v>
                </c:pt>
                <c:pt idx="339">
                  <c:v>2.7838995930663114E-2</c:v>
                </c:pt>
                <c:pt idx="340">
                  <c:v>2.7973144071418005E-2</c:v>
                </c:pt>
                <c:pt idx="341">
                  <c:v>2.8107951670016264E-2</c:v>
                </c:pt>
                <c:pt idx="342">
                  <c:v>2.8243426552329861E-2</c:v>
                </c:pt>
                <c:pt idx="343">
                  <c:v>2.8379576673599183E-2</c:v>
                </c:pt>
                <c:pt idx="344">
                  <c:v>2.8516410121319176E-2</c:v>
                </c:pt>
                <c:pt idx="345">
                  <c:v>2.8653935118207161E-2</c:v>
                </c:pt>
                <c:pt idx="346">
                  <c:v>2.879216002525356E-2</c:v>
                </c:pt>
                <c:pt idx="347">
                  <c:v>2.8931093344859528E-2</c:v>
                </c:pt>
                <c:pt idx="348">
                  <c:v>2.9070743724063323E-2</c:v>
                </c:pt>
                <c:pt idx="349">
                  <c:v>2.9211119957859563E-2</c:v>
                </c:pt>
                <c:pt idx="350">
                  <c:v>2.9352230992613818E-2</c:v>
                </c:pt>
                <c:pt idx="351">
                  <c:v>2.9494085929576114E-2</c:v>
                </c:pt>
                <c:pt idx="352">
                  <c:v>2.9636694028496894E-2</c:v>
                </c:pt>
                <c:pt idx="353">
                  <c:v>2.9780064711348392E-2</c:v>
                </c:pt>
                <c:pt idx="354">
                  <c:v>2.9924207566155984E-2</c:v>
                </c:pt>
                <c:pt idx="355">
                  <c:v>3.0069132350943373E-2</c:v>
                </c:pt>
                <c:pt idx="356">
                  <c:v>3.0214848997794471E-2</c:v>
                </c:pt>
                <c:pt idx="357">
                  <c:v>3.0361367617037831E-2</c:v>
                </c:pt>
                <c:pt idx="358">
                  <c:v>3.0508698501556891E-2</c:v>
                </c:pt>
                <c:pt idx="359">
                  <c:v>3.065685213123065E-2</c:v>
                </c:pt>
                <c:pt idx="360">
                  <c:v>3.0805839177510674E-2</c:v>
                </c:pt>
                <c:pt idx="361">
                  <c:v>3.0955670508137693E-2</c:v>
                </c:pt>
                <c:pt idx="362">
                  <c:v>3.1106357192004514E-2</c:v>
                </c:pt>
                <c:pt idx="363">
                  <c:v>3.1257910504169685E-2</c:v>
                </c:pt>
                <c:pt idx="364">
                  <c:v>3.1410341931027888E-2</c:v>
                </c:pt>
                <c:pt idx="365">
                  <c:v>3.1563663175643242E-2</c:v>
                </c:pt>
                <c:pt idx="366">
                  <c:v>3.1717886163251288E-2</c:v>
                </c:pt>
                <c:pt idx="367">
                  <c:v>3.1873023046936039E-2</c:v>
                </c:pt>
                <c:pt idx="368">
                  <c:v>3.202908621348944E-2</c:v>
                </c:pt>
                <c:pt idx="369">
                  <c:v>3.2186088289459278E-2</c:v>
                </c:pt>
                <c:pt idx="370">
                  <c:v>3.2344042147393851E-2</c:v>
                </c:pt>
                <c:pt idx="371">
                  <c:v>3.2502960912290636E-2</c:v>
                </c:pt>
                <c:pt idx="372">
                  <c:v>3.2662857968256978E-2</c:v>
                </c:pt>
                <c:pt idx="373">
                  <c:v>3.2823746965390886E-2</c:v>
                </c:pt>
                <c:pt idx="374">
                  <c:v>3.2985641826891857E-2</c:v>
                </c:pt>
                <c:pt idx="375">
                  <c:v>3.3148556756409493E-2</c:v>
                </c:pt>
                <c:pt idx="376">
                  <c:v>3.3312506245640701E-2</c:v>
                </c:pt>
                <c:pt idx="377">
                  <c:v>3.3477505082184861E-2</c:v>
                </c:pt>
                <c:pt idx="378">
                  <c:v>3.3643568357667998E-2</c:v>
                </c:pt>
                <c:pt idx="379">
                  <c:v>3.3810711476146657E-2</c:v>
                </c:pt>
                <c:pt idx="380">
                  <c:v>3.3978950162803445E-2</c:v>
                </c:pt>
                <c:pt idx="381">
                  <c:v>3.4148300472946536E-2</c:v>
                </c:pt>
                <c:pt idx="382">
                  <c:v>3.4318778801325181E-2</c:v>
                </c:pt>
                <c:pt idx="383">
                  <c:v>3.4490401891775734E-2</c:v>
                </c:pt>
                <c:pt idx="384">
                  <c:v>3.4663186847211577E-2</c:v>
                </c:pt>
                <c:pt idx="385">
                  <c:v>3.4837151139971767E-2</c:v>
                </c:pt>
                <c:pt idx="386">
                  <c:v>3.5012312622544214E-2</c:v>
                </c:pt>
                <c:pt idx="387">
                  <c:v>3.5188689538679957E-2</c:v>
                </c:pt>
                <c:pt idx="388">
                  <c:v>3.5366300534914859E-2</c:v>
                </c:pt>
                <c:pt idx="389">
                  <c:v>3.5545164672517948E-2</c:v>
                </c:pt>
                <c:pt idx="390">
                  <c:v>3.5725301439884345E-2</c:v>
                </c:pt>
                <c:pt idx="391">
                  <c:v>3.5906730765393725E-2</c:v>
                </c:pt>
                <c:pt idx="392">
                  <c:v>3.6089473030754438E-2</c:v>
                </c:pt>
                <c:pt idx="393">
                  <c:v>3.6273549084856402E-2</c:v>
                </c:pt>
                <c:pt idx="394">
                  <c:v>3.645898025815577E-2</c:v>
                </c:pt>
                <c:pt idx="395">
                  <c:v>3.6645788377615271E-2</c:v>
                </c:pt>
                <c:pt idx="396">
                  <c:v>3.6833995782227825E-2</c:v>
                </c:pt>
                <c:pt idx="397">
                  <c:v>3.7023625339149609E-2</c:v>
                </c:pt>
                <c:pt idx="398">
                  <c:v>3.7214700460471255E-2</c:v>
                </c:pt>
                <c:pt idx="399">
                  <c:v>3.740724512065921E-2</c:v>
                </c:pt>
                <c:pt idx="400">
                  <c:v>3.7601283874698084E-2</c:v>
                </c:pt>
                <c:pt idx="401">
                  <c:v>3.7796841876968502E-2</c:v>
                </c:pt>
                <c:pt idx="402">
                  <c:v>3.7993944900896623E-2</c:v>
                </c:pt>
                <c:pt idx="403">
                  <c:v>3.8192619359413968E-2</c:v>
                </c:pt>
                <c:pt idx="404">
                  <c:v>3.8392892326266151E-2</c:v>
                </c:pt>
                <c:pt idx="405">
                  <c:v>3.8594791558215387E-2</c:v>
                </c:pt>
                <c:pt idx="406">
                  <c:v>3.8798345518179955E-2</c:v>
                </c:pt>
                <c:pt idx="407">
                  <c:v>3.9003583399360518E-2</c:v>
                </c:pt>
                <c:pt idx="408">
                  <c:v>3.9210535150401786E-2</c:v>
                </c:pt>
                <c:pt idx="409">
                  <c:v>3.941923150164546E-2</c:v>
                </c:pt>
                <c:pt idx="410">
                  <c:v>3.9629703992529991E-2</c:v>
                </c:pt>
                <c:pt idx="411">
                  <c:v>3.9841985000199247E-2</c:v>
                </c:pt>
                <c:pt idx="412">
                  <c:v>4.0056107769382517E-2</c:v>
                </c:pt>
                <c:pt idx="413">
                  <c:v>4.0272106443616659E-2</c:v>
                </c:pt>
                <c:pt idx="414">
                  <c:v>4.0490016097880999E-2</c:v>
                </c:pt>
                <c:pt idx="415">
                  <c:v>4.0709872772724122E-2</c:v>
                </c:pt>
                <c:pt idx="416">
                  <c:v>4.0931713509963497E-2</c:v>
                </c:pt>
                <c:pt idx="417">
                  <c:v>4.1155576390046793E-2</c:v>
                </c:pt>
                <c:pt idx="418">
                  <c:v>4.1381500571168073E-2</c:v>
                </c:pt>
                <c:pt idx="419">
                  <c:v>4.160952633023781E-2</c:v>
                </c:pt>
                <c:pt idx="420">
                  <c:v>4.1839695105814687E-2</c:v>
                </c:pt>
                <c:pt idx="421">
                  <c:v>4.2072049543111216E-2</c:v>
                </c:pt>
                <c:pt idx="422">
                  <c:v>4.2306633541195175E-2</c:v>
                </c:pt>
                <c:pt idx="423">
                  <c:v>4.2543492302516354E-2</c:v>
                </c:pt>
                <c:pt idx="424">
                  <c:v>4.2782672384897774E-2</c:v>
                </c:pt>
                <c:pt idx="425">
                  <c:v>4.3024221756138528E-2</c:v>
                </c:pt>
                <c:pt idx="426">
                  <c:v>4.3268189851388847E-2</c:v>
                </c:pt>
                <c:pt idx="427">
                  <c:v>4.351462763346596E-2</c:v>
                </c:pt>
                <c:pt idx="428">
                  <c:v>4.3763587656294761E-2</c:v>
                </c:pt>
                <c:pt idx="429">
                  <c:v>4.4015124131668297E-2</c:v>
                </c:pt>
                <c:pt idx="430">
                  <c:v>4.4269292999539619E-2</c:v>
                </c:pt>
                <c:pt idx="431">
                  <c:v>4.4526152002069323E-2</c:v>
                </c:pt>
                <c:pt idx="432">
                  <c:v>4.4785760761674599E-2</c:v>
                </c:pt>
                <c:pt idx="433">
                  <c:v>4.5048180863338998E-2</c:v>
                </c:pt>
                <c:pt idx="434">
                  <c:v>4.5313475941466799E-2</c:v>
                </c:pt>
                <c:pt idx="435">
                  <c:v>4.5581711771585175E-2</c:v>
                </c:pt>
                <c:pt idx="436">
                  <c:v>4.5852956367221989E-2</c:v>
                </c:pt>
                <c:pt idx="437">
                  <c:v>4.6127280082313912E-2</c:v>
                </c:pt>
                <c:pt idx="438">
                  <c:v>4.6404755719527277E-2</c:v>
                </c:pt>
                <c:pt idx="439">
                  <c:v>4.6685458644905302E-2</c:v>
                </c:pt>
                <c:pt idx="440">
                  <c:v>4.6969466909290269E-2</c:v>
                </c:pt>
                <c:pt idx="441">
                  <c:v>4.7256861377006382E-2</c:v>
                </c:pt>
                <c:pt idx="442">
                  <c:v>4.7547725862329013E-2</c:v>
                </c:pt>
                <c:pt idx="443">
                  <c:v>4.7842147274313275E-2</c:v>
                </c:pt>
                <c:pt idx="444">
                  <c:v>4.8140215770601881E-2</c:v>
                </c:pt>
                <c:pt idx="445">
                  <c:v>4.8442024920889351E-2</c:v>
                </c:pt>
                <c:pt idx="446">
                  <c:v>4.8747671880777173E-2</c:v>
                </c:pt>
                <c:pt idx="447">
                  <c:v>4.9057257576822652E-2</c:v>
                </c:pt>
                <c:pt idx="448">
                  <c:v>4.9370886903656132E-2</c:v>
                </c:pt>
                <c:pt idx="449">
                  <c:v>4.9688668934122847E-2</c:v>
                </c:pt>
                <c:pt idx="450">
                  <c:v>5.0010717143494199E-2</c:v>
                </c:pt>
                <c:pt idx="451">
                  <c:v>5.0337149648893548E-2</c:v>
                </c:pt>
                <c:pt idx="452">
                  <c:v>5.0668089465190233E-2</c:v>
                </c:pt>
                <c:pt idx="453">
                  <c:v>5.1003664778739619E-2</c:v>
                </c:pt>
                <c:pt idx="454">
                  <c:v>5.1344009240481076E-2</c:v>
                </c:pt>
                <c:pt idx="455">
                  <c:v>5.168926228005815E-2</c:v>
                </c:pt>
                <c:pt idx="456">
                  <c:v>5.2039569442796821E-2</c:v>
                </c:pt>
                <c:pt idx="457">
                  <c:v>5.2395082751561552E-2</c:v>
                </c:pt>
                <c:pt idx="458">
                  <c:v>5.2755961095727111E-2</c:v>
                </c:pt>
                <c:pt idx="459">
                  <c:v>5.3122370649736524E-2</c:v>
                </c:pt>
                <c:pt idx="460">
                  <c:v>5.3494485323986062E-2</c:v>
                </c:pt>
                <c:pt idx="461">
                  <c:v>5.3872487251075754E-2</c:v>
                </c:pt>
                <c:pt idx="462">
                  <c:v>5.4256567310805123E-2</c:v>
                </c:pt>
                <c:pt idx="463">
                  <c:v>5.4646925697673848E-2</c:v>
                </c:pt>
                <c:pt idx="464">
                  <c:v>5.5043772535080672E-2</c:v>
                </c:pt>
                <c:pt idx="465">
                  <c:v>5.5447328540905366E-2</c:v>
                </c:pt>
                <c:pt idx="466">
                  <c:v>5.5857825749712792E-2</c:v>
                </c:pt>
                <c:pt idx="467">
                  <c:v>5.6275508297455264E-2</c:v>
                </c:pt>
                <c:pt idx="468">
                  <c:v>5.6700633275269759E-2</c:v>
                </c:pt>
                <c:pt idx="469">
                  <c:v>5.7133471659795931E-2</c:v>
                </c:pt>
                <c:pt idx="470">
                  <c:v>5.7574309328385295E-2</c:v>
                </c:pt>
                <c:pt idx="471">
                  <c:v>5.8023448168662263E-2</c:v>
                </c:pt>
                <c:pt idx="472">
                  <c:v>5.8481207293147139E-2</c:v>
                </c:pt>
                <c:pt idx="473">
                  <c:v>5.8947924371101017E-2</c:v>
                </c:pt>
                <c:pt idx="474">
                  <c:v>5.942395709141856E-2</c:v>
                </c:pt>
                <c:pt idx="475">
                  <c:v>5.9909684772342361E-2</c:v>
                </c:pt>
                <c:pt idx="476">
                  <c:v>6.0405510136025145E-2</c:v>
                </c:pt>
                <c:pt idx="477">
                  <c:v>6.0911861268605247E-2</c:v>
                </c:pt>
                <c:pt idx="478">
                  <c:v>6.1429193789542494E-2</c:v>
                </c:pt>
                <c:pt idx="479">
                  <c:v>6.1957993257586337E-2</c:v>
                </c:pt>
                <c:pt idx="480">
                  <c:v>6.2498777845014744E-2</c:v>
                </c:pt>
                <c:pt idx="481">
                  <c:v>6.3052101316828382E-2</c:v>
                </c:pt>
                <c:pt idx="482">
                  <c:v>6.3618556357568759E-2</c:v>
                </c:pt>
                <c:pt idx="483">
                  <c:v>6.4198778295560199E-2</c:v>
                </c:pt>
                <c:pt idx="484">
                  <c:v>6.479344928289614E-2</c:v>
                </c:pt>
                <c:pt idx="485">
                  <c:v>6.5403302999720678E-2</c:v>
                </c:pt>
                <c:pt idx="486">
                  <c:v>6.6029129963692271E-2</c:v>
                </c:pt>
                <c:pt idx="487">
                  <c:v>6.6671783540450835E-2</c:v>
                </c:pt>
                <c:pt idx="488">
                  <c:v>6.7332186769083535E-2</c:v>
                </c:pt>
                <c:pt idx="489">
                  <c:v>6.8011340138804569E-2</c:v>
                </c:pt>
                <c:pt idx="490">
                  <c:v>6.8710330480378445E-2</c:v>
                </c:pt>
                <c:pt idx="491">
                  <c:v>6.9430341169566548E-2</c:v>
                </c:pt>
                <c:pt idx="492">
                  <c:v>7.0172663881833408E-2</c:v>
                </c:pt>
                <c:pt idx="493">
                  <c:v>7.0938712190024178E-2</c:v>
                </c:pt>
                <c:pt idx="494">
                  <c:v>7.1730037362761706E-2</c:v>
                </c:pt>
                <c:pt idx="495">
                  <c:v>7.2548346805026989E-2</c:v>
                </c:pt>
                <c:pt idx="496">
                  <c:v>7.3395525689230065E-2</c:v>
                </c:pt>
                <c:pt idx="497">
                  <c:v>7.4273662462559314E-2</c:v>
                </c:pt>
                <c:pt idx="498">
                  <c:v>7.5185079094703428E-2</c:v>
                </c:pt>
                <c:pt idx="499">
                  <c:v>7.6132367163386297E-2</c:v>
                </c:pt>
                <c:pt idx="500">
                  <c:v>7.7118431183383407E-2</c:v>
                </c:pt>
                <c:pt idx="501">
                  <c:v>7.8146540995989944E-2</c:v>
                </c:pt>
                <c:pt idx="502">
                  <c:v>7.9220395590716433E-2</c:v>
                </c:pt>
                <c:pt idx="503">
                  <c:v>8.0344201488240147E-2</c:v>
                </c:pt>
                <c:pt idx="504">
                  <c:v>8.1522769860352187E-2</c:v>
                </c:pt>
                <c:pt idx="505">
                  <c:v>8.2761638029583987E-2</c:v>
                </c:pt>
                <c:pt idx="506">
                  <c:v>8.4067223078168038E-2</c:v>
                </c:pt>
                <c:pt idx="507">
                  <c:v>8.538234738992577E-2</c:v>
                </c:pt>
                <c:pt idx="508">
                  <c:v>8.6717040812536283E-2</c:v>
                </c:pt>
                <c:pt idx="509">
                  <c:v>8.8071967276849628E-2</c:v>
                </c:pt>
                <c:pt idx="510">
                  <c:v>8.9447642587730941E-2</c:v>
                </c:pt>
                <c:pt idx="511">
                  <c:v>9.0844600880588794E-2</c:v>
                </c:pt>
                <c:pt idx="512">
                  <c:v>9.2263395426929518E-2</c:v>
                </c:pt>
                <c:pt idx="513">
                  <c:v>9.3704599481893081E-2</c:v>
                </c:pt>
                <c:pt idx="514">
                  <c:v>9.5168807176342962E-2</c:v>
                </c:pt>
                <c:pt idx="515">
                  <c:v>9.6656634456255219E-2</c:v>
                </c:pt>
                <c:pt idx="516">
                  <c:v>9.8168720072355872E-2</c:v>
                </c:pt>
                <c:pt idx="517">
                  <c:v>9.9705726623162044E-2</c:v>
                </c:pt>
                <c:pt idx="518">
                  <c:v>0.10126834165481551</c:v>
                </c:pt>
                <c:pt idx="519">
                  <c:v>0.10285727882135401</c:v>
                </c:pt>
                <c:pt idx="520">
                  <c:v>0.10447327910931772</c:v>
                </c:pt>
                <c:pt idx="521">
                  <c:v>0.10611711213090337</c:v>
                </c:pt>
                <c:pt idx="522">
                  <c:v>0.10778957749018343</c:v>
                </c:pt>
                <c:pt idx="523">
                  <c:v>0.10949150622725515</c:v>
                </c:pt>
                <c:pt idx="524">
                  <c:v>0.11122376234556784</c:v>
                </c:pt>
                <c:pt idx="525">
                  <c:v>0.11298724442807916</c:v>
                </c:pt>
                <c:pt idx="526">
                  <c:v>0.11478288734833704</c:v>
                </c:pt>
                <c:pt idx="527">
                  <c:v>0.11661166408308067</c:v>
                </c:pt>
                <c:pt idx="528">
                  <c:v>0.1184745876334701</c:v>
                </c:pt>
                <c:pt idx="529">
                  <c:v>0.12037271306264055</c:v>
                </c:pt>
                <c:pt idx="530">
                  <c:v>0.12230713965791512</c:v>
                </c:pt>
                <c:pt idx="531">
                  <c:v>0.12427901322669307</c:v>
                </c:pt>
                <c:pt idx="532">
                  <c:v>0.12628952853579137</c:v>
                </c:pt>
                <c:pt idx="533">
                  <c:v>0.12833993190486012</c:v>
                </c:pt>
                <c:pt idx="534">
                  <c:v>0.13043152396537769</c:v>
                </c:pt>
                <c:pt idx="535">
                  <c:v>0.1325656625977647</c:v>
                </c:pt>
                <c:pt idx="536">
                  <c:v>0.13474376606022845</c:v>
                </c:pt>
                <c:pt idx="537">
                  <c:v>0.13696731632417519</c:v>
                </c:pt>
                <c:pt idx="538">
                  <c:v>0.13923786263235544</c:v>
                </c:pt>
                <c:pt idx="539">
                  <c:v>0.14155702529737549</c:v>
                </c:pt>
                <c:pt idx="540">
                  <c:v>0.14392649975983426</c:v>
                </c:pt>
                <c:pt idx="541">
                  <c:v>0.14634806092713001</c:v>
                </c:pt>
                <c:pt idx="542">
                  <c:v>0.14882356781597192</c:v>
                </c:pt>
                <c:pt idx="543">
                  <c:v>0.15135496852381627</c:v>
                </c:pt>
                <c:pt idx="544">
                  <c:v>0.15394430555688898</c:v>
                </c:pt>
                <c:pt idx="545">
                  <c:v>0.15659372154515422</c:v>
                </c:pt>
                <c:pt idx="546">
                  <c:v>0.15930546537758253</c:v>
                </c:pt>
                <c:pt idx="547">
                  <c:v>0.1620818987944371</c:v>
                </c:pt>
                <c:pt idx="548">
                  <c:v>0.16492550347698051</c:v>
                </c:pt>
                <c:pt idx="549">
                  <c:v>0.16783888867920549</c:v>
                </c:pt>
                <c:pt idx="550">
                  <c:v>0.17082479945077908</c:v>
                </c:pt>
                <c:pt idx="551">
                  <c:v>0.17388612550563698</c:v>
                </c:pt>
                <c:pt idx="552">
                  <c:v>0.17702591079643229</c:v>
                </c:pt>
                <c:pt idx="553">
                  <c:v>0.18024736386160178</c:v>
                </c:pt>
                <c:pt idx="554">
                  <c:v>0.18355386901913079</c:v>
                </c:pt>
                <c:pt idx="555">
                  <c:v>0.18694899848935306</c:v>
                </c:pt>
                <c:pt idx="556">
                  <c:v>0.19043652553842577</c:v>
                </c:pt>
                <c:pt idx="557">
                  <c:v>0.19402043874462674</c:v>
                </c:pt>
                <c:pt idx="558">
                  <c:v>0.19770495750149081</c:v>
                </c:pt>
                <c:pt idx="559">
                  <c:v>0.20149454888525944</c:v>
                </c:pt>
                <c:pt idx="560">
                  <c:v>0.20539394602940059</c:v>
                </c:pt>
                <c:pt idx="561">
                  <c:v>0.20940816816629268</c:v>
                </c:pt>
                <c:pt idx="562">
                  <c:v>0.21354254251596219</c:v>
                </c:pt>
                <c:pt idx="563">
                  <c:v>0.21780272822431537</c:v>
                </c:pt>
                <c:pt idx="564">
                  <c:v>0.22219474257911268</c:v>
                </c:pt>
                <c:pt idx="565">
                  <c:v>0.22672498976149263</c:v>
                </c:pt>
                <c:pt idx="566">
                  <c:v>0.23140029242480015</c:v>
                </c:pt>
                <c:pt idx="567">
                  <c:v>0.23622792643151844</c:v>
                </c:pt>
                <c:pt idx="568">
                  <c:v>0.24121565912415921</c:v>
                </c:pt>
                <c:pt idx="569">
                  <c:v>0.24637179155801747</c:v>
                </c:pt>
                <c:pt idx="570">
                  <c:v>0.25170520518399359</c:v>
                </c:pt>
                <c:pt idx="571">
                  <c:v>0.25722541353978629</c:v>
                </c:pt>
                <c:pt idx="572">
                  <c:v>0.26294261958929038</c:v>
                </c:pt>
                <c:pt idx="573">
                  <c:v>0.26886777944528961</c:v>
                </c:pt>
                <c:pt idx="574">
                  <c:v>0.27501267332201462</c:v>
                </c:pt>
                <c:pt idx="575">
                  <c:v>0.28138998469502319</c:v>
                </c:pt>
                <c:pt idx="576">
                  <c:v>0.28801338879995309</c:v>
                </c:pt>
                <c:pt idx="577">
                  <c:v>0.29489765178367949</c:v>
                </c:pt>
                <c:pt idx="578">
                  <c:v>0.30205874203698896</c:v>
                </c:pt>
                <c:pt idx="579">
                  <c:v>0.30951395549415256</c:v>
                </c:pt>
                <c:pt idx="580">
                  <c:v>0.31728205699030715</c:v>
                </c:pt>
                <c:pt idx="581">
                  <c:v>0.32538344013332809</c:v>
                </c:pt>
                <c:pt idx="582">
                  <c:v>0.33384030858616109</c:v>
                </c:pt>
                <c:pt idx="583">
                  <c:v>0.34267688218525572</c:v>
                </c:pt>
                <c:pt idx="584">
                  <c:v>0.35191963196210418</c:v>
                </c:pt>
                <c:pt idx="585">
                  <c:v>0.36159754891441825</c:v>
                </c:pt>
                <c:pt idx="586">
                  <c:v>0.37174245232534958</c:v>
                </c:pt>
                <c:pt idx="587">
                  <c:v>0.38238934459670937</c:v>
                </c:pt>
                <c:pt idx="588">
                  <c:v>0.39357682100090929</c:v>
                </c:pt>
                <c:pt idx="589">
                  <c:v>0.40534754453846056</c:v>
                </c:pt>
                <c:pt idx="590">
                  <c:v>0.41774879830671025</c:v>
                </c:pt>
                <c:pt idx="591">
                  <c:v>0.4308331305631824</c:v>
                </c:pt>
                <c:pt idx="592">
                  <c:v>0.44465911116481494</c:v>
                </c:pt>
              </c:numCache>
            </c:numRef>
          </c:xVal>
          <c:yVal>
            <c:numRef>
              <c:f>A!$B$58:$B$650</c:f>
              <c:numCache>
                <c:formatCode>General</c:formatCode>
                <c:ptCount val="593"/>
                <c:pt idx="0">
                  <c:v>0</c:v>
                </c:pt>
                <c:pt idx="1">
                  <c:v>1.3125</c:v>
                </c:pt>
                <c:pt idx="2">
                  <c:v>3.9309538653366758</c:v>
                </c:pt>
                <c:pt idx="3">
                  <c:v>6.5494077306733516</c:v>
                </c:pt>
                <c:pt idx="4">
                  <c:v>9.1678615960100274</c:v>
                </c:pt>
                <c:pt idx="5">
                  <c:v>11.786315461346703</c:v>
                </c:pt>
                <c:pt idx="6">
                  <c:v>14.404769326683379</c:v>
                </c:pt>
                <c:pt idx="7">
                  <c:v>17.023223192020055</c:v>
                </c:pt>
                <c:pt idx="8">
                  <c:v>19.641677057356731</c:v>
                </c:pt>
                <c:pt idx="9">
                  <c:v>22.260130922693406</c:v>
                </c:pt>
                <c:pt idx="10">
                  <c:v>24.878584788030082</c:v>
                </c:pt>
                <c:pt idx="11">
                  <c:v>27.497038653366758</c:v>
                </c:pt>
                <c:pt idx="12">
                  <c:v>30.115492518703434</c:v>
                </c:pt>
                <c:pt idx="13">
                  <c:v>32.733946384040109</c:v>
                </c:pt>
                <c:pt idx="14">
                  <c:v>35.352400249376785</c:v>
                </c:pt>
                <c:pt idx="15">
                  <c:v>37.970854114713461</c:v>
                </c:pt>
                <c:pt idx="16">
                  <c:v>40.589307980050137</c:v>
                </c:pt>
                <c:pt idx="17">
                  <c:v>43.207761845386813</c:v>
                </c:pt>
                <c:pt idx="18">
                  <c:v>45.826215710723488</c:v>
                </c:pt>
                <c:pt idx="19">
                  <c:v>48.444669576060164</c:v>
                </c:pt>
                <c:pt idx="20">
                  <c:v>51.06312344139684</c:v>
                </c:pt>
                <c:pt idx="21">
                  <c:v>53.681577306733516</c:v>
                </c:pt>
                <c:pt idx="22">
                  <c:v>56.300031172070192</c:v>
                </c:pt>
                <c:pt idx="23">
                  <c:v>58.918485037406867</c:v>
                </c:pt>
                <c:pt idx="24">
                  <c:v>61.536938902743543</c:v>
                </c:pt>
                <c:pt idx="25">
                  <c:v>64.155392768080219</c:v>
                </c:pt>
                <c:pt idx="26">
                  <c:v>66.773846633416895</c:v>
                </c:pt>
                <c:pt idx="27">
                  <c:v>69.392300498753571</c:v>
                </c:pt>
                <c:pt idx="28">
                  <c:v>72.010754364090246</c:v>
                </c:pt>
                <c:pt idx="29">
                  <c:v>74.629208229426922</c:v>
                </c:pt>
                <c:pt idx="30">
                  <c:v>77.247662094763598</c:v>
                </c:pt>
                <c:pt idx="31">
                  <c:v>79.866115960100274</c:v>
                </c:pt>
                <c:pt idx="32">
                  <c:v>82.484569825436949</c:v>
                </c:pt>
                <c:pt idx="33">
                  <c:v>85.103023690773625</c:v>
                </c:pt>
                <c:pt idx="34">
                  <c:v>87.721477556110301</c:v>
                </c:pt>
                <c:pt idx="35">
                  <c:v>90.339931421446977</c:v>
                </c:pt>
                <c:pt idx="36">
                  <c:v>92.958385286783653</c:v>
                </c:pt>
                <c:pt idx="37">
                  <c:v>95.576839152120328</c:v>
                </c:pt>
                <c:pt idx="38">
                  <c:v>98.195293017457004</c:v>
                </c:pt>
                <c:pt idx="39">
                  <c:v>100.81374688279368</c:v>
                </c:pt>
                <c:pt idx="40">
                  <c:v>103.43220074813036</c:v>
                </c:pt>
                <c:pt idx="41">
                  <c:v>106.05065461346703</c:v>
                </c:pt>
                <c:pt idx="42">
                  <c:v>108.66910847880371</c:v>
                </c:pt>
                <c:pt idx="43">
                  <c:v>111.28756234414038</c:v>
                </c:pt>
                <c:pt idx="44">
                  <c:v>113.90601620947706</c:v>
                </c:pt>
                <c:pt idx="45">
                  <c:v>116.52447007481373</c:v>
                </c:pt>
                <c:pt idx="46">
                  <c:v>119.14292394015041</c:v>
                </c:pt>
                <c:pt idx="47">
                  <c:v>121.76137780548709</c:v>
                </c:pt>
                <c:pt idx="48">
                  <c:v>124.37983167082376</c:v>
                </c:pt>
                <c:pt idx="49">
                  <c:v>126.99828553616044</c:v>
                </c:pt>
                <c:pt idx="50">
                  <c:v>129.61673940149711</c:v>
                </c:pt>
                <c:pt idx="51">
                  <c:v>132.23519326683379</c:v>
                </c:pt>
                <c:pt idx="52">
                  <c:v>134.85364713217047</c:v>
                </c:pt>
                <c:pt idx="53">
                  <c:v>137.47210099750714</c:v>
                </c:pt>
                <c:pt idx="54">
                  <c:v>140.09055486284382</c:v>
                </c:pt>
                <c:pt idx="55">
                  <c:v>142.70900872818049</c:v>
                </c:pt>
                <c:pt idx="56">
                  <c:v>145.32746259351717</c:v>
                </c:pt>
                <c:pt idx="57">
                  <c:v>147.94591645885384</c:v>
                </c:pt>
                <c:pt idx="58">
                  <c:v>150.56437032419052</c:v>
                </c:pt>
                <c:pt idx="59">
                  <c:v>153.1828241895272</c:v>
                </c:pt>
                <c:pt idx="60">
                  <c:v>155.80127805486387</c:v>
                </c:pt>
                <c:pt idx="61">
                  <c:v>158.41973192020055</c:v>
                </c:pt>
                <c:pt idx="62">
                  <c:v>161.03818578553722</c:v>
                </c:pt>
                <c:pt idx="63">
                  <c:v>163.6566396508739</c:v>
                </c:pt>
                <c:pt idx="64">
                  <c:v>166.27509351621057</c:v>
                </c:pt>
                <c:pt idx="65">
                  <c:v>168.89354738154725</c:v>
                </c:pt>
                <c:pt idx="66">
                  <c:v>171.51200124688393</c:v>
                </c:pt>
                <c:pt idx="67">
                  <c:v>174.1304551122206</c:v>
                </c:pt>
                <c:pt idx="68">
                  <c:v>176.74890897755728</c:v>
                </c:pt>
                <c:pt idx="69">
                  <c:v>179.36736284289395</c:v>
                </c:pt>
                <c:pt idx="70">
                  <c:v>181.98581670823063</c:v>
                </c:pt>
                <c:pt idx="71">
                  <c:v>184.60427057356731</c:v>
                </c:pt>
                <c:pt idx="72">
                  <c:v>187.22272443890398</c:v>
                </c:pt>
                <c:pt idx="73">
                  <c:v>189.84117830424066</c:v>
                </c:pt>
                <c:pt idx="74">
                  <c:v>192.45963216957733</c:v>
                </c:pt>
                <c:pt idx="75">
                  <c:v>195.07808603491401</c:v>
                </c:pt>
                <c:pt idx="76">
                  <c:v>197.69653990025068</c:v>
                </c:pt>
                <c:pt idx="77">
                  <c:v>200.31499376558736</c:v>
                </c:pt>
                <c:pt idx="78">
                  <c:v>202.93344763092404</c:v>
                </c:pt>
                <c:pt idx="79">
                  <c:v>205.55190149626071</c:v>
                </c:pt>
                <c:pt idx="80">
                  <c:v>208.17035536159739</c:v>
                </c:pt>
                <c:pt idx="81">
                  <c:v>210.78880922693406</c:v>
                </c:pt>
                <c:pt idx="82">
                  <c:v>213.40726309227074</c:v>
                </c:pt>
                <c:pt idx="83">
                  <c:v>216.02571695760741</c:v>
                </c:pt>
                <c:pt idx="84">
                  <c:v>218.64417082294409</c:v>
                </c:pt>
                <c:pt idx="85">
                  <c:v>221.26262468828077</c:v>
                </c:pt>
                <c:pt idx="86">
                  <c:v>223.88107855361744</c:v>
                </c:pt>
                <c:pt idx="87">
                  <c:v>226.49953241895412</c:v>
                </c:pt>
                <c:pt idx="88">
                  <c:v>229.11798628429079</c:v>
                </c:pt>
                <c:pt idx="89">
                  <c:v>231.73644014962747</c:v>
                </c:pt>
                <c:pt idx="90">
                  <c:v>234.35489401496415</c:v>
                </c:pt>
                <c:pt idx="91">
                  <c:v>236.97334788030082</c:v>
                </c:pt>
                <c:pt idx="92">
                  <c:v>239.5918017456375</c:v>
                </c:pt>
                <c:pt idx="93">
                  <c:v>242.21025561097417</c:v>
                </c:pt>
                <c:pt idx="94">
                  <c:v>244.82870947631085</c:v>
                </c:pt>
                <c:pt idx="95">
                  <c:v>247.44716334164752</c:v>
                </c:pt>
                <c:pt idx="96">
                  <c:v>250.0656172069842</c:v>
                </c:pt>
                <c:pt idx="97">
                  <c:v>252.68407107232088</c:v>
                </c:pt>
                <c:pt idx="98">
                  <c:v>255.30252493765755</c:v>
                </c:pt>
                <c:pt idx="99">
                  <c:v>257.92097880299423</c:v>
                </c:pt>
                <c:pt idx="100">
                  <c:v>260.5394326683309</c:v>
                </c:pt>
                <c:pt idx="101">
                  <c:v>263.15788653366758</c:v>
                </c:pt>
                <c:pt idx="102">
                  <c:v>265.77634039900425</c:v>
                </c:pt>
                <c:pt idx="103">
                  <c:v>268.39479426434093</c:v>
                </c:pt>
                <c:pt idx="104">
                  <c:v>271.01324812967761</c:v>
                </c:pt>
                <c:pt idx="105">
                  <c:v>273.63170199501428</c:v>
                </c:pt>
                <c:pt idx="106">
                  <c:v>276.25015586035096</c:v>
                </c:pt>
                <c:pt idx="107">
                  <c:v>278.86860972568763</c:v>
                </c:pt>
                <c:pt idx="108">
                  <c:v>281.48706359102431</c:v>
                </c:pt>
                <c:pt idx="109">
                  <c:v>284.10551745636099</c:v>
                </c:pt>
                <c:pt idx="110">
                  <c:v>286.72397132169766</c:v>
                </c:pt>
                <c:pt idx="111">
                  <c:v>289.34242518703434</c:v>
                </c:pt>
                <c:pt idx="112">
                  <c:v>291.96087905237101</c:v>
                </c:pt>
                <c:pt idx="113">
                  <c:v>294.57933291770769</c:v>
                </c:pt>
                <c:pt idx="114">
                  <c:v>297.19778678304436</c:v>
                </c:pt>
                <c:pt idx="115">
                  <c:v>299.81624064838104</c:v>
                </c:pt>
                <c:pt idx="116">
                  <c:v>302.43469451371772</c:v>
                </c:pt>
                <c:pt idx="117">
                  <c:v>305.05314837905439</c:v>
                </c:pt>
                <c:pt idx="118">
                  <c:v>307.67160224439107</c:v>
                </c:pt>
                <c:pt idx="119">
                  <c:v>310.29005610972774</c:v>
                </c:pt>
                <c:pt idx="120">
                  <c:v>312.90850997506442</c:v>
                </c:pt>
                <c:pt idx="121">
                  <c:v>315.52696384040109</c:v>
                </c:pt>
                <c:pt idx="122">
                  <c:v>318.14541770573777</c:v>
                </c:pt>
                <c:pt idx="123">
                  <c:v>320.76387157107445</c:v>
                </c:pt>
                <c:pt idx="124">
                  <c:v>323.38232543641112</c:v>
                </c:pt>
                <c:pt idx="125">
                  <c:v>326.0007793017478</c:v>
                </c:pt>
                <c:pt idx="126">
                  <c:v>328.61923316708447</c:v>
                </c:pt>
                <c:pt idx="127">
                  <c:v>331.23768703242115</c:v>
                </c:pt>
                <c:pt idx="128">
                  <c:v>333.85614089775783</c:v>
                </c:pt>
                <c:pt idx="129">
                  <c:v>336.4745947630945</c:v>
                </c:pt>
                <c:pt idx="130">
                  <c:v>339.09304862843118</c:v>
                </c:pt>
                <c:pt idx="131">
                  <c:v>341.71150249376785</c:v>
                </c:pt>
                <c:pt idx="132">
                  <c:v>344.32995635910453</c:v>
                </c:pt>
                <c:pt idx="133">
                  <c:v>346.9484102244412</c:v>
                </c:pt>
                <c:pt idx="134">
                  <c:v>349.56686408977788</c:v>
                </c:pt>
                <c:pt idx="135">
                  <c:v>352.18531795511456</c:v>
                </c:pt>
                <c:pt idx="136">
                  <c:v>354.80377182045123</c:v>
                </c:pt>
                <c:pt idx="137">
                  <c:v>357.42222568578791</c:v>
                </c:pt>
                <c:pt idx="138">
                  <c:v>360.04067955112458</c:v>
                </c:pt>
                <c:pt idx="139">
                  <c:v>362.65913341646126</c:v>
                </c:pt>
                <c:pt idx="140">
                  <c:v>365.27758728179793</c:v>
                </c:pt>
                <c:pt idx="141">
                  <c:v>367.89604114713461</c:v>
                </c:pt>
                <c:pt idx="142">
                  <c:v>370.51449501247129</c:v>
                </c:pt>
                <c:pt idx="143">
                  <c:v>373.13294887780796</c:v>
                </c:pt>
                <c:pt idx="144">
                  <c:v>375.75140274314464</c:v>
                </c:pt>
                <c:pt idx="145">
                  <c:v>378.36985660848131</c:v>
                </c:pt>
                <c:pt idx="146">
                  <c:v>380.98831047381799</c:v>
                </c:pt>
                <c:pt idx="147">
                  <c:v>383.60676433915467</c:v>
                </c:pt>
                <c:pt idx="148">
                  <c:v>386.22521820449134</c:v>
                </c:pt>
                <c:pt idx="149">
                  <c:v>388.84367206982802</c:v>
                </c:pt>
                <c:pt idx="150">
                  <c:v>391.46212593516469</c:v>
                </c:pt>
                <c:pt idx="151">
                  <c:v>394.08057980050137</c:v>
                </c:pt>
                <c:pt idx="152">
                  <c:v>396.69903366583804</c:v>
                </c:pt>
                <c:pt idx="153">
                  <c:v>399.31748753117472</c:v>
                </c:pt>
                <c:pt idx="154">
                  <c:v>401.9359413965114</c:v>
                </c:pt>
                <c:pt idx="155">
                  <c:v>404.55439526184807</c:v>
                </c:pt>
                <c:pt idx="156">
                  <c:v>407.17284912718475</c:v>
                </c:pt>
                <c:pt idx="157">
                  <c:v>409.79130299252142</c:v>
                </c:pt>
                <c:pt idx="158">
                  <c:v>412.4097568578581</c:v>
                </c:pt>
                <c:pt idx="159">
                  <c:v>415.02821072319477</c:v>
                </c:pt>
                <c:pt idx="160">
                  <c:v>417.64666458853145</c:v>
                </c:pt>
                <c:pt idx="161">
                  <c:v>420.26511845386813</c:v>
                </c:pt>
                <c:pt idx="162">
                  <c:v>422.8835723192048</c:v>
                </c:pt>
                <c:pt idx="163">
                  <c:v>425.50202618454148</c:v>
                </c:pt>
                <c:pt idx="164">
                  <c:v>428.12048004987815</c:v>
                </c:pt>
                <c:pt idx="165">
                  <c:v>430.73893391521483</c:v>
                </c:pt>
                <c:pt idx="166">
                  <c:v>433.35738778055151</c:v>
                </c:pt>
                <c:pt idx="167">
                  <c:v>435.97584164588818</c:v>
                </c:pt>
                <c:pt idx="168">
                  <c:v>438.59429551122486</c:v>
                </c:pt>
                <c:pt idx="169">
                  <c:v>441.21274937656153</c:v>
                </c:pt>
                <c:pt idx="170">
                  <c:v>443.83120324189821</c:v>
                </c:pt>
                <c:pt idx="171">
                  <c:v>446.44965710723488</c:v>
                </c:pt>
                <c:pt idx="172">
                  <c:v>449.06811097257156</c:v>
                </c:pt>
                <c:pt idx="173">
                  <c:v>451.68656483790824</c:v>
                </c:pt>
                <c:pt idx="174">
                  <c:v>454.30501870324491</c:v>
                </c:pt>
                <c:pt idx="175">
                  <c:v>456.92347256858159</c:v>
                </c:pt>
                <c:pt idx="176">
                  <c:v>459.54192643391826</c:v>
                </c:pt>
                <c:pt idx="177">
                  <c:v>462.16038029925494</c:v>
                </c:pt>
                <c:pt idx="178">
                  <c:v>464.77883416459161</c:v>
                </c:pt>
                <c:pt idx="179">
                  <c:v>467.39728802992829</c:v>
                </c:pt>
                <c:pt idx="180">
                  <c:v>470.01574189526497</c:v>
                </c:pt>
                <c:pt idx="181">
                  <c:v>472.63419576060164</c:v>
                </c:pt>
                <c:pt idx="182">
                  <c:v>475.25264962593832</c:v>
                </c:pt>
                <c:pt idx="183">
                  <c:v>477.87110349127499</c:v>
                </c:pt>
                <c:pt idx="184">
                  <c:v>480.48955735661167</c:v>
                </c:pt>
                <c:pt idx="185">
                  <c:v>483.10801122194835</c:v>
                </c:pt>
                <c:pt idx="186">
                  <c:v>485.72646508728502</c:v>
                </c:pt>
                <c:pt idx="187">
                  <c:v>488.3449189526217</c:v>
                </c:pt>
                <c:pt idx="188">
                  <c:v>490.96337281795837</c:v>
                </c:pt>
                <c:pt idx="189">
                  <c:v>493.58182668329505</c:v>
                </c:pt>
                <c:pt idx="190">
                  <c:v>496.20028054863172</c:v>
                </c:pt>
                <c:pt idx="191">
                  <c:v>498.8187344139684</c:v>
                </c:pt>
                <c:pt idx="192">
                  <c:v>501.43718827930508</c:v>
                </c:pt>
                <c:pt idx="193">
                  <c:v>504.05564214464175</c:v>
                </c:pt>
                <c:pt idx="194">
                  <c:v>506.67409600997843</c:v>
                </c:pt>
                <c:pt idx="195">
                  <c:v>509.2925498753151</c:v>
                </c:pt>
                <c:pt idx="196">
                  <c:v>511.91100374065178</c:v>
                </c:pt>
                <c:pt idx="197">
                  <c:v>514.52945760598845</c:v>
                </c:pt>
                <c:pt idx="198">
                  <c:v>517.14791147132519</c:v>
                </c:pt>
                <c:pt idx="199">
                  <c:v>519.76636533666181</c:v>
                </c:pt>
                <c:pt idx="200">
                  <c:v>522.38481920199843</c:v>
                </c:pt>
                <c:pt idx="201">
                  <c:v>525.00327306733516</c:v>
                </c:pt>
                <c:pt idx="202">
                  <c:v>527.62172693267189</c:v>
                </c:pt>
                <c:pt idx="203">
                  <c:v>530.24018079800851</c:v>
                </c:pt>
                <c:pt idx="204">
                  <c:v>532.85863466334513</c:v>
                </c:pt>
                <c:pt idx="205">
                  <c:v>535.47708852868186</c:v>
                </c:pt>
                <c:pt idx="206">
                  <c:v>538.09554239401859</c:v>
                </c:pt>
                <c:pt idx="207">
                  <c:v>540.71399625935521</c:v>
                </c:pt>
                <c:pt idx="208">
                  <c:v>543.33245012469183</c:v>
                </c:pt>
                <c:pt idx="209">
                  <c:v>545.95090399002856</c:v>
                </c:pt>
                <c:pt idx="210">
                  <c:v>548.5693578553653</c:v>
                </c:pt>
                <c:pt idx="211">
                  <c:v>551.18781172070192</c:v>
                </c:pt>
                <c:pt idx="212">
                  <c:v>553.80626558603853</c:v>
                </c:pt>
                <c:pt idx="213">
                  <c:v>556.42471945137527</c:v>
                </c:pt>
                <c:pt idx="214">
                  <c:v>559.043173316712</c:v>
                </c:pt>
                <c:pt idx="215">
                  <c:v>561.66162718204862</c:v>
                </c:pt>
                <c:pt idx="216">
                  <c:v>564.28008104738524</c:v>
                </c:pt>
                <c:pt idx="217">
                  <c:v>566.89853491272197</c:v>
                </c:pt>
                <c:pt idx="218">
                  <c:v>569.5169887780587</c:v>
                </c:pt>
                <c:pt idx="219">
                  <c:v>572.13544264339532</c:v>
                </c:pt>
                <c:pt idx="220">
                  <c:v>574.75389650873194</c:v>
                </c:pt>
                <c:pt idx="221">
                  <c:v>577.37235037406867</c:v>
                </c:pt>
                <c:pt idx="222">
                  <c:v>579.99080423940541</c:v>
                </c:pt>
                <c:pt idx="223">
                  <c:v>582.60925810474203</c:v>
                </c:pt>
                <c:pt idx="224">
                  <c:v>585.22771197007864</c:v>
                </c:pt>
                <c:pt idx="225">
                  <c:v>587.84616583541538</c:v>
                </c:pt>
                <c:pt idx="226">
                  <c:v>590.46461970075211</c:v>
                </c:pt>
                <c:pt idx="227">
                  <c:v>593.08307356608873</c:v>
                </c:pt>
                <c:pt idx="228">
                  <c:v>595.70152743142535</c:v>
                </c:pt>
                <c:pt idx="229">
                  <c:v>598.31998129676208</c:v>
                </c:pt>
                <c:pt idx="230">
                  <c:v>600.93843516209881</c:v>
                </c:pt>
                <c:pt idx="231">
                  <c:v>603.55688902743543</c:v>
                </c:pt>
                <c:pt idx="232">
                  <c:v>606.17534289277205</c:v>
                </c:pt>
                <c:pt idx="233">
                  <c:v>608.79379675810878</c:v>
                </c:pt>
                <c:pt idx="234">
                  <c:v>611.41225062344552</c:v>
                </c:pt>
                <c:pt idx="235">
                  <c:v>614.03070448878213</c:v>
                </c:pt>
                <c:pt idx="236">
                  <c:v>616.64915835411875</c:v>
                </c:pt>
                <c:pt idx="237">
                  <c:v>619.26761221945549</c:v>
                </c:pt>
                <c:pt idx="238">
                  <c:v>621.88606608479222</c:v>
                </c:pt>
                <c:pt idx="239">
                  <c:v>624.50451995012884</c:v>
                </c:pt>
                <c:pt idx="240">
                  <c:v>627.12297381546546</c:v>
                </c:pt>
                <c:pt idx="241">
                  <c:v>629.74142768080219</c:v>
                </c:pt>
                <c:pt idx="242">
                  <c:v>632.35988154613892</c:v>
                </c:pt>
                <c:pt idx="243">
                  <c:v>634.97833541147554</c:v>
                </c:pt>
                <c:pt idx="244">
                  <c:v>637.59678927681205</c:v>
                </c:pt>
                <c:pt idx="245">
                  <c:v>640.21524314214855</c:v>
                </c:pt>
                <c:pt idx="246">
                  <c:v>642.83369700748506</c:v>
                </c:pt>
                <c:pt idx="247">
                  <c:v>645.45215087282156</c:v>
                </c:pt>
                <c:pt idx="248">
                  <c:v>648.07060473815807</c:v>
                </c:pt>
                <c:pt idx="249">
                  <c:v>650.68905860349457</c:v>
                </c:pt>
                <c:pt idx="250">
                  <c:v>653.30751246883108</c:v>
                </c:pt>
                <c:pt idx="251">
                  <c:v>655.92596633416758</c:v>
                </c:pt>
                <c:pt idx="252">
                  <c:v>658.54442019950409</c:v>
                </c:pt>
                <c:pt idx="253">
                  <c:v>661.16287406484059</c:v>
                </c:pt>
                <c:pt idx="254">
                  <c:v>663.7813279301771</c:v>
                </c:pt>
                <c:pt idx="255">
                  <c:v>666.3997817955136</c:v>
                </c:pt>
                <c:pt idx="256">
                  <c:v>669.01823566085011</c:v>
                </c:pt>
                <c:pt idx="257">
                  <c:v>671.63668952618661</c:v>
                </c:pt>
                <c:pt idx="258">
                  <c:v>674.25514339152312</c:v>
                </c:pt>
                <c:pt idx="259">
                  <c:v>676.87359725685963</c:v>
                </c:pt>
                <c:pt idx="260">
                  <c:v>679.49205112219613</c:v>
                </c:pt>
                <c:pt idx="261">
                  <c:v>682.11050498753264</c:v>
                </c:pt>
                <c:pt idx="262">
                  <c:v>684.72895885286914</c:v>
                </c:pt>
                <c:pt idx="263">
                  <c:v>687.34741271820565</c:v>
                </c:pt>
                <c:pt idx="264">
                  <c:v>689.96586658354215</c:v>
                </c:pt>
                <c:pt idx="265">
                  <c:v>692.58432044887866</c:v>
                </c:pt>
                <c:pt idx="266">
                  <c:v>695.20277431421516</c:v>
                </c:pt>
                <c:pt idx="267">
                  <c:v>697.82122817955167</c:v>
                </c:pt>
                <c:pt idx="268">
                  <c:v>700.43968204488817</c:v>
                </c:pt>
                <c:pt idx="269">
                  <c:v>703.05813591022468</c:v>
                </c:pt>
                <c:pt idx="270">
                  <c:v>705.67658977556118</c:v>
                </c:pt>
                <c:pt idx="271">
                  <c:v>708.29504364089769</c:v>
                </c:pt>
                <c:pt idx="272">
                  <c:v>710.91349750623419</c:v>
                </c:pt>
                <c:pt idx="273">
                  <c:v>713.5319513715707</c:v>
                </c:pt>
                <c:pt idx="274">
                  <c:v>716.1504052369072</c:v>
                </c:pt>
                <c:pt idx="275">
                  <c:v>718.76885910224371</c:v>
                </c:pt>
                <c:pt idx="276">
                  <c:v>721.38731296758021</c:v>
                </c:pt>
                <c:pt idx="277">
                  <c:v>724.00576683291672</c:v>
                </c:pt>
                <c:pt idx="278">
                  <c:v>726.62422069825323</c:v>
                </c:pt>
                <c:pt idx="279">
                  <c:v>729.24267456358973</c:v>
                </c:pt>
                <c:pt idx="280">
                  <c:v>731.86112842892624</c:v>
                </c:pt>
                <c:pt idx="281">
                  <c:v>734.47958229426274</c:v>
                </c:pt>
                <c:pt idx="282">
                  <c:v>737.09803615959925</c:v>
                </c:pt>
                <c:pt idx="283">
                  <c:v>739.71649002493575</c:v>
                </c:pt>
                <c:pt idx="284">
                  <c:v>742.33494389027226</c:v>
                </c:pt>
                <c:pt idx="285">
                  <c:v>744.95339775560876</c:v>
                </c:pt>
                <c:pt idx="286">
                  <c:v>747.57185162094527</c:v>
                </c:pt>
                <c:pt idx="287">
                  <c:v>750.19030548628177</c:v>
                </c:pt>
                <c:pt idx="288">
                  <c:v>752.80875935161828</c:v>
                </c:pt>
                <c:pt idx="289">
                  <c:v>755.42721321695478</c:v>
                </c:pt>
                <c:pt idx="290">
                  <c:v>758.04566708229129</c:v>
                </c:pt>
                <c:pt idx="291">
                  <c:v>760.66412094762779</c:v>
                </c:pt>
                <c:pt idx="292">
                  <c:v>763.2825748129643</c:v>
                </c:pt>
                <c:pt idx="293">
                  <c:v>765.9010286783008</c:v>
                </c:pt>
                <c:pt idx="294">
                  <c:v>768.51948254363731</c:v>
                </c:pt>
                <c:pt idx="295">
                  <c:v>771.13793640897381</c:v>
                </c:pt>
                <c:pt idx="296">
                  <c:v>773.75639027431032</c:v>
                </c:pt>
                <c:pt idx="297">
                  <c:v>776.37484413964683</c:v>
                </c:pt>
                <c:pt idx="298">
                  <c:v>778.99329800498333</c:v>
                </c:pt>
                <c:pt idx="299">
                  <c:v>781.61175187031984</c:v>
                </c:pt>
                <c:pt idx="300">
                  <c:v>784.23020573565634</c:v>
                </c:pt>
                <c:pt idx="301">
                  <c:v>786.84865960099285</c:v>
                </c:pt>
                <c:pt idx="302">
                  <c:v>789.46711346632935</c:v>
                </c:pt>
                <c:pt idx="303">
                  <c:v>792.08556733166586</c:v>
                </c:pt>
                <c:pt idx="304">
                  <c:v>794.70402119700236</c:v>
                </c:pt>
                <c:pt idx="305">
                  <c:v>797.32247506233887</c:v>
                </c:pt>
                <c:pt idx="306">
                  <c:v>799.94092892767537</c:v>
                </c:pt>
                <c:pt idx="307">
                  <c:v>802.55938279301188</c:v>
                </c:pt>
                <c:pt idx="308">
                  <c:v>805.17783665834838</c:v>
                </c:pt>
                <c:pt idx="309">
                  <c:v>807.79629052368489</c:v>
                </c:pt>
                <c:pt idx="310">
                  <c:v>810.41474438902139</c:v>
                </c:pt>
                <c:pt idx="311">
                  <c:v>813.0331982543579</c:v>
                </c:pt>
                <c:pt idx="312">
                  <c:v>815.6516521196944</c:v>
                </c:pt>
                <c:pt idx="313">
                  <c:v>818.27010598503091</c:v>
                </c:pt>
                <c:pt idx="314">
                  <c:v>820.88855985036741</c:v>
                </c:pt>
                <c:pt idx="315">
                  <c:v>823.50701371570392</c:v>
                </c:pt>
                <c:pt idx="316">
                  <c:v>826.12546758104043</c:v>
                </c:pt>
                <c:pt idx="317">
                  <c:v>828.74392144637693</c:v>
                </c:pt>
                <c:pt idx="318">
                  <c:v>831.36237531171344</c:v>
                </c:pt>
                <c:pt idx="319">
                  <c:v>833.98082917704994</c:v>
                </c:pt>
                <c:pt idx="320">
                  <c:v>836.59928304238645</c:v>
                </c:pt>
                <c:pt idx="321">
                  <c:v>839.21773690772295</c:v>
                </c:pt>
                <c:pt idx="322">
                  <c:v>841.83619077305946</c:v>
                </c:pt>
                <c:pt idx="323">
                  <c:v>844.45464463839596</c:v>
                </c:pt>
                <c:pt idx="324">
                  <c:v>847.07309850373247</c:v>
                </c:pt>
                <c:pt idx="325">
                  <c:v>849.69155236906897</c:v>
                </c:pt>
                <c:pt idx="326">
                  <c:v>852.31000623440548</c:v>
                </c:pt>
                <c:pt idx="327">
                  <c:v>854.92846009974198</c:v>
                </c:pt>
                <c:pt idx="328">
                  <c:v>857.54691396507849</c:v>
                </c:pt>
                <c:pt idx="329">
                  <c:v>860.16536783041499</c:v>
                </c:pt>
                <c:pt idx="330">
                  <c:v>862.7838216957515</c:v>
                </c:pt>
                <c:pt idx="331">
                  <c:v>865.402275561088</c:v>
                </c:pt>
                <c:pt idx="332">
                  <c:v>868.02072942642451</c:v>
                </c:pt>
                <c:pt idx="333">
                  <c:v>870.63918329176101</c:v>
                </c:pt>
                <c:pt idx="334">
                  <c:v>873.25763715709752</c:v>
                </c:pt>
                <c:pt idx="335">
                  <c:v>875.87609102243403</c:v>
                </c:pt>
                <c:pt idx="336">
                  <c:v>878.49454488777053</c:v>
                </c:pt>
                <c:pt idx="337">
                  <c:v>881.11299875310704</c:v>
                </c:pt>
                <c:pt idx="338">
                  <c:v>883.73145261844354</c:v>
                </c:pt>
                <c:pt idx="339">
                  <c:v>886.34990648378005</c:v>
                </c:pt>
                <c:pt idx="340">
                  <c:v>888.96836034911655</c:v>
                </c:pt>
                <c:pt idx="341">
                  <c:v>891.58681421445306</c:v>
                </c:pt>
                <c:pt idx="342">
                  <c:v>894.20526807978956</c:v>
                </c:pt>
                <c:pt idx="343">
                  <c:v>896.82372194512607</c:v>
                </c:pt>
                <c:pt idx="344">
                  <c:v>899.44217581046257</c:v>
                </c:pt>
                <c:pt idx="345">
                  <c:v>902.06062967579908</c:v>
                </c:pt>
                <c:pt idx="346">
                  <c:v>904.67908354113558</c:v>
                </c:pt>
                <c:pt idx="347">
                  <c:v>907.29753740647209</c:v>
                </c:pt>
                <c:pt idx="348">
                  <c:v>909.91599127180859</c:v>
                </c:pt>
                <c:pt idx="349">
                  <c:v>912.5344451371451</c:v>
                </c:pt>
                <c:pt idx="350">
                  <c:v>915.1528990024816</c:v>
                </c:pt>
                <c:pt idx="351">
                  <c:v>917.77135286781811</c:v>
                </c:pt>
                <c:pt idx="352">
                  <c:v>920.38980673315461</c:v>
                </c:pt>
                <c:pt idx="353">
                  <c:v>923.00826059849112</c:v>
                </c:pt>
                <c:pt idx="354">
                  <c:v>925.62671446382762</c:v>
                </c:pt>
                <c:pt idx="355">
                  <c:v>928.24516832916413</c:v>
                </c:pt>
                <c:pt idx="356">
                  <c:v>930.86362219450064</c:v>
                </c:pt>
                <c:pt idx="357">
                  <c:v>933.48207605983714</c:v>
                </c:pt>
                <c:pt idx="358">
                  <c:v>936.10052992517365</c:v>
                </c:pt>
                <c:pt idx="359">
                  <c:v>938.71898379051015</c:v>
                </c:pt>
                <c:pt idx="360">
                  <c:v>941.33743765584666</c:v>
                </c:pt>
                <c:pt idx="361">
                  <c:v>943.95589152118316</c:v>
                </c:pt>
                <c:pt idx="362">
                  <c:v>946.57434538651967</c:v>
                </c:pt>
                <c:pt idx="363">
                  <c:v>949.19279925185617</c:v>
                </c:pt>
                <c:pt idx="364">
                  <c:v>951.81125311719268</c:v>
                </c:pt>
                <c:pt idx="365">
                  <c:v>954.42970698252918</c:v>
                </c:pt>
                <c:pt idx="366">
                  <c:v>957.04816084786569</c:v>
                </c:pt>
                <c:pt idx="367">
                  <c:v>959.66661471320219</c:v>
                </c:pt>
                <c:pt idx="368">
                  <c:v>962.2850685785387</c:v>
                </c:pt>
                <c:pt idx="369">
                  <c:v>964.9035224438752</c:v>
                </c:pt>
                <c:pt idx="370">
                  <c:v>967.52197630921171</c:v>
                </c:pt>
                <c:pt idx="371">
                  <c:v>970.14043017454821</c:v>
                </c:pt>
                <c:pt idx="372">
                  <c:v>972.75888403988472</c:v>
                </c:pt>
                <c:pt idx="373">
                  <c:v>975.37733790522122</c:v>
                </c:pt>
                <c:pt idx="374">
                  <c:v>977.99579177055773</c:v>
                </c:pt>
                <c:pt idx="375">
                  <c:v>980.61424563589424</c:v>
                </c:pt>
                <c:pt idx="376">
                  <c:v>983.23269950123074</c:v>
                </c:pt>
                <c:pt idx="377">
                  <c:v>985.85115336656725</c:v>
                </c:pt>
                <c:pt idx="378">
                  <c:v>988.46960723190375</c:v>
                </c:pt>
                <c:pt idx="379">
                  <c:v>991.08806109724026</c:v>
                </c:pt>
                <c:pt idx="380">
                  <c:v>993.70651496257676</c:v>
                </c:pt>
                <c:pt idx="381">
                  <c:v>996.32496882791327</c:v>
                </c:pt>
                <c:pt idx="382">
                  <c:v>998.94342269324977</c:v>
                </c:pt>
                <c:pt idx="383">
                  <c:v>1001.5618765585863</c:v>
                </c:pt>
                <c:pt idx="384">
                  <c:v>1004.1803304239228</c:v>
                </c:pt>
                <c:pt idx="385">
                  <c:v>1006.7987842892593</c:v>
                </c:pt>
                <c:pt idx="386">
                  <c:v>1009.4172381545958</c:v>
                </c:pt>
                <c:pt idx="387">
                  <c:v>1012.0356920199323</c:v>
                </c:pt>
                <c:pt idx="388">
                  <c:v>1014.6541458852688</c:v>
                </c:pt>
                <c:pt idx="389">
                  <c:v>1017.2725997506053</c:v>
                </c:pt>
                <c:pt idx="390">
                  <c:v>1019.8910536159418</c:v>
                </c:pt>
                <c:pt idx="391">
                  <c:v>1022.5095074812783</c:v>
                </c:pt>
                <c:pt idx="392">
                  <c:v>1025.1279613466149</c:v>
                </c:pt>
                <c:pt idx="393">
                  <c:v>1027.7464152119514</c:v>
                </c:pt>
                <c:pt idx="394">
                  <c:v>1030.3648690772879</c:v>
                </c:pt>
                <c:pt idx="395">
                  <c:v>1032.9833229426245</c:v>
                </c:pt>
                <c:pt idx="396">
                  <c:v>1035.601776807961</c:v>
                </c:pt>
                <c:pt idx="397">
                  <c:v>1038.2202306732975</c:v>
                </c:pt>
                <c:pt idx="398">
                  <c:v>1040.838684538634</c:v>
                </c:pt>
                <c:pt idx="399">
                  <c:v>1043.4571384039705</c:v>
                </c:pt>
                <c:pt idx="400">
                  <c:v>1046.075592269307</c:v>
                </c:pt>
                <c:pt idx="401">
                  <c:v>1048.6940461346435</c:v>
                </c:pt>
                <c:pt idx="402">
                  <c:v>1051.31249999998</c:v>
                </c:pt>
                <c:pt idx="403">
                  <c:v>1053.9309538653165</c:v>
                </c:pt>
                <c:pt idx="404">
                  <c:v>1056.549407730653</c:v>
                </c:pt>
                <c:pt idx="405">
                  <c:v>1059.1678615959895</c:v>
                </c:pt>
                <c:pt idx="406">
                  <c:v>1061.786315461326</c:v>
                </c:pt>
                <c:pt idx="407">
                  <c:v>1064.4047693266625</c:v>
                </c:pt>
                <c:pt idx="408">
                  <c:v>1067.023223191999</c:v>
                </c:pt>
                <c:pt idx="409">
                  <c:v>1069.6416770573355</c:v>
                </c:pt>
                <c:pt idx="410">
                  <c:v>1072.260130922672</c:v>
                </c:pt>
                <c:pt idx="411">
                  <c:v>1074.8785847880085</c:v>
                </c:pt>
                <c:pt idx="412">
                  <c:v>1077.497038653345</c:v>
                </c:pt>
                <c:pt idx="413">
                  <c:v>1080.1154925186815</c:v>
                </c:pt>
                <c:pt idx="414">
                  <c:v>1082.7339463840181</c:v>
                </c:pt>
                <c:pt idx="415">
                  <c:v>1085.3524002493546</c:v>
                </c:pt>
                <c:pt idx="416">
                  <c:v>1087.9708541146911</c:v>
                </c:pt>
                <c:pt idx="417">
                  <c:v>1090.5893079800276</c:v>
                </c:pt>
                <c:pt idx="418">
                  <c:v>1093.2077618453641</c:v>
                </c:pt>
                <c:pt idx="419">
                  <c:v>1095.8262157107006</c:v>
                </c:pt>
                <c:pt idx="420">
                  <c:v>1098.4446695760371</c:v>
                </c:pt>
                <c:pt idx="421">
                  <c:v>1101.0631234413736</c:v>
                </c:pt>
                <c:pt idx="422">
                  <c:v>1103.6815773067101</c:v>
                </c:pt>
                <c:pt idx="423">
                  <c:v>1106.3000311720466</c:v>
                </c:pt>
                <c:pt idx="424">
                  <c:v>1108.9184850373831</c:v>
                </c:pt>
                <c:pt idx="425">
                  <c:v>1111.5369389027196</c:v>
                </c:pt>
                <c:pt idx="426">
                  <c:v>1114.1553927680561</c:v>
                </c:pt>
                <c:pt idx="427">
                  <c:v>1116.7738466333926</c:v>
                </c:pt>
                <c:pt idx="428">
                  <c:v>1119.3923004987291</c:v>
                </c:pt>
                <c:pt idx="429">
                  <c:v>1122.0107543640656</c:v>
                </c:pt>
                <c:pt idx="430">
                  <c:v>1124.6292082294021</c:v>
                </c:pt>
                <c:pt idx="431">
                  <c:v>1127.2476620947386</c:v>
                </c:pt>
                <c:pt idx="432">
                  <c:v>1129.8661159600751</c:v>
                </c:pt>
                <c:pt idx="433">
                  <c:v>1132.4845698254117</c:v>
                </c:pt>
                <c:pt idx="434">
                  <c:v>1135.1030236907482</c:v>
                </c:pt>
                <c:pt idx="435">
                  <c:v>1137.7214775560847</c:v>
                </c:pt>
                <c:pt idx="436">
                  <c:v>1140.3399314214212</c:v>
                </c:pt>
                <c:pt idx="437">
                  <c:v>1142.9583852867577</c:v>
                </c:pt>
                <c:pt idx="438">
                  <c:v>1145.5768391520942</c:v>
                </c:pt>
                <c:pt idx="439">
                  <c:v>1148.1952930174307</c:v>
                </c:pt>
                <c:pt idx="440">
                  <c:v>1150.8137468827672</c:v>
                </c:pt>
                <c:pt idx="441">
                  <c:v>1153.4322007481037</c:v>
                </c:pt>
                <c:pt idx="442">
                  <c:v>1156.0506546134402</c:v>
                </c:pt>
                <c:pt idx="443">
                  <c:v>1158.6691084787767</c:v>
                </c:pt>
                <c:pt idx="444">
                  <c:v>1161.2875623441132</c:v>
                </c:pt>
                <c:pt idx="445">
                  <c:v>1163.9060162094497</c:v>
                </c:pt>
                <c:pt idx="446">
                  <c:v>1166.5244700747862</c:v>
                </c:pt>
                <c:pt idx="447">
                  <c:v>1169.1429239401227</c:v>
                </c:pt>
                <c:pt idx="448">
                  <c:v>1171.7613778054592</c:v>
                </c:pt>
                <c:pt idx="449">
                  <c:v>1174.3798316707957</c:v>
                </c:pt>
                <c:pt idx="450">
                  <c:v>1176.9982855361322</c:v>
                </c:pt>
                <c:pt idx="451">
                  <c:v>1179.6167394014687</c:v>
                </c:pt>
                <c:pt idx="452">
                  <c:v>1182.2351932668053</c:v>
                </c:pt>
                <c:pt idx="453">
                  <c:v>1184.8536471321418</c:v>
                </c:pt>
                <c:pt idx="454">
                  <c:v>1187.4721009974783</c:v>
                </c:pt>
                <c:pt idx="455">
                  <c:v>1190.0905548628148</c:v>
                </c:pt>
                <c:pt idx="456">
                  <c:v>1192.7090087281513</c:v>
                </c:pt>
                <c:pt idx="457">
                  <c:v>1195.3274625934878</c:v>
                </c:pt>
                <c:pt idx="458">
                  <c:v>1197.9459164588243</c:v>
                </c:pt>
                <c:pt idx="459">
                  <c:v>1200.5643703241608</c:v>
                </c:pt>
                <c:pt idx="460">
                  <c:v>1203.1828241894973</c:v>
                </c:pt>
                <c:pt idx="461">
                  <c:v>1205.8012780548338</c:v>
                </c:pt>
                <c:pt idx="462">
                  <c:v>1208.4197319201703</c:v>
                </c:pt>
                <c:pt idx="463">
                  <c:v>1211.0381857855068</c:v>
                </c:pt>
                <c:pt idx="464">
                  <c:v>1213.6566396508433</c:v>
                </c:pt>
                <c:pt idx="465">
                  <c:v>1216.2750935161798</c:v>
                </c:pt>
                <c:pt idx="466">
                  <c:v>1218.8935473815163</c:v>
                </c:pt>
                <c:pt idx="467">
                  <c:v>1221.5120012468528</c:v>
                </c:pt>
                <c:pt idx="468">
                  <c:v>1224.1304551121893</c:v>
                </c:pt>
                <c:pt idx="469">
                  <c:v>1226.7489089775258</c:v>
                </c:pt>
                <c:pt idx="470">
                  <c:v>1229.3673628428623</c:v>
                </c:pt>
                <c:pt idx="471">
                  <c:v>1231.9858167081989</c:v>
                </c:pt>
                <c:pt idx="472">
                  <c:v>1234.6042705735354</c:v>
                </c:pt>
                <c:pt idx="473">
                  <c:v>1237.2227244388719</c:v>
                </c:pt>
                <c:pt idx="474">
                  <c:v>1239.8411783042084</c:v>
                </c:pt>
                <c:pt idx="475">
                  <c:v>1242.4596321695449</c:v>
                </c:pt>
                <c:pt idx="476">
                  <c:v>1245.0780860348814</c:v>
                </c:pt>
                <c:pt idx="477">
                  <c:v>1247.6965399002179</c:v>
                </c:pt>
                <c:pt idx="478">
                  <c:v>1250.3149937655544</c:v>
                </c:pt>
                <c:pt idx="479">
                  <c:v>1252.9334476308909</c:v>
                </c:pt>
                <c:pt idx="480">
                  <c:v>1255.5519014962274</c:v>
                </c:pt>
                <c:pt idx="481">
                  <c:v>1258.1703553615639</c:v>
                </c:pt>
                <c:pt idx="482">
                  <c:v>1260.7888092269004</c:v>
                </c:pt>
                <c:pt idx="483">
                  <c:v>1263.4072630922369</c:v>
                </c:pt>
                <c:pt idx="484">
                  <c:v>1266.0257169575734</c:v>
                </c:pt>
                <c:pt idx="485">
                  <c:v>1268.6441708229099</c:v>
                </c:pt>
                <c:pt idx="486">
                  <c:v>1271.2626246882464</c:v>
                </c:pt>
                <c:pt idx="487">
                  <c:v>1273.8810785535829</c:v>
                </c:pt>
                <c:pt idx="488">
                  <c:v>1276.4995324189194</c:v>
                </c:pt>
                <c:pt idx="489">
                  <c:v>1279.1179862842559</c:v>
                </c:pt>
                <c:pt idx="490">
                  <c:v>1281.7364401495925</c:v>
                </c:pt>
                <c:pt idx="491">
                  <c:v>1284.354894014929</c:v>
                </c:pt>
                <c:pt idx="492">
                  <c:v>1286.9733478802655</c:v>
                </c:pt>
                <c:pt idx="493">
                  <c:v>1289.591801745602</c:v>
                </c:pt>
                <c:pt idx="494">
                  <c:v>1292.2102556109385</c:v>
                </c:pt>
                <c:pt idx="495">
                  <c:v>1294.828709476275</c:v>
                </c:pt>
                <c:pt idx="496">
                  <c:v>1297.4471633416115</c:v>
                </c:pt>
                <c:pt idx="497">
                  <c:v>1300.065617206948</c:v>
                </c:pt>
                <c:pt idx="498">
                  <c:v>1302.6840710722845</c:v>
                </c:pt>
                <c:pt idx="499">
                  <c:v>1305.302524937621</c:v>
                </c:pt>
                <c:pt idx="500">
                  <c:v>1307.9209788029575</c:v>
                </c:pt>
                <c:pt idx="501">
                  <c:v>1310.539432668294</c:v>
                </c:pt>
                <c:pt idx="502">
                  <c:v>1313.1578865336305</c:v>
                </c:pt>
                <c:pt idx="503">
                  <c:v>1315.776340398967</c:v>
                </c:pt>
                <c:pt idx="504">
                  <c:v>1318.3947942643035</c:v>
                </c:pt>
                <c:pt idx="505">
                  <c:v>1321.01324812964</c:v>
                </c:pt>
                <c:pt idx="506">
                  <c:v>1323.6317019949765</c:v>
                </c:pt>
                <c:pt idx="507">
                  <c:v>1321.01324812964</c:v>
                </c:pt>
                <c:pt idx="508">
                  <c:v>1318.3947942643035</c:v>
                </c:pt>
                <c:pt idx="509">
                  <c:v>1315.776340398967</c:v>
                </c:pt>
                <c:pt idx="510">
                  <c:v>1313.1578865336305</c:v>
                </c:pt>
                <c:pt idx="511">
                  <c:v>1310.539432668294</c:v>
                </c:pt>
                <c:pt idx="512">
                  <c:v>1307.9209788029575</c:v>
                </c:pt>
                <c:pt idx="513">
                  <c:v>1305.302524937621</c:v>
                </c:pt>
                <c:pt idx="514">
                  <c:v>1302.6840710722845</c:v>
                </c:pt>
                <c:pt idx="515">
                  <c:v>1300.065617206948</c:v>
                </c:pt>
                <c:pt idx="516">
                  <c:v>1297.4471633416115</c:v>
                </c:pt>
                <c:pt idx="517">
                  <c:v>1294.828709476275</c:v>
                </c:pt>
                <c:pt idx="518">
                  <c:v>1292.2102556109385</c:v>
                </c:pt>
                <c:pt idx="519">
                  <c:v>1289.591801745602</c:v>
                </c:pt>
                <c:pt idx="520">
                  <c:v>1286.9733478802655</c:v>
                </c:pt>
                <c:pt idx="521">
                  <c:v>1284.354894014929</c:v>
                </c:pt>
                <c:pt idx="522">
                  <c:v>1281.7364401495925</c:v>
                </c:pt>
                <c:pt idx="523">
                  <c:v>1279.1179862842559</c:v>
                </c:pt>
                <c:pt idx="524">
                  <c:v>1276.4995324189194</c:v>
                </c:pt>
                <c:pt idx="525">
                  <c:v>1273.8810785535829</c:v>
                </c:pt>
                <c:pt idx="526">
                  <c:v>1271.2626246882464</c:v>
                </c:pt>
                <c:pt idx="527">
                  <c:v>1268.6441708229099</c:v>
                </c:pt>
                <c:pt idx="528">
                  <c:v>1266.0257169575734</c:v>
                </c:pt>
                <c:pt idx="529">
                  <c:v>1263.4072630922369</c:v>
                </c:pt>
                <c:pt idx="530">
                  <c:v>1260.7888092269004</c:v>
                </c:pt>
                <c:pt idx="531">
                  <c:v>1258.1703553615639</c:v>
                </c:pt>
                <c:pt idx="532">
                  <c:v>1255.5519014962274</c:v>
                </c:pt>
                <c:pt idx="533">
                  <c:v>1252.9334476308909</c:v>
                </c:pt>
                <c:pt idx="534">
                  <c:v>1250.3149937655544</c:v>
                </c:pt>
                <c:pt idx="535">
                  <c:v>1247.6965399002179</c:v>
                </c:pt>
                <c:pt idx="536">
                  <c:v>1245.0780860348814</c:v>
                </c:pt>
                <c:pt idx="537">
                  <c:v>1242.4596321695449</c:v>
                </c:pt>
                <c:pt idx="538">
                  <c:v>1239.8411783042084</c:v>
                </c:pt>
                <c:pt idx="539">
                  <c:v>1237.2227244388719</c:v>
                </c:pt>
                <c:pt idx="540">
                  <c:v>1234.6042705735354</c:v>
                </c:pt>
                <c:pt idx="541">
                  <c:v>1231.9858167081989</c:v>
                </c:pt>
                <c:pt idx="542">
                  <c:v>1229.3673628428623</c:v>
                </c:pt>
                <c:pt idx="543">
                  <c:v>1226.7489089775258</c:v>
                </c:pt>
                <c:pt idx="544">
                  <c:v>1224.1304551121893</c:v>
                </c:pt>
                <c:pt idx="545">
                  <c:v>1221.5120012468528</c:v>
                </c:pt>
                <c:pt idx="546">
                  <c:v>1218.8935473815163</c:v>
                </c:pt>
                <c:pt idx="547">
                  <c:v>1216.2750935161798</c:v>
                </c:pt>
                <c:pt idx="548">
                  <c:v>1213.6566396508433</c:v>
                </c:pt>
                <c:pt idx="549">
                  <c:v>1211.0381857855068</c:v>
                </c:pt>
                <c:pt idx="550">
                  <c:v>1208.4197319201703</c:v>
                </c:pt>
                <c:pt idx="551">
                  <c:v>1205.8012780548338</c:v>
                </c:pt>
                <c:pt idx="552">
                  <c:v>1203.1828241894973</c:v>
                </c:pt>
                <c:pt idx="553">
                  <c:v>1200.5643703241608</c:v>
                </c:pt>
                <c:pt idx="554">
                  <c:v>1197.9459164588243</c:v>
                </c:pt>
                <c:pt idx="555">
                  <c:v>1195.3274625934878</c:v>
                </c:pt>
                <c:pt idx="556">
                  <c:v>1192.7090087281513</c:v>
                </c:pt>
                <c:pt idx="557">
                  <c:v>1190.0905548628148</c:v>
                </c:pt>
                <c:pt idx="558">
                  <c:v>1187.4721009974783</c:v>
                </c:pt>
                <c:pt idx="559">
                  <c:v>1184.8536471321418</c:v>
                </c:pt>
                <c:pt idx="560">
                  <c:v>1182.2351932668053</c:v>
                </c:pt>
                <c:pt idx="561">
                  <c:v>1179.6167394014687</c:v>
                </c:pt>
                <c:pt idx="562">
                  <c:v>1176.9982855361322</c:v>
                </c:pt>
                <c:pt idx="563">
                  <c:v>1174.3798316707957</c:v>
                </c:pt>
                <c:pt idx="564">
                  <c:v>1171.7613778054592</c:v>
                </c:pt>
                <c:pt idx="565">
                  <c:v>1169.1429239401227</c:v>
                </c:pt>
                <c:pt idx="566">
                  <c:v>1166.5244700747862</c:v>
                </c:pt>
                <c:pt idx="567">
                  <c:v>1163.9060162094497</c:v>
                </c:pt>
                <c:pt idx="568">
                  <c:v>1161.2875623441132</c:v>
                </c:pt>
                <c:pt idx="569">
                  <c:v>1158.6691084787767</c:v>
                </c:pt>
                <c:pt idx="570">
                  <c:v>1156.0506546134402</c:v>
                </c:pt>
                <c:pt idx="571">
                  <c:v>1153.4322007481037</c:v>
                </c:pt>
                <c:pt idx="572">
                  <c:v>1150.8137468827672</c:v>
                </c:pt>
                <c:pt idx="573">
                  <c:v>1148.1952930174307</c:v>
                </c:pt>
                <c:pt idx="574">
                  <c:v>1145.5768391520942</c:v>
                </c:pt>
                <c:pt idx="575">
                  <c:v>1142.9583852867577</c:v>
                </c:pt>
                <c:pt idx="576">
                  <c:v>1140.3399314214212</c:v>
                </c:pt>
                <c:pt idx="577">
                  <c:v>1137.7214775560847</c:v>
                </c:pt>
                <c:pt idx="578">
                  <c:v>1135.1030236907482</c:v>
                </c:pt>
                <c:pt idx="579">
                  <c:v>1132.4845698254117</c:v>
                </c:pt>
                <c:pt idx="580">
                  <c:v>1129.8661159600751</c:v>
                </c:pt>
                <c:pt idx="581">
                  <c:v>1127.2476620947386</c:v>
                </c:pt>
                <c:pt idx="582">
                  <c:v>1124.6292082294021</c:v>
                </c:pt>
                <c:pt idx="583">
                  <c:v>1122.0107543640656</c:v>
                </c:pt>
                <c:pt idx="584">
                  <c:v>1119.3923004987291</c:v>
                </c:pt>
                <c:pt idx="585">
                  <c:v>1116.7738466333926</c:v>
                </c:pt>
                <c:pt idx="586">
                  <c:v>1114.1553927680561</c:v>
                </c:pt>
                <c:pt idx="587">
                  <c:v>1111.5369389027196</c:v>
                </c:pt>
                <c:pt idx="588">
                  <c:v>1108.9184850373831</c:v>
                </c:pt>
                <c:pt idx="589">
                  <c:v>1106.3000311720466</c:v>
                </c:pt>
                <c:pt idx="590">
                  <c:v>1103.6815773067101</c:v>
                </c:pt>
                <c:pt idx="591">
                  <c:v>1101.0631234413736</c:v>
                </c:pt>
                <c:pt idx="592">
                  <c:v>1098.4446695760371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5B-440A-8CC0-EA18BA145563}"/>
            </c:ext>
          </c:extLst>
        </c:ser>
        <c:ser>
          <c:idx val="1"/>
          <c:order val="1"/>
          <c:spPr>
            <a:ln w="28800">
              <a:noFill/>
            </a:ln>
          </c:spPr>
          <c:marker>
            <c:symbol val="x"/>
            <c:size val="5"/>
            <c:spPr>
              <a:solidFill>
                <a:srgbClr val="B2B2B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Exp_res!$A$3:$A$100</c:f>
              <c:numCache>
                <c:formatCode>General</c:formatCode>
                <c:ptCount val="98"/>
                <c:pt idx="0">
                  <c:v>0</c:v>
                </c:pt>
                <c:pt idx="1">
                  <c:v>1.5092298522107401E-3</c:v>
                </c:pt>
                <c:pt idx="2">
                  <c:v>2.5153830870179002E-3</c:v>
                </c:pt>
                <c:pt idx="3">
                  <c:v>5.5338427914393799E-3</c:v>
                </c:pt>
                <c:pt idx="4">
                  <c:v>1.20738388176859E-2</c:v>
                </c:pt>
                <c:pt idx="5">
                  <c:v>2.1129217930950399E-2</c:v>
                </c:pt>
                <c:pt idx="6">
                  <c:v>2.7166137339793301E-2</c:v>
                </c:pt>
                <c:pt idx="7">
                  <c:v>3.1693826896425498E-2</c:v>
                </c:pt>
                <c:pt idx="8">
                  <c:v>3.8736899540075698E-2</c:v>
                </c:pt>
                <c:pt idx="9">
                  <c:v>5.1816891592568803E-2</c:v>
                </c:pt>
                <c:pt idx="10">
                  <c:v>5.6847657766604602E-2</c:v>
                </c:pt>
                <c:pt idx="11">
                  <c:v>6.4393807027658304E-2</c:v>
                </c:pt>
                <c:pt idx="12">
                  <c:v>7.0430726436501195E-2</c:v>
                </c:pt>
                <c:pt idx="13">
                  <c:v>7.7473799080151298E-2</c:v>
                </c:pt>
                <c:pt idx="14">
                  <c:v>8.5523024958608598E-2</c:v>
                </c:pt>
                <c:pt idx="15">
                  <c:v>0.101621476715523</c:v>
                </c:pt>
                <c:pt idx="16">
                  <c:v>0.11017377921138399</c:v>
                </c:pt>
                <c:pt idx="17">
                  <c:v>0.117216851855034</c:v>
                </c:pt>
                <c:pt idx="18">
                  <c:v>0.12677530758570199</c:v>
                </c:pt>
                <c:pt idx="19">
                  <c:v>0.142370682725213</c:v>
                </c:pt>
                <c:pt idx="20">
                  <c:v>0.154444521542899</c:v>
                </c:pt>
                <c:pt idx="21">
                  <c:v>0.17557373947384899</c:v>
                </c:pt>
                <c:pt idx="22">
                  <c:v>0.18865373152634299</c:v>
                </c:pt>
                <c:pt idx="23">
                  <c:v>0.20223680019623899</c:v>
                </c:pt>
                <c:pt idx="24">
                  <c:v>0</c:v>
                </c:pt>
                <c:pt idx="25">
                  <c:v>1.50905432595573E-3</c:v>
                </c:pt>
                <c:pt idx="26">
                  <c:v>2.5150905432595599E-3</c:v>
                </c:pt>
                <c:pt idx="27">
                  <c:v>5.0301810865191199E-3</c:v>
                </c:pt>
                <c:pt idx="28">
                  <c:v>6.5392354124748503E-3</c:v>
                </c:pt>
                <c:pt idx="29">
                  <c:v>1.1066398390342101E-2</c:v>
                </c:pt>
                <c:pt idx="30">
                  <c:v>2.6659959758551299E-2</c:v>
                </c:pt>
                <c:pt idx="31">
                  <c:v>4.0241448692152897E-2</c:v>
                </c:pt>
                <c:pt idx="32">
                  <c:v>4.92957746478873E-2</c:v>
                </c:pt>
                <c:pt idx="33">
                  <c:v>5.8350100603621703E-2</c:v>
                </c:pt>
                <c:pt idx="34">
                  <c:v>6.7907444668008105E-2</c:v>
                </c:pt>
                <c:pt idx="35">
                  <c:v>7.4446680080482899E-2</c:v>
                </c:pt>
                <c:pt idx="36">
                  <c:v>8.6519114688128798E-2</c:v>
                </c:pt>
                <c:pt idx="37">
                  <c:v>9.5573440643863194E-2</c:v>
                </c:pt>
                <c:pt idx="38">
                  <c:v>0.102112676056338</c:v>
                </c:pt>
                <c:pt idx="39">
                  <c:v>0.106136820925553</c:v>
                </c:pt>
                <c:pt idx="40">
                  <c:v>0.11619718309859201</c:v>
                </c:pt>
                <c:pt idx="41">
                  <c:v>0.120221327967807</c:v>
                </c:pt>
                <c:pt idx="42">
                  <c:v>0.13430583501005999</c:v>
                </c:pt>
                <c:pt idx="43">
                  <c:v>0.138832997987928</c:v>
                </c:pt>
                <c:pt idx="44">
                  <c:v>0.153923541247485</c:v>
                </c:pt>
                <c:pt idx="45">
                  <c:v>0.16348088531187099</c:v>
                </c:pt>
                <c:pt idx="46">
                  <c:v>0.16851106639839</c:v>
                </c:pt>
                <c:pt idx="47">
                  <c:v>0.18008048289738399</c:v>
                </c:pt>
                <c:pt idx="48">
                  <c:v>0.18561368209255499</c:v>
                </c:pt>
                <c:pt idx="49">
                  <c:v>0.197686116700201</c:v>
                </c:pt>
              </c:numCache>
            </c:numRef>
          </c:xVal>
          <c:yVal>
            <c:numRef>
              <c:f>Exp_res!$B$3:$B$100</c:f>
              <c:numCache>
                <c:formatCode>General</c:formatCode>
                <c:ptCount val="98"/>
                <c:pt idx="0">
                  <c:v>0</c:v>
                </c:pt>
                <c:pt idx="1">
                  <c:v>54.980892723513399</c:v>
                </c:pt>
                <c:pt idx="2">
                  <c:v>71.9290731937174</c:v>
                </c:pt>
                <c:pt idx="3">
                  <c:v>124.92797381362701</c:v>
                </c:pt>
                <c:pt idx="4">
                  <c:v>144.23862778056699</c:v>
                </c:pt>
                <c:pt idx="5">
                  <c:v>171.97835684505199</c:v>
                </c:pt>
                <c:pt idx="6">
                  <c:v>172.01246084699801</c:v>
                </c:pt>
                <c:pt idx="7">
                  <c:v>170.80509033988301</c:v>
                </c:pt>
                <c:pt idx="8">
                  <c:v>167.507605939966</c:v>
                </c:pt>
                <c:pt idx="9">
                  <c:v>169.671361742058</c:v>
                </c:pt>
                <c:pt idx="10">
                  <c:v>171.967821178668</c:v>
                </c:pt>
                <c:pt idx="11">
                  <c:v>164.69338281088</c:v>
                </c:pt>
                <c:pt idx="12">
                  <c:v>165.81378822521199</c:v>
                </c:pt>
                <c:pt idx="13">
                  <c:v>143.43030416062899</c:v>
                </c:pt>
                <c:pt idx="14">
                  <c:v>150.302776643724</c:v>
                </c:pt>
                <c:pt idx="15">
                  <c:v>140.42183412729699</c:v>
                </c:pt>
                <c:pt idx="16">
                  <c:v>140.689569731836</c:v>
                </c:pt>
                <c:pt idx="17">
                  <c:v>145.78738140269499</c:v>
                </c:pt>
                <c:pt idx="18">
                  <c:v>155.27720294466599</c:v>
                </c:pt>
                <c:pt idx="19">
                  <c:v>141.140455112263</c:v>
                </c:pt>
                <c:pt idx="20">
                  <c:v>141.999601465409</c:v>
                </c:pt>
                <c:pt idx="21">
                  <c:v>136.82897883254901</c:v>
                </c:pt>
                <c:pt idx="22">
                  <c:v>140.19887383426999</c:v>
                </c:pt>
                <c:pt idx="23">
                  <c:v>130.41960511294999</c:v>
                </c:pt>
                <c:pt idx="24">
                  <c:v>0</c:v>
                </c:pt>
                <c:pt idx="25">
                  <c:v>34.276016617096403</c:v>
                </c:pt>
                <c:pt idx="26">
                  <c:v>48.630857885978301</c:v>
                </c:pt>
                <c:pt idx="27">
                  <c:v>104.979721390153</c:v>
                </c:pt>
                <c:pt idx="28">
                  <c:v>121.281913104244</c:v>
                </c:pt>
                <c:pt idx="29">
                  <c:v>116.700596546122</c:v>
                </c:pt>
                <c:pt idx="30">
                  <c:v>138.33454080774999</c:v>
                </c:pt>
                <c:pt idx="31">
                  <c:v>145.570597259387</c:v>
                </c:pt>
                <c:pt idx="32">
                  <c:v>142.25545931555899</c:v>
                </c:pt>
                <c:pt idx="33">
                  <c:v>141.965327202981</c:v>
                </c:pt>
                <c:pt idx="34">
                  <c:v>151.25589767654799</c:v>
                </c:pt>
                <c:pt idx="35">
                  <c:v>135.430719978577</c:v>
                </c:pt>
                <c:pt idx="36">
                  <c:v>125.18432620283799</c:v>
                </c:pt>
                <c:pt idx="37">
                  <c:v>129.00881861461099</c:v>
                </c:pt>
                <c:pt idx="38">
                  <c:v>117.593028360484</c:v>
                </c:pt>
                <c:pt idx="39">
                  <c:v>146.48268535772601</c:v>
                </c:pt>
                <c:pt idx="40">
                  <c:v>131.69051889088999</c:v>
                </c:pt>
                <c:pt idx="41">
                  <c:v>153.121483962582</c:v>
                </c:pt>
                <c:pt idx="42">
                  <c:v>115.57206642518901</c:v>
                </c:pt>
                <c:pt idx="43">
                  <c:v>138.24627276909399</c:v>
                </c:pt>
                <c:pt idx="44">
                  <c:v>124.935359284024</c:v>
                </c:pt>
                <c:pt idx="45">
                  <c:v>129.109980524832</c:v>
                </c:pt>
                <c:pt idx="46">
                  <c:v>137.36972536566901</c:v>
                </c:pt>
                <c:pt idx="47">
                  <c:v>120.41464063139701</c:v>
                </c:pt>
                <c:pt idx="48">
                  <c:v>130.96158064921599</c:v>
                </c:pt>
                <c:pt idx="49">
                  <c:v>131.11233543178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5B-440A-8CC0-EA18BA145563}"/>
            </c:ext>
          </c:extLst>
        </c:ser>
        <c:ser>
          <c:idx val="2"/>
          <c:order val="2"/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999999"/>
              </a:solidFill>
            </c:spPr>
          </c:marker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02-815B-440A-8CC0-EA18BA145563}"/>
              </c:ext>
            </c:extLst>
          </c:dPt>
          <c:dLbls>
            <c:dLbl>
              <c:idx val="29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2-815B-440A-8CC0-EA18BA1455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Exp_res!$Y$3:$Y$100</c:f>
              <c:numCache>
                <c:formatCode>General</c:formatCode>
                <c:ptCount val="98"/>
                <c:pt idx="0">
                  <c:v>0</c:v>
                </c:pt>
                <c:pt idx="1">
                  <c:v>1.0065585056847201E-3</c:v>
                </c:pt>
                <c:pt idx="2">
                  <c:v>4.0262340227389002E-3</c:v>
                </c:pt>
                <c:pt idx="3">
                  <c:v>8.0524680454777901E-3</c:v>
                </c:pt>
                <c:pt idx="4">
                  <c:v>1.1072143562532E-2</c:v>
                </c:pt>
                <c:pt idx="5">
                  <c:v>1.6608215343797899E-2</c:v>
                </c:pt>
                <c:pt idx="6">
                  <c:v>2.3150845630748599E-2</c:v>
                </c:pt>
                <c:pt idx="7">
                  <c:v>3.0196755170541701E-2</c:v>
                </c:pt>
                <c:pt idx="8">
                  <c:v>3.6236106204650002E-2</c:v>
                </c:pt>
                <c:pt idx="9">
                  <c:v>4.1772177985916002E-2</c:v>
                </c:pt>
                <c:pt idx="10">
                  <c:v>4.8314808272866799E-2</c:v>
                </c:pt>
                <c:pt idx="11">
                  <c:v>5.5863997065502199E-2</c:v>
                </c:pt>
                <c:pt idx="12">
                  <c:v>6.1903348099610497E-2</c:v>
                </c:pt>
                <c:pt idx="13">
                  <c:v>6.7942699133718795E-2</c:v>
                </c:pt>
                <c:pt idx="14">
                  <c:v>7.3982050167827204E-2</c:v>
                </c:pt>
                <c:pt idx="15">
                  <c:v>8.0021401201935502E-2</c:v>
                </c:pt>
                <c:pt idx="16">
                  <c:v>8.9080427753098004E-2</c:v>
                </c:pt>
                <c:pt idx="17">
                  <c:v>9.5623058040048697E-2</c:v>
                </c:pt>
                <c:pt idx="18">
                  <c:v>0.103172246832684</c:v>
                </c:pt>
                <c:pt idx="19">
                  <c:v>0.11575422815374301</c:v>
                </c:pt>
                <c:pt idx="20">
                  <c:v>0.13135588499185599</c:v>
                </c:pt>
                <c:pt idx="21">
                  <c:v>0.139911632290177</c:v>
                </c:pt>
                <c:pt idx="22">
                  <c:v>0.15048049659986601</c:v>
                </c:pt>
                <c:pt idx="23">
                  <c:v>0.16155264016239801</c:v>
                </c:pt>
                <c:pt idx="24">
                  <c:v>0.17212150447208799</c:v>
                </c:pt>
                <c:pt idx="25">
                  <c:v>0.18168381027609301</c:v>
                </c:pt>
                <c:pt idx="26">
                  <c:v>0.200808421884102</c:v>
                </c:pt>
                <c:pt idx="27">
                  <c:v>0</c:v>
                </c:pt>
                <c:pt idx="28">
                  <c:v>2.51600778316538E-3</c:v>
                </c:pt>
                <c:pt idx="29">
                  <c:v>5.5352171229638399E-3</c:v>
                </c:pt>
                <c:pt idx="30">
                  <c:v>9.0576280193953706E-3</c:v>
                </c:pt>
                <c:pt idx="31">
                  <c:v>1.25800389158269E-2</c:v>
                </c:pt>
                <c:pt idx="32">
                  <c:v>2.0128062265322998E-2</c:v>
                </c:pt>
                <c:pt idx="33">
                  <c:v>3.01920933979846E-2</c:v>
                </c:pt>
                <c:pt idx="34">
                  <c:v>4.2772132313811502E-2</c:v>
                </c:pt>
                <c:pt idx="35">
                  <c:v>4.8810550993408398E-2</c:v>
                </c:pt>
                <c:pt idx="36">
                  <c:v>6.0887388352602198E-2</c:v>
                </c:pt>
                <c:pt idx="37">
                  <c:v>7.2461024155163006E-2</c:v>
                </c:pt>
                <c:pt idx="38">
                  <c:v>8.5041063070989895E-2</c:v>
                </c:pt>
                <c:pt idx="39">
                  <c:v>0.10567232689294601</c:v>
                </c:pt>
                <c:pt idx="40">
                  <c:v>0.11422675335570801</c:v>
                </c:pt>
                <c:pt idx="41">
                  <c:v>0.133348412507765</c:v>
                </c:pt>
                <c:pt idx="42">
                  <c:v>0.14290924208379399</c:v>
                </c:pt>
                <c:pt idx="43">
                  <c:v>0.155992482556254</c:v>
                </c:pt>
                <c:pt idx="44">
                  <c:v>0.17159173081187901</c:v>
                </c:pt>
                <c:pt idx="45">
                  <c:v>0.182158963501174</c:v>
                </c:pt>
                <c:pt idx="46">
                  <c:v>0.18970698685067</c:v>
                </c:pt>
                <c:pt idx="47">
                  <c:v>0.198764614870065</c:v>
                </c:pt>
                <c:pt idx="48">
                  <c:v>0.20329342887976301</c:v>
                </c:pt>
              </c:numCache>
            </c:numRef>
          </c:xVal>
          <c:yVal>
            <c:numRef>
              <c:f>Exp_res!$Z$3:$Z$100</c:f>
              <c:numCache>
                <c:formatCode>General</c:formatCode>
                <c:ptCount val="98"/>
                <c:pt idx="0">
                  <c:v>0</c:v>
                </c:pt>
                <c:pt idx="1">
                  <c:v>69.034383399590695</c:v>
                </c:pt>
                <c:pt idx="2">
                  <c:v>225.68942754635199</c:v>
                </c:pt>
                <c:pt idx="3">
                  <c:v>367.79026664024002</c:v>
                </c:pt>
                <c:pt idx="4">
                  <c:v>430.82995751573799</c:v>
                </c:pt>
                <c:pt idx="5">
                  <c:v>496.27807827839399</c:v>
                </c:pt>
                <c:pt idx="6">
                  <c:v>536.83102444551503</c:v>
                </c:pt>
                <c:pt idx="7">
                  <c:v>537.69991956987803</c:v>
                </c:pt>
                <c:pt idx="8">
                  <c:v>556.64972980325194</c:v>
                </c:pt>
                <c:pt idx="9">
                  <c:v>571.39400698264706</c:v>
                </c:pt>
                <c:pt idx="10">
                  <c:v>565.15912661663901</c:v>
                </c:pt>
                <c:pt idx="11">
                  <c:v>540.67043444997296</c:v>
                </c:pt>
                <c:pt idx="12">
                  <c:v>542.03325809493197</c:v>
                </c:pt>
                <c:pt idx="13">
                  <c:v>553.99269193661996</c:v>
                </c:pt>
                <c:pt idx="14">
                  <c:v>564.11008437139606</c:v>
                </c:pt>
                <c:pt idx="15">
                  <c:v>515.34353084436896</c:v>
                </c:pt>
                <c:pt idx="16">
                  <c:v>542.54519900145795</c:v>
                </c:pt>
                <c:pt idx="17">
                  <c:v>529.91649751996897</c:v>
                </c:pt>
                <c:pt idx="18">
                  <c:v>523.62979923336695</c:v>
                </c:pt>
                <c:pt idx="19">
                  <c:v>526.12572147471406</c:v>
                </c:pt>
                <c:pt idx="20">
                  <c:v>512.17899122409904</c:v>
                </c:pt>
                <c:pt idx="21">
                  <c:v>476.43475395318802</c:v>
                </c:pt>
                <c:pt idx="22">
                  <c:v>492.12143241919398</c:v>
                </c:pt>
                <c:pt idx="23">
                  <c:v>494.33358253805801</c:v>
                </c:pt>
                <c:pt idx="24">
                  <c:v>492.16422411839199</c:v>
                </c:pt>
                <c:pt idx="25">
                  <c:v>483.53636975054701</c:v>
                </c:pt>
                <c:pt idx="26">
                  <c:v>466.30419375592999</c:v>
                </c:pt>
                <c:pt idx="27">
                  <c:v>0</c:v>
                </c:pt>
                <c:pt idx="28">
                  <c:v>78.420400534719505</c:v>
                </c:pt>
                <c:pt idx="29">
                  <c:v>237.163488144989</c:v>
                </c:pt>
                <c:pt idx="30">
                  <c:v>357.709881960632</c:v>
                </c:pt>
                <c:pt idx="31">
                  <c:v>426.04882121351602</c:v>
                </c:pt>
                <c:pt idx="32">
                  <c:v>498.27150607259699</c:v>
                </c:pt>
                <c:pt idx="33">
                  <c:v>564.42166064143396</c:v>
                </c:pt>
                <c:pt idx="34">
                  <c:v>562.83610941588995</c:v>
                </c:pt>
                <c:pt idx="35">
                  <c:v>573.43511562481604</c:v>
                </c:pt>
                <c:pt idx="36">
                  <c:v>553.70314204495901</c:v>
                </c:pt>
                <c:pt idx="37">
                  <c:v>584.82452568397105</c:v>
                </c:pt>
                <c:pt idx="38">
                  <c:v>550.90803340131902</c:v>
                </c:pt>
                <c:pt idx="39">
                  <c:v>546.65828273058003</c:v>
                </c:pt>
                <c:pt idx="40">
                  <c:v>544.42991768691695</c:v>
                </c:pt>
                <c:pt idx="41">
                  <c:v>507.55908173549301</c:v>
                </c:pt>
                <c:pt idx="42">
                  <c:v>531.084332528701</c:v>
                </c:pt>
                <c:pt idx="43">
                  <c:v>511.496078300482</c:v>
                </c:pt>
                <c:pt idx="44">
                  <c:v>477.42933146378101</c:v>
                </c:pt>
                <c:pt idx="45">
                  <c:v>506.01009104900299</c:v>
                </c:pt>
                <c:pt idx="46">
                  <c:v>500.89016682249201</c:v>
                </c:pt>
                <c:pt idx="47">
                  <c:v>478.80488194669601</c:v>
                </c:pt>
                <c:pt idx="48">
                  <c:v>490.27630999269701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5B-440A-8CC0-EA18BA145563}"/>
            </c:ext>
          </c:extLst>
        </c:ser>
        <c:ser>
          <c:idx val="3"/>
          <c:order val="3"/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Exp_res!$AC$3:$AC$100</c:f>
              <c:numCache>
                <c:formatCode>General</c:formatCode>
                <c:ptCount val="98"/>
                <c:pt idx="0">
                  <c:v>0</c:v>
                </c:pt>
                <c:pt idx="1">
                  <c:v>2.0134233859892101E-3</c:v>
                </c:pt>
                <c:pt idx="2">
                  <c:v>5.5369143114703404E-3</c:v>
                </c:pt>
                <c:pt idx="3">
                  <c:v>9.0604052369514607E-3</c:v>
                </c:pt>
                <c:pt idx="4">
                  <c:v>1.3087252008929901E-2</c:v>
                </c:pt>
                <c:pt idx="5">
                  <c:v>1.8120810473902901E-2</c:v>
                </c:pt>
                <c:pt idx="6">
                  <c:v>3.12080624828328E-2</c:v>
                </c:pt>
                <c:pt idx="7">
                  <c:v>4.1275179412778903E-2</c:v>
                </c:pt>
                <c:pt idx="8">
                  <c:v>5.9395989886681801E-2</c:v>
                </c:pt>
                <c:pt idx="9">
                  <c:v>6.6442971737644005E-2</c:v>
                </c:pt>
                <c:pt idx="10">
                  <c:v>7.7013444514087398E-2</c:v>
                </c:pt>
                <c:pt idx="11">
                  <c:v>8.9597340676520004E-2</c:v>
                </c:pt>
                <c:pt idx="12">
                  <c:v>9.9664457606466E-2</c:v>
                </c:pt>
                <c:pt idx="13">
                  <c:v>0.111744997922401</c:v>
                </c:pt>
                <c:pt idx="14">
                  <c:v>0.12130875900585</c:v>
                </c:pt>
                <c:pt idx="15">
                  <c:v>0.136409434400769</c:v>
                </c:pt>
                <c:pt idx="16">
                  <c:v>0.14395977209822899</c:v>
                </c:pt>
                <c:pt idx="17">
                  <c:v>0.14899333056320199</c:v>
                </c:pt>
                <c:pt idx="18">
                  <c:v>0.15956380333964501</c:v>
                </c:pt>
                <c:pt idx="19">
                  <c:v>0.17567119042755899</c:v>
                </c:pt>
                <c:pt idx="20">
                  <c:v>0.194295356747959</c:v>
                </c:pt>
                <c:pt idx="21">
                  <c:v>0.20587254121739701</c:v>
                </c:pt>
                <c:pt idx="22">
                  <c:v>0</c:v>
                </c:pt>
                <c:pt idx="23">
                  <c:v>2.0135405538721099E-3</c:v>
                </c:pt>
                <c:pt idx="24">
                  <c:v>3.0203108308081701E-3</c:v>
                </c:pt>
                <c:pt idx="25">
                  <c:v>6.5440068000843597E-3</c:v>
                </c:pt>
                <c:pt idx="26">
                  <c:v>1.0067702769360601E-2</c:v>
                </c:pt>
                <c:pt idx="27">
                  <c:v>1.61083244309769E-2</c:v>
                </c:pt>
                <c:pt idx="28">
                  <c:v>2.71827974772735E-2</c:v>
                </c:pt>
                <c:pt idx="29">
                  <c:v>3.8760655662038103E-2</c:v>
                </c:pt>
                <c:pt idx="30">
                  <c:v>4.8324973292930701E-2</c:v>
                </c:pt>
                <c:pt idx="31">
                  <c:v>5.5875750369951099E-2</c:v>
                </c:pt>
                <c:pt idx="32">
                  <c:v>6.1916372031567399E-2</c:v>
                </c:pt>
                <c:pt idx="33">
                  <c:v>7.1480689662459906E-2</c:v>
                </c:pt>
                <c:pt idx="34">
                  <c:v>8.1548392431820493E-2</c:v>
                </c:pt>
                <c:pt idx="35">
                  <c:v>9.4636406031989195E-2</c:v>
                </c:pt>
                <c:pt idx="36">
                  <c:v>0.108227804770626</c:v>
                </c:pt>
                <c:pt idx="37">
                  <c:v>0.117288737263051</c:v>
                </c:pt>
                <c:pt idx="38">
                  <c:v>0.131383521140155</c:v>
                </c:pt>
                <c:pt idx="39">
                  <c:v>0.14145122390951601</c:v>
                </c:pt>
                <c:pt idx="40">
                  <c:v>0.16209001458670499</c:v>
                </c:pt>
                <c:pt idx="41">
                  <c:v>0.18021187957155399</c:v>
                </c:pt>
                <c:pt idx="42">
                  <c:v>0.193299893171723</c:v>
                </c:pt>
                <c:pt idx="43">
                  <c:v>0.20286421080261499</c:v>
                </c:pt>
              </c:numCache>
            </c:numRef>
          </c:xVal>
          <c:yVal>
            <c:numRef>
              <c:f>Exp_res!$AD$3:$AD$100</c:f>
              <c:numCache>
                <c:formatCode>General</c:formatCode>
                <c:ptCount val="98"/>
                <c:pt idx="0">
                  <c:v>0</c:v>
                </c:pt>
                <c:pt idx="1">
                  <c:v>134.939608950132</c:v>
                </c:pt>
                <c:pt idx="2">
                  <c:v>328.63885054201103</c:v>
                </c:pt>
                <c:pt idx="3">
                  <c:v>464.581227413345</c:v>
                </c:pt>
                <c:pt idx="4">
                  <c:v>538.91924682965498</c:v>
                </c:pt>
                <c:pt idx="5">
                  <c:v>604.75882497158796</c:v>
                </c:pt>
                <c:pt idx="6">
                  <c:v>685.24629623445003</c:v>
                </c:pt>
                <c:pt idx="7">
                  <c:v>700.29548634969001</c:v>
                </c:pt>
                <c:pt idx="8">
                  <c:v>691.08209030780495</c:v>
                </c:pt>
                <c:pt idx="9">
                  <c:v>680.53572444712199</c:v>
                </c:pt>
                <c:pt idx="10">
                  <c:v>653.82010853055294</c:v>
                </c:pt>
                <c:pt idx="11">
                  <c:v>646.60568416849003</c:v>
                </c:pt>
                <c:pt idx="12">
                  <c:v>655.29986451879404</c:v>
                </c:pt>
                <c:pt idx="13">
                  <c:v>633.92735522288899</c:v>
                </c:pt>
                <c:pt idx="14">
                  <c:v>643.50966755916704</c:v>
                </c:pt>
                <c:pt idx="15">
                  <c:v>618.54514326206095</c:v>
                </c:pt>
                <c:pt idx="16">
                  <c:v>619.68805204680098</c:v>
                </c:pt>
                <c:pt idx="17">
                  <c:v>618.12921247038605</c:v>
                </c:pt>
                <c:pt idx="18">
                  <c:v>619.20775023544195</c:v>
                </c:pt>
                <c:pt idx="19">
                  <c:v>621.03636367459103</c:v>
                </c:pt>
                <c:pt idx="20">
                  <c:v>595.32465541560396</c:v>
                </c:pt>
                <c:pt idx="21">
                  <c:v>581.34883277042502</c:v>
                </c:pt>
                <c:pt idx="22">
                  <c:v>0</c:v>
                </c:pt>
                <c:pt idx="23">
                  <c:v>131.311030242117</c:v>
                </c:pt>
                <c:pt idx="24">
                  <c:v>208.967400547653</c:v>
                </c:pt>
                <c:pt idx="25">
                  <c:v>361.09726740262897</c:v>
                </c:pt>
                <c:pt idx="26">
                  <c:v>471.95815095352202</c:v>
                </c:pt>
                <c:pt idx="27">
                  <c:v>571.47719251101</c:v>
                </c:pt>
                <c:pt idx="28">
                  <c:v>678.15647556842998</c:v>
                </c:pt>
                <c:pt idx="29">
                  <c:v>722.53340571171998</c:v>
                </c:pt>
                <c:pt idx="30">
                  <c:v>725.85697268028605</c:v>
                </c:pt>
                <c:pt idx="31">
                  <c:v>726.12948398971196</c:v>
                </c:pt>
                <c:pt idx="32">
                  <c:v>720.09348726152302</c:v>
                </c:pt>
                <c:pt idx="33">
                  <c:v>708.63993207122701</c:v>
                </c:pt>
                <c:pt idx="34">
                  <c:v>698.27760871959595</c:v>
                </c:pt>
                <c:pt idx="35">
                  <c:v>694.79974280182103</c:v>
                </c:pt>
                <c:pt idx="36">
                  <c:v>660.694606594383</c:v>
                </c:pt>
                <c:pt idx="37">
                  <c:v>665.95975221297499</c:v>
                </c:pt>
                <c:pt idx="38">
                  <c:v>666.34517137909802</c:v>
                </c:pt>
                <c:pt idx="39">
                  <c:v>672.02370135691297</c:v>
                </c:pt>
                <c:pt idx="40">
                  <c:v>653.70709123507299</c:v>
                </c:pt>
                <c:pt idx="41">
                  <c:v>633.726600670366</c:v>
                </c:pt>
                <c:pt idx="42">
                  <c:v>651.11027119690596</c:v>
                </c:pt>
                <c:pt idx="43">
                  <c:v>662.18168043216201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5B-440A-8CC0-EA18BA145563}"/>
            </c:ext>
          </c:extLst>
        </c:ser>
        <c:ser>
          <c:idx val="4"/>
          <c:order val="4"/>
          <c:spPr>
            <a:ln w="28800">
              <a:noFill/>
            </a:ln>
          </c:spPr>
          <c:marker>
            <c:symbol val="x"/>
            <c:size val="5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Exp_res!$E$3:$E$100</c:f>
              <c:numCache>
                <c:formatCode>General</c:formatCode>
                <c:ptCount val="98"/>
                <c:pt idx="0">
                  <c:v>0</c:v>
                </c:pt>
                <c:pt idx="1">
                  <c:v>1.0064211273195E-3</c:v>
                </c:pt>
                <c:pt idx="2">
                  <c:v>3.0192633819584999E-3</c:v>
                </c:pt>
                <c:pt idx="3">
                  <c:v>6.0385267639169902E-3</c:v>
                </c:pt>
                <c:pt idx="4">
                  <c:v>1.50963169097925E-2</c:v>
                </c:pt>
                <c:pt idx="5">
                  <c:v>2.31476859283485E-2</c:v>
                </c:pt>
                <c:pt idx="6">
                  <c:v>3.3715107765203201E-2</c:v>
                </c:pt>
                <c:pt idx="7">
                  <c:v>4.4785740165717701E-2</c:v>
                </c:pt>
                <c:pt idx="8">
                  <c:v>4.8308214111335901E-2</c:v>
                </c:pt>
                <c:pt idx="9">
                  <c:v>5.6359583129891901E-2</c:v>
                </c:pt>
                <c:pt idx="10">
                  <c:v>6.1894899330149203E-2</c:v>
                </c:pt>
                <c:pt idx="11">
                  <c:v>6.5920583839427199E-2</c:v>
                </c:pt>
                <c:pt idx="12">
                  <c:v>7.2462321167003907E-2</c:v>
                </c:pt>
                <c:pt idx="13">
                  <c:v>7.6991216239941596E-2</c:v>
                </c:pt>
                <c:pt idx="14">
                  <c:v>8.4539374694837896E-2</c:v>
                </c:pt>
                <c:pt idx="15">
                  <c:v>9.3093954277053595E-2</c:v>
                </c:pt>
                <c:pt idx="16">
                  <c:v>0.105171007804888</c:v>
                </c:pt>
                <c:pt idx="17">
                  <c:v>0.110706324005145</c:v>
                </c:pt>
                <c:pt idx="18">
                  <c:v>0.11926090358736099</c:v>
                </c:pt>
                <c:pt idx="19">
                  <c:v>0.127815483169576</c:v>
                </c:pt>
                <c:pt idx="20">
                  <c:v>0.13687327331545199</c:v>
                </c:pt>
                <c:pt idx="21">
                  <c:v>0.14089895782473</c:v>
                </c:pt>
                <c:pt idx="22">
                  <c:v>0.14542785289766799</c:v>
                </c:pt>
                <c:pt idx="23">
                  <c:v>0.14995674797060499</c:v>
                </c:pt>
                <c:pt idx="24">
                  <c:v>0.15800811698916101</c:v>
                </c:pt>
                <c:pt idx="25">
                  <c:v>0.172098012771634</c:v>
                </c:pt>
                <c:pt idx="26">
                  <c:v>0.18719432968142699</c:v>
                </c:pt>
                <c:pt idx="27">
                  <c:v>0</c:v>
                </c:pt>
                <c:pt idx="28">
                  <c:v>1.5092872446511201E-3</c:v>
                </c:pt>
                <c:pt idx="29">
                  <c:v>2.5154787410852E-3</c:v>
                </c:pt>
                <c:pt idx="30">
                  <c:v>4.0247659857363099E-3</c:v>
                </c:pt>
                <c:pt idx="31">
                  <c:v>5.5340532303874302E-3</c:v>
                </c:pt>
                <c:pt idx="32">
                  <c:v>1.20742979572089E-2</c:v>
                </c:pt>
                <c:pt idx="33">
                  <c:v>1.50928724465112E-2</c:v>
                </c:pt>
                <c:pt idx="34">
                  <c:v>2.1633117173332699E-2</c:v>
                </c:pt>
                <c:pt idx="35">
                  <c:v>3.21981278858905E-2</c:v>
                </c:pt>
                <c:pt idx="36">
                  <c:v>4.57817130877506E-2</c:v>
                </c:pt>
                <c:pt idx="37">
                  <c:v>5.4837436555657301E-2</c:v>
                </c:pt>
                <c:pt idx="38">
                  <c:v>6.2886968527129897E-2</c:v>
                </c:pt>
                <c:pt idx="39">
                  <c:v>7.2445787743253706E-2</c:v>
                </c:pt>
                <c:pt idx="40">
                  <c:v>8.5023181448679597E-2</c:v>
                </c:pt>
                <c:pt idx="41">
                  <c:v>9.6091287909454495E-2</c:v>
                </c:pt>
                <c:pt idx="42">
                  <c:v>0.118730596579221</c:v>
                </c:pt>
                <c:pt idx="43">
                  <c:v>0.123258458313175</c:v>
                </c:pt>
                <c:pt idx="44">
                  <c:v>0.13281727752929801</c:v>
                </c:pt>
                <c:pt idx="45">
                  <c:v>0.14187300099720501</c:v>
                </c:pt>
                <c:pt idx="46">
                  <c:v>0.15595968194728199</c:v>
                </c:pt>
                <c:pt idx="47">
                  <c:v>0.16048754368123599</c:v>
                </c:pt>
                <c:pt idx="48">
                  <c:v>0.18614542684030499</c:v>
                </c:pt>
                <c:pt idx="49">
                  <c:v>0.190673288574258</c:v>
                </c:pt>
              </c:numCache>
            </c:numRef>
          </c:xVal>
          <c:yVal>
            <c:numRef>
              <c:f>Exp_res!$F$3:$F$100</c:f>
              <c:numCache>
                <c:formatCode>General</c:formatCode>
                <c:ptCount val="98"/>
                <c:pt idx="0">
                  <c:v>0</c:v>
                </c:pt>
                <c:pt idx="1">
                  <c:v>31.565302943253801</c:v>
                </c:pt>
                <c:pt idx="2">
                  <c:v>67.258943645898299</c:v>
                </c:pt>
                <c:pt idx="3">
                  <c:v>126.19760761426799</c:v>
                </c:pt>
                <c:pt idx="4">
                  <c:v>179.75548283725399</c:v>
                </c:pt>
                <c:pt idx="5">
                  <c:v>193.932998573888</c:v>
                </c:pt>
                <c:pt idx="6">
                  <c:v>194.85800010070199</c:v>
                </c:pt>
                <c:pt idx="7">
                  <c:v>191.44318643641901</c:v>
                </c:pt>
                <c:pt idx="8">
                  <c:v>198.17722207475799</c:v>
                </c:pt>
                <c:pt idx="9">
                  <c:v>208.51943310818399</c:v>
                </c:pt>
                <c:pt idx="10">
                  <c:v>185.143425320418</c:v>
                </c:pt>
                <c:pt idx="11">
                  <c:v>189.47822830528401</c:v>
                </c:pt>
                <c:pt idx="12">
                  <c:v>177.09659211694199</c:v>
                </c:pt>
                <c:pt idx="13">
                  <c:v>185.93079148200499</c:v>
                </c:pt>
                <c:pt idx="14">
                  <c:v>178.307239322301</c:v>
                </c:pt>
                <c:pt idx="15">
                  <c:v>181.011653072044</c:v>
                </c:pt>
                <c:pt idx="16">
                  <c:v>171.11942605061901</c:v>
                </c:pt>
                <c:pt idx="17">
                  <c:v>168.13905019209599</c:v>
                </c:pt>
                <c:pt idx="18">
                  <c:v>175.406539730785</c:v>
                </c:pt>
                <c:pt idx="19">
                  <c:v>177.27523877121499</c:v>
                </c:pt>
                <c:pt idx="20">
                  <c:v>170.35589693972</c:v>
                </c:pt>
                <c:pt idx="21">
                  <c:v>194.171386586327</c:v>
                </c:pt>
                <c:pt idx="22">
                  <c:v>173.973366887954</c:v>
                </c:pt>
                <c:pt idx="23">
                  <c:v>187.58482463578301</c:v>
                </c:pt>
                <c:pt idx="24">
                  <c:v>177.71268276938201</c:v>
                </c:pt>
                <c:pt idx="25">
                  <c:v>184.013373272866</c:v>
                </c:pt>
                <c:pt idx="26">
                  <c:v>188.62906270315599</c:v>
                </c:pt>
                <c:pt idx="27">
                  <c:v>0</c:v>
                </c:pt>
                <c:pt idx="28">
                  <c:v>66.050240372015907</c:v>
                </c:pt>
                <c:pt idx="29">
                  <c:v>94.314321994629594</c:v>
                </c:pt>
                <c:pt idx="30">
                  <c:v>126.536114877698</c:v>
                </c:pt>
                <c:pt idx="31">
                  <c:v>151.02045346791601</c:v>
                </c:pt>
                <c:pt idx="32">
                  <c:v>171.384385947738</c:v>
                </c:pt>
                <c:pt idx="33">
                  <c:v>204.955607125234</c:v>
                </c:pt>
                <c:pt idx="34">
                  <c:v>210.28511300970001</c:v>
                </c:pt>
                <c:pt idx="35">
                  <c:v>225.63847874607001</c:v>
                </c:pt>
                <c:pt idx="36">
                  <c:v>223.079086823518</c:v>
                </c:pt>
                <c:pt idx="37">
                  <c:v>220.27543073782101</c:v>
                </c:pt>
                <c:pt idx="38">
                  <c:v>190.86635129714699</c:v>
                </c:pt>
                <c:pt idx="39">
                  <c:v>200.15251953935899</c:v>
                </c:pt>
                <c:pt idx="40">
                  <c:v>183.421383926636</c:v>
                </c:pt>
                <c:pt idx="41">
                  <c:v>190.947130450304</c:v>
                </c:pt>
                <c:pt idx="42">
                  <c:v>163.61780135470201</c:v>
                </c:pt>
                <c:pt idx="43">
                  <c:v>188.69307558005599</c:v>
                </c:pt>
                <c:pt idx="44">
                  <c:v>190.27995686660799</c:v>
                </c:pt>
                <c:pt idx="45">
                  <c:v>171.42509035522599</c:v>
                </c:pt>
                <c:pt idx="46">
                  <c:v>168.754832559862</c:v>
                </c:pt>
                <c:pt idx="47">
                  <c:v>177.73296365373301</c:v>
                </c:pt>
                <c:pt idx="48">
                  <c:v>169.04911872782799</c:v>
                </c:pt>
                <c:pt idx="49">
                  <c:v>185.49872873293299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5B-440A-8CC0-EA18BA145563}"/>
            </c:ext>
          </c:extLst>
        </c:ser>
        <c:ser>
          <c:idx val="5"/>
          <c:order val="5"/>
          <c:tx>
            <c:strRef>
              <c:f>Exp_res!$AG$1:$AI$1</c:f>
              <c:strCache>
                <c:ptCount val="1"/>
                <c:pt idx="0">
                  <c:v>200 KPA 1,00% L51</c:v>
                </c:pt>
              </c:strCache>
            </c:strRef>
          </c:tx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Exp_res!$AG$3:$AG$150</c:f>
              <c:numCache>
                <c:formatCode>General</c:formatCode>
                <c:ptCount val="148"/>
                <c:pt idx="0">
                  <c:v>0</c:v>
                </c:pt>
                <c:pt idx="1">
                  <c:v>2.5188707169412601E-3</c:v>
                </c:pt>
                <c:pt idx="2">
                  <c:v>7.0528380074355301E-3</c:v>
                </c:pt>
                <c:pt idx="3">
                  <c:v>1.05792570111533E-2</c:v>
                </c:pt>
                <c:pt idx="4">
                  <c:v>1.7128320875200598E-2</c:v>
                </c:pt>
                <c:pt idx="5">
                  <c:v>2.7203803742965601E-2</c:v>
                </c:pt>
                <c:pt idx="6">
                  <c:v>3.9294383184283702E-2</c:v>
                </c:pt>
                <c:pt idx="7">
                  <c:v>5.0881188482213499E-2</c:v>
                </c:pt>
                <c:pt idx="8">
                  <c:v>6.0452897206590202E-2</c:v>
                </c:pt>
                <c:pt idx="9">
                  <c:v>7.0024605930967002E-2</c:v>
                </c:pt>
                <c:pt idx="10">
                  <c:v>7.9596314655343794E-2</c:v>
                </c:pt>
                <c:pt idx="11">
                  <c:v>9.0679345809885403E-2</c:v>
                </c:pt>
                <c:pt idx="12">
                  <c:v>0.102769925251203</c:v>
                </c:pt>
                <c:pt idx="13">
                  <c:v>0.11435673054913301</c:v>
                </c:pt>
                <c:pt idx="14">
                  <c:v>0.129469954850781</c:v>
                </c:pt>
                <c:pt idx="15">
                  <c:v>0.143575630865652</c:v>
                </c:pt>
                <c:pt idx="16">
                  <c:v>0.15566621030697</c:v>
                </c:pt>
                <c:pt idx="17">
                  <c:v>0.169268112178453</c:v>
                </c:pt>
                <c:pt idx="18">
                  <c:v>0.184885110623488</c:v>
                </c:pt>
                <c:pt idx="19">
                  <c:v>0.19899078663836001</c:v>
                </c:pt>
                <c:pt idx="20">
                  <c:v>0.212088914366454</c:v>
                </c:pt>
                <c:pt idx="21">
                  <c:v>0</c:v>
                </c:pt>
                <c:pt idx="22">
                  <c:v>2.5171848553815399E-3</c:v>
                </c:pt>
                <c:pt idx="23">
                  <c:v>6.0412436529156998E-3</c:v>
                </c:pt>
                <c:pt idx="24">
                  <c:v>1.3089361247984E-2</c:v>
                </c:pt>
                <c:pt idx="25">
                  <c:v>2.0137478843052298E-2</c:v>
                </c:pt>
                <c:pt idx="26">
                  <c:v>2.7185596438120699E-2</c:v>
                </c:pt>
                <c:pt idx="27">
                  <c:v>3.8261209801799499E-2</c:v>
                </c:pt>
                <c:pt idx="28">
                  <c:v>4.7826512252249299E-2</c:v>
                </c:pt>
                <c:pt idx="29">
                  <c:v>5.7895251673775502E-2</c:v>
                </c:pt>
                <c:pt idx="30">
                  <c:v>6.6957117153149004E-2</c:v>
                </c:pt>
                <c:pt idx="31">
                  <c:v>7.70258565746752E-2</c:v>
                </c:pt>
                <c:pt idx="32">
                  <c:v>8.55842850829725E-2</c:v>
                </c:pt>
                <c:pt idx="33">
                  <c:v>9.2128965706964494E-2</c:v>
                </c:pt>
                <c:pt idx="34">
                  <c:v>0.102701142099567</c:v>
                </c:pt>
                <c:pt idx="35">
                  <c:v>0.109749259694635</c:v>
                </c:pt>
                <c:pt idx="36">
                  <c:v>0.12082487305831401</c:v>
                </c:pt>
                <c:pt idx="37">
                  <c:v>0.13341079733522199</c:v>
                </c:pt>
                <c:pt idx="38">
                  <c:v>0.14146578887244299</c:v>
                </c:pt>
                <c:pt idx="39">
                  <c:v>0.15203796526504501</c:v>
                </c:pt>
                <c:pt idx="40">
                  <c:v>0.161099830744419</c:v>
                </c:pt>
                <c:pt idx="41">
                  <c:v>0.17066513319486901</c:v>
                </c:pt>
                <c:pt idx="42">
                  <c:v>0.17872012473209001</c:v>
                </c:pt>
                <c:pt idx="43">
                  <c:v>0.18878886415361601</c:v>
                </c:pt>
                <c:pt idx="44">
                  <c:v>0.19835416660406599</c:v>
                </c:pt>
              </c:numCache>
            </c:numRef>
          </c:xVal>
          <c:yVal>
            <c:numRef>
              <c:f>Exp_res!$AH$3:$AH$150</c:f>
              <c:numCache>
                <c:formatCode>General</c:formatCode>
                <c:ptCount val="148"/>
                <c:pt idx="0">
                  <c:v>0</c:v>
                </c:pt>
                <c:pt idx="1">
                  <c:v>127.164250874746</c:v>
                </c:pt>
                <c:pt idx="2">
                  <c:v>295.71655011941101</c:v>
                </c:pt>
                <c:pt idx="3">
                  <c:v>411.47144010380998</c:v>
                </c:pt>
                <c:pt idx="4">
                  <c:v>556.19077238639704</c:v>
                </c:pt>
                <c:pt idx="5">
                  <c:v>665.06787443753694</c:v>
                </c:pt>
                <c:pt idx="6">
                  <c:v>775.34232173056296</c:v>
                </c:pt>
                <c:pt idx="7">
                  <c:v>812.17937898729895</c:v>
                </c:pt>
                <c:pt idx="8">
                  <c:v>840.68981855429399</c:v>
                </c:pt>
                <c:pt idx="9">
                  <c:v>853.21307454578596</c:v>
                </c:pt>
                <c:pt idx="10">
                  <c:v>878.604048405188</c:v>
                </c:pt>
                <c:pt idx="11">
                  <c:v>889.603383597792</c:v>
                </c:pt>
                <c:pt idx="12">
                  <c:v>893.54917559004605</c:v>
                </c:pt>
                <c:pt idx="13">
                  <c:v>902.71653302950097</c:v>
                </c:pt>
                <c:pt idx="14">
                  <c:v>934.68627542316199</c:v>
                </c:pt>
                <c:pt idx="15">
                  <c:v>928.35770285493504</c:v>
                </c:pt>
                <c:pt idx="16">
                  <c:v>954.50277854779495</c:v>
                </c:pt>
                <c:pt idx="17">
                  <c:v>955.84031570940397</c:v>
                </c:pt>
                <c:pt idx="18">
                  <c:v>941.47915540817201</c:v>
                </c:pt>
                <c:pt idx="19">
                  <c:v>964.32347707656504</c:v>
                </c:pt>
                <c:pt idx="20">
                  <c:v>979.59063514151501</c:v>
                </c:pt>
                <c:pt idx="21">
                  <c:v>0</c:v>
                </c:pt>
                <c:pt idx="22">
                  <c:v>166.372602002245</c:v>
                </c:pt>
                <c:pt idx="23">
                  <c:v>319.930944559875</c:v>
                </c:pt>
                <c:pt idx="24">
                  <c:v>487.15914257484098</c:v>
                </c:pt>
                <c:pt idx="25">
                  <c:v>586.513591252693</c:v>
                </c:pt>
                <c:pt idx="26">
                  <c:v>661.61364653228395</c:v>
                </c:pt>
                <c:pt idx="27">
                  <c:v>715.81621683655396</c:v>
                </c:pt>
                <c:pt idx="28">
                  <c:v>775.49733715264199</c:v>
                </c:pt>
                <c:pt idx="29">
                  <c:v>793.03414202260797</c:v>
                </c:pt>
                <c:pt idx="30">
                  <c:v>816.18465901046102</c:v>
                </c:pt>
                <c:pt idx="31">
                  <c:v>851.71154518729895</c:v>
                </c:pt>
                <c:pt idx="32">
                  <c:v>838.27321246620397</c:v>
                </c:pt>
                <c:pt idx="33">
                  <c:v>852.62674726276896</c:v>
                </c:pt>
                <c:pt idx="34">
                  <c:v>872.68009167125899</c:v>
                </c:pt>
                <c:pt idx="35">
                  <c:v>898.40473579715103</c:v>
                </c:pt>
                <c:pt idx="36">
                  <c:v>896.57092439414805</c:v>
                </c:pt>
                <c:pt idx="37">
                  <c:v>913.13668792726901</c:v>
                </c:pt>
                <c:pt idx="38">
                  <c:v>923.66766554275102</c:v>
                </c:pt>
                <c:pt idx="39">
                  <c:v>940.86995211411295</c:v>
                </c:pt>
                <c:pt idx="40">
                  <c:v>938.51623521016904</c:v>
                </c:pt>
                <c:pt idx="41">
                  <c:v>937.89393054233005</c:v>
                </c:pt>
                <c:pt idx="42">
                  <c:v>949.01971449348105</c:v>
                </c:pt>
                <c:pt idx="43">
                  <c:v>952.905150745789</c:v>
                </c:pt>
                <c:pt idx="44">
                  <c:v>942.69085256949904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15B-440A-8CC0-EA18BA145563}"/>
            </c:ext>
          </c:extLst>
        </c:ser>
        <c:ser>
          <c:idx val="6"/>
          <c:order val="6"/>
          <c:tx>
            <c:strRef>
              <c:f>Exp_res!$I$1:$K$1</c:f>
              <c:strCache>
                <c:ptCount val="1"/>
                <c:pt idx="0">
                  <c:v>50 KPA 1,00% L51</c:v>
                </c:pt>
              </c:strCache>
            </c:strRef>
          </c:tx>
          <c:spPr>
            <a:ln w="28800">
              <a:noFill/>
            </a:ln>
          </c:spPr>
          <c:marker>
            <c:symbol val="x"/>
            <c:size val="5"/>
            <c:spPr>
              <a:solidFill>
                <a:srgbClr val="80008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Exp_res!$I$3:$I$150</c:f>
              <c:numCache>
                <c:formatCode>General</c:formatCode>
                <c:ptCount val="148"/>
                <c:pt idx="0">
                  <c:v>0</c:v>
                </c:pt>
                <c:pt idx="1">
                  <c:v>5.0301810865191097E-4</c:v>
                </c:pt>
                <c:pt idx="2">
                  <c:v>5.5331991951710303E-3</c:v>
                </c:pt>
                <c:pt idx="3">
                  <c:v>1.2072434607645901E-2</c:v>
                </c:pt>
                <c:pt idx="4">
                  <c:v>1.8611670020120701E-2</c:v>
                </c:pt>
                <c:pt idx="5">
                  <c:v>2.8169014084507001E-2</c:v>
                </c:pt>
                <c:pt idx="6">
                  <c:v>3.4205231388330003E-2</c:v>
                </c:pt>
                <c:pt idx="7">
                  <c:v>4.4265593561368201E-2</c:v>
                </c:pt>
                <c:pt idx="8">
                  <c:v>5.48289738430583E-2</c:v>
                </c:pt>
                <c:pt idx="9">
                  <c:v>6.5392354124748503E-2</c:v>
                </c:pt>
                <c:pt idx="10">
                  <c:v>7.5452716297786701E-2</c:v>
                </c:pt>
                <c:pt idx="11">
                  <c:v>8.5513078470824996E-2</c:v>
                </c:pt>
                <c:pt idx="12">
                  <c:v>0.11267605633802801</c:v>
                </c:pt>
                <c:pt idx="13">
                  <c:v>0.12323943661971801</c:v>
                </c:pt>
                <c:pt idx="14">
                  <c:v>0.13380281690140799</c:v>
                </c:pt>
                <c:pt idx="15">
                  <c:v>0.14486921529175101</c:v>
                </c:pt>
                <c:pt idx="16">
                  <c:v>0.15593561368209299</c:v>
                </c:pt>
                <c:pt idx="17">
                  <c:v>0.16750503018108701</c:v>
                </c:pt>
                <c:pt idx="18">
                  <c:v>0.17957746478873199</c:v>
                </c:pt>
                <c:pt idx="19">
                  <c:v>0.191146881287726</c:v>
                </c:pt>
                <c:pt idx="20">
                  <c:v>0.20271629778672001</c:v>
                </c:pt>
                <c:pt idx="21">
                  <c:v>0</c:v>
                </c:pt>
                <c:pt idx="22">
                  <c:v>5.0301810865191205E-4</c:v>
                </c:pt>
                <c:pt idx="23">
                  <c:v>4.0241448692152904E-3</c:v>
                </c:pt>
                <c:pt idx="24">
                  <c:v>8.0482897384305807E-3</c:v>
                </c:pt>
                <c:pt idx="25">
                  <c:v>1.60965794768612E-2</c:v>
                </c:pt>
                <c:pt idx="26">
                  <c:v>2.36418511066398E-2</c:v>
                </c:pt>
                <c:pt idx="27">
                  <c:v>3.6217303822937599E-2</c:v>
                </c:pt>
                <c:pt idx="28">
                  <c:v>4.7283702213279703E-2</c:v>
                </c:pt>
                <c:pt idx="29">
                  <c:v>5.8350100603621703E-2</c:v>
                </c:pt>
                <c:pt idx="30">
                  <c:v>6.8913480885311906E-2</c:v>
                </c:pt>
                <c:pt idx="31">
                  <c:v>7.9979879275653906E-2</c:v>
                </c:pt>
                <c:pt idx="32">
                  <c:v>9.3058350100603607E-2</c:v>
                </c:pt>
                <c:pt idx="33">
                  <c:v>0.103621730382294</c:v>
                </c:pt>
                <c:pt idx="34">
                  <c:v>0.114688128772636</c:v>
                </c:pt>
                <c:pt idx="35">
                  <c:v>0.125754527162978</c:v>
                </c:pt>
                <c:pt idx="36">
                  <c:v>0.13782696177062401</c:v>
                </c:pt>
                <c:pt idx="37">
                  <c:v>0.14989939637826999</c:v>
                </c:pt>
                <c:pt idx="38">
                  <c:v>0.161971830985916</c:v>
                </c:pt>
                <c:pt idx="39">
                  <c:v>0.17454728370221301</c:v>
                </c:pt>
                <c:pt idx="40">
                  <c:v>0.18712273641851099</c:v>
                </c:pt>
                <c:pt idx="41">
                  <c:v>0.20020120724346099</c:v>
                </c:pt>
              </c:numCache>
            </c:numRef>
          </c:xVal>
          <c:yVal>
            <c:numRef>
              <c:f>Exp_res!$J$3:$J$150</c:f>
              <c:numCache>
                <c:formatCode>General</c:formatCode>
                <c:ptCount val="148"/>
                <c:pt idx="0">
                  <c:v>0</c:v>
                </c:pt>
                <c:pt idx="1">
                  <c:v>16.7924073233104</c:v>
                </c:pt>
                <c:pt idx="2">
                  <c:v>120.380211978307</c:v>
                </c:pt>
                <c:pt idx="3">
                  <c:v>178.08620447969099</c:v>
                </c:pt>
                <c:pt idx="4">
                  <c:v>216.04672551375299</c:v>
                </c:pt>
                <c:pt idx="5">
                  <c:v>259.504961915438</c:v>
                </c:pt>
                <c:pt idx="6">
                  <c:v>271.36658014672702</c:v>
                </c:pt>
                <c:pt idx="7">
                  <c:v>269.33936694296398</c:v>
                </c:pt>
                <c:pt idx="8">
                  <c:v>253.220251546036</c:v>
                </c:pt>
                <c:pt idx="9">
                  <c:v>252.70495411792001</c:v>
                </c:pt>
                <c:pt idx="10">
                  <c:v>257.22676972489899</c:v>
                </c:pt>
                <c:pt idx="11">
                  <c:v>260.06969234455698</c:v>
                </c:pt>
                <c:pt idx="12">
                  <c:v>269.83498096004001</c:v>
                </c:pt>
                <c:pt idx="13">
                  <c:v>269.91664630358099</c:v>
                </c:pt>
                <c:pt idx="14">
                  <c:v>277.76760483502699</c:v>
                </c:pt>
                <c:pt idx="15">
                  <c:v>287.845711786945</c:v>
                </c:pt>
                <c:pt idx="16">
                  <c:v>280.92073502186997</c:v>
                </c:pt>
                <c:pt idx="17">
                  <c:v>279.661472678466</c:v>
                </c:pt>
                <c:pt idx="18">
                  <c:v>280.35904211071897</c:v>
                </c:pt>
                <c:pt idx="19">
                  <c:v>279.59148152227903</c:v>
                </c:pt>
                <c:pt idx="20">
                  <c:v>283.852320533458</c:v>
                </c:pt>
                <c:pt idx="21">
                  <c:v>0</c:v>
                </c:pt>
                <c:pt idx="22">
                  <c:v>21.2641934211216</c:v>
                </c:pt>
                <c:pt idx="23">
                  <c:v>92.080830844060003</c:v>
                </c:pt>
                <c:pt idx="24">
                  <c:v>137.851038676397</c:v>
                </c:pt>
                <c:pt idx="25">
                  <c:v>163.70543064812901</c:v>
                </c:pt>
                <c:pt idx="26">
                  <c:v>216.97900552939501</c:v>
                </c:pt>
                <c:pt idx="27">
                  <c:v>251.90411184407199</c:v>
                </c:pt>
                <c:pt idx="28">
                  <c:v>264.61013362747798</c:v>
                </c:pt>
                <c:pt idx="29">
                  <c:v>251.565834969267</c:v>
                </c:pt>
                <c:pt idx="30">
                  <c:v>257.20179209069897</c:v>
                </c:pt>
                <c:pt idx="31">
                  <c:v>260.70247572131802</c:v>
                </c:pt>
                <c:pt idx="32">
                  <c:v>280.362055810127</c:v>
                </c:pt>
                <c:pt idx="33">
                  <c:v>287.78190962153798</c:v>
                </c:pt>
                <c:pt idx="34">
                  <c:v>279.94502275871503</c:v>
                </c:pt>
                <c:pt idx="35">
                  <c:v>288.85377602428503</c:v>
                </c:pt>
                <c:pt idx="36">
                  <c:v>270.50024887575103</c:v>
                </c:pt>
                <c:pt idx="37">
                  <c:v>293.80243837098402</c:v>
                </c:pt>
                <c:pt idx="38">
                  <c:v>303.50356822388801</c:v>
                </c:pt>
                <c:pt idx="39">
                  <c:v>310.74162768189302</c:v>
                </c:pt>
                <c:pt idx="40">
                  <c:v>304.284946714787</c:v>
                </c:pt>
                <c:pt idx="41">
                  <c:v>306.44144085239401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15B-440A-8CC0-EA18BA145563}"/>
            </c:ext>
          </c:extLst>
        </c:ser>
        <c:ser>
          <c:idx val="7"/>
          <c:order val="7"/>
          <c:tx>
            <c:strRef>
              <c:f>Exp_res!$A$1:$C$1</c:f>
              <c:strCache>
                <c:ptCount val="1"/>
                <c:pt idx="0">
                  <c:v>50 KPA 1,00% L12,5</c:v>
                </c:pt>
              </c:strCache>
            </c:strRef>
          </c:tx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99999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Exp_res!$A$3:$A$100</c:f>
              <c:numCache>
                <c:formatCode>General</c:formatCode>
                <c:ptCount val="98"/>
                <c:pt idx="0">
                  <c:v>0</c:v>
                </c:pt>
                <c:pt idx="1">
                  <c:v>1.5092298522107401E-3</c:v>
                </c:pt>
                <c:pt idx="2">
                  <c:v>2.5153830870179002E-3</c:v>
                </c:pt>
                <c:pt idx="3">
                  <c:v>5.5338427914393799E-3</c:v>
                </c:pt>
                <c:pt idx="4">
                  <c:v>1.20738388176859E-2</c:v>
                </c:pt>
                <c:pt idx="5">
                  <c:v>2.1129217930950399E-2</c:v>
                </c:pt>
                <c:pt idx="6">
                  <c:v>2.7166137339793301E-2</c:v>
                </c:pt>
                <c:pt idx="7">
                  <c:v>3.1693826896425498E-2</c:v>
                </c:pt>
                <c:pt idx="8">
                  <c:v>3.8736899540075698E-2</c:v>
                </c:pt>
                <c:pt idx="9">
                  <c:v>5.1816891592568803E-2</c:v>
                </c:pt>
                <c:pt idx="10">
                  <c:v>5.6847657766604602E-2</c:v>
                </c:pt>
                <c:pt idx="11">
                  <c:v>6.4393807027658304E-2</c:v>
                </c:pt>
                <c:pt idx="12">
                  <c:v>7.0430726436501195E-2</c:v>
                </c:pt>
                <c:pt idx="13">
                  <c:v>7.7473799080151298E-2</c:v>
                </c:pt>
                <c:pt idx="14">
                  <c:v>8.5523024958608598E-2</c:v>
                </c:pt>
                <c:pt idx="15">
                  <c:v>0.101621476715523</c:v>
                </c:pt>
                <c:pt idx="16">
                  <c:v>0.11017377921138399</c:v>
                </c:pt>
                <c:pt idx="17">
                  <c:v>0.117216851855034</c:v>
                </c:pt>
                <c:pt idx="18">
                  <c:v>0.12677530758570199</c:v>
                </c:pt>
                <c:pt idx="19">
                  <c:v>0.142370682725213</c:v>
                </c:pt>
                <c:pt idx="20">
                  <c:v>0.154444521542899</c:v>
                </c:pt>
                <c:pt idx="21">
                  <c:v>0.17557373947384899</c:v>
                </c:pt>
                <c:pt idx="22">
                  <c:v>0.18865373152634299</c:v>
                </c:pt>
                <c:pt idx="23">
                  <c:v>0.20223680019623899</c:v>
                </c:pt>
                <c:pt idx="24">
                  <c:v>0</c:v>
                </c:pt>
                <c:pt idx="25">
                  <c:v>1.50905432595573E-3</c:v>
                </c:pt>
                <c:pt idx="26">
                  <c:v>2.5150905432595599E-3</c:v>
                </c:pt>
                <c:pt idx="27">
                  <c:v>5.0301810865191199E-3</c:v>
                </c:pt>
                <c:pt idx="28">
                  <c:v>6.5392354124748503E-3</c:v>
                </c:pt>
                <c:pt idx="29">
                  <c:v>1.1066398390342101E-2</c:v>
                </c:pt>
                <c:pt idx="30">
                  <c:v>2.6659959758551299E-2</c:v>
                </c:pt>
                <c:pt idx="31">
                  <c:v>4.0241448692152897E-2</c:v>
                </c:pt>
                <c:pt idx="32">
                  <c:v>4.92957746478873E-2</c:v>
                </c:pt>
                <c:pt idx="33">
                  <c:v>5.8350100603621703E-2</c:v>
                </c:pt>
                <c:pt idx="34">
                  <c:v>6.7907444668008105E-2</c:v>
                </c:pt>
                <c:pt idx="35">
                  <c:v>7.4446680080482899E-2</c:v>
                </c:pt>
                <c:pt idx="36">
                  <c:v>8.6519114688128798E-2</c:v>
                </c:pt>
                <c:pt idx="37">
                  <c:v>9.5573440643863194E-2</c:v>
                </c:pt>
                <c:pt idx="38">
                  <c:v>0.102112676056338</c:v>
                </c:pt>
                <c:pt idx="39">
                  <c:v>0.106136820925553</c:v>
                </c:pt>
                <c:pt idx="40">
                  <c:v>0.11619718309859201</c:v>
                </c:pt>
                <c:pt idx="41">
                  <c:v>0.120221327967807</c:v>
                </c:pt>
                <c:pt idx="42">
                  <c:v>0.13430583501005999</c:v>
                </c:pt>
                <c:pt idx="43">
                  <c:v>0.138832997987928</c:v>
                </c:pt>
                <c:pt idx="44">
                  <c:v>0.153923541247485</c:v>
                </c:pt>
                <c:pt idx="45">
                  <c:v>0.16348088531187099</c:v>
                </c:pt>
                <c:pt idx="46">
                  <c:v>0.16851106639839</c:v>
                </c:pt>
                <c:pt idx="47">
                  <c:v>0.18008048289738399</c:v>
                </c:pt>
                <c:pt idx="48">
                  <c:v>0.18561368209255499</c:v>
                </c:pt>
                <c:pt idx="49">
                  <c:v>0.197686116700201</c:v>
                </c:pt>
              </c:numCache>
            </c:numRef>
          </c:xVal>
          <c:yVal>
            <c:numRef>
              <c:f>Exp_res!$B$3:$B$100</c:f>
              <c:numCache>
                <c:formatCode>General</c:formatCode>
                <c:ptCount val="98"/>
                <c:pt idx="0">
                  <c:v>0</c:v>
                </c:pt>
                <c:pt idx="1">
                  <c:v>54.980892723513399</c:v>
                </c:pt>
                <c:pt idx="2">
                  <c:v>71.9290731937174</c:v>
                </c:pt>
                <c:pt idx="3">
                  <c:v>124.92797381362701</c:v>
                </c:pt>
                <c:pt idx="4">
                  <c:v>144.23862778056699</c:v>
                </c:pt>
                <c:pt idx="5">
                  <c:v>171.97835684505199</c:v>
                </c:pt>
                <c:pt idx="6">
                  <c:v>172.01246084699801</c:v>
                </c:pt>
                <c:pt idx="7">
                  <c:v>170.80509033988301</c:v>
                </c:pt>
                <c:pt idx="8">
                  <c:v>167.507605939966</c:v>
                </c:pt>
                <c:pt idx="9">
                  <c:v>169.671361742058</c:v>
                </c:pt>
                <c:pt idx="10">
                  <c:v>171.967821178668</c:v>
                </c:pt>
                <c:pt idx="11">
                  <c:v>164.69338281088</c:v>
                </c:pt>
                <c:pt idx="12">
                  <c:v>165.81378822521199</c:v>
                </c:pt>
                <c:pt idx="13">
                  <c:v>143.43030416062899</c:v>
                </c:pt>
                <c:pt idx="14">
                  <c:v>150.302776643724</c:v>
                </c:pt>
                <c:pt idx="15">
                  <c:v>140.42183412729699</c:v>
                </c:pt>
                <c:pt idx="16">
                  <c:v>140.689569731836</c:v>
                </c:pt>
                <c:pt idx="17">
                  <c:v>145.78738140269499</c:v>
                </c:pt>
                <c:pt idx="18">
                  <c:v>155.27720294466599</c:v>
                </c:pt>
                <c:pt idx="19">
                  <c:v>141.140455112263</c:v>
                </c:pt>
                <c:pt idx="20">
                  <c:v>141.999601465409</c:v>
                </c:pt>
                <c:pt idx="21">
                  <c:v>136.82897883254901</c:v>
                </c:pt>
                <c:pt idx="22">
                  <c:v>140.19887383426999</c:v>
                </c:pt>
                <c:pt idx="23">
                  <c:v>130.41960511294999</c:v>
                </c:pt>
                <c:pt idx="24">
                  <c:v>0</c:v>
                </c:pt>
                <c:pt idx="25">
                  <c:v>34.276016617096403</c:v>
                </c:pt>
                <c:pt idx="26">
                  <c:v>48.630857885978301</c:v>
                </c:pt>
                <c:pt idx="27">
                  <c:v>104.979721390153</c:v>
                </c:pt>
                <c:pt idx="28">
                  <c:v>121.281913104244</c:v>
                </c:pt>
                <c:pt idx="29">
                  <c:v>116.700596546122</c:v>
                </c:pt>
                <c:pt idx="30">
                  <c:v>138.33454080774999</c:v>
                </c:pt>
                <c:pt idx="31">
                  <c:v>145.570597259387</c:v>
                </c:pt>
                <c:pt idx="32">
                  <c:v>142.25545931555899</c:v>
                </c:pt>
                <c:pt idx="33">
                  <c:v>141.965327202981</c:v>
                </c:pt>
                <c:pt idx="34">
                  <c:v>151.25589767654799</c:v>
                </c:pt>
                <c:pt idx="35">
                  <c:v>135.430719978577</c:v>
                </c:pt>
                <c:pt idx="36">
                  <c:v>125.18432620283799</c:v>
                </c:pt>
                <c:pt idx="37">
                  <c:v>129.00881861461099</c:v>
                </c:pt>
                <c:pt idx="38">
                  <c:v>117.593028360484</c:v>
                </c:pt>
                <c:pt idx="39">
                  <c:v>146.48268535772601</c:v>
                </c:pt>
                <c:pt idx="40">
                  <c:v>131.69051889088999</c:v>
                </c:pt>
                <c:pt idx="41">
                  <c:v>153.121483962582</c:v>
                </c:pt>
                <c:pt idx="42">
                  <c:v>115.57206642518901</c:v>
                </c:pt>
                <c:pt idx="43">
                  <c:v>138.24627276909399</c:v>
                </c:pt>
                <c:pt idx="44">
                  <c:v>124.935359284024</c:v>
                </c:pt>
                <c:pt idx="45">
                  <c:v>129.109980524832</c:v>
                </c:pt>
                <c:pt idx="46">
                  <c:v>137.36972536566901</c:v>
                </c:pt>
                <c:pt idx="47">
                  <c:v>120.41464063139701</c:v>
                </c:pt>
                <c:pt idx="48">
                  <c:v>130.96158064921599</c:v>
                </c:pt>
                <c:pt idx="49">
                  <c:v>131.11233543178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5B-440A-8CC0-EA18BA145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2176"/>
        <c:axId val="66929574"/>
      </c:scatterChart>
      <c:valAx>
        <c:axId val="9932176"/>
        <c:scaling>
          <c:orientation val="minMax"/>
          <c:max val="0.2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559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lang="pt-BR" sz="1559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Axial strain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General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  <a:endParaRPr lang="pt-BR"/>
          </a:p>
        </c:txPr>
        <c:crossAx val="66929574"/>
        <c:crosses val="autoZero"/>
        <c:crossBetween val="midCat"/>
        <c:majorUnit val="0.05"/>
      </c:valAx>
      <c:valAx>
        <c:axId val="66929574"/>
        <c:scaling>
          <c:orientation val="minMax"/>
          <c:max val="1500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559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lang="pt-BR" sz="1559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q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20" b="0" u="none" strike="noStrik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  <a:endParaRPr lang="pt-BR"/>
          </a:p>
        </c:txPr>
        <c:crossAx val="9932176"/>
        <c:crosses val="autoZero"/>
        <c:crossBetween val="midCat"/>
        <c:majorUnit val="150"/>
      </c:valAx>
      <c:spPr>
        <a:solidFill>
          <a:srgbClr val="FFFFFF"/>
        </a:solidFill>
        <a:ln w="18000">
          <a:solidFill>
            <a:srgbClr val="000000"/>
          </a:solidFill>
          <a:round/>
        </a:ln>
      </c:spPr>
    </c:plotArea>
    <c:plotVisOnly val="0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80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80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A!$W$58:$W$650</c:f>
              <c:numCache>
                <c:formatCode>General</c:formatCode>
                <c:ptCount val="593"/>
                <c:pt idx="0">
                  <c:v>0</c:v>
                </c:pt>
                <c:pt idx="1">
                  <c:v>1.657390220876863E-5</c:v>
                </c:pt>
                <c:pt idx="2">
                  <c:v>5.1911877005646691E-5</c:v>
                </c:pt>
                <c:pt idx="3">
                  <c:v>8.7708379804608426E-5</c:v>
                </c:pt>
                <c:pt idx="4">
                  <c:v>1.2396829980908114E-4</c:v>
                </c:pt>
                <c:pt idx="5">
                  <c:v>1.60696310701677E-4</c:v>
                </c:pt>
                <c:pt idx="6">
                  <c:v>1.9789666170916845E-4</c:v>
                </c:pt>
                <c:pt idx="7">
                  <c:v>2.3557316692255313E-4</c:v>
                </c:pt>
                <c:pt idx="8">
                  <c:v>2.737292102145708E-4</c:v>
                </c:pt>
                <c:pt idx="9">
                  <c:v>3.1236775355691237E-4</c:v>
                </c:pt>
                <c:pt idx="10">
                  <c:v>3.5149134655838149E-4</c:v>
                </c:pt>
                <c:pt idx="11">
                  <c:v>3.9110213662756196E-4</c:v>
                </c:pt>
                <c:pt idx="12">
                  <c:v>4.3120187953787415E-4</c:v>
                </c:pt>
                <c:pt idx="13">
                  <c:v>4.7179195029184949E-4</c:v>
                </c:pt>
                <c:pt idx="14">
                  <c:v>5.128733542197777E-4</c:v>
                </c:pt>
                <c:pt idx="15">
                  <c:v>5.5444673826737974E-4</c:v>
                </c:pt>
                <c:pt idx="16">
                  <c:v>5.9651240243494062E-4</c:v>
                </c:pt>
                <c:pt idx="17">
                  <c:v>6.3907031133511214E-4</c:v>
                </c:pt>
                <c:pt idx="18">
                  <c:v>6.8212010583839429E-4</c:v>
                </c:pt>
                <c:pt idx="19">
                  <c:v>7.2566111477909384E-4</c:v>
                </c:pt>
                <c:pt idx="20">
                  <c:v>7.6969236669463406E-4</c:v>
                </c:pt>
                <c:pt idx="21">
                  <c:v>8.1421260157302656E-4</c:v>
                </c:pt>
                <c:pt idx="22">
                  <c:v>8.5922028258540164E-4</c:v>
                </c:pt>
                <c:pt idx="23">
                  <c:v>9.0471360777973097E-4</c:v>
                </c:pt>
                <c:pt idx="24">
                  <c:v>9.5069052171636707E-4</c:v>
                </c:pt>
                <c:pt idx="25">
                  <c:v>9.9714872702360755E-4</c:v>
                </c:pt>
                <c:pt idx="26">
                  <c:v>1.0440856958554223E-3</c:v>
                </c:pt>
                <c:pt idx="27">
                  <c:v>1.0914986812337866E-3</c:v>
                </c:pt>
                <c:pt idx="28">
                  <c:v>1.1393847282583089E-3</c:v>
                </c:pt>
                <c:pt idx="29">
                  <c:v>1.1877406851693072E-3</c:v>
                </c:pt>
                <c:pt idx="30">
                  <c:v>1.2365632142487739E-3</c:v>
                </c:pt>
                <c:pt idx="31">
                  <c:v>1.2858488025471711E-3</c:v>
                </c:pt>
                <c:pt idx="32">
                  <c:v>1.3355937724239828E-3</c:v>
                </c:pt>
                <c:pt idx="33">
                  <c:v>1.3857942918905739E-3</c:v>
                </c:pt>
                <c:pt idx="34">
                  <c:v>1.4364463847470978E-3</c:v>
                </c:pt>
                <c:pt idx="35">
                  <c:v>1.4875459405027233E-3</c:v>
                </c:pt>
                <c:pt idx="36">
                  <c:v>1.5390887240728116E-3</c:v>
                </c:pt>
                <c:pt idx="37">
                  <c:v>1.5910703852458239E-3</c:v>
                </c:pt>
                <c:pt idx="38">
                  <c:v>1.6434864679136939E-3</c:v>
                </c:pt>
                <c:pt idx="39">
                  <c:v>1.6963324190606859E-3</c:v>
                </c:pt>
                <c:pt idx="40">
                  <c:v>1.749603597506747E-3</c:v>
                </c:pt>
                <c:pt idx="41">
                  <c:v>1.8032952824015658E-3</c:v>
                </c:pt>
                <c:pt idx="42">
                  <c:v>1.8574026814665197E-3</c:v>
                </c:pt>
                <c:pt idx="43">
                  <c:v>1.9119209389830433E-3</c:v>
                </c:pt>
                <c:pt idx="44">
                  <c:v>1.9668451435246649E-3</c:v>
                </c:pt>
                <c:pt idx="45">
                  <c:v>2.0221703354342093E-3</c:v>
                </c:pt>
                <c:pt idx="46">
                  <c:v>2.0778915140434212E-3</c:v>
                </c:pt>
                <c:pt idx="47">
                  <c:v>2.1340036446374812E-3</c:v>
                </c:pt>
                <c:pt idx="48">
                  <c:v>2.1905016651641235E-3</c:v>
                </c:pt>
                <c:pt idx="49">
                  <c:v>2.2473804926894953E-3</c:v>
                </c:pt>
                <c:pt idx="50">
                  <c:v>2.3046350296016403E-3</c:v>
                </c:pt>
                <c:pt idx="51">
                  <c:v>2.3622601695652366E-3</c:v>
                </c:pt>
                <c:pt idx="52">
                  <c:v>2.4202508032287835E-3</c:v>
                </c:pt>
                <c:pt idx="53">
                  <c:v>2.4786018236884169E-3</c:v>
                </c:pt>
                <c:pt idx="54">
                  <c:v>2.5373081317107034E-3</c:v>
                </c:pt>
                <c:pt idx="55">
                  <c:v>2.5963646407188264E-3</c:v>
                </c:pt>
                <c:pt idx="56">
                  <c:v>2.6557662815457437E-3</c:v>
                </c:pt>
                <c:pt idx="57">
                  <c:v>2.715508006957826E-3</c:v>
                </c:pt>
                <c:pt idx="58">
                  <c:v>2.7755847959546089E-3</c:v>
                </c:pt>
                <c:pt idx="59">
                  <c:v>2.8359916578478495E-3</c:v>
                </c:pt>
                <c:pt idx="60">
                  <c:v>2.8967236361254669E-3</c:v>
                </c:pt>
                <c:pt idx="61">
                  <c:v>2.9577758121047269E-3</c:v>
                </c:pt>
                <c:pt idx="62">
                  <c:v>3.0191433083799988E-3</c:v>
                </c:pt>
                <c:pt idx="63">
                  <c:v>3.08082129206957E-3</c:v>
                </c:pt>
                <c:pt idx="64">
                  <c:v>3.1428049778676479E-3</c:v>
                </c:pt>
                <c:pt idx="65">
                  <c:v>3.2050896309057308E-3</c:v>
                </c:pt>
                <c:pt idx="66">
                  <c:v>3.2676705694294219E-3</c:v>
                </c:pt>
                <c:pt idx="67">
                  <c:v>3.3305431672953126E-3</c:v>
                </c:pt>
                <c:pt idx="68">
                  <c:v>3.3937028562944878E-3</c:v>
                </c:pt>
                <c:pt idx="69">
                  <c:v>3.4571451283061574E-3</c:v>
                </c:pt>
                <c:pt idx="70">
                  <c:v>3.5208655372890117E-3</c:v>
                </c:pt>
                <c:pt idx="71">
                  <c:v>3.5848597011140081E-3</c:v>
                </c:pt>
                <c:pt idx="72">
                  <c:v>3.6491233032442177E-3</c:v>
                </c:pt>
                <c:pt idx="73">
                  <c:v>3.7136520942681502E-3</c:v>
                </c:pt>
                <c:pt idx="74">
                  <c:v>3.7784418932903787E-3</c:v>
                </c:pt>
                <c:pt idx="75">
                  <c:v>3.8434885891857253E-3</c:v>
                </c:pt>
                <c:pt idx="76">
                  <c:v>3.9087881417216317E-3</c:v>
                </c:pt>
                <c:pt idx="77">
                  <c:v>3.9743365825545048E-3</c:v>
                </c:pt>
                <c:pt idx="78">
                  <c:v>4.0401300161041227E-3</c:v>
                </c:pt>
                <c:pt idx="79">
                  <c:v>4.1061646203122415E-3</c:v>
                </c:pt>
                <c:pt idx="80">
                  <c:v>4.1724366472895014E-3</c:v>
                </c:pt>
                <c:pt idx="81">
                  <c:v>4.2389424238556076E-3</c:v>
                </c:pt>
                <c:pt idx="82">
                  <c:v>4.3056783519777589E-3</c:v>
                </c:pt>
                <c:pt idx="83">
                  <c:v>4.3726409091120856E-3</c:v>
                </c:pt>
                <c:pt idx="84">
                  <c:v>4.4398266484525183E-3</c:v>
                </c:pt>
                <c:pt idx="85">
                  <c:v>4.5072321990908418E-3</c:v>
                </c:pt>
                <c:pt idx="86">
                  <c:v>4.5748542660938559E-3</c:v>
                </c:pt>
                <c:pt idx="87">
                  <c:v>4.642689630500664E-3</c:v>
                </c:pt>
                <c:pt idx="88">
                  <c:v>4.7107351492445791E-3</c:v>
                </c:pt>
                <c:pt idx="89">
                  <c:v>4.7789877550037697E-3</c:v>
                </c:pt>
                <c:pt idx="90">
                  <c:v>4.8474444559851119E-3</c:v>
                </c:pt>
                <c:pt idx="91">
                  <c:v>4.9161023356437796E-3</c:v>
                </c:pt>
                <c:pt idx="92">
                  <c:v>4.9849585523439877E-3</c:v>
                </c:pt>
                <c:pt idx="93">
                  <c:v>5.054010338962924E-3</c:v>
                </c:pt>
                <c:pt idx="94">
                  <c:v>5.1232550024427181E-3</c:v>
                </c:pt>
                <c:pt idx="95">
                  <c:v>5.1926899232929615E-3</c:v>
                </c:pt>
                <c:pt idx="96">
                  <c:v>5.2623125550477629E-3</c:v>
                </c:pt>
                <c:pt idx="97">
                  <c:v>5.3321204236797719E-3</c:v>
                </c:pt>
                <c:pt idx="98">
                  <c:v>5.4021111269748978E-3</c:v>
                </c:pt>
                <c:pt idx="99">
                  <c:v>5.4722823338705252E-3</c:v>
                </c:pt>
                <c:pt idx="100">
                  <c:v>5.5426317837601428E-3</c:v>
                </c:pt>
                <c:pt idx="101">
                  <c:v>5.6131572857666887E-3</c:v>
                </c:pt>
                <c:pt idx="102">
                  <c:v>5.6838567179883252E-3</c:v>
                </c:pt>
                <c:pt idx="103">
                  <c:v>5.7547280267179271E-3</c:v>
                </c:pt>
                <c:pt idx="104">
                  <c:v>5.8257692256395658E-3</c:v>
                </c:pt>
                <c:pt idx="105">
                  <c:v>5.896978395004678E-3</c:v>
                </c:pt>
                <c:pt idx="106">
                  <c:v>5.9683536807883641E-3</c:v>
                </c:pt>
                <c:pt idx="107">
                  <c:v>6.0398932938311185E-3</c:v>
                </c:pt>
                <c:pt idx="108">
                  <c:v>6.1115955089644227E-3</c:v>
                </c:pt>
                <c:pt idx="109">
                  <c:v>6.1834586641249471E-3</c:v>
                </c:pt>
                <c:pt idx="110">
                  <c:v>6.2554811594582767E-3</c:v>
                </c:pt>
                <c:pt idx="111">
                  <c:v>6.3276614564136005E-3</c:v>
                </c:pt>
                <c:pt idx="112">
                  <c:v>6.3999980768314783E-3</c:v>
                </c:pt>
                <c:pt idx="113">
                  <c:v>6.4724896020264674E-3</c:v>
                </c:pt>
                <c:pt idx="114">
                  <c:v>6.5451346718656787E-3</c:v>
                </c:pt>
                <c:pt idx="115">
                  <c:v>6.6179319838451161E-3</c:v>
                </c:pt>
                <c:pt idx="116">
                  <c:v>6.690880292165061E-3</c:v>
                </c:pt>
                <c:pt idx="117">
                  <c:v>6.7639784068054785E-3</c:v>
                </c:pt>
                <c:pt idx="118">
                  <c:v>6.8372251926035604E-3</c:v>
                </c:pt>
                <c:pt idx="119">
                  <c:v>6.9106195683332145E-3</c:v>
                </c:pt>
                <c:pt idx="120">
                  <c:v>6.9841605057890301E-3</c:v>
                </c:pt>
                <c:pt idx="121">
                  <c:v>7.0578470288745476E-3</c:v>
                </c:pt>
                <c:pt idx="122">
                  <c:v>7.1316782126967012E-3</c:v>
                </c:pt>
                <c:pt idx="123">
                  <c:v>7.2056531826664438E-3</c:v>
                </c:pt>
                <c:pt idx="124">
                  <c:v>7.2797711136074897E-3</c:v>
                </c:pt>
                <c:pt idx="125">
                  <c:v>7.3540312288726123E-3</c:v>
                </c:pt>
                <c:pt idx="126">
                  <c:v>7.4284327994694269E-3</c:v>
                </c:pt>
                <c:pt idx="127">
                  <c:v>7.5029751431956899E-3</c:v>
                </c:pt>
                <c:pt idx="128">
                  <c:v>7.5776576237845342E-3</c:v>
                </c:pt>
                <c:pt idx="129">
                  <c:v>7.6524796500612256E-3</c:v>
                </c:pt>
                <c:pt idx="130">
                  <c:v>7.7274406751104228E-3</c:v>
                </c:pt>
                <c:pt idx="131">
                  <c:v>7.8025401954556293E-3</c:v>
                </c:pt>
                <c:pt idx="132">
                  <c:v>7.87777775025119E-3</c:v>
                </c:pt>
                <c:pt idx="133">
                  <c:v>7.9531529204860327E-3</c:v>
                </c:pt>
                <c:pt idx="134">
                  <c:v>8.02866532820125E-3</c:v>
                </c:pt>
                <c:pt idx="135">
                  <c:v>8.1043146357204204E-3</c:v>
                </c:pt>
                <c:pt idx="136">
                  <c:v>8.18010054489356E-3</c:v>
                </c:pt>
                <c:pt idx="137">
                  <c:v>8.2560227963548154E-3</c:v>
                </c:pt>
                <c:pt idx="138">
                  <c:v>8.33208116879431E-3</c:v>
                </c:pt>
                <c:pt idx="139">
                  <c:v>8.4082754782438141E-3</c:v>
                </c:pt>
                <c:pt idx="140">
                  <c:v>8.4846055773770516E-3</c:v>
                </c:pt>
                <c:pt idx="141">
                  <c:v>8.5610713548241093E-3</c:v>
                </c:pt>
                <c:pt idx="142">
                  <c:v>8.6376727345006173E-3</c:v>
                </c:pt>
                <c:pt idx="143">
                  <c:v>8.7144096749512175E-3</c:v>
                </c:pt>
                <c:pt idx="144">
                  <c:v>8.7912821687079635E-3</c:v>
                </c:pt>
                <c:pt idx="145">
                  <c:v>8.8682902416630672E-3</c:v>
                </c:pt>
                <c:pt idx="146">
                  <c:v>8.9454339524565173E-3</c:v>
                </c:pt>
                <c:pt idx="147">
                  <c:v>9.022713391878304E-3</c:v>
                </c:pt>
                <c:pt idx="148">
                  <c:v>9.1001286822851649E-3</c:v>
                </c:pt>
                <c:pt idx="149">
                  <c:v>9.1776799770320258E-3</c:v>
                </c:pt>
                <c:pt idx="150">
                  <c:v>9.2553674599178473E-3</c:v>
                </c:pt>
                <c:pt idx="151">
                  <c:v>9.3331913446458165E-3</c:v>
                </c:pt>
                <c:pt idx="152">
                  <c:v>9.4111518742983555E-3</c:v>
                </c:pt>
                <c:pt idx="153">
                  <c:v>9.489249320825642E-3</c:v>
                </c:pt>
                <c:pt idx="154">
                  <c:v>9.5674839845490672E-3</c:v>
                </c:pt>
                <c:pt idx="155">
                  <c:v>9.645856193678139E-3</c:v>
                </c:pt>
                <c:pt idx="156">
                  <c:v>9.7243663038415161E-3</c:v>
                </c:pt>
                <c:pt idx="157">
                  <c:v>9.8030146976318226E-3</c:v>
                </c:pt>
                <c:pt idx="158">
                  <c:v>9.8818017841640435E-3</c:v>
                </c:pt>
                <c:pt idx="159">
                  <c:v>9.96072799864757E-3</c:v>
                </c:pt>
                <c:pt idx="160">
                  <c:v>1.0039793801971123E-2</c:v>
                </c:pt>
                <c:pt idx="161">
                  <c:v>1.0118999680301402E-2</c:v>
                </c:pt>
                <c:pt idx="162">
                  <c:v>1.0198346144694458E-2</c:v>
                </c:pt>
                <c:pt idx="163">
                  <c:v>1.0277833730719971E-2</c:v>
                </c:pt>
                <c:pt idx="164">
                  <c:v>1.0357462998097981E-2</c:v>
                </c:pt>
                <c:pt idx="165">
                  <c:v>1.04372345303485E-2</c:v>
                </c:pt>
                <c:pt idx="166">
                  <c:v>1.0517148934453428E-2</c:v>
                </c:pt>
                <c:pt idx="167">
                  <c:v>1.059720684052996E-2</c:v>
                </c:pt>
                <c:pt idx="168">
                  <c:v>1.0677408901517058E-2</c:v>
                </c:pt>
                <c:pt idx="169">
                  <c:v>1.0757755792872786E-2</c:v>
                </c:pt>
                <c:pt idx="170">
                  <c:v>1.0838248212283833E-2</c:v>
                </c:pt>
                <c:pt idx="171">
                  <c:v>1.0918886879386115E-2</c:v>
                </c:pt>
                <c:pt idx="172">
                  <c:v>1.0999672535496796E-2</c:v>
                </c:pt>
                <c:pt idx="173">
                  <c:v>1.108060594335766E-2</c:v>
                </c:pt>
                <c:pt idx="174">
                  <c:v>1.1161687886888972E-2</c:v>
                </c:pt>
                <c:pt idx="175">
                  <c:v>1.1242919170954314E-2</c:v>
                </c:pt>
                <c:pt idx="176">
                  <c:v>1.1324300621136001E-2</c:v>
                </c:pt>
                <c:pt idx="177">
                  <c:v>1.1405833083520868E-2</c:v>
                </c:pt>
                <c:pt idx="178">
                  <c:v>1.1487517424496127E-2</c:v>
                </c:pt>
                <c:pt idx="179">
                  <c:v>1.1569354530555865E-2</c:v>
                </c:pt>
                <c:pt idx="180">
                  <c:v>1.1651345308116443E-2</c:v>
                </c:pt>
                <c:pt idx="181">
                  <c:v>1.1733490683342791E-2</c:v>
                </c:pt>
                <c:pt idx="182">
                  <c:v>1.1815791601983514E-2</c:v>
                </c:pt>
                <c:pt idx="183">
                  <c:v>1.1898249029215553E-2</c:v>
                </c:pt>
                <c:pt idx="184">
                  <c:v>1.1980863949498512E-2</c:v>
                </c:pt>
                <c:pt idx="185">
                  <c:v>1.2063637366437769E-2</c:v>
                </c:pt>
                <c:pt idx="186">
                  <c:v>1.2146570302656399E-2</c:v>
                </c:pt>
                <c:pt idx="187">
                  <c:v>1.2229663799676539E-2</c:v>
                </c:pt>
                <c:pt idx="188">
                  <c:v>1.2312918917809012E-2</c:v>
                </c:pt>
                <c:pt idx="189">
                  <c:v>1.2396336736051587E-2</c:v>
                </c:pt>
                <c:pt idx="190">
                  <c:v>1.2479918351995928E-2</c:v>
                </c:pt>
                <c:pt idx="191">
                  <c:v>1.2563664881742351E-2</c:v>
                </c:pt>
                <c:pt idx="192">
                  <c:v>1.2647577459823372E-2</c:v>
                </c:pt>
                <c:pt idx="193">
                  <c:v>1.2731657239135035E-2</c:v>
                </c:pt>
                <c:pt idx="194">
                  <c:v>1.2815905390876006E-2</c:v>
                </c:pt>
                <c:pt idx="195">
                  <c:v>1.2900323104494866E-2</c:v>
                </c:pt>
                <c:pt idx="196">
                  <c:v>1.2984911587645051E-2</c:v>
                </c:pt>
                <c:pt idx="197">
                  <c:v>1.3069672066147273E-2</c:v>
                </c:pt>
                <c:pt idx="198">
                  <c:v>1.3154605783959487E-2</c:v>
                </c:pt>
                <c:pt idx="199">
                  <c:v>1.3239714003154556E-2</c:v>
                </c:pt>
                <c:pt idx="200">
                  <c:v>1.3324998003904935E-2</c:v>
                </c:pt>
                <c:pt idx="201">
                  <c:v>1.3410459084474724E-2</c:v>
                </c:pt>
                <c:pt idx="202">
                  <c:v>1.3496098561218861E-2</c:v>
                </c:pt>
                <c:pt idx="203">
                  <c:v>1.3581917768589703E-2</c:v>
                </c:pt>
                <c:pt idx="204">
                  <c:v>1.3667918059150071E-2</c:v>
                </c:pt>
                <c:pt idx="205">
                  <c:v>1.3754100803593596E-2</c:v>
                </c:pt>
                <c:pt idx="206">
                  <c:v>1.3840467390771882E-2</c:v>
                </c:pt>
                <c:pt idx="207">
                  <c:v>1.3927019227728337E-2</c:v>
                </c:pt>
                <c:pt idx="208">
                  <c:v>1.401375773973899E-2</c:v>
                </c:pt>
                <c:pt idx="209">
                  <c:v>1.410068437035978E-2</c:v>
                </c:pt>
                <c:pt idx="210">
                  <c:v>1.4187800581480309E-2</c:v>
                </c:pt>
                <c:pt idx="211">
                  <c:v>1.4275107853384894E-2</c:v>
                </c:pt>
                <c:pt idx="212">
                  <c:v>1.436260768481906E-2</c:v>
                </c:pt>
                <c:pt idx="213">
                  <c:v>1.4450301593063593E-2</c:v>
                </c:pt>
                <c:pt idx="214">
                  <c:v>1.4538191114014377E-2</c:v>
                </c:pt>
                <c:pt idx="215">
                  <c:v>1.4626277802268581E-2</c:v>
                </c:pt>
                <c:pt idx="216">
                  <c:v>1.4714563231218189E-2</c:v>
                </c:pt>
                <c:pt idx="217">
                  <c:v>1.48030489931482E-2</c:v>
                </c:pt>
                <c:pt idx="218">
                  <c:v>1.4891736699343098E-2</c:v>
                </c:pt>
                <c:pt idx="219">
                  <c:v>1.4980627980198145E-2</c:v>
                </c:pt>
                <c:pt idx="220">
                  <c:v>1.5069724485337624E-2</c:v>
                </c:pt>
                <c:pt idx="221">
                  <c:v>1.5159027883739273E-2</c:v>
                </c:pt>
                <c:pt idx="222">
                  <c:v>1.5248539863865236E-2</c:v>
                </c:pt>
                <c:pt idx="223">
                  <c:v>1.5338262133798682E-2</c:v>
                </c:pt>
                <c:pt idx="224">
                  <c:v>1.5428196421387127E-2</c:v>
                </c:pt>
                <c:pt idx="225">
                  <c:v>1.5518344474392404E-2</c:v>
                </c:pt>
                <c:pt idx="226">
                  <c:v>1.5608708060646017E-2</c:v>
                </c:pt>
                <c:pt idx="227">
                  <c:v>1.5699288968211263E-2</c:v>
                </c:pt>
                <c:pt idx="228">
                  <c:v>1.5790089005552267E-2</c:v>
                </c:pt>
                <c:pt idx="229">
                  <c:v>1.5881110001707967E-2</c:v>
                </c:pt>
                <c:pt idx="230">
                  <c:v>1.5972353806473868E-2</c:v>
                </c:pt>
                <c:pt idx="231">
                  <c:v>1.6063822290589308E-2</c:v>
                </c:pt>
                <c:pt idx="232">
                  <c:v>1.6155517345931229E-2</c:v>
                </c:pt>
                <c:pt idx="233">
                  <c:v>1.6247440885714795E-2</c:v>
                </c:pt>
                <c:pt idx="234">
                  <c:v>1.6339594844700139E-2</c:v>
                </c:pt>
                <c:pt idx="235">
                  <c:v>1.6431981179405655E-2</c:v>
                </c:pt>
                <c:pt idx="236">
                  <c:v>1.6524601868328055E-2</c:v>
                </c:pt>
                <c:pt idx="237">
                  <c:v>1.6617458912168721E-2</c:v>
                </c:pt>
                <c:pt idx="238">
                  <c:v>1.6710554334067203E-2</c:v>
                </c:pt>
                <c:pt idx="239">
                  <c:v>1.6803890179840825E-2</c:v>
                </c:pt>
                <c:pt idx="240">
                  <c:v>1.6897468518231595E-2</c:v>
                </c:pt>
                <c:pt idx="241">
                  <c:v>1.699129144115975E-2</c:v>
                </c:pt>
                <c:pt idx="242">
                  <c:v>1.7085361063984214E-2</c:v>
                </c:pt>
                <c:pt idx="243">
                  <c:v>1.7179679525770132E-2</c:v>
                </c:pt>
                <c:pt idx="244">
                  <c:v>1.7274248989563309E-2</c:v>
                </c:pt>
                <c:pt idx="245">
                  <c:v>1.7369071642671957E-2</c:v>
                </c:pt>
                <c:pt idx="246">
                  <c:v>1.7464149696955804E-2</c:v>
                </c:pt>
                <c:pt idx="247">
                  <c:v>1.7559485389122085E-2</c:v>
                </c:pt>
                <c:pt idx="248">
                  <c:v>1.7655080981029282E-2</c:v>
                </c:pt>
                <c:pt idx="249">
                  <c:v>1.7750938759998457E-2</c:v>
                </c:pt>
                <c:pt idx="250">
                  <c:v>1.7847061039131983E-2</c:v>
                </c:pt>
                <c:pt idx="251">
                  <c:v>1.7943450157640112E-2</c:v>
                </c:pt>
                <c:pt idx="252">
                  <c:v>1.804010848117546E-2</c:v>
                </c:pt>
                <c:pt idx="253">
                  <c:v>1.8137038402175131E-2</c:v>
                </c:pt>
                <c:pt idx="254">
                  <c:v>1.8234242340211378E-2</c:v>
                </c:pt>
                <c:pt idx="255">
                  <c:v>1.8331722742350183E-2</c:v>
                </c:pt>
                <c:pt idx="256">
                  <c:v>1.8429482083518148E-2</c:v>
                </c:pt>
                <c:pt idx="257">
                  <c:v>1.8527522866878289E-2</c:v>
                </c:pt>
                <c:pt idx="258">
                  <c:v>1.8625847624213574E-2</c:v>
                </c:pt>
                <c:pt idx="259">
                  <c:v>1.8724458916320366E-2</c:v>
                </c:pt>
                <c:pt idx="260">
                  <c:v>1.8823359333409666E-2</c:v>
                </c:pt>
                <c:pt idx="261">
                  <c:v>1.8922551495518473E-2</c:v>
                </c:pt>
                <c:pt idx="262">
                  <c:v>1.9022038052929617E-2</c:v>
                </c:pt>
                <c:pt idx="263">
                  <c:v>1.9121821686600982E-2</c:v>
                </c:pt>
                <c:pt idx="264">
                  <c:v>1.9221905108605403E-2</c:v>
                </c:pt>
                <c:pt idx="265">
                  <c:v>1.9322291062578736E-2</c:v>
                </c:pt>
                <c:pt idx="266">
                  <c:v>1.942298232417906E-2</c:v>
                </c:pt>
                <c:pt idx="267">
                  <c:v>1.9523981701555768E-2</c:v>
                </c:pt>
                <c:pt idx="268">
                  <c:v>1.9625292035828683E-2</c:v>
                </c:pt>
                <c:pt idx="269">
                  <c:v>1.972691620157804E-2</c:v>
                </c:pt>
                <c:pt idx="270">
                  <c:v>1.9828857107345312E-2</c:v>
                </c:pt>
                <c:pt idx="271">
                  <c:v>1.993111769614447E-2</c:v>
                </c:pt>
                <c:pt idx="272">
                  <c:v>2.0033700945985607E-2</c:v>
                </c:pt>
                <c:pt idx="273">
                  <c:v>2.0136609870408648E-2</c:v>
                </c:pt>
                <c:pt idx="274">
                  <c:v>2.0239847519029849E-2</c:v>
                </c:pt>
                <c:pt idx="275">
                  <c:v>2.0343416978099452E-2</c:v>
                </c:pt>
                <c:pt idx="276">
                  <c:v>2.0447321371072535E-2</c:v>
                </c:pt>
                <c:pt idx="277">
                  <c:v>2.0551563859191296E-2</c:v>
                </c:pt>
                <c:pt idx="278">
                  <c:v>2.0656147642080683E-2</c:v>
                </c:pt>
                <c:pt idx="279">
                  <c:v>2.0761075958357064E-2</c:v>
                </c:pt>
                <c:pt idx="280">
                  <c:v>2.086635208625005E-2</c:v>
                </c:pt>
                <c:pt idx="281">
                  <c:v>2.0971979344238306E-2</c:v>
                </c:pt>
                <c:pt idx="282">
                  <c:v>2.107796109169869E-2</c:v>
                </c:pt>
                <c:pt idx="283">
                  <c:v>2.1184300729570307E-2</c:v>
                </c:pt>
                <c:pt idx="284">
                  <c:v>2.1291001701033135E-2</c:v>
                </c:pt>
                <c:pt idx="285">
                  <c:v>2.1398067492200946E-2</c:v>
                </c:pt>
                <c:pt idx="286">
                  <c:v>2.1505501632830666E-2</c:v>
                </c:pt>
                <c:pt idx="287">
                  <c:v>2.1613307697046193E-2</c:v>
                </c:pt>
                <c:pt idx="288">
                  <c:v>2.1721489304079231E-2</c:v>
                </c:pt>
                <c:pt idx="289">
                  <c:v>2.1830050119026275E-2</c:v>
                </c:pt>
                <c:pt idx="290">
                  <c:v>2.1938993853621989E-2</c:v>
                </c:pt>
                <c:pt idx="291">
                  <c:v>2.2048324267030798E-2</c:v>
                </c:pt>
                <c:pt idx="292">
                  <c:v>2.2158045166655319E-2</c:v>
                </c:pt>
                <c:pt idx="293">
                  <c:v>2.226816040896331E-2</c:v>
                </c:pt>
                <c:pt idx="294">
                  <c:v>2.2378673900333282E-2</c:v>
                </c:pt>
                <c:pt idx="295">
                  <c:v>2.248958959791891E-2</c:v>
                </c:pt>
                <c:pt idx="296">
                  <c:v>2.2600911510533197E-2</c:v>
                </c:pt>
                <c:pt idx="297">
                  <c:v>2.2712643699552861E-2</c:v>
                </c:pt>
                <c:pt idx="298">
                  <c:v>2.2824790279842744E-2</c:v>
                </c:pt>
                <c:pt idx="299">
                  <c:v>2.2937355420701726E-2</c:v>
                </c:pt>
                <c:pt idx="300">
                  <c:v>2.3050343346830381E-2</c:v>
                </c:pt>
                <c:pt idx="301">
                  <c:v>2.3163758339320505E-2</c:v>
                </c:pt>
                <c:pt idx="302">
                  <c:v>2.3277604736667797E-2</c:v>
                </c:pt>
                <c:pt idx="303">
                  <c:v>2.3391886935807533E-2</c:v>
                </c:pt>
                <c:pt idx="304">
                  <c:v>2.3506609393174789E-2</c:v>
                </c:pt>
                <c:pt idx="305">
                  <c:v>2.3621776625788831E-2</c:v>
                </c:pt>
                <c:pt idx="306">
                  <c:v>2.3737393212363466E-2</c:v>
                </c:pt>
                <c:pt idx="307">
                  <c:v>2.3853463794442514E-2</c:v>
                </c:pt>
                <c:pt idx="308">
                  <c:v>2.3969993077563131E-2</c:v>
                </c:pt>
                <c:pt idx="309">
                  <c:v>2.4086985832445802E-2</c:v>
                </c:pt>
                <c:pt idx="310">
                  <c:v>2.4204446896212737E-2</c:v>
                </c:pt>
                <c:pt idx="311">
                  <c:v>2.4322381173635665E-2</c:v>
                </c:pt>
                <c:pt idx="312">
                  <c:v>2.4440793638412867E-2</c:v>
                </c:pt>
                <c:pt idx="313">
                  <c:v>2.455968933447766E-2</c:v>
                </c:pt>
                <c:pt idx="314">
                  <c:v>2.4679073377337369E-2</c:v>
                </c:pt>
                <c:pt idx="315">
                  <c:v>2.4798950955445851E-2</c:v>
                </c:pt>
                <c:pt idx="316">
                  <c:v>2.4919327331608634E-2</c:v>
                </c:pt>
                <c:pt idx="317">
                  <c:v>2.504020784442261E-2</c:v>
                </c:pt>
                <c:pt idx="318">
                  <c:v>2.5161597909751171E-2</c:v>
                </c:pt>
                <c:pt idx="319">
                  <c:v>2.5283503022235341E-2</c:v>
                </c:pt>
                <c:pt idx="320">
                  <c:v>2.5405928756842527E-2</c:v>
                </c:pt>
                <c:pt idx="321">
                  <c:v>2.5528880770454048E-2</c:v>
                </c:pt>
                <c:pt idx="322">
                  <c:v>2.5652364803491572E-2</c:v>
                </c:pt>
                <c:pt idx="323">
                  <c:v>2.5776386681584895E-2</c:v>
                </c:pt>
                <c:pt idx="324">
                  <c:v>2.5900952317281789E-2</c:v>
                </c:pt>
                <c:pt idx="325">
                  <c:v>2.6026067711800691E-2</c:v>
                </c:pt>
                <c:pt idx="326">
                  <c:v>2.6151738956828305E-2</c:v>
                </c:pt>
                <c:pt idx="327">
                  <c:v>2.6277972236363079E-2</c:v>
                </c:pt>
                <c:pt idx="328">
                  <c:v>2.6404773828605954E-2</c:v>
                </c:pt>
                <c:pt idx="329">
                  <c:v>2.6532150107899926E-2</c:v>
                </c:pt>
                <c:pt idx="330">
                  <c:v>2.6660107546719783E-2</c:v>
                </c:pt>
                <c:pt idx="331">
                  <c:v>2.6788652717713975E-2</c:v>
                </c:pt>
                <c:pt idx="332">
                  <c:v>2.6917792295799336E-2</c:v>
                </c:pt>
                <c:pt idx="333">
                  <c:v>2.7047533060311709E-2</c:v>
                </c:pt>
                <c:pt idx="334">
                  <c:v>2.7177881897212951E-2</c:v>
                </c:pt>
                <c:pt idx="335">
                  <c:v>2.7308845801356431E-2</c:v>
                </c:pt>
                <c:pt idx="336">
                  <c:v>2.744043187881345E-2</c:v>
                </c:pt>
                <c:pt idx="337">
                  <c:v>2.7572647349261875E-2</c:v>
                </c:pt>
                <c:pt idx="338">
                  <c:v>2.7705499548439354E-2</c:v>
                </c:pt>
                <c:pt idx="339">
                  <c:v>2.7838995930663114E-2</c:v>
                </c:pt>
                <c:pt idx="340">
                  <c:v>2.7973144071418005E-2</c:v>
                </c:pt>
                <c:pt idx="341">
                  <c:v>2.8107951670016264E-2</c:v>
                </c:pt>
                <c:pt idx="342">
                  <c:v>2.8243426552329861E-2</c:v>
                </c:pt>
                <c:pt idx="343">
                  <c:v>2.8379576673599183E-2</c:v>
                </c:pt>
                <c:pt idx="344">
                  <c:v>2.8516410121319176E-2</c:v>
                </c:pt>
                <c:pt idx="345">
                  <c:v>2.8653935118207161E-2</c:v>
                </c:pt>
                <c:pt idx="346">
                  <c:v>2.879216002525356E-2</c:v>
                </c:pt>
                <c:pt idx="347">
                  <c:v>2.8931093344859528E-2</c:v>
                </c:pt>
                <c:pt idx="348">
                  <c:v>2.9070743724063323E-2</c:v>
                </c:pt>
                <c:pt idx="349">
                  <c:v>2.9211119957859563E-2</c:v>
                </c:pt>
                <c:pt idx="350">
                  <c:v>2.9352230992613818E-2</c:v>
                </c:pt>
                <c:pt idx="351">
                  <c:v>2.9494085929576114E-2</c:v>
                </c:pt>
                <c:pt idx="352">
                  <c:v>2.9636694028496894E-2</c:v>
                </c:pt>
                <c:pt idx="353">
                  <c:v>2.9780064711348392E-2</c:v>
                </c:pt>
                <c:pt idx="354">
                  <c:v>2.9924207566155984E-2</c:v>
                </c:pt>
                <c:pt idx="355">
                  <c:v>3.0069132350943373E-2</c:v>
                </c:pt>
                <c:pt idx="356">
                  <c:v>3.0214848997794471E-2</c:v>
                </c:pt>
                <c:pt idx="357">
                  <c:v>3.0361367617037831E-2</c:v>
                </c:pt>
                <c:pt idx="358">
                  <c:v>3.0508698501556891E-2</c:v>
                </c:pt>
                <c:pt idx="359">
                  <c:v>3.065685213123065E-2</c:v>
                </c:pt>
                <c:pt idx="360">
                  <c:v>3.0805839177510674E-2</c:v>
                </c:pt>
                <c:pt idx="361">
                  <c:v>3.0955670508137693E-2</c:v>
                </c:pt>
                <c:pt idx="362">
                  <c:v>3.1106357192004514E-2</c:v>
                </c:pt>
                <c:pt idx="363">
                  <c:v>3.1257910504169685E-2</c:v>
                </c:pt>
                <c:pt idx="364">
                  <c:v>3.1410341931027888E-2</c:v>
                </c:pt>
                <c:pt idx="365">
                  <c:v>3.1563663175643242E-2</c:v>
                </c:pt>
                <c:pt idx="366">
                  <c:v>3.1717886163251288E-2</c:v>
                </c:pt>
                <c:pt idx="367">
                  <c:v>3.1873023046936039E-2</c:v>
                </c:pt>
                <c:pt idx="368">
                  <c:v>3.202908621348944E-2</c:v>
                </c:pt>
                <c:pt idx="369">
                  <c:v>3.2186088289459278E-2</c:v>
                </c:pt>
                <c:pt idx="370">
                  <c:v>3.2344042147393851E-2</c:v>
                </c:pt>
                <c:pt idx="371">
                  <c:v>3.2502960912290636E-2</c:v>
                </c:pt>
                <c:pt idx="372">
                  <c:v>3.2662857968256978E-2</c:v>
                </c:pt>
                <c:pt idx="373">
                  <c:v>3.2823746965390886E-2</c:v>
                </c:pt>
                <c:pt idx="374">
                  <c:v>3.2985641826891857E-2</c:v>
                </c:pt>
                <c:pt idx="375">
                  <c:v>3.3148556756409493E-2</c:v>
                </c:pt>
                <c:pt idx="376">
                  <c:v>3.3312506245640701E-2</c:v>
                </c:pt>
                <c:pt idx="377">
                  <c:v>3.3477505082184861E-2</c:v>
                </c:pt>
                <c:pt idx="378">
                  <c:v>3.3643568357667998E-2</c:v>
                </c:pt>
                <c:pt idx="379">
                  <c:v>3.3810711476146657E-2</c:v>
                </c:pt>
                <c:pt idx="380">
                  <c:v>3.3978950162803445E-2</c:v>
                </c:pt>
                <c:pt idx="381">
                  <c:v>3.4148300472946536E-2</c:v>
                </c:pt>
                <c:pt idx="382">
                  <c:v>3.4318778801325181E-2</c:v>
                </c:pt>
                <c:pt idx="383">
                  <c:v>3.4490401891775734E-2</c:v>
                </c:pt>
                <c:pt idx="384">
                  <c:v>3.4663186847211577E-2</c:v>
                </c:pt>
                <c:pt idx="385">
                  <c:v>3.4837151139971767E-2</c:v>
                </c:pt>
                <c:pt idx="386">
                  <c:v>3.5012312622544214E-2</c:v>
                </c:pt>
                <c:pt idx="387">
                  <c:v>3.5188689538679957E-2</c:v>
                </c:pt>
                <c:pt idx="388">
                  <c:v>3.5366300534914859E-2</c:v>
                </c:pt>
                <c:pt idx="389">
                  <c:v>3.5545164672517948E-2</c:v>
                </c:pt>
                <c:pt idx="390">
                  <c:v>3.5725301439884345E-2</c:v>
                </c:pt>
                <c:pt idx="391">
                  <c:v>3.5906730765393725E-2</c:v>
                </c:pt>
                <c:pt idx="392">
                  <c:v>3.6089473030754438E-2</c:v>
                </c:pt>
                <c:pt idx="393">
                  <c:v>3.6273549084856402E-2</c:v>
                </c:pt>
                <c:pt idx="394">
                  <c:v>3.645898025815577E-2</c:v>
                </c:pt>
                <c:pt idx="395">
                  <c:v>3.6645788377615271E-2</c:v>
                </c:pt>
                <c:pt idx="396">
                  <c:v>3.6833995782227825E-2</c:v>
                </c:pt>
                <c:pt idx="397">
                  <c:v>3.7023625339149609E-2</c:v>
                </c:pt>
                <c:pt idx="398">
                  <c:v>3.7214700460471255E-2</c:v>
                </c:pt>
                <c:pt idx="399">
                  <c:v>3.740724512065921E-2</c:v>
                </c:pt>
                <c:pt idx="400">
                  <c:v>3.7601283874698084E-2</c:v>
                </c:pt>
                <c:pt idx="401">
                  <c:v>3.7796841876968502E-2</c:v>
                </c:pt>
                <c:pt idx="402">
                  <c:v>3.7993944900896623E-2</c:v>
                </c:pt>
                <c:pt idx="403">
                  <c:v>3.8192619359413968E-2</c:v>
                </c:pt>
                <c:pt idx="404">
                  <c:v>3.8392892326266151E-2</c:v>
                </c:pt>
                <c:pt idx="405">
                  <c:v>3.8594791558215387E-2</c:v>
                </c:pt>
                <c:pt idx="406">
                  <c:v>3.8798345518179955E-2</c:v>
                </c:pt>
                <c:pt idx="407">
                  <c:v>3.9003583399360518E-2</c:v>
                </c:pt>
                <c:pt idx="408">
                  <c:v>3.9210535150401786E-2</c:v>
                </c:pt>
                <c:pt idx="409">
                  <c:v>3.941923150164546E-2</c:v>
                </c:pt>
                <c:pt idx="410">
                  <c:v>3.9629703992529991E-2</c:v>
                </c:pt>
                <c:pt idx="411">
                  <c:v>3.9841985000199247E-2</c:v>
                </c:pt>
                <c:pt idx="412">
                  <c:v>4.0056107769382517E-2</c:v>
                </c:pt>
                <c:pt idx="413">
                  <c:v>4.0272106443616659E-2</c:v>
                </c:pt>
                <c:pt idx="414">
                  <c:v>4.0490016097880999E-2</c:v>
                </c:pt>
                <c:pt idx="415">
                  <c:v>4.0709872772724122E-2</c:v>
                </c:pt>
                <c:pt idx="416">
                  <c:v>4.0931713509963497E-2</c:v>
                </c:pt>
                <c:pt idx="417">
                  <c:v>4.1155576390046793E-2</c:v>
                </c:pt>
                <c:pt idx="418">
                  <c:v>4.1381500571168073E-2</c:v>
                </c:pt>
                <c:pt idx="419">
                  <c:v>4.160952633023781E-2</c:v>
                </c:pt>
                <c:pt idx="420">
                  <c:v>4.1839695105814687E-2</c:v>
                </c:pt>
                <c:pt idx="421">
                  <c:v>4.2072049543111216E-2</c:v>
                </c:pt>
                <c:pt idx="422">
                  <c:v>4.2306633541195175E-2</c:v>
                </c:pt>
                <c:pt idx="423">
                  <c:v>4.2543492302516354E-2</c:v>
                </c:pt>
                <c:pt idx="424">
                  <c:v>4.2782672384897774E-2</c:v>
                </c:pt>
                <c:pt idx="425">
                  <c:v>4.3024221756138528E-2</c:v>
                </c:pt>
                <c:pt idx="426">
                  <c:v>4.3268189851388847E-2</c:v>
                </c:pt>
                <c:pt idx="427">
                  <c:v>4.351462763346596E-2</c:v>
                </c:pt>
                <c:pt idx="428">
                  <c:v>4.3763587656294761E-2</c:v>
                </c:pt>
                <c:pt idx="429">
                  <c:v>4.4015124131668297E-2</c:v>
                </c:pt>
                <c:pt idx="430">
                  <c:v>4.4269292999539619E-2</c:v>
                </c:pt>
                <c:pt idx="431">
                  <c:v>4.4526152002069323E-2</c:v>
                </c:pt>
                <c:pt idx="432">
                  <c:v>4.4785760761674599E-2</c:v>
                </c:pt>
                <c:pt idx="433">
                  <c:v>4.5048180863338998E-2</c:v>
                </c:pt>
                <c:pt idx="434">
                  <c:v>4.5313475941466799E-2</c:v>
                </c:pt>
                <c:pt idx="435">
                  <c:v>4.5581711771585175E-2</c:v>
                </c:pt>
                <c:pt idx="436">
                  <c:v>4.5852956367221989E-2</c:v>
                </c:pt>
                <c:pt idx="437">
                  <c:v>4.6127280082313912E-2</c:v>
                </c:pt>
                <c:pt idx="438">
                  <c:v>4.6404755719527277E-2</c:v>
                </c:pt>
                <c:pt idx="439">
                  <c:v>4.6685458644905302E-2</c:v>
                </c:pt>
                <c:pt idx="440">
                  <c:v>4.6969466909290269E-2</c:v>
                </c:pt>
                <c:pt idx="441">
                  <c:v>4.7256861377006382E-2</c:v>
                </c:pt>
                <c:pt idx="442">
                  <c:v>4.7547725862329013E-2</c:v>
                </c:pt>
                <c:pt idx="443">
                  <c:v>4.7842147274313275E-2</c:v>
                </c:pt>
                <c:pt idx="444">
                  <c:v>4.8140215770601881E-2</c:v>
                </c:pt>
                <c:pt idx="445">
                  <c:v>4.8442024920889351E-2</c:v>
                </c:pt>
                <c:pt idx="446">
                  <c:v>4.8747671880777173E-2</c:v>
                </c:pt>
                <c:pt idx="447">
                  <c:v>4.9057257576822652E-2</c:v>
                </c:pt>
                <c:pt idx="448">
                  <c:v>4.9370886903656132E-2</c:v>
                </c:pt>
                <c:pt idx="449">
                  <c:v>4.9688668934122847E-2</c:v>
                </c:pt>
                <c:pt idx="450">
                  <c:v>5.0010717143494199E-2</c:v>
                </c:pt>
                <c:pt idx="451">
                  <c:v>5.0337149648893548E-2</c:v>
                </c:pt>
                <c:pt idx="452">
                  <c:v>5.0668089465190233E-2</c:v>
                </c:pt>
                <c:pt idx="453">
                  <c:v>5.1003664778739619E-2</c:v>
                </c:pt>
                <c:pt idx="454">
                  <c:v>5.1344009240481076E-2</c:v>
                </c:pt>
                <c:pt idx="455">
                  <c:v>5.168926228005815E-2</c:v>
                </c:pt>
                <c:pt idx="456">
                  <c:v>5.2039569442796821E-2</c:v>
                </c:pt>
                <c:pt idx="457">
                  <c:v>5.2395082751561552E-2</c:v>
                </c:pt>
                <c:pt idx="458">
                  <c:v>5.2755961095727111E-2</c:v>
                </c:pt>
                <c:pt idx="459">
                  <c:v>5.3122370649736524E-2</c:v>
                </c:pt>
                <c:pt idx="460">
                  <c:v>5.3494485323986062E-2</c:v>
                </c:pt>
                <c:pt idx="461">
                  <c:v>5.3872487251075754E-2</c:v>
                </c:pt>
                <c:pt idx="462">
                  <c:v>5.4256567310805123E-2</c:v>
                </c:pt>
                <c:pt idx="463">
                  <c:v>5.4646925697673848E-2</c:v>
                </c:pt>
                <c:pt idx="464">
                  <c:v>5.5043772535080672E-2</c:v>
                </c:pt>
                <c:pt idx="465">
                  <c:v>5.5447328540905366E-2</c:v>
                </c:pt>
                <c:pt idx="466">
                  <c:v>5.5857825749712792E-2</c:v>
                </c:pt>
                <c:pt idx="467">
                  <c:v>5.6275508297455264E-2</c:v>
                </c:pt>
                <c:pt idx="468">
                  <c:v>5.6700633275269759E-2</c:v>
                </c:pt>
                <c:pt idx="469">
                  <c:v>5.7133471659795931E-2</c:v>
                </c:pt>
                <c:pt idx="470">
                  <c:v>5.7574309328385295E-2</c:v>
                </c:pt>
                <c:pt idx="471">
                  <c:v>5.8023448168662263E-2</c:v>
                </c:pt>
                <c:pt idx="472">
                  <c:v>5.8481207293147139E-2</c:v>
                </c:pt>
                <c:pt idx="473">
                  <c:v>5.8947924371101017E-2</c:v>
                </c:pt>
                <c:pt idx="474">
                  <c:v>5.942395709141856E-2</c:v>
                </c:pt>
                <c:pt idx="475">
                  <c:v>5.9909684772342361E-2</c:v>
                </c:pt>
                <c:pt idx="476">
                  <c:v>6.0405510136025145E-2</c:v>
                </c:pt>
                <c:pt idx="477">
                  <c:v>6.0911861268605247E-2</c:v>
                </c:pt>
                <c:pt idx="478">
                  <c:v>6.1429193789542494E-2</c:v>
                </c:pt>
                <c:pt idx="479">
                  <c:v>6.1957993257586337E-2</c:v>
                </c:pt>
                <c:pt idx="480">
                  <c:v>6.2498777845014744E-2</c:v>
                </c:pt>
                <c:pt idx="481">
                  <c:v>6.3052101316828382E-2</c:v>
                </c:pt>
                <c:pt idx="482">
                  <c:v>6.3618556357568759E-2</c:v>
                </c:pt>
                <c:pt idx="483">
                  <c:v>6.4198778295560199E-2</c:v>
                </c:pt>
                <c:pt idx="484">
                  <c:v>6.479344928289614E-2</c:v>
                </c:pt>
                <c:pt idx="485">
                  <c:v>6.5403302999720678E-2</c:v>
                </c:pt>
                <c:pt idx="486">
                  <c:v>6.6029129963692271E-2</c:v>
                </c:pt>
                <c:pt idx="487">
                  <c:v>6.6671783540450835E-2</c:v>
                </c:pt>
                <c:pt idx="488">
                  <c:v>6.7332186769083535E-2</c:v>
                </c:pt>
                <c:pt idx="489">
                  <c:v>6.8011340138804569E-2</c:v>
                </c:pt>
                <c:pt idx="490">
                  <c:v>6.8710330480378445E-2</c:v>
                </c:pt>
                <c:pt idx="491">
                  <c:v>6.9430341169566548E-2</c:v>
                </c:pt>
                <c:pt idx="492">
                  <c:v>7.0172663881833408E-2</c:v>
                </c:pt>
                <c:pt idx="493">
                  <c:v>7.0938712190024178E-2</c:v>
                </c:pt>
                <c:pt idx="494">
                  <c:v>7.1730037362761706E-2</c:v>
                </c:pt>
                <c:pt idx="495">
                  <c:v>7.2548346805026989E-2</c:v>
                </c:pt>
                <c:pt idx="496">
                  <c:v>7.3395525689230065E-2</c:v>
                </c:pt>
                <c:pt idx="497">
                  <c:v>7.4273662462559314E-2</c:v>
                </c:pt>
                <c:pt idx="498">
                  <c:v>7.5185079094703428E-2</c:v>
                </c:pt>
                <c:pt idx="499">
                  <c:v>7.6132367163386297E-2</c:v>
                </c:pt>
                <c:pt idx="500">
                  <c:v>7.7118431183383407E-2</c:v>
                </c:pt>
                <c:pt idx="501">
                  <c:v>7.8146540995989944E-2</c:v>
                </c:pt>
                <c:pt idx="502">
                  <c:v>7.9220395590716433E-2</c:v>
                </c:pt>
                <c:pt idx="503">
                  <c:v>8.0344201488240147E-2</c:v>
                </c:pt>
                <c:pt idx="504">
                  <c:v>8.1522769860352187E-2</c:v>
                </c:pt>
                <c:pt idx="505">
                  <c:v>8.2761638029583987E-2</c:v>
                </c:pt>
                <c:pt idx="506">
                  <c:v>8.4067223078168038E-2</c:v>
                </c:pt>
                <c:pt idx="507">
                  <c:v>8.538234738992577E-2</c:v>
                </c:pt>
                <c:pt idx="508">
                  <c:v>8.6717040812536283E-2</c:v>
                </c:pt>
                <c:pt idx="509">
                  <c:v>8.8071967276849628E-2</c:v>
                </c:pt>
                <c:pt idx="510">
                  <c:v>8.9447642587730941E-2</c:v>
                </c:pt>
                <c:pt idx="511">
                  <c:v>9.0844600880588794E-2</c:v>
                </c:pt>
                <c:pt idx="512">
                  <c:v>9.2263395426929518E-2</c:v>
                </c:pt>
                <c:pt idx="513">
                  <c:v>9.3704599481893081E-2</c:v>
                </c:pt>
                <c:pt idx="514">
                  <c:v>9.5168807176342962E-2</c:v>
                </c:pt>
                <c:pt idx="515">
                  <c:v>9.6656634456255219E-2</c:v>
                </c:pt>
                <c:pt idx="516">
                  <c:v>9.8168720072355872E-2</c:v>
                </c:pt>
                <c:pt idx="517">
                  <c:v>9.9705726623162044E-2</c:v>
                </c:pt>
                <c:pt idx="518">
                  <c:v>0.10126834165481551</c:v>
                </c:pt>
                <c:pt idx="519">
                  <c:v>0.10285727882135401</c:v>
                </c:pt>
                <c:pt idx="520">
                  <c:v>0.10447327910931772</c:v>
                </c:pt>
                <c:pt idx="521">
                  <c:v>0.10611711213090337</c:v>
                </c:pt>
                <c:pt idx="522">
                  <c:v>0.10778957749018343</c:v>
                </c:pt>
                <c:pt idx="523">
                  <c:v>0.10949150622725515</c:v>
                </c:pt>
                <c:pt idx="524">
                  <c:v>0.11122376234556784</c:v>
                </c:pt>
                <c:pt idx="525">
                  <c:v>0.11298724442807916</c:v>
                </c:pt>
                <c:pt idx="526">
                  <c:v>0.11478288734833704</c:v>
                </c:pt>
                <c:pt idx="527">
                  <c:v>0.11661166408308067</c:v>
                </c:pt>
                <c:pt idx="528">
                  <c:v>0.1184745876334701</c:v>
                </c:pt>
                <c:pt idx="529">
                  <c:v>0.12037271306264055</c:v>
                </c:pt>
                <c:pt idx="530">
                  <c:v>0.12230713965791512</c:v>
                </c:pt>
                <c:pt idx="531">
                  <c:v>0.12427901322669307</c:v>
                </c:pt>
                <c:pt idx="532">
                  <c:v>0.12628952853579137</c:v>
                </c:pt>
                <c:pt idx="533">
                  <c:v>0.12833993190486012</c:v>
                </c:pt>
                <c:pt idx="534">
                  <c:v>0.13043152396537769</c:v>
                </c:pt>
                <c:pt idx="535">
                  <c:v>0.1325656625977647</c:v>
                </c:pt>
                <c:pt idx="536">
                  <c:v>0.13474376606022845</c:v>
                </c:pt>
                <c:pt idx="537">
                  <c:v>0.13696731632417519</c:v>
                </c:pt>
                <c:pt idx="538">
                  <c:v>0.13923786263235544</c:v>
                </c:pt>
                <c:pt idx="539">
                  <c:v>0.14155702529737549</c:v>
                </c:pt>
                <c:pt idx="540">
                  <c:v>0.14392649975983426</c:v>
                </c:pt>
                <c:pt idx="541">
                  <c:v>0.14634806092713001</c:v>
                </c:pt>
                <c:pt idx="542">
                  <c:v>0.14882356781597192</c:v>
                </c:pt>
                <c:pt idx="543">
                  <c:v>0.15135496852381627</c:v>
                </c:pt>
                <c:pt idx="544">
                  <c:v>0.15394430555688898</c:v>
                </c:pt>
                <c:pt idx="545">
                  <c:v>0.15659372154515422</c:v>
                </c:pt>
                <c:pt idx="546">
                  <c:v>0.15930546537758253</c:v>
                </c:pt>
                <c:pt idx="547">
                  <c:v>0.1620818987944371</c:v>
                </c:pt>
                <c:pt idx="548">
                  <c:v>0.16492550347698051</c:v>
                </c:pt>
                <c:pt idx="549">
                  <c:v>0.16783888867920549</c:v>
                </c:pt>
                <c:pt idx="550">
                  <c:v>0.17082479945077908</c:v>
                </c:pt>
                <c:pt idx="551">
                  <c:v>0.17388612550563698</c:v>
                </c:pt>
                <c:pt idx="552">
                  <c:v>0.17702591079643229</c:v>
                </c:pt>
                <c:pt idx="553">
                  <c:v>0.18024736386160178</c:v>
                </c:pt>
                <c:pt idx="554">
                  <c:v>0.18355386901913079</c:v>
                </c:pt>
                <c:pt idx="555">
                  <c:v>0.18694899848935306</c:v>
                </c:pt>
                <c:pt idx="556">
                  <c:v>0.19043652553842577</c:v>
                </c:pt>
                <c:pt idx="557">
                  <c:v>0.19402043874462674</c:v>
                </c:pt>
                <c:pt idx="558">
                  <c:v>0.19770495750149081</c:v>
                </c:pt>
                <c:pt idx="559">
                  <c:v>0.20149454888525944</c:v>
                </c:pt>
                <c:pt idx="560">
                  <c:v>0.20539394602940059</c:v>
                </c:pt>
                <c:pt idx="561">
                  <c:v>0.20940816816629268</c:v>
                </c:pt>
                <c:pt idx="562">
                  <c:v>0.21354254251596219</c:v>
                </c:pt>
                <c:pt idx="563">
                  <c:v>0.21780272822431537</c:v>
                </c:pt>
                <c:pt idx="564">
                  <c:v>0.22219474257911268</c:v>
                </c:pt>
                <c:pt idx="565">
                  <c:v>0.22672498976149263</c:v>
                </c:pt>
                <c:pt idx="566">
                  <c:v>0.23140029242480015</c:v>
                </c:pt>
                <c:pt idx="567">
                  <c:v>0.23622792643151844</c:v>
                </c:pt>
                <c:pt idx="568">
                  <c:v>0.24121565912415921</c:v>
                </c:pt>
                <c:pt idx="569">
                  <c:v>0.24637179155801747</c:v>
                </c:pt>
                <c:pt idx="570">
                  <c:v>0.25170520518399359</c:v>
                </c:pt>
                <c:pt idx="571">
                  <c:v>0.25722541353978629</c:v>
                </c:pt>
                <c:pt idx="572">
                  <c:v>0.26294261958929038</c:v>
                </c:pt>
                <c:pt idx="573">
                  <c:v>0.26886777944528961</c:v>
                </c:pt>
                <c:pt idx="574">
                  <c:v>0.27501267332201462</c:v>
                </c:pt>
                <c:pt idx="575">
                  <c:v>0.28138998469502319</c:v>
                </c:pt>
                <c:pt idx="576">
                  <c:v>0.28801338879995309</c:v>
                </c:pt>
                <c:pt idx="577">
                  <c:v>0.29489765178367949</c:v>
                </c:pt>
                <c:pt idx="578">
                  <c:v>0.30205874203698896</c:v>
                </c:pt>
                <c:pt idx="579">
                  <c:v>0.30951395549415256</c:v>
                </c:pt>
                <c:pt idx="580">
                  <c:v>0.31728205699030715</c:v>
                </c:pt>
                <c:pt idx="581">
                  <c:v>0.32538344013332809</c:v>
                </c:pt>
                <c:pt idx="582">
                  <c:v>0.33384030858616109</c:v>
                </c:pt>
                <c:pt idx="583">
                  <c:v>0.34267688218525572</c:v>
                </c:pt>
                <c:pt idx="584">
                  <c:v>0.35191963196210418</c:v>
                </c:pt>
                <c:pt idx="585">
                  <c:v>0.36159754891441825</c:v>
                </c:pt>
                <c:pt idx="586">
                  <c:v>0.37174245232534958</c:v>
                </c:pt>
                <c:pt idx="587">
                  <c:v>0.38238934459670937</c:v>
                </c:pt>
                <c:pt idx="588">
                  <c:v>0.39357682100090929</c:v>
                </c:pt>
                <c:pt idx="589">
                  <c:v>0.40534754453846056</c:v>
                </c:pt>
                <c:pt idx="590">
                  <c:v>0.41774879830671025</c:v>
                </c:pt>
                <c:pt idx="591">
                  <c:v>0.4308331305631824</c:v>
                </c:pt>
                <c:pt idx="592">
                  <c:v>0.44465911116481494</c:v>
                </c:pt>
              </c:numCache>
            </c:numRef>
          </c:xVal>
          <c:yVal>
            <c:numRef>
              <c:f>A!$T$58:$T$650</c:f>
              <c:numCache>
                <c:formatCode>General</c:formatCode>
                <c:ptCount val="593"/>
                <c:pt idx="0">
                  <c:v>0</c:v>
                </c:pt>
                <c:pt idx="1">
                  <c:v>2.0992654893194621E-5</c:v>
                </c:pt>
                <c:pt idx="2">
                  <c:v>6.8456081483933556E-5</c:v>
                </c:pt>
                <c:pt idx="3">
                  <c:v>1.1650544870002521E-4</c:v>
                </c:pt>
                <c:pt idx="4">
                  <c:v>1.6511820370249968E-4</c:v>
                </c:pt>
                <c:pt idx="5">
                  <c:v>2.1427258879219073E-4</c:v>
                </c:pt>
                <c:pt idx="6">
                  <c:v>2.6394700574561958E-4</c:v>
                </c:pt>
                <c:pt idx="7">
                  <c:v>3.1411997309923657E-4</c:v>
                </c:pt>
                <c:pt idx="8">
                  <c:v>3.6477012861780656E-4</c:v>
                </c:pt>
                <c:pt idx="9">
                  <c:v>4.1587624042164692E-4</c:v>
                </c:pt>
                <c:pt idx="10">
                  <c:v>4.6741722030740321E-4</c:v>
                </c:pt>
                <c:pt idx="11">
                  <c:v>5.1937213754632485E-4</c:v>
                </c:pt>
                <c:pt idx="12">
                  <c:v>5.7172023256886158E-4</c:v>
                </c:pt>
                <c:pt idx="13">
                  <c:v>6.2444093030265683E-4</c:v>
                </c:pt>
                <c:pt idx="14">
                  <c:v>6.7751385304693119E-4</c:v>
                </c:pt>
                <c:pt idx="15">
                  <c:v>7.3091883282531338E-4</c:v>
                </c:pt>
                <c:pt idx="16">
                  <c:v>7.8463592318264881E-4</c:v>
                </c:pt>
                <c:pt idx="17">
                  <c:v>8.3864541040547637E-4</c:v>
                </c:pt>
                <c:pt idx="18">
                  <c:v>8.9292782415070825E-4</c:v>
                </c:pt>
                <c:pt idx="19">
                  <c:v>9.4746394747760327E-4</c:v>
                </c:pt>
                <c:pt idx="20">
                  <c:v>1.0022348262772717E-3</c:v>
                </c:pt>
                <c:pt idx="21">
                  <c:v>1.0572217780983875E-3</c:v>
                </c:pt>
                <c:pt idx="22">
                  <c:v>1.1124064003725045E-3</c:v>
                </c:pt>
                <c:pt idx="23">
                  <c:v>1.1677705780383273E-3</c:v>
                </c:pt>
                <c:pt idx="24">
                  <c:v>1.2232964905758308E-3</c:v>
                </c:pt>
                <c:pt idx="25">
                  <c:v>1.2789666184517923E-3</c:v>
                </c:pt>
                <c:pt idx="26">
                  <c:v>1.3347637489879015E-3</c:v>
                </c:pt>
                <c:pt idx="27">
                  <c:v>1.390670981661219E-3</c:v>
                </c:pt>
                <c:pt idx="28">
                  <c:v>1.4466717328450813E-3</c:v>
                </c:pt>
                <c:pt idx="29">
                  <c:v>1.5027497400064932E-3</c:v>
                </c:pt>
                <c:pt idx="30">
                  <c:v>1.5588890653683851E-3</c:v>
                </c:pt>
                <c:pt idx="31">
                  <c:v>1.6150740990530626E-3</c:v>
                </c:pt>
                <c:pt idx="32">
                  <c:v>1.6712895617205289E-3</c:v>
                </c:pt>
                <c:pt idx="33">
                  <c:v>1.7275205067146743E-3</c:v>
                </c:pt>
                <c:pt idx="34">
                  <c:v>1.7837523217372967E-3</c:v>
                </c:pt>
                <c:pt idx="35">
                  <c:v>1.8399707300598988E-3</c:v>
                </c:pt>
                <c:pt idx="36">
                  <c:v>1.8961617912938036E-3</c:v>
                </c:pt>
                <c:pt idx="37">
                  <c:v>1.9523119017339832E-3</c:v>
                </c:pt>
                <c:pt idx="38">
                  <c:v>2.0084077942924298E-3</c:v>
                </c:pt>
                <c:pt idx="39">
                  <c:v>2.0644365380382969E-3</c:v>
                </c:pt>
                <c:pt idx="40">
                  <c:v>2.1203855373626151E-3</c:v>
                </c:pt>
                <c:pt idx="41">
                  <c:v>2.1762425307837183E-3</c:v>
                </c:pt>
                <c:pt idx="42">
                  <c:v>2.2319955894100963E-3</c:v>
                </c:pt>
                <c:pt idx="43">
                  <c:v>2.2876331150793491E-3</c:v>
                </c:pt>
                <c:pt idx="44">
                  <c:v>2.3431438381857957E-3</c:v>
                </c:pt>
                <c:pt idx="45">
                  <c:v>2.3985168152201837E-3</c:v>
                </c:pt>
                <c:pt idx="46">
                  <c:v>2.4537414260300413E-3</c:v>
                </c:pt>
                <c:pt idx="47">
                  <c:v>2.5088073708231604E-3</c:v>
                </c:pt>
                <c:pt idx="48">
                  <c:v>2.5637046669264108E-3</c:v>
                </c:pt>
                <c:pt idx="49">
                  <c:v>2.6184236453178013E-3</c:v>
                </c:pt>
                <c:pt idx="50">
                  <c:v>2.6729549469441498E-3</c:v>
                </c:pt>
                <c:pt idx="51">
                  <c:v>2.7272895188434239E-3</c:v>
                </c:pt>
                <c:pt idx="52">
                  <c:v>2.7814186100820464E-3</c:v>
                </c:pt>
                <c:pt idx="53">
                  <c:v>2.8353337675248603E-3</c:v>
                </c:pt>
                <c:pt idx="54">
                  <c:v>2.8890268314487699E-3</c:v>
                </c:pt>
                <c:pt idx="55">
                  <c:v>2.9424899310158265E-3</c:v>
                </c:pt>
                <c:pt idx="56">
                  <c:v>2.9957154796179091E-3</c:v>
                </c:pt>
                <c:pt idx="57">
                  <c:v>3.0486961701037796E-3</c:v>
                </c:pt>
                <c:pt idx="58">
                  <c:v>3.1014249699045844E-3</c:v>
                </c:pt>
                <c:pt idx="59">
                  <c:v>3.1538951160655368E-3</c:v>
                </c:pt>
                <c:pt idx="60">
                  <c:v>3.206100110197784E-3</c:v>
                </c:pt>
                <c:pt idx="61">
                  <c:v>3.2580337133598816E-3</c:v>
                </c:pt>
                <c:pt idx="62">
                  <c:v>3.3096899408803942E-3</c:v>
                </c:pt>
                <c:pt idx="63">
                  <c:v>3.3610630571299419E-3</c:v>
                </c:pt>
                <c:pt idx="64">
                  <c:v>3.4121475702550701E-3</c:v>
                </c:pt>
                <c:pt idx="65">
                  <c:v>3.4629382268800439E-3</c:v>
                </c:pt>
                <c:pt idx="66">
                  <c:v>3.5134300067875698E-3</c:v>
                </c:pt>
                <c:pt idx="67">
                  <c:v>3.5636181175846961E-3</c:v>
                </c:pt>
                <c:pt idx="68">
                  <c:v>3.6134979893653295E-3</c:v>
                </c:pt>
                <c:pt idx="69">
                  <c:v>3.6630652693713101E-3</c:v>
                </c:pt>
                <c:pt idx="70">
                  <c:v>3.7123158166657202E-3</c:v>
                </c:pt>
                <c:pt idx="71">
                  <c:v>3.7612456968202515E-3</c:v>
                </c:pt>
                <c:pt idx="72">
                  <c:v>3.8098511766237507E-3</c:v>
                </c:pt>
                <c:pt idx="73">
                  <c:v>3.8581287188211772E-3</c:v>
                </c:pt>
                <c:pt idx="74">
                  <c:v>3.9060749768842426E-3</c:v>
                </c:pt>
                <c:pt idx="75">
                  <c:v>3.9536867898219957E-3</c:v>
                </c:pt>
                <c:pt idx="76">
                  <c:v>4.0009611770345874E-3</c:v>
                </c:pt>
                <c:pt idx="77">
                  <c:v>4.0478953332168058E-3</c:v>
                </c:pt>
                <c:pt idx="78">
                  <c:v>4.0944866233126797E-3</c:v>
                </c:pt>
                <c:pt idx="79">
                  <c:v>4.1407325775285747E-3</c:v>
                </c:pt>
                <c:pt idx="80">
                  <c:v>4.1866308864059454E-3</c:v>
                </c:pt>
                <c:pt idx="81">
                  <c:v>4.2321793959575558E-3</c:v>
                </c:pt>
                <c:pt idx="82">
                  <c:v>4.2773761028709776E-3</c:v>
                </c:pt>
                <c:pt idx="83">
                  <c:v>4.3222191497823423E-3</c:v>
                </c:pt>
                <c:pt idx="84">
                  <c:v>4.3667068206226381E-3</c:v>
                </c:pt>
                <c:pt idx="85">
                  <c:v>4.4108375360365857E-3</c:v>
                </c:pt>
                <c:pt idx="86">
                  <c:v>4.4546098488808614E-3</c:v>
                </c:pt>
                <c:pt idx="87">
                  <c:v>4.4980224397997478E-3</c:v>
                </c:pt>
                <c:pt idx="88">
                  <c:v>4.5410741128807872E-3</c:v>
                </c:pt>
                <c:pt idx="89">
                  <c:v>4.5837637913920242E-3</c:v>
                </c:pt>
                <c:pt idx="90">
                  <c:v>4.6260905136035427E-3</c:v>
                </c:pt>
                <c:pt idx="91">
                  <c:v>4.6680534286904114E-3</c:v>
                </c:pt>
                <c:pt idx="92">
                  <c:v>4.7096517927228305E-3</c:v>
                </c:pt>
                <c:pt idx="93">
                  <c:v>4.7508849647393287E-3</c:v>
                </c:pt>
                <c:pt idx="94">
                  <c:v>4.7917524029075387E-3</c:v>
                </c:pt>
                <c:pt idx="95">
                  <c:v>4.8322536607700948E-3</c:v>
                </c:pt>
                <c:pt idx="96">
                  <c:v>4.8723883835779273E-3</c:v>
                </c:pt>
                <c:pt idx="97">
                  <c:v>4.912156304708642E-3</c:v>
                </c:pt>
                <c:pt idx="98">
                  <c:v>4.9515572421718473E-3</c:v>
                </c:pt>
                <c:pt idx="99">
                  <c:v>4.9905910952006416E-3</c:v>
                </c:pt>
                <c:pt idx="100">
                  <c:v>5.0292578409290318E-3</c:v>
                </c:pt>
                <c:pt idx="101">
                  <c:v>5.0675575311535173E-3</c:v>
                </c:pt>
                <c:pt idx="102">
                  <c:v>5.1054902891812595E-3</c:v>
                </c:pt>
                <c:pt idx="103">
                  <c:v>5.1430563067605562E-3</c:v>
                </c:pt>
                <c:pt idx="104">
                  <c:v>5.1802558410952047E-3</c:v>
                </c:pt>
                <c:pt idx="105">
                  <c:v>5.2170892119429392E-3</c:v>
                </c:pt>
                <c:pt idx="106">
                  <c:v>5.253556798791692E-3</c:v>
                </c:pt>
                <c:pt idx="107">
                  <c:v>5.2896590381219799E-3</c:v>
                </c:pt>
                <c:pt idx="108">
                  <c:v>5.3253964207435698E-3</c:v>
                </c:pt>
                <c:pt idx="109">
                  <c:v>5.3607694892135946E-3</c:v>
                </c:pt>
                <c:pt idx="110">
                  <c:v>5.395778835332112E-3</c:v>
                </c:pt>
                <c:pt idx="111">
                  <c:v>5.4304250977127624E-3</c:v>
                </c:pt>
                <c:pt idx="112">
                  <c:v>5.4647089594285683E-3</c:v>
                </c:pt>
                <c:pt idx="113">
                  <c:v>5.4986311457320752E-3</c:v>
                </c:pt>
                <c:pt idx="114">
                  <c:v>5.5321924218470738E-3</c:v>
                </c:pt>
                <c:pt idx="115">
                  <c:v>5.565393590831795E-3</c:v>
                </c:pt>
                <c:pt idx="116">
                  <c:v>5.5982354915117983E-3</c:v>
                </c:pt>
                <c:pt idx="117">
                  <c:v>5.6307189964802133E-3</c:v>
                </c:pt>
                <c:pt idx="118">
                  <c:v>5.6628450101666155E-3</c:v>
                </c:pt>
                <c:pt idx="119">
                  <c:v>5.6946144669689823E-3</c:v>
                </c:pt>
                <c:pt idx="120">
                  <c:v>5.7260283294516962E-3</c:v>
                </c:pt>
                <c:pt idx="121">
                  <c:v>5.757087586604581E-3</c:v>
                </c:pt>
                <c:pt idx="122">
                  <c:v>5.7877932521641293E-3</c:v>
                </c:pt>
                <c:pt idx="123">
                  <c:v>5.818146362993026E-3</c:v>
                </c:pt>
                <c:pt idx="124">
                  <c:v>5.84814797751967E-3</c:v>
                </c:pt>
                <c:pt idx="125">
                  <c:v>5.8777991742322748E-3</c:v>
                </c:pt>
                <c:pt idx="126">
                  <c:v>5.9071010502297974E-3</c:v>
                </c:pt>
                <c:pt idx="127">
                  <c:v>5.9360547198262304E-3</c:v>
                </c:pt>
                <c:pt idx="128">
                  <c:v>5.9646613132064577E-3</c:v>
                </c:pt>
                <c:pt idx="129">
                  <c:v>5.9929219751350985E-3</c:v>
                </c:pt>
                <c:pt idx="130">
                  <c:v>6.020837863712475E-3</c:v>
                </c:pt>
                <c:pt idx="131">
                  <c:v>6.0484101491799763E-3</c:v>
                </c:pt>
                <c:pt idx="132">
                  <c:v>6.0756400127731465E-3</c:v>
                </c:pt>
                <c:pt idx="133">
                  <c:v>6.102528645617623E-3</c:v>
                </c:pt>
                <c:pt idx="134">
                  <c:v>6.1290772476718606E-3</c:v>
                </c:pt>
                <c:pt idx="135">
                  <c:v>6.1552870267110611E-3</c:v>
                </c:pt>
                <c:pt idx="136">
                  <c:v>6.1811591973528861E-3</c:v>
                </c:pt>
                <c:pt idx="137">
                  <c:v>6.2066949801232799E-3</c:v>
                </c:pt>
                <c:pt idx="138">
                  <c:v>6.2318956005617326E-3</c:v>
                </c:pt>
                <c:pt idx="139">
                  <c:v>6.2567622883633262E-3</c:v>
                </c:pt>
                <c:pt idx="140">
                  <c:v>6.2812962765582785E-3</c:v>
                </c:pt>
                <c:pt idx="141">
                  <c:v>6.3054988007257874E-3</c:v>
                </c:pt>
                <c:pt idx="142">
                  <c:v>6.3293710982428768E-3</c:v>
                </c:pt>
                <c:pt idx="143">
                  <c:v>6.3529144075653203E-3</c:v>
                </c:pt>
                <c:pt idx="144">
                  <c:v>6.3761299675413581E-3</c:v>
                </c:pt>
                <c:pt idx="145">
                  <c:v>6.3990190167552705E-3</c:v>
                </c:pt>
                <c:pt idx="146">
                  <c:v>6.4215827929013846E-3</c:v>
                </c:pt>
                <c:pt idx="147">
                  <c:v>6.4438225321865579E-3</c:v>
                </c:pt>
                <c:pt idx="148">
                  <c:v>6.4657394687600341E-3</c:v>
                </c:pt>
                <c:pt idx="149">
                  <c:v>6.4873348341703959E-3</c:v>
                </c:pt>
                <c:pt idx="150">
                  <c:v>6.5086098568479427E-3</c:v>
                </c:pt>
                <c:pt idx="151">
                  <c:v>6.5295657616113827E-3</c:v>
                </c:pt>
                <c:pt idx="152">
                  <c:v>6.5502037691999651E-3</c:v>
                </c:pt>
                <c:pt idx="153">
                  <c:v>6.5705250958263042E-3</c:v>
                </c:pt>
                <c:pt idx="154">
                  <c:v>6.5905309527535313E-3</c:v>
                </c:pt>
                <c:pt idx="155">
                  <c:v>6.6102225458921724E-3</c:v>
                </c:pt>
                <c:pt idx="156">
                  <c:v>6.6296010754180092E-3</c:v>
                </c:pt>
                <c:pt idx="157">
                  <c:v>6.6486677354096737E-3</c:v>
                </c:pt>
                <c:pt idx="158">
                  <c:v>6.6674237135049977E-3</c:v>
                </c:pt>
                <c:pt idx="159">
                  <c:v>6.6858701905759838E-3</c:v>
                </c:pt>
                <c:pt idx="160">
                  <c:v>6.7040083404198833E-3</c:v>
                </c:pt>
                <c:pt idx="161">
                  <c:v>6.7218393294686237E-3</c:v>
                </c:pt>
                <c:pt idx="162">
                  <c:v>6.7393643165135075E-3</c:v>
                </c:pt>
                <c:pt idx="163">
                  <c:v>6.7565844524453342E-3</c:v>
                </c:pt>
                <c:pt idx="164">
                  <c:v>6.7735008800088167E-3</c:v>
                </c:pt>
                <c:pt idx="165">
                  <c:v>6.7901147335721465E-3</c:v>
                </c:pt>
                <c:pt idx="166">
                  <c:v>6.8064271389100209E-3</c:v>
                </c:pt>
                <c:pt idx="167">
                  <c:v>6.8224392129977648E-3</c:v>
                </c:pt>
                <c:pt idx="168">
                  <c:v>6.8381520638210232E-3</c:v>
                </c:pt>
                <c:pt idx="169">
                  <c:v>6.8535667901945844E-3</c:v>
                </c:pt>
                <c:pt idx="170">
                  <c:v>6.8686844815942661E-3</c:v>
                </c:pt>
                <c:pt idx="171">
                  <c:v>6.8835062179984927E-3</c:v>
                </c:pt>
                <c:pt idx="172">
                  <c:v>6.8980330697408394E-3</c:v>
                </c:pt>
                <c:pt idx="173">
                  <c:v>6.9122660973731142E-3</c:v>
                </c:pt>
                <c:pt idx="174">
                  <c:v>6.9262063515367457E-3</c:v>
                </c:pt>
                <c:pt idx="175">
                  <c:v>6.9398548728437344E-3</c:v>
                </c:pt>
                <c:pt idx="176">
                  <c:v>6.953212691766469E-3</c:v>
                </c:pt>
                <c:pt idx="177">
                  <c:v>6.9662808285354321E-3</c:v>
                </c:pt>
                <c:pt idx="178">
                  <c:v>6.979060293044374E-3</c:v>
                </c:pt>
                <c:pt idx="179">
                  <c:v>6.9915520847646335E-3</c:v>
                </c:pt>
                <c:pt idx="180">
                  <c:v>7.0037571926634314E-3</c:v>
                </c:pt>
                <c:pt idx="181">
                  <c:v>7.015676595132571E-3</c:v>
                </c:pt>
                <c:pt idx="182">
                  <c:v>7.0273112599209733E-3</c:v>
                </c:pt>
                <c:pt idx="183">
                  <c:v>7.0386621440738425E-3</c:v>
                </c:pt>
                <c:pt idx="184">
                  <c:v>7.0497301938787444E-3</c:v>
                </c:pt>
                <c:pt idx="185">
                  <c:v>7.0605163448160743E-3</c:v>
                </c:pt>
                <c:pt idx="186">
                  <c:v>7.0710215215142027E-3</c:v>
                </c:pt>
                <c:pt idx="187">
                  <c:v>7.0812466377113909E-3</c:v>
                </c:pt>
                <c:pt idx="188">
                  <c:v>7.0911925962209819E-3</c:v>
                </c:pt>
                <c:pt idx="189">
                  <c:v>7.1008602889012611E-3</c:v>
                </c:pt>
                <c:pt idx="190">
                  <c:v>7.1102505966301362E-3</c:v>
                </c:pt>
                <c:pt idx="191">
                  <c:v>7.1193643892822466E-3</c:v>
                </c:pt>
                <c:pt idx="192">
                  <c:v>7.128202525711726E-3</c:v>
                </c:pt>
                <c:pt idx="193">
                  <c:v>7.1367658537374035E-3</c:v>
                </c:pt>
                <c:pt idx="194">
                  <c:v>7.1450552101308511E-3</c:v>
                </c:pt>
                <c:pt idx="195">
                  <c:v>7.153071420608551E-3</c:v>
                </c:pt>
                <c:pt idx="196">
                  <c:v>7.1608152998267728E-3</c:v>
                </c:pt>
                <c:pt idx="197">
                  <c:v>7.1682876513786053E-3</c:v>
                </c:pt>
                <c:pt idx="198">
                  <c:v>7.1754892677936971E-3</c:v>
                </c:pt>
                <c:pt idx="199">
                  <c:v>7.1824209305411365E-3</c:v>
                </c:pt>
                <c:pt idx="200">
                  <c:v>7.1890834100336396E-3</c:v>
                </c:pt>
                <c:pt idx="201">
                  <c:v>7.1954774656340301E-3</c:v>
                </c:pt>
                <c:pt idx="202">
                  <c:v>7.2016038456637317E-3</c:v>
                </c:pt>
                <c:pt idx="203">
                  <c:v>7.2074632874138348E-3</c:v>
                </c:pt>
                <c:pt idx="204">
                  <c:v>7.21305651715621E-3</c:v>
                </c:pt>
                <c:pt idx="205">
                  <c:v>7.2183842501571931E-3</c:v>
                </c:pt>
                <c:pt idx="206">
                  <c:v>7.2234471906925859E-3</c:v>
                </c:pt>
                <c:pt idx="207">
                  <c:v>7.2282460320635391E-3</c:v>
                </c:pt>
                <c:pt idx="208">
                  <c:v>7.2327814566141707E-3</c:v>
                </c:pt>
                <c:pt idx="209">
                  <c:v>7.2370541357497931E-3</c:v>
                </c:pt>
                <c:pt idx="210">
                  <c:v>7.2410647299554678E-3</c:v>
                </c:pt>
                <c:pt idx="211">
                  <c:v>7.244813888817688E-3</c:v>
                </c:pt>
                <c:pt idx="212">
                  <c:v>7.2483022510433127E-3</c:v>
                </c:pt>
                <c:pt idx="213">
                  <c:v>7.2515304444826061E-3</c:v>
                </c:pt>
                <c:pt idx="214">
                  <c:v>7.2544990861506458E-3</c:v>
                </c:pt>
                <c:pt idx="215">
                  <c:v>7.2572087822491971E-3</c:v>
                </c:pt>
                <c:pt idx="216">
                  <c:v>7.2596601281915748E-3</c:v>
                </c:pt>
                <c:pt idx="217">
                  <c:v>7.2618537086230721E-3</c:v>
                </c:pt>
                <c:pt idx="218">
                  <c:v>7.2637900974471745E-3</c:v>
                </c:pt>
                <c:pt idx="219">
                  <c:v>7.2654698578476186E-3</c:v>
                </c:pt>
                <c:pt idx="220">
                  <c:v>7.2668935423124571E-3</c:v>
                </c:pt>
                <c:pt idx="221">
                  <c:v>7.2680616926577516E-3</c:v>
                </c:pt>
                <c:pt idx="222">
                  <c:v>7.2689748400521434E-3</c:v>
                </c:pt>
                <c:pt idx="223">
                  <c:v>7.2696335050393742E-3</c:v>
                </c:pt>
                <c:pt idx="224">
                  <c:v>7.270038197561968E-3</c:v>
                </c:pt>
                <c:pt idx="225">
                  <c:v>7.2701894169857973E-3</c:v>
                </c:pt>
                <c:pt idx="226">
                  <c:v>7.2700876521217513E-3</c:v>
                </c:pt>
                <c:pt idx="227">
                  <c:v>7.26973338124843E-3</c:v>
                </c:pt>
                <c:pt idx="228">
                  <c:v>7.2691270721362763E-3</c:v>
                </c:pt>
                <c:pt idx="229">
                  <c:v>7.2682691820672735E-3</c:v>
                </c:pt>
                <c:pt idx="230">
                  <c:v>7.2671601578583236E-3</c:v>
                </c:pt>
                <c:pt idx="231">
                  <c:v>7.2658004358815871E-3</c:v>
                </c:pt>
                <c:pt idx="232">
                  <c:v>7.2641904420845844E-3</c:v>
                </c:pt>
                <c:pt idx="233">
                  <c:v>7.2623305920108986E-3</c:v>
                </c:pt>
                <c:pt idx="234">
                  <c:v>7.2602212908192366E-3</c:v>
                </c:pt>
                <c:pt idx="235">
                  <c:v>7.2578629333019734E-3</c:v>
                </c:pt>
                <c:pt idx="236">
                  <c:v>7.2552559039034559E-3</c:v>
                </c:pt>
                <c:pt idx="237">
                  <c:v>7.2524005767368059E-3</c:v>
                </c:pt>
                <c:pt idx="238">
                  <c:v>7.2492973156013238E-3</c:v>
                </c:pt>
                <c:pt idx="239">
                  <c:v>7.2459464739971294E-3</c:v>
                </c:pt>
                <c:pt idx="240">
                  <c:v>7.2423483951408263E-3</c:v>
                </c:pt>
                <c:pt idx="241">
                  <c:v>7.2385034119793806E-3</c:v>
                </c:pt>
                <c:pt idx="242">
                  <c:v>7.2344118472033418E-3</c:v>
                </c:pt>
                <c:pt idx="243">
                  <c:v>7.2300740132592604E-3</c:v>
                </c:pt>
                <c:pt idx="244">
                  <c:v>7.2254902123606067E-3</c:v>
                </c:pt>
                <c:pt idx="245">
                  <c:v>7.2206607364985829E-3</c:v>
                </c:pt>
                <c:pt idx="246">
                  <c:v>7.2155858674517208E-3</c:v>
                </c:pt>
                <c:pt idx="247">
                  <c:v>7.2102658767936893E-3</c:v>
                </c:pt>
                <c:pt idx="248">
                  <c:v>7.2047010259008665E-3</c:v>
                </c:pt>
                <c:pt idx="249">
                  <c:v>7.1988915659588273E-3</c:v>
                </c:pt>
                <c:pt idx="250">
                  <c:v>7.1928377379674672E-3</c:v>
                </c:pt>
                <c:pt idx="251">
                  <c:v>7.1865397727450455E-3</c:v>
                </c:pt>
                <c:pt idx="252">
                  <c:v>7.1799978909314272E-3</c:v>
                </c:pt>
                <c:pt idx="253">
                  <c:v>7.1732123029892595E-3</c:v>
                </c:pt>
                <c:pt idx="254">
                  <c:v>7.1661832092051875E-3</c:v>
                </c:pt>
                <c:pt idx="255">
                  <c:v>7.1589107996891475E-3</c:v>
                </c:pt>
                <c:pt idx="256">
                  <c:v>7.1513952543722972E-3</c:v>
                </c:pt>
                <c:pt idx="257">
                  <c:v>7.1436367430048452E-3</c:v>
                </c:pt>
                <c:pt idx="258">
                  <c:v>7.1356354251502739E-3</c:v>
                </c:pt>
                <c:pt idx="259">
                  <c:v>7.1273914501814228E-3</c:v>
                </c:pt>
                <c:pt idx="260">
                  <c:v>7.1189049572719905E-3</c:v>
                </c:pt>
                <c:pt idx="261">
                  <c:v>7.1101760753898907E-3</c:v>
                </c:pt>
                <c:pt idx="262">
                  <c:v>7.1012049232868678E-3</c:v>
                </c:pt>
                <c:pt idx="263">
                  <c:v>7.0919916094866111E-3</c:v>
                </c:pt>
                <c:pt idx="264">
                  <c:v>7.0825362322750052E-3</c:v>
                </c:pt>
                <c:pt idx="265">
                  <c:v>7.0728388796836988E-3</c:v>
                </c:pt>
                <c:pt idx="266">
                  <c:v>7.0628996294763713E-3</c:v>
                </c:pt>
                <c:pt idx="267">
                  <c:v>7.0527185491320969E-3</c:v>
                </c:pt>
                <c:pt idx="268">
                  <c:v>7.0422956958267908E-3</c:v>
                </c:pt>
                <c:pt idx="269">
                  <c:v>7.0316311164137068E-3</c:v>
                </c:pt>
                <c:pt idx="270">
                  <c:v>7.0207248474028604E-3</c:v>
                </c:pt>
                <c:pt idx="271">
                  <c:v>7.0095769149369864E-3</c:v>
                </c:pt>
                <c:pt idx="272">
                  <c:v>6.9981873347694998E-3</c:v>
                </c:pt>
                <c:pt idx="273">
                  <c:v>6.9865561122367491E-3</c:v>
                </c:pt>
                <c:pt idx="274">
                  <c:v>6.9746832422317162E-3</c:v>
                </c:pt>
                <c:pt idx="275">
                  <c:v>6.9625687091739736E-3</c:v>
                </c:pt>
                <c:pt idx="276">
                  <c:v>6.9502124869805183E-3</c:v>
                </c:pt>
                <c:pt idx="277">
                  <c:v>6.9376145390321713E-3</c:v>
                </c:pt>
                <c:pt idx="278">
                  <c:v>6.9247748181397355E-3</c:v>
                </c:pt>
                <c:pt idx="279">
                  <c:v>6.9116932665085132E-3</c:v>
                </c:pt>
                <c:pt idx="280">
                  <c:v>6.8983698157003464E-3</c:v>
                </c:pt>
                <c:pt idx="281">
                  <c:v>6.8848043865951409E-3</c:v>
                </c:pt>
                <c:pt idx="282">
                  <c:v>6.8709968893485079E-3</c:v>
                </c:pt>
                <c:pt idx="283">
                  <c:v>6.8569472233494522E-3</c:v>
                </c:pt>
                <c:pt idx="284">
                  <c:v>6.8426552771761393E-3</c:v>
                </c:pt>
                <c:pt idx="285">
                  <c:v>6.828120928547652E-3</c:v>
                </c:pt>
                <c:pt idx="286">
                  <c:v>6.8133440442773238E-3</c:v>
                </c:pt>
                <c:pt idx="287">
                  <c:v>6.7983244802203831E-3</c:v>
                </c:pt>
                <c:pt idx="288">
                  <c:v>6.7830620812223356E-3</c:v>
                </c:pt>
                <c:pt idx="289">
                  <c:v>6.7675566810647377E-3</c:v>
                </c:pt>
                <c:pt idx="290">
                  <c:v>6.7518081024072352E-3</c:v>
                </c:pt>
                <c:pt idx="291">
                  <c:v>6.7358161567306254E-3</c:v>
                </c:pt>
                <c:pt idx="292">
                  <c:v>6.719580644274927E-3</c:v>
                </c:pt>
                <c:pt idx="293">
                  <c:v>6.7031013539768014E-3</c:v>
                </c:pt>
                <c:pt idx="294">
                  <c:v>6.6863780634046381E-3</c:v>
                </c:pt>
                <c:pt idx="295">
                  <c:v>6.6694105386910308E-3</c:v>
                </c:pt>
                <c:pt idx="296">
                  <c:v>6.6521985344632053E-3</c:v>
                </c:pt>
                <c:pt idx="297">
                  <c:v>6.634741793771954E-3</c:v>
                </c:pt>
                <c:pt idx="298">
                  <c:v>6.6170400480165632E-3</c:v>
                </c:pt>
                <c:pt idx="299">
                  <c:v>6.5990930168685347E-3</c:v>
                </c:pt>
                <c:pt idx="300">
                  <c:v>6.5809004081931162E-3</c:v>
                </c:pt>
                <c:pt idx="301">
                  <c:v>6.5624619179675296E-3</c:v>
                </c:pt>
                <c:pt idx="302">
                  <c:v>6.54377723019757E-3</c:v>
                </c:pt>
                <c:pt idx="303">
                  <c:v>6.5248460168306219E-3</c:v>
                </c:pt>
                <c:pt idx="304">
                  <c:v>6.5056679376673332E-3</c:v>
                </c:pt>
                <c:pt idx="305">
                  <c:v>6.4862426402694231E-3</c:v>
                </c:pt>
                <c:pt idx="306">
                  <c:v>6.4665697598664312E-3</c:v>
                </c:pt>
                <c:pt idx="307">
                  <c:v>6.4466489192572035E-3</c:v>
                </c:pt>
                <c:pt idx="308">
                  <c:v>6.4264797287117217E-3</c:v>
                </c:pt>
                <c:pt idx="309">
                  <c:v>6.4060617858676715E-3</c:v>
                </c:pt>
                <c:pt idx="310">
                  <c:v>6.3853946756248338E-3</c:v>
                </c:pt>
                <c:pt idx="311">
                  <c:v>6.3644779700373025E-3</c:v>
                </c:pt>
                <c:pt idx="312">
                  <c:v>6.3433112282012824E-3</c:v>
                </c:pt>
                <c:pt idx="313">
                  <c:v>6.321893996141836E-3</c:v>
                </c:pt>
                <c:pt idx="314">
                  <c:v>6.3002258066935405E-3</c:v>
                </c:pt>
                <c:pt idx="315">
                  <c:v>6.2783061793813474E-3</c:v>
                </c:pt>
                <c:pt idx="316">
                  <c:v>6.2561346202956378E-3</c:v>
                </c:pt>
                <c:pt idx="317">
                  <c:v>6.2337106219651061E-3</c:v>
                </c:pt>
                <c:pt idx="318">
                  <c:v>6.2110336632263596E-3</c:v>
                </c:pt>
                <c:pt idx="319">
                  <c:v>6.1881032090891092E-3</c:v>
                </c:pt>
                <c:pt idx="320">
                  <c:v>6.16491871059864E-3</c:v>
                </c:pt>
                <c:pt idx="321">
                  <c:v>6.1414796046952757E-3</c:v>
                </c:pt>
                <c:pt idx="322">
                  <c:v>6.1177853140681861E-3</c:v>
                </c:pt>
                <c:pt idx="323">
                  <c:v>6.0938352470071748E-3</c:v>
                </c:pt>
                <c:pt idx="324">
                  <c:v>6.0696287972504866E-3</c:v>
                </c:pt>
                <c:pt idx="325">
                  <c:v>6.0451653438275263E-3</c:v>
                </c:pt>
                <c:pt idx="326">
                  <c:v>6.0204442508987157E-3</c:v>
                </c:pt>
                <c:pt idx="327">
                  <c:v>5.995464867590828E-3</c:v>
                </c:pt>
                <c:pt idx="328">
                  <c:v>5.9702265278280663E-3</c:v>
                </c:pt>
                <c:pt idx="329">
                  <c:v>5.9447285501588966E-3</c:v>
                </c:pt>
                <c:pt idx="330">
                  <c:v>5.918970237578358E-3</c:v>
                </c:pt>
                <c:pt idx="331">
                  <c:v>5.8929508773465471E-3</c:v>
                </c:pt>
                <c:pt idx="332">
                  <c:v>5.866669740800903E-3</c:v>
                </c:pt>
                <c:pt idx="333">
                  <c:v>5.8401260831657939E-3</c:v>
                </c:pt>
                <c:pt idx="334">
                  <c:v>5.8133191433564673E-3</c:v>
                </c:pt>
                <c:pt idx="335">
                  <c:v>5.7862481437769486E-3</c:v>
                </c:pt>
                <c:pt idx="336">
                  <c:v>5.758912290114407E-3</c:v>
                </c:pt>
                <c:pt idx="337">
                  <c:v>5.7313107711277553E-3</c:v>
                </c:pt>
                <c:pt idx="338">
                  <c:v>5.7034427584309018E-3</c:v>
                </c:pt>
                <c:pt idx="339">
                  <c:v>5.6753074062709441E-3</c:v>
                </c:pt>
                <c:pt idx="340">
                  <c:v>5.6469038512996193E-3</c:v>
                </c:pt>
                <c:pt idx="341">
                  <c:v>5.6182312123408207E-3</c:v>
                </c:pt>
                <c:pt idx="342">
                  <c:v>5.5892885901505382E-3</c:v>
                </c:pt>
                <c:pt idx="343">
                  <c:v>5.5600750671723131E-3</c:v>
                </c:pt>
                <c:pt idx="344">
                  <c:v>5.5305897072849847E-3</c:v>
                </c:pt>
                <c:pt idx="345">
                  <c:v>5.5008315555453912E-3</c:v>
                </c:pt>
                <c:pt idx="346">
                  <c:v>5.4707996379237964E-3</c:v>
                </c:pt>
                <c:pt idx="347">
                  <c:v>5.4404929610335755E-3</c:v>
                </c:pt>
                <c:pt idx="348">
                  <c:v>5.409910511852513E-3</c:v>
                </c:pt>
                <c:pt idx="349">
                  <c:v>5.3790512574383728E-3</c:v>
                </c:pt>
                <c:pt idx="350">
                  <c:v>5.3479141446372011E-3</c:v>
                </c:pt>
                <c:pt idx="351">
                  <c:v>5.3164980997833936E-3</c:v>
                </c:pt>
                <c:pt idx="352">
                  <c:v>5.284802028393625E-3</c:v>
                </c:pt>
                <c:pt idx="353">
                  <c:v>5.2528248148508731E-3</c:v>
                </c:pt>
                <c:pt idx="354">
                  <c:v>5.2205653220818915E-3</c:v>
                </c:pt>
                <c:pt idx="355">
                  <c:v>5.188022391226883E-3</c:v>
                </c:pt>
                <c:pt idx="356">
                  <c:v>5.1551948412990019E-3</c:v>
                </c:pt>
                <c:pt idx="357">
                  <c:v>5.1220814688366194E-3</c:v>
                </c:pt>
                <c:pt idx="358">
                  <c:v>5.0886810475464089E-3</c:v>
                </c:pt>
                <c:pt idx="359">
                  <c:v>5.0549923279355705E-3</c:v>
                </c:pt>
                <c:pt idx="360">
                  <c:v>5.0210140369376802E-3</c:v>
                </c:pt>
                <c:pt idx="361">
                  <c:v>4.9867448775257357E-3</c:v>
                </c:pt>
                <c:pt idx="362">
                  <c:v>4.9521835283171571E-3</c:v>
                </c:pt>
                <c:pt idx="363">
                  <c:v>4.9173286431675352E-3</c:v>
                </c:pt>
                <c:pt idx="364">
                  <c:v>4.8821788507536932E-3</c:v>
                </c:pt>
                <c:pt idx="365">
                  <c:v>4.8467327541466231E-3</c:v>
                </c:pt>
                <c:pt idx="366">
                  <c:v>4.8109889303724904E-3</c:v>
                </c:pt>
                <c:pt idx="367">
                  <c:v>4.7749459299618567E-3</c:v>
                </c:pt>
                <c:pt idx="368">
                  <c:v>4.7386022764878176E-3</c:v>
                </c:pt>
                <c:pt idx="369">
                  <c:v>4.7019564660908319E-3</c:v>
                </c:pt>
                <c:pt idx="370">
                  <c:v>4.6650069669912321E-3</c:v>
                </c:pt>
                <c:pt idx="371">
                  <c:v>4.6277522189892778E-3</c:v>
                </c:pt>
                <c:pt idx="372">
                  <c:v>4.5901906329508064E-3</c:v>
                </c:pt>
                <c:pt idx="373">
                  <c:v>4.5523205902789085E-3</c:v>
                </c:pt>
                <c:pt idx="374">
                  <c:v>4.514140442372477E-3</c:v>
                </c:pt>
                <c:pt idx="375">
                  <c:v>4.4756485100685642E-3</c:v>
                </c:pt>
                <c:pt idx="376">
                  <c:v>4.4368430830702297E-3</c:v>
                </c:pt>
                <c:pt idx="377">
                  <c:v>4.397722419358637E-3</c:v>
                </c:pt>
                <c:pt idx="378">
                  <c:v>4.3582847445885675E-3</c:v>
                </c:pt>
                <c:pt idx="379">
                  <c:v>4.3185282514670836E-3</c:v>
                </c:pt>
                <c:pt idx="380">
                  <c:v>4.2784510991153522E-3</c:v>
                </c:pt>
                <c:pt idx="381">
                  <c:v>4.2380514124121024E-3</c:v>
                </c:pt>
                <c:pt idx="382">
                  <c:v>4.1973272813187329E-3</c:v>
                </c:pt>
                <c:pt idx="383">
                  <c:v>4.1562767601852364E-3</c:v>
                </c:pt>
                <c:pt idx="384">
                  <c:v>4.1148978670369606E-3</c:v>
                </c:pt>
                <c:pt idx="385">
                  <c:v>4.0731885828397037E-3</c:v>
                </c:pt>
                <c:pt idx="386">
                  <c:v>4.0311468507445505E-3</c:v>
                </c:pt>
                <c:pt idx="387">
                  <c:v>3.9887705753112084E-3</c:v>
                </c:pt>
                <c:pt idx="388">
                  <c:v>3.9460576217077688E-3</c:v>
                </c:pt>
                <c:pt idx="389">
                  <c:v>3.9030058148878805E-3</c:v>
                </c:pt>
                <c:pt idx="390">
                  <c:v>3.8596129387432569E-3</c:v>
                </c:pt>
                <c:pt idx="391">
                  <c:v>3.8158767352319566E-3</c:v>
                </c:pt>
                <c:pt idx="392">
                  <c:v>3.7717949034789611E-3</c:v>
                </c:pt>
                <c:pt idx="393">
                  <c:v>3.7273650988522786E-3</c:v>
                </c:pt>
                <c:pt idx="394">
                  <c:v>3.6825849320099879E-3</c:v>
                </c:pt>
                <c:pt idx="395">
                  <c:v>3.6374519679172631E-3</c:v>
                </c:pt>
                <c:pt idx="396">
                  <c:v>3.5919637248363312E-3</c:v>
                </c:pt>
                <c:pt idx="397">
                  <c:v>3.5461176732836611E-3</c:v>
                </c:pt>
                <c:pt idx="398">
                  <c:v>3.4999112349545433E-3</c:v>
                </c:pt>
                <c:pt idx="399">
                  <c:v>3.4533417816163441E-3</c:v>
                </c:pt>
                <c:pt idx="400">
                  <c:v>3.40640663396557E-3</c:v>
                </c:pt>
                <c:pt idx="401">
                  <c:v>3.3591030604500222E-3</c:v>
                </c:pt>
                <c:pt idx="402">
                  <c:v>3.3114282760525831E-3</c:v>
                </c:pt>
                <c:pt idx="403">
                  <c:v>3.2633794410390289E-3</c:v>
                </c:pt>
                <c:pt idx="404">
                  <c:v>3.2149536596623655E-3</c:v>
                </c:pt>
                <c:pt idx="405">
                  <c:v>3.1661479788281793E-3</c:v>
                </c:pt>
                <c:pt idx="406">
                  <c:v>3.1169593867151771E-3</c:v>
                </c:pt>
                <c:pt idx="407">
                  <c:v>3.0673848113521997E-3</c:v>
                </c:pt>
                <c:pt idx="408">
                  <c:v>3.0174211191465821E-3</c:v>
                </c:pt>
                <c:pt idx="409">
                  <c:v>2.9670651133662678E-3</c:v>
                </c:pt>
                <c:pt idx="410">
                  <c:v>2.9163135325688781E-3</c:v>
                </c:pt>
                <c:pt idx="411">
                  <c:v>2.8651630489812605E-3</c:v>
                </c:pt>
                <c:pt idx="412">
                  <c:v>2.8136102668203538E-3</c:v>
                </c:pt>
                <c:pt idx="413">
                  <c:v>2.7616517205612669E-3</c:v>
                </c:pt>
                <c:pt idx="414">
                  <c:v>2.7092838731428543E-3</c:v>
                </c:pt>
                <c:pt idx="415">
                  <c:v>2.6565031141129246E-3</c:v>
                </c:pt>
                <c:pt idx="416">
                  <c:v>2.6033057577090879E-3</c:v>
                </c:pt>
                <c:pt idx="417">
                  <c:v>2.549688040871806E-3</c:v>
                </c:pt>
                <c:pt idx="418">
                  <c:v>2.4956461211884406E-3</c:v>
                </c:pt>
                <c:pt idx="419">
                  <c:v>2.4411760747625045E-3</c:v>
                </c:pt>
                <c:pt idx="420">
                  <c:v>2.3862738940091444E-3</c:v>
                </c:pt>
                <c:pt idx="421">
                  <c:v>2.3309354853692514E-3</c:v>
                </c:pt>
                <c:pt idx="422">
                  <c:v>2.2751566669415649E-3</c:v>
                </c:pt>
                <c:pt idx="423">
                  <c:v>2.2189331660267056E-3</c:v>
                </c:pt>
                <c:pt idx="424">
                  <c:v>2.1622606165832051E-3</c:v>
                </c:pt>
                <c:pt idx="425">
                  <c:v>2.105134556585851E-3</c:v>
                </c:pt>
                <c:pt idx="426">
                  <c:v>2.0475504252872628E-3</c:v>
                </c:pt>
                <c:pt idx="427">
                  <c:v>1.9895035603746947E-3</c:v>
                </c:pt>
                <c:pt idx="428">
                  <c:v>1.9309891950192264E-3</c:v>
                </c:pt>
                <c:pt idx="429">
                  <c:v>1.8720024548107444E-3</c:v>
                </c:pt>
                <c:pt idx="430">
                  <c:v>1.8125383545756016E-3</c:v>
                </c:pt>
                <c:pt idx="431">
                  <c:v>1.7525917950678622E-3</c:v>
                </c:pt>
                <c:pt idx="432">
                  <c:v>1.6921575595320083E-3</c:v>
                </c:pt>
                <c:pt idx="433">
                  <c:v>1.6312303101280222E-3</c:v>
                </c:pt>
                <c:pt idx="434">
                  <c:v>1.5698045842131149E-3</c:v>
                </c:pt>
                <c:pt idx="435">
                  <c:v>1.5078747904740922E-3</c:v>
                </c:pt>
                <c:pt idx="436">
                  <c:v>1.445435204900184E-3</c:v>
                </c:pt>
                <c:pt idx="437">
                  <c:v>1.3824799665910418E-3</c:v>
                </c:pt>
                <c:pt idx="438">
                  <c:v>1.3190030733911378E-3</c:v>
                </c:pt>
                <c:pt idx="439">
                  <c:v>1.2549983773401342E-3</c:v>
                </c:pt>
                <c:pt idx="440">
                  <c:v>1.1904595799301977E-3</c:v>
                </c:pt>
                <c:pt idx="441">
                  <c:v>1.125380227162492E-3</c:v>
                </c:pt>
                <c:pt idx="442">
                  <c:v>1.0597537043893876E-3</c:v>
                </c:pt>
                <c:pt idx="443">
                  <c:v>9.9357323093213906E-4</c:v>
                </c:pt>
                <c:pt idx="444">
                  <c:v>9.2683185446198438E-4</c:v>
                </c:pt>
                <c:pt idx="445">
                  <c:v>8.5952244513249362E-4</c:v>
                </c:pt>
                <c:pt idx="446">
                  <c:v>7.9163768944836459E-4</c:v>
                </c:pt>
                <c:pt idx="447">
                  <c:v>7.2317008385671159E-4</c:v>
                </c:pt>
                <c:pt idx="448">
                  <c:v>6.5411192804607627E-4</c:v>
                </c:pt>
                <c:pt idx="449">
                  <c:v>5.8445531793492708E-4</c:v>
                </c:pt>
                <c:pt idx="450">
                  <c:v>5.1419213833393666E-4</c:v>
                </c:pt>
                <c:pt idx="451">
                  <c:v>4.4331405526161678E-4</c:v>
                </c:pt>
                <c:pt idx="452">
                  <c:v>3.7181250789527527E-4</c:v>
                </c:pt>
                <c:pt idx="453">
                  <c:v>2.9967870013218915E-4</c:v>
                </c:pt>
                <c:pt idx="454">
                  <c:v>2.2690359174300662E-4</c:v>
                </c:pt>
                <c:pt idx="455">
                  <c:v>1.5347788908689794E-4</c:v>
                </c:pt>
                <c:pt idx="456">
                  <c:v>7.9392035368297837E-5</c:v>
                </c:pt>
                <c:pt idx="457">
                  <c:v>4.636200401481516E-6</c:v>
                </c:pt>
                <c:pt idx="458">
                  <c:v>-7.079973014448991E-5</c:v>
                </c:pt>
                <c:pt idx="459">
                  <c:v>-1.469261660535854E-4</c:v>
                </c:pt>
                <c:pt idx="460">
                  <c:v>-2.2375382445883642E-4</c:v>
                </c:pt>
                <c:pt idx="461">
                  <c:v>-3.012937423650568E-4</c:v>
                </c:pt>
                <c:pt idx="462">
                  <c:v>-3.7955728983639738E-4</c:v>
                </c:pt>
                <c:pt idx="463">
                  <c:v>-4.585561838958695E-4</c:v>
                </c:pt>
                <c:pt idx="464">
                  <c:v>-5.3830250318252532E-4</c:v>
                </c:pt>
                <c:pt idx="465">
                  <c:v>-6.1880870341581799E-4</c:v>
                </c:pt>
                <c:pt idx="466">
                  <c:v>-7.0008763372605043E-4</c:v>
                </c:pt>
                <c:pt idx="467">
                  <c:v>-7.8215255390669432E-4</c:v>
                </c:pt>
                <c:pt idx="468">
                  <c:v>-8.6501715265651388E-4</c:v>
                </c:pt>
                <c:pt idx="469">
                  <c:v>-9.4869556687823386E-4</c:v>
                </c:pt>
                <c:pt idx="470">
                  <c:v>-1.0332024021131843E-3</c:v>
                </c:pt>
                <c:pt idx="471">
                  <c:v>-1.1185527541911137E-3</c:v>
                </c:pt>
                <c:pt idx="472">
                  <c:v>-1.2047622321881501E-3</c:v>
                </c:pt>
                <c:pt idx="473">
                  <c:v>-1.291846982787014E-3</c:v>
                </c:pt>
                <c:pt idx="474">
                  <c:v>-1.3798237161488818E-3</c:v>
                </c:pt>
                <c:pt idx="475">
                  <c:v>-1.4687097334112854E-3</c:v>
                </c:pt>
                <c:pt idx="476">
                  <c:v>-1.5585229559386426E-3</c:v>
                </c:pt>
                <c:pt idx="477">
                  <c:v>-1.6492819564647467E-3</c:v>
                </c:pt>
                <c:pt idx="478">
                  <c:v>-1.7410059922785747E-3</c:v>
                </c:pt>
                <c:pt idx="479">
                  <c:v>-1.8337150406184432E-3</c:v>
                </c:pt>
                <c:pt idx="480">
                  <c:v>-1.9274298364587411E-3</c:v>
                </c:pt>
                <c:pt idx="481">
                  <c:v>-2.022171912888897E-3</c:v>
                </c:pt>
                <c:pt idx="482">
                  <c:v>-2.1179636443040733E-3</c:v>
                </c:pt>
                <c:pt idx="483">
                  <c:v>-2.2148282926525752E-3</c:v>
                </c:pt>
                <c:pt idx="484">
                  <c:v>-2.3127900570075037E-3</c:v>
                </c:pt>
                <c:pt idx="485">
                  <c:v>-2.4118741267585078E-3</c:v>
                </c:pt>
                <c:pt idx="486">
                  <c:v>-2.512106738754012E-3</c:v>
                </c:pt>
                <c:pt idx="487">
                  <c:v>-2.6135152387568171E-3</c:v>
                </c:pt>
                <c:pt idx="488">
                  <c:v>-2.7161281476168978E-3</c:v>
                </c:pt>
                <c:pt idx="489">
                  <c:v>-2.8199752326139717E-3</c:v>
                </c:pt>
                <c:pt idx="490">
                  <c:v>-2.9250875844709532E-3</c:v>
                </c:pt>
                <c:pt idx="491">
                  <c:v>-3.0314977005970012E-3</c:v>
                </c:pt>
                <c:pt idx="492">
                  <c:v>-3.1392395751904897E-3</c:v>
                </c:pt>
                <c:pt idx="493">
                  <c:v>-3.2483487969019523E-3</c:v>
                </c:pt>
                <c:pt idx="494">
                  <c:v>-3.3588626548515469E-3</c:v>
                </c:pt>
                <c:pt idx="495">
                  <c:v>-3.4708202538844034E-3</c:v>
                </c:pt>
                <c:pt idx="496">
                  <c:v>-3.5842626400738107E-3</c:v>
                </c:pt>
                <c:pt idx="497">
                  <c:v>-3.6992329376030141E-3</c:v>
                </c:pt>
                <c:pt idx="498">
                  <c:v>-3.8157764983148077E-3</c:v>
                </c:pt>
                <c:pt idx="499">
                  <c:v>-3.9339410653887992E-3</c:v>
                </c:pt>
                <c:pt idx="500">
                  <c:v>-4.0537769528160676E-3</c:v>
                </c:pt>
                <c:pt idx="501">
                  <c:v>-4.1753372425707138E-3</c:v>
                </c:pt>
                <c:pt idx="502">
                  <c:v>-4.2986780016600178E-3</c:v>
                </c:pt>
                <c:pt idx="503">
                  <c:v>-4.4238585215595925E-3</c:v>
                </c:pt>
                <c:pt idx="504">
                  <c:v>-4.5509415829162988E-3</c:v>
                </c:pt>
                <c:pt idx="505">
                  <c:v>-4.6799937488606934E-3</c:v>
                </c:pt>
                <c:pt idx="506">
                  <c:v>-4.8110856907960962E-3</c:v>
                </c:pt>
                <c:pt idx="507">
                  <c:v>-4.8527920875448688E-3</c:v>
                </c:pt>
                <c:pt idx="508">
                  <c:v>-4.8973070099436571E-3</c:v>
                </c:pt>
                <c:pt idx="509">
                  <c:v>-4.9446756428384309E-3</c:v>
                </c:pt>
                <c:pt idx="510">
                  <c:v>-4.9949392679486037E-3</c:v>
                </c:pt>
                <c:pt idx="511">
                  <c:v>-5.0481384433571554E-3</c:v>
                </c:pt>
                <c:pt idx="512">
                  <c:v>-5.1043129379706636E-3</c:v>
                </c:pt>
                <c:pt idx="513">
                  <c:v>-5.1635016635885964E-3</c:v>
                </c:pt>
                <c:pt idx="514">
                  <c:v>-5.2257426045326846E-3</c:v>
                </c:pt>
                <c:pt idx="515">
                  <c:v>-5.2910727447883742E-3</c:v>
                </c:pt>
                <c:pt idx="516">
                  <c:v>-5.3595279926082328E-3</c:v>
                </c:pt>
                <c:pt idx="517">
                  <c:v>-5.431143102527819E-3</c:v>
                </c:pt>
                <c:pt idx="518">
                  <c:v>-5.5059515947512598E-3</c:v>
                </c:pt>
                <c:pt idx="519">
                  <c:v>-5.5839856718552915E-3</c:v>
                </c:pt>
                <c:pt idx="520">
                  <c:v>-5.665276132771414E-3</c:v>
                </c:pt>
                <c:pt idx="521">
                  <c:v>-5.7498522840035392E-3</c:v>
                </c:pt>
                <c:pt idx="522">
                  <c:v>-5.8377418480375044E-3</c:v>
                </c:pt>
                <c:pt idx="523">
                  <c:v>-5.9289708689066589E-3</c:v>
                </c:pt>
                <c:pt idx="524">
                  <c:v>-6.0235636148766964E-3</c:v>
                </c:pt>
                <c:pt idx="525">
                  <c:v>-6.1215424782172685E-3</c:v>
                </c:pt>
                <c:pt idx="526">
                  <c:v>-6.2229278720285297E-3</c:v>
                </c:pt>
                <c:pt idx="527">
                  <c:v>-6.3277381240991037E-3</c:v>
                </c:pt>
                <c:pt idx="528">
                  <c:v>-6.4359893677706009E-3</c:v>
                </c:pt>
                <c:pt idx="529">
                  <c:v>-6.5476954297922661E-3</c:v>
                </c:pt>
                <c:pt idx="530">
                  <c:v>-6.6628677151506915E-3</c:v>
                </c:pt>
                <c:pt idx="531">
                  <c:v>-6.7815150888687415E-3</c:v>
                </c:pt>
                <c:pt idx="532">
                  <c:v>-6.9036437547713618E-3</c:v>
                </c:pt>
                <c:pt idx="533">
                  <c:v>-7.029257131220646E-3</c:v>
                </c:pt>
                <c:pt idx="534">
                  <c:v>-7.1583557238352347E-3</c:v>
                </c:pt>
                <c:pt idx="535">
                  <c:v>-7.29093699521085E-3</c:v>
                </c:pt>
                <c:pt idx="536">
                  <c:v>-7.4269952316716121E-3</c:v>
                </c:pt>
                <c:pt idx="537">
                  <c:v>-7.5665214070881138E-3</c:v>
                </c:pt>
                <c:pt idx="538">
                  <c:v>-7.7095030438120524E-3</c:v>
                </c:pt>
                <c:pt idx="539">
                  <c:v>-7.8559240707842225E-3</c:v>
                </c:pt>
                <c:pt idx="540">
                  <c:v>-8.0057646788878594E-3</c:v>
                </c:pt>
                <c:pt idx="541">
                  <c:v>-8.1590011736319672E-3</c:v>
                </c:pt>
                <c:pt idx="542">
                  <c:v>-8.3156058252623292E-3</c:v>
                </c:pt>
                <c:pt idx="543">
                  <c:v>-8.4755467164166678E-3</c:v>
                </c:pt>
                <c:pt idx="544">
                  <c:v>-8.6387875874526041E-3</c:v>
                </c:pt>
                <c:pt idx="545">
                  <c:v>-8.8052876796022115E-3</c:v>
                </c:pt>
                <c:pt idx="546">
                  <c:v>-8.9750015761213379E-3</c:v>
                </c:pt>
                <c:pt idx="547">
                  <c:v>-9.1478790416255305E-3</c:v>
                </c:pt>
                <c:pt idx="548">
                  <c:v>-9.3238648598321285E-3</c:v>
                </c:pt>
                <c:pt idx="549">
                  <c:v>-9.5028986699471334E-3</c:v>
                </c:pt>
                <c:pt idx="550">
                  <c:v>-9.6849148019690599E-3</c:v>
                </c:pt>
                <c:pt idx="551">
                  <c:v>-9.8698421112113025E-3</c:v>
                </c:pt>
                <c:pt idx="552">
                  <c:v>-1.0057603812374961E-2</c:v>
                </c:pt>
                <c:pt idx="553">
                  <c:v>-1.0248117313543472E-2</c:v>
                </c:pt>
                <c:pt idx="554">
                  <c:v>-1.0441294050508391E-2</c:v>
                </c:pt>
                <c:pt idx="555">
                  <c:v>-1.0637039321877749E-2</c:v>
                </c:pt>
                <c:pt idx="556">
                  <c:v>-1.083525212546297E-2</c:v>
                </c:pt>
                <c:pt idx="557">
                  <c:v>-1.1035824996495268E-2</c:v>
                </c:pt>
                <c:pt idx="558">
                  <c:v>-1.1238643848270904E-2</c:v>
                </c:pt>
                <c:pt idx="559">
                  <c:v>-1.144358781588705E-2</c:v>
                </c:pt>
                <c:pt idx="560">
                  <c:v>-1.1650529103797037E-2</c:v>
                </c:pt>
                <c:pt idx="561">
                  <c:v>-1.1859332837975144E-2</c:v>
                </c:pt>
                <c:pt idx="562">
                  <c:v>-1.2069856923570809E-2</c:v>
                </c:pt>
                <c:pt idx="563">
                  <c:v>-1.2281951909001125E-2</c:v>
                </c:pt>
                <c:pt idx="564">
                  <c:v>-1.2495460857532583E-2</c:v>
                </c:pt>
                <c:pt idx="565">
                  <c:v>-1.2710219227495167E-2</c:v>
                </c:pt>
                <c:pt idx="566">
                  <c:v>-1.2926054762387111E-2</c:v>
                </c:pt>
                <c:pt idx="567">
                  <c:v>-1.314278739223867E-2</c:v>
                </c:pt>
                <c:pt idx="568">
                  <c:v>-1.3360229147742261E-2</c:v>
                </c:pt>
                <c:pt idx="569">
                  <c:v>-1.3578184088795261E-2</c:v>
                </c:pt>
                <c:pt idx="570">
                  <c:v>-1.3796448249256297E-2</c:v>
                </c:pt>
                <c:pt idx="571">
                  <c:v>-1.4014809599895461E-2</c:v>
                </c:pt>
                <c:pt idx="572">
                  <c:v>-1.4233048031704488E-2</c:v>
                </c:pt>
                <c:pt idx="573">
                  <c:v>-1.4450935361942772E-2</c:v>
                </c:pt>
                <c:pt idx="574">
                  <c:v>-1.4668235365536374E-2</c:v>
                </c:pt>
                <c:pt idx="575">
                  <c:v>-1.4884703834695661E-2</c:v>
                </c:pt>
                <c:pt idx="576">
                  <c:v>-1.5100088669914545E-2</c:v>
                </c:pt>
                <c:pt idx="577">
                  <c:v>-1.5314130005831247E-2</c:v>
                </c:pt>
                <c:pt idx="578">
                  <c:v>-1.552656037578932E-2</c:v>
                </c:pt>
                <c:pt idx="579">
                  <c:v>-1.5737104919347978E-2</c:v>
                </c:pt>
                <c:pt idx="580">
                  <c:v>-1.5945481637436518E-2</c:v>
                </c:pt>
                <c:pt idx="581">
                  <c:v>-1.6151401700368592E-2</c:v>
                </c:pt>
                <c:pt idx="582">
                  <c:v>-1.6354569814512134E-2</c:v>
                </c:pt>
                <c:pt idx="583">
                  <c:v>-1.6554684654074923E-2</c:v>
                </c:pt>
                <c:pt idx="584">
                  <c:v>-1.6751439365226436E-2</c:v>
                </c:pt>
                <c:pt idx="585">
                  <c:v>-1.6944522150650804E-2</c:v>
                </c:pt>
                <c:pt idx="586">
                  <c:v>-1.7133616943637339E-2</c:v>
                </c:pt>
                <c:pt idx="587">
                  <c:v>-1.7318404181988198E-2</c:v>
                </c:pt>
                <c:pt idx="588">
                  <c:v>-1.7498561693401408E-2</c:v>
                </c:pt>
                <c:pt idx="589">
                  <c:v>-1.7673765705604087E-2</c:v>
                </c:pt>
                <c:pt idx="590">
                  <c:v>-1.7843691996437476E-2</c:v>
                </c:pt>
                <c:pt idx="591">
                  <c:v>-1.8008017201385573E-2</c:v>
                </c:pt>
                <c:pt idx="592">
                  <c:v>-1.8166420298822036E-2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F5-4F03-81D9-9FC53B8CE10D}"/>
            </c:ext>
          </c:extLst>
        </c:ser>
        <c:ser>
          <c:idx val="1"/>
          <c:order val="1"/>
          <c:spPr>
            <a:ln w="28800">
              <a:noFill/>
            </a:ln>
          </c:spPr>
          <c:marker>
            <c:symbol val="x"/>
            <c:size val="5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Exp_res!$E$3:$E$100</c:f>
              <c:numCache>
                <c:formatCode>General</c:formatCode>
                <c:ptCount val="98"/>
                <c:pt idx="0">
                  <c:v>0</c:v>
                </c:pt>
                <c:pt idx="1">
                  <c:v>1.0064211273195E-3</c:v>
                </c:pt>
                <c:pt idx="2">
                  <c:v>3.0192633819584999E-3</c:v>
                </c:pt>
                <c:pt idx="3">
                  <c:v>6.0385267639169902E-3</c:v>
                </c:pt>
                <c:pt idx="4">
                  <c:v>1.50963169097925E-2</c:v>
                </c:pt>
                <c:pt idx="5">
                  <c:v>2.31476859283485E-2</c:v>
                </c:pt>
                <c:pt idx="6">
                  <c:v>3.3715107765203201E-2</c:v>
                </c:pt>
                <c:pt idx="7">
                  <c:v>4.4785740165717701E-2</c:v>
                </c:pt>
                <c:pt idx="8">
                  <c:v>4.8308214111335901E-2</c:v>
                </c:pt>
                <c:pt idx="9">
                  <c:v>5.6359583129891901E-2</c:v>
                </c:pt>
                <c:pt idx="10">
                  <c:v>6.1894899330149203E-2</c:v>
                </c:pt>
                <c:pt idx="11">
                  <c:v>6.5920583839427199E-2</c:v>
                </c:pt>
                <c:pt idx="12">
                  <c:v>7.2462321167003907E-2</c:v>
                </c:pt>
                <c:pt idx="13">
                  <c:v>7.6991216239941596E-2</c:v>
                </c:pt>
                <c:pt idx="14">
                  <c:v>8.4539374694837896E-2</c:v>
                </c:pt>
                <c:pt idx="15">
                  <c:v>9.3093954277053595E-2</c:v>
                </c:pt>
                <c:pt idx="16">
                  <c:v>0.105171007804888</c:v>
                </c:pt>
                <c:pt idx="17">
                  <c:v>0.110706324005145</c:v>
                </c:pt>
                <c:pt idx="18">
                  <c:v>0.11926090358736099</c:v>
                </c:pt>
                <c:pt idx="19">
                  <c:v>0.127815483169576</c:v>
                </c:pt>
                <c:pt idx="20">
                  <c:v>0.13687327331545199</c:v>
                </c:pt>
                <c:pt idx="21">
                  <c:v>0.14089895782473</c:v>
                </c:pt>
                <c:pt idx="22">
                  <c:v>0.14542785289766799</c:v>
                </c:pt>
                <c:pt idx="23">
                  <c:v>0.14995674797060499</c:v>
                </c:pt>
                <c:pt idx="24">
                  <c:v>0.15800811698916101</c:v>
                </c:pt>
                <c:pt idx="25">
                  <c:v>0.172098012771634</c:v>
                </c:pt>
                <c:pt idx="26">
                  <c:v>0.18719432968142699</c:v>
                </c:pt>
                <c:pt idx="27">
                  <c:v>0</c:v>
                </c:pt>
                <c:pt idx="28">
                  <c:v>1.5092872446511201E-3</c:v>
                </c:pt>
                <c:pt idx="29">
                  <c:v>2.5154787410852E-3</c:v>
                </c:pt>
                <c:pt idx="30">
                  <c:v>4.0247659857363099E-3</c:v>
                </c:pt>
                <c:pt idx="31">
                  <c:v>5.5340532303874302E-3</c:v>
                </c:pt>
                <c:pt idx="32">
                  <c:v>1.20742979572089E-2</c:v>
                </c:pt>
                <c:pt idx="33">
                  <c:v>1.50928724465112E-2</c:v>
                </c:pt>
                <c:pt idx="34">
                  <c:v>2.1633117173332699E-2</c:v>
                </c:pt>
                <c:pt idx="35">
                  <c:v>3.21981278858905E-2</c:v>
                </c:pt>
                <c:pt idx="36">
                  <c:v>4.57817130877506E-2</c:v>
                </c:pt>
                <c:pt idx="37">
                  <c:v>5.4837436555657301E-2</c:v>
                </c:pt>
                <c:pt idx="38">
                  <c:v>6.2886968527129897E-2</c:v>
                </c:pt>
                <c:pt idx="39">
                  <c:v>7.2445787743253706E-2</c:v>
                </c:pt>
                <c:pt idx="40">
                  <c:v>8.5023181448679597E-2</c:v>
                </c:pt>
                <c:pt idx="41">
                  <c:v>9.6091287909454495E-2</c:v>
                </c:pt>
                <c:pt idx="42">
                  <c:v>0.118730596579221</c:v>
                </c:pt>
                <c:pt idx="43">
                  <c:v>0.123258458313175</c:v>
                </c:pt>
                <c:pt idx="44">
                  <c:v>0.13281727752929801</c:v>
                </c:pt>
                <c:pt idx="45">
                  <c:v>0.14187300099720501</c:v>
                </c:pt>
                <c:pt idx="46">
                  <c:v>0.15595968194728199</c:v>
                </c:pt>
                <c:pt idx="47">
                  <c:v>0.16048754368123599</c:v>
                </c:pt>
                <c:pt idx="48">
                  <c:v>0.18614542684030499</c:v>
                </c:pt>
                <c:pt idx="49">
                  <c:v>0.190673288574258</c:v>
                </c:pt>
              </c:numCache>
            </c:numRef>
          </c:xVal>
          <c:yVal>
            <c:numRef>
              <c:f>Exp_res!$G$3:$G$100</c:f>
              <c:numCache>
                <c:formatCode>General</c:formatCode>
                <c:ptCount val="98"/>
                <c:pt idx="0">
                  <c:v>0</c:v>
                </c:pt>
                <c:pt idx="1">
                  <c:v>-1.14283703907067E-4</c:v>
                </c:pt>
                <c:pt idx="2">
                  <c:v>6.3192165689790101E-4</c:v>
                </c:pt>
                <c:pt idx="3">
                  <c:v>1.4386301550654401E-3</c:v>
                </c:pt>
                <c:pt idx="4">
                  <c:v>-1.09577904334423E-3</c:v>
                </c:pt>
                <c:pt idx="5">
                  <c:v>-3.9730393534751001E-3</c:v>
                </c:pt>
                <c:pt idx="6">
                  <c:v>-9.7880631110994001E-3</c:v>
                </c:pt>
                <c:pt idx="7">
                  <c:v>-1.23762528760536E-2</c:v>
                </c:pt>
                <c:pt idx="8">
                  <c:v>-1.3411528782035199E-2</c:v>
                </c:pt>
                <c:pt idx="9">
                  <c:v>-1.57711511391753E-2</c:v>
                </c:pt>
                <c:pt idx="10">
                  <c:v>-1.755935497678E-2</c:v>
                </c:pt>
                <c:pt idx="11">
                  <c:v>-1.8655134020124201E-2</c:v>
                </c:pt>
                <c:pt idx="12">
                  <c:v>-2.0954253239901698E-2</c:v>
                </c:pt>
                <c:pt idx="13">
                  <c:v>-2.23928833949671E-2</c:v>
                </c:pt>
                <c:pt idx="14">
                  <c:v>-2.2910521347957898E-2</c:v>
                </c:pt>
                <c:pt idx="15">
                  <c:v>-2.40668035286647E-2</c:v>
                </c:pt>
                <c:pt idx="16">
                  <c:v>-2.5848284795451398E-2</c:v>
                </c:pt>
                <c:pt idx="17">
                  <c:v>-2.6654993293618898E-2</c:v>
                </c:pt>
                <c:pt idx="18">
                  <c:v>-2.7172631246609801E-2</c:v>
                </c:pt>
                <c:pt idx="19">
                  <c:v>-2.80936234486844E-2</c:v>
                </c:pt>
                <c:pt idx="20">
                  <c:v>-2.88398288094893E-2</c:v>
                </c:pt>
                <c:pt idx="21">
                  <c:v>-2.9075118788121499E-2</c:v>
                </c:pt>
                <c:pt idx="22">
                  <c:v>-2.9592756741112398E-2</c:v>
                </c:pt>
                <c:pt idx="23">
                  <c:v>-2.9592756741112398E-2</c:v>
                </c:pt>
                <c:pt idx="24">
                  <c:v>-3.0399465239279898E-2</c:v>
                </c:pt>
                <c:pt idx="25">
                  <c:v>-3.1206173737447399E-2</c:v>
                </c:pt>
                <c:pt idx="26">
                  <c:v>-3.1952379098252402E-2</c:v>
                </c:pt>
                <c:pt idx="27">
                  <c:v>0</c:v>
                </c:pt>
                <c:pt idx="28">
                  <c:v>-1.14153357242099E-4</c:v>
                </c:pt>
                <c:pt idx="29">
                  <c:v>6.9163504681978298E-4</c:v>
                </c:pt>
                <c:pt idx="30">
                  <c:v>8.0578840406188203E-4</c:v>
                </c:pt>
                <c:pt idx="31">
                  <c:v>8.0578840406188203E-4</c:v>
                </c:pt>
                <c:pt idx="32">
                  <c:v>-2.0144710101547099E-3</c:v>
                </c:pt>
                <c:pt idx="33">
                  <c:v>-3.33730697348963E-3</c:v>
                </c:pt>
                <c:pt idx="34">
                  <c:v>-8.8569575413135308E-3</c:v>
                </c:pt>
                <c:pt idx="35">
                  <c:v>-1.3517100478138099E-2</c:v>
                </c:pt>
                <c:pt idx="36">
                  <c:v>-2.1971163817420699E-2</c:v>
                </c:pt>
                <c:pt idx="37">
                  <c:v>-2.5946386610792599E-2</c:v>
                </c:pt>
                <c:pt idx="38">
                  <c:v>-2.8477905180220399E-2</c:v>
                </c:pt>
                <c:pt idx="39">
                  <c:v>-3.00290478580395E-2</c:v>
                </c:pt>
                <c:pt idx="40">
                  <c:v>-3.2097238095131701E-2</c:v>
                </c:pt>
                <c:pt idx="41">
                  <c:v>-3.2788873141951398E-2</c:v>
                </c:pt>
                <c:pt idx="42">
                  <c:v>-3.5320391711379198E-2</c:v>
                </c:pt>
                <c:pt idx="43">
                  <c:v>-3.5320391711379198E-2</c:v>
                </c:pt>
                <c:pt idx="44">
                  <c:v>-3.5891158497589698E-2</c:v>
                </c:pt>
                <c:pt idx="45">
                  <c:v>-3.6985687746440399E-2</c:v>
                </c:pt>
                <c:pt idx="46">
                  <c:v>-3.8019782864986501E-2</c:v>
                </c:pt>
                <c:pt idx="47">
                  <c:v>-3.80802169952911E-2</c:v>
                </c:pt>
                <c:pt idx="48">
                  <c:v>-3.7334862721533899E-2</c:v>
                </c:pt>
                <c:pt idx="49">
                  <c:v>-3.7334862721533899E-2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F5-4F03-81D9-9FC53B8CE10D}"/>
            </c:ext>
          </c:extLst>
        </c:ser>
        <c:ser>
          <c:idx val="2"/>
          <c:order val="2"/>
          <c:spPr>
            <a:ln w="28800">
              <a:noFill/>
            </a:ln>
          </c:spPr>
          <c:marker>
            <c:symbol val="x"/>
            <c:size val="5"/>
            <c:spPr>
              <a:solidFill>
                <a:srgbClr val="666666"/>
              </a:solidFill>
            </c:spPr>
          </c:marker>
          <c:dPt>
            <c:idx val="41"/>
            <c:marker>
              <c:symbol val="circle"/>
              <c:size val="5"/>
            </c:marker>
            <c:bubble3D val="0"/>
            <c:extLst>
              <c:ext xmlns:c16="http://schemas.microsoft.com/office/drawing/2014/chart" uri="{C3380CC4-5D6E-409C-BE32-E72D297353CC}">
                <c16:uniqueId val="{00000002-1AF5-4F03-81D9-9FC53B8CE10D}"/>
              </c:ext>
            </c:extLst>
          </c:dPt>
          <c:dLbls>
            <c:dLbl>
              <c:idx val="4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2-1AF5-4F03-81D9-9FC53B8CE1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Exp_res!$A$3:$A$100</c:f>
              <c:numCache>
                <c:formatCode>General</c:formatCode>
                <c:ptCount val="98"/>
                <c:pt idx="0">
                  <c:v>0</c:v>
                </c:pt>
                <c:pt idx="1">
                  <c:v>1.5092298522107401E-3</c:v>
                </c:pt>
                <c:pt idx="2">
                  <c:v>2.5153830870179002E-3</c:v>
                </c:pt>
                <c:pt idx="3">
                  <c:v>5.5338427914393799E-3</c:v>
                </c:pt>
                <c:pt idx="4">
                  <c:v>1.20738388176859E-2</c:v>
                </c:pt>
                <c:pt idx="5">
                  <c:v>2.1129217930950399E-2</c:v>
                </c:pt>
                <c:pt idx="6">
                  <c:v>2.7166137339793301E-2</c:v>
                </c:pt>
                <c:pt idx="7">
                  <c:v>3.1693826896425498E-2</c:v>
                </c:pt>
                <c:pt idx="8">
                  <c:v>3.8736899540075698E-2</c:v>
                </c:pt>
                <c:pt idx="9">
                  <c:v>5.1816891592568803E-2</c:v>
                </c:pt>
                <c:pt idx="10">
                  <c:v>5.6847657766604602E-2</c:v>
                </c:pt>
                <c:pt idx="11">
                  <c:v>6.4393807027658304E-2</c:v>
                </c:pt>
                <c:pt idx="12">
                  <c:v>7.0430726436501195E-2</c:v>
                </c:pt>
                <c:pt idx="13">
                  <c:v>7.7473799080151298E-2</c:v>
                </c:pt>
                <c:pt idx="14">
                  <c:v>8.5523024958608598E-2</c:v>
                </c:pt>
                <c:pt idx="15">
                  <c:v>0.101621476715523</c:v>
                </c:pt>
                <c:pt idx="16">
                  <c:v>0.11017377921138399</c:v>
                </c:pt>
                <c:pt idx="17">
                  <c:v>0.117216851855034</c:v>
                </c:pt>
                <c:pt idx="18">
                  <c:v>0.12677530758570199</c:v>
                </c:pt>
                <c:pt idx="19">
                  <c:v>0.142370682725213</c:v>
                </c:pt>
                <c:pt idx="20">
                  <c:v>0.154444521542899</c:v>
                </c:pt>
                <c:pt idx="21">
                  <c:v>0.17557373947384899</c:v>
                </c:pt>
                <c:pt idx="22">
                  <c:v>0.18865373152634299</c:v>
                </c:pt>
                <c:pt idx="23">
                  <c:v>0.20223680019623899</c:v>
                </c:pt>
                <c:pt idx="24">
                  <c:v>0</c:v>
                </c:pt>
                <c:pt idx="25">
                  <c:v>1.50905432595573E-3</c:v>
                </c:pt>
                <c:pt idx="26">
                  <c:v>2.5150905432595599E-3</c:v>
                </c:pt>
                <c:pt idx="27">
                  <c:v>5.0301810865191199E-3</c:v>
                </c:pt>
                <c:pt idx="28">
                  <c:v>6.5392354124748503E-3</c:v>
                </c:pt>
                <c:pt idx="29">
                  <c:v>1.1066398390342101E-2</c:v>
                </c:pt>
                <c:pt idx="30">
                  <c:v>2.6659959758551299E-2</c:v>
                </c:pt>
                <c:pt idx="31">
                  <c:v>4.0241448692152897E-2</c:v>
                </c:pt>
                <c:pt idx="32">
                  <c:v>4.92957746478873E-2</c:v>
                </c:pt>
                <c:pt idx="33">
                  <c:v>5.8350100603621703E-2</c:v>
                </c:pt>
                <c:pt idx="34">
                  <c:v>6.7907444668008105E-2</c:v>
                </c:pt>
                <c:pt idx="35">
                  <c:v>7.4446680080482899E-2</c:v>
                </c:pt>
                <c:pt idx="36">
                  <c:v>8.6519114688128798E-2</c:v>
                </c:pt>
                <c:pt idx="37">
                  <c:v>9.5573440643863194E-2</c:v>
                </c:pt>
                <c:pt idx="38">
                  <c:v>0.102112676056338</c:v>
                </c:pt>
                <c:pt idx="39">
                  <c:v>0.106136820925553</c:v>
                </c:pt>
                <c:pt idx="40">
                  <c:v>0.11619718309859201</c:v>
                </c:pt>
                <c:pt idx="41">
                  <c:v>0.120221327967807</c:v>
                </c:pt>
                <c:pt idx="42">
                  <c:v>0.13430583501005999</c:v>
                </c:pt>
                <c:pt idx="43">
                  <c:v>0.138832997987928</c:v>
                </c:pt>
                <c:pt idx="44">
                  <c:v>0.153923541247485</c:v>
                </c:pt>
                <c:pt idx="45">
                  <c:v>0.16348088531187099</c:v>
                </c:pt>
                <c:pt idx="46">
                  <c:v>0.16851106639839</c:v>
                </c:pt>
                <c:pt idx="47">
                  <c:v>0.18008048289738399</c:v>
                </c:pt>
                <c:pt idx="48">
                  <c:v>0.18561368209255499</c:v>
                </c:pt>
                <c:pt idx="49">
                  <c:v>0.197686116700201</c:v>
                </c:pt>
              </c:numCache>
            </c:numRef>
          </c:xVal>
          <c:yVal>
            <c:numRef>
              <c:f>Exp_res!$C$3:$C$100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-2.3497693153098499E-4</c:v>
                </c:pt>
                <c:pt idx="3">
                  <c:v>5.1694924936816495E-4</c:v>
                </c:pt>
                <c:pt idx="4">
                  <c:v>-1.8395336925568499E-3</c:v>
                </c:pt>
                <c:pt idx="5">
                  <c:v>-6.2101046190331599E-3</c:v>
                </c:pt>
                <c:pt idx="6">
                  <c:v>-8.8552735054105297E-3</c:v>
                </c:pt>
                <c:pt idx="7">
                  <c:v>-1.09834931424197E-2</c:v>
                </c:pt>
                <c:pt idx="8">
                  <c:v>-1.39710569861708E-2</c:v>
                </c:pt>
                <c:pt idx="9">
                  <c:v>-1.7475570079290102E-2</c:v>
                </c:pt>
                <c:pt idx="10">
                  <c:v>-1.9086840466931099E-2</c:v>
                </c:pt>
                <c:pt idx="11">
                  <c:v>-2.2134826950218699E-2</c:v>
                </c:pt>
                <c:pt idx="12">
                  <c:v>-2.3692388324938401E-2</c:v>
                </c:pt>
                <c:pt idx="13">
                  <c:v>-2.6854506460683901E-2</c:v>
                </c:pt>
                <c:pt idx="14">
                  <c:v>-3.00703336093508E-2</c:v>
                </c:pt>
                <c:pt idx="15">
                  <c:v>-3.5367385008720699E-2</c:v>
                </c:pt>
                <c:pt idx="16">
                  <c:v>-3.6978655396361797E-2</c:v>
                </c:pt>
                <c:pt idx="17">
                  <c:v>-3.8126685547556001E-2</c:v>
                </c:pt>
                <c:pt idx="18">
                  <c:v>-3.9160584046292399E-2</c:v>
                </c:pt>
                <c:pt idx="19">
                  <c:v>-4.1752043919748398E-2</c:v>
                </c:pt>
                <c:pt idx="20">
                  <c:v>-4.2839651431406001E-2</c:v>
                </c:pt>
                <c:pt idx="21">
                  <c:v>-4.5773506262235801E-2</c:v>
                </c:pt>
                <c:pt idx="22">
                  <c:v>-4.7673462594329197E-2</c:v>
                </c:pt>
                <c:pt idx="23">
                  <c:v>-4.8593229440607601E-2</c:v>
                </c:pt>
                <c:pt idx="24">
                  <c:v>0</c:v>
                </c:pt>
                <c:pt idx="25">
                  <c:v>1.1406529618387099E-4</c:v>
                </c:pt>
                <c:pt idx="26">
                  <c:v>6.9110150040816603E-4</c:v>
                </c:pt>
                <c:pt idx="27">
                  <c:v>9.1923209277590997E-4</c:v>
                </c:pt>
                <c:pt idx="28">
                  <c:v>6.9110150040816603E-4</c:v>
                </c:pt>
                <c:pt idx="29">
                  <c:v>-8.0516679659203903E-4</c:v>
                </c:pt>
                <c:pt idx="30">
                  <c:v>-8.2730888349832107E-3</c:v>
                </c:pt>
                <c:pt idx="31">
                  <c:v>-1.2010404715831299E-2</c:v>
                </c:pt>
                <c:pt idx="32">
                  <c:v>-1.4305130086118599E-2</c:v>
                </c:pt>
                <c:pt idx="33">
                  <c:v>-1.7525797272486699E-2</c:v>
                </c:pt>
                <c:pt idx="34">
                  <c:v>-1.8042445966966601E-2</c:v>
                </c:pt>
                <c:pt idx="35">
                  <c:v>-1.9706457346590201E-2</c:v>
                </c:pt>
                <c:pt idx="36">
                  <c:v>-2.1947504930438001E-2</c:v>
                </c:pt>
                <c:pt idx="37">
                  <c:v>-2.3329707931254301E-2</c:v>
                </c:pt>
                <c:pt idx="38">
                  <c:v>-2.4591135912581899E-2</c:v>
                </c:pt>
                <c:pt idx="39">
                  <c:v>-2.4591135912581899E-2</c:v>
                </c:pt>
                <c:pt idx="40">
                  <c:v>-2.5973338913398199E-2</c:v>
                </c:pt>
                <c:pt idx="41">
                  <c:v>-2.60874042095821E-2</c:v>
                </c:pt>
                <c:pt idx="42">
                  <c:v>-2.86706476819815E-2</c:v>
                </c:pt>
                <c:pt idx="43">
                  <c:v>-2.87847129781654E-2</c:v>
                </c:pt>
                <c:pt idx="44">
                  <c:v>-3.13679564505649E-2</c:v>
                </c:pt>
                <c:pt idx="45">
                  <c:v>-3.2287188543340797E-2</c:v>
                </c:pt>
                <c:pt idx="46">
                  <c:v>-3.2287188543340797E-2</c:v>
                </c:pt>
                <c:pt idx="47">
                  <c:v>-3.3380873442045003E-2</c:v>
                </c:pt>
                <c:pt idx="48">
                  <c:v>-3.3266808145861103E-2</c:v>
                </c:pt>
                <c:pt idx="49">
                  <c:v>-3.4011587432708698E-2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F5-4F03-81D9-9FC53B8CE10D}"/>
            </c:ext>
          </c:extLst>
        </c:ser>
        <c:ser>
          <c:idx val="3"/>
          <c:order val="3"/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66666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Exp_res!$Y$3:$Y$100</c:f>
              <c:numCache>
                <c:formatCode>General</c:formatCode>
                <c:ptCount val="98"/>
                <c:pt idx="0">
                  <c:v>0</c:v>
                </c:pt>
                <c:pt idx="1">
                  <c:v>1.0065585056847201E-3</c:v>
                </c:pt>
                <c:pt idx="2">
                  <c:v>4.0262340227389002E-3</c:v>
                </c:pt>
                <c:pt idx="3">
                  <c:v>8.0524680454777901E-3</c:v>
                </c:pt>
                <c:pt idx="4">
                  <c:v>1.1072143562532E-2</c:v>
                </c:pt>
                <c:pt idx="5">
                  <c:v>1.6608215343797899E-2</c:v>
                </c:pt>
                <c:pt idx="6">
                  <c:v>2.3150845630748599E-2</c:v>
                </c:pt>
                <c:pt idx="7">
                  <c:v>3.0196755170541701E-2</c:v>
                </c:pt>
                <c:pt idx="8">
                  <c:v>3.6236106204650002E-2</c:v>
                </c:pt>
                <c:pt idx="9">
                  <c:v>4.1772177985916002E-2</c:v>
                </c:pt>
                <c:pt idx="10">
                  <c:v>4.8314808272866799E-2</c:v>
                </c:pt>
                <c:pt idx="11">
                  <c:v>5.5863997065502199E-2</c:v>
                </c:pt>
                <c:pt idx="12">
                  <c:v>6.1903348099610497E-2</c:v>
                </c:pt>
                <c:pt idx="13">
                  <c:v>6.7942699133718795E-2</c:v>
                </c:pt>
                <c:pt idx="14">
                  <c:v>7.3982050167827204E-2</c:v>
                </c:pt>
                <c:pt idx="15">
                  <c:v>8.0021401201935502E-2</c:v>
                </c:pt>
                <c:pt idx="16">
                  <c:v>8.9080427753098004E-2</c:v>
                </c:pt>
                <c:pt idx="17">
                  <c:v>9.5623058040048697E-2</c:v>
                </c:pt>
                <c:pt idx="18">
                  <c:v>0.103172246832684</c:v>
                </c:pt>
                <c:pt idx="19">
                  <c:v>0.11575422815374301</c:v>
                </c:pt>
                <c:pt idx="20">
                  <c:v>0.13135588499185599</c:v>
                </c:pt>
                <c:pt idx="21">
                  <c:v>0.139911632290177</c:v>
                </c:pt>
                <c:pt idx="22">
                  <c:v>0.15048049659986601</c:v>
                </c:pt>
                <c:pt idx="23">
                  <c:v>0.16155264016239801</c:v>
                </c:pt>
                <c:pt idx="24">
                  <c:v>0.17212150447208799</c:v>
                </c:pt>
                <c:pt idx="25">
                  <c:v>0.18168381027609301</c:v>
                </c:pt>
                <c:pt idx="26">
                  <c:v>0.200808421884102</c:v>
                </c:pt>
                <c:pt idx="27">
                  <c:v>0</c:v>
                </c:pt>
                <c:pt idx="28">
                  <c:v>2.51600778316538E-3</c:v>
                </c:pt>
                <c:pt idx="29">
                  <c:v>5.5352171229638399E-3</c:v>
                </c:pt>
                <c:pt idx="30">
                  <c:v>9.0576280193953706E-3</c:v>
                </c:pt>
                <c:pt idx="31">
                  <c:v>1.25800389158269E-2</c:v>
                </c:pt>
                <c:pt idx="32">
                  <c:v>2.0128062265322998E-2</c:v>
                </c:pt>
                <c:pt idx="33">
                  <c:v>3.01920933979846E-2</c:v>
                </c:pt>
                <c:pt idx="34">
                  <c:v>4.2772132313811502E-2</c:v>
                </c:pt>
                <c:pt idx="35">
                  <c:v>4.8810550993408398E-2</c:v>
                </c:pt>
                <c:pt idx="36">
                  <c:v>6.0887388352602198E-2</c:v>
                </c:pt>
                <c:pt idx="37">
                  <c:v>7.2461024155163006E-2</c:v>
                </c:pt>
                <c:pt idx="38">
                  <c:v>8.5041063070989895E-2</c:v>
                </c:pt>
                <c:pt idx="39">
                  <c:v>0.10567232689294601</c:v>
                </c:pt>
                <c:pt idx="40">
                  <c:v>0.11422675335570801</c:v>
                </c:pt>
                <c:pt idx="41">
                  <c:v>0.133348412507765</c:v>
                </c:pt>
                <c:pt idx="42">
                  <c:v>0.14290924208379399</c:v>
                </c:pt>
                <c:pt idx="43">
                  <c:v>0.155992482556254</c:v>
                </c:pt>
                <c:pt idx="44">
                  <c:v>0.17159173081187901</c:v>
                </c:pt>
                <c:pt idx="45">
                  <c:v>0.182158963501174</c:v>
                </c:pt>
                <c:pt idx="46">
                  <c:v>0.18970698685067</c:v>
                </c:pt>
                <c:pt idx="47">
                  <c:v>0.198764614870065</c:v>
                </c:pt>
                <c:pt idx="48">
                  <c:v>0.20329342887976301</c:v>
                </c:pt>
              </c:numCache>
            </c:numRef>
          </c:xVal>
          <c:yVal>
            <c:numRef>
              <c:f>Exp_res!$AA$3:$AA$100</c:f>
              <c:numCache>
                <c:formatCode>0.00000</c:formatCode>
                <c:ptCount val="98"/>
                <c:pt idx="0">
                  <c:v>0</c:v>
                </c:pt>
                <c:pt idx="1">
                  <c:v>1.3790681987240099E-3</c:v>
                </c:pt>
                <c:pt idx="2">
                  <c:v>1.8432423729286701E-3</c:v>
                </c:pt>
                <c:pt idx="3">
                  <c:v>2.6505018063280898E-3</c:v>
                </c:pt>
                <c:pt idx="4">
                  <c:v>2.6505018063280898E-3</c:v>
                </c:pt>
                <c:pt idx="5">
                  <c:v>1.5001571137339201E-3</c:v>
                </c:pt>
                <c:pt idx="6">
                  <c:v>-5.7853592726958298E-4</c:v>
                </c:pt>
                <c:pt idx="7">
                  <c:v>-2.8792253124579302E-3</c:v>
                </c:pt>
                <c:pt idx="8">
                  <c:v>-4.6686503898266396E-3</c:v>
                </c:pt>
                <c:pt idx="9">
                  <c:v>-6.6867989733251903E-3</c:v>
                </c:pt>
                <c:pt idx="10">
                  <c:v>-8.8731266054486203E-3</c:v>
                </c:pt>
                <c:pt idx="11">
                  <c:v>-1.2909423772445699E-2</c:v>
                </c:pt>
                <c:pt idx="12">
                  <c:v>-1.41135857605998E-2</c:v>
                </c:pt>
                <c:pt idx="13">
                  <c:v>-1.56675601698937E-2</c:v>
                </c:pt>
                <c:pt idx="14">
                  <c:v>-1.6992811073057799E-2</c:v>
                </c:pt>
                <c:pt idx="15">
                  <c:v>-1.8896597903491401E-2</c:v>
                </c:pt>
                <c:pt idx="16">
                  <c:v>-2.0739840276420101E-2</c:v>
                </c:pt>
                <c:pt idx="17">
                  <c:v>-2.20650911795841E-2</c:v>
                </c:pt>
                <c:pt idx="18">
                  <c:v>-2.3336524787188201E-2</c:v>
                </c:pt>
                <c:pt idx="19">
                  <c:v>-2.57515759254415E-2</c:v>
                </c:pt>
                <c:pt idx="20">
                  <c:v>-2.9034430954599101E-2</c:v>
                </c:pt>
                <c:pt idx="21">
                  <c:v>-3.03596818577632E-2</c:v>
                </c:pt>
                <c:pt idx="22">
                  <c:v>-3.1341847501732398E-2</c:v>
                </c:pt>
                <c:pt idx="23">
                  <c:v>-3.2263468688196802E-2</c:v>
                </c:pt>
                <c:pt idx="24">
                  <c:v>-3.3070728121596199E-2</c:v>
                </c:pt>
                <c:pt idx="25">
                  <c:v>-3.3763625801930701E-2</c:v>
                </c:pt>
                <c:pt idx="26">
                  <c:v>-3.4967787790084803E-2</c:v>
                </c:pt>
                <c:pt idx="27">
                  <c:v>0</c:v>
                </c:pt>
                <c:pt idx="28">
                  <c:v>1.26373017560394E-3</c:v>
                </c:pt>
                <c:pt idx="29">
                  <c:v>1.43850137010236E-3</c:v>
                </c:pt>
                <c:pt idx="30">
                  <c:v>2.8165050190321899E-3</c:v>
                </c:pt>
                <c:pt idx="31">
                  <c:v>2.4131868778820001E-3</c:v>
                </c:pt>
                <c:pt idx="32">
                  <c:v>7.9991431328121899E-4</c:v>
                </c:pt>
                <c:pt idx="33">
                  <c:v>-1.32422789677647E-3</c:v>
                </c:pt>
                <c:pt idx="34">
                  <c:v>-5.3574093082784102E-3</c:v>
                </c:pt>
                <c:pt idx="35">
                  <c:v>-7.25972654070349E-3</c:v>
                </c:pt>
                <c:pt idx="36">
                  <c:v>-1.18642753188349E-2</c:v>
                </c:pt>
                <c:pt idx="37">
                  <c:v>-1.50840984790173E-2</c:v>
                </c:pt>
                <c:pt idx="38">
                  <c:v>-1.7618280799244299E-2</c:v>
                </c:pt>
                <c:pt idx="39">
                  <c:v>-2.2108556104049801E-2</c:v>
                </c:pt>
                <c:pt idx="40">
                  <c:v>-2.4353693756452601E-2</c:v>
                </c:pt>
                <c:pt idx="41">
                  <c:v>-2.73516919390023E-2</c:v>
                </c:pt>
                <c:pt idx="42">
                  <c:v>-2.83868751679545E-2</c:v>
                </c:pt>
                <c:pt idx="43">
                  <c:v>-2.9482556118079199E-2</c:v>
                </c:pt>
                <c:pt idx="44">
                  <c:v>-3.1263877908159203E-2</c:v>
                </c:pt>
                <c:pt idx="45">
                  <c:v>-3.1841967243807799E-2</c:v>
                </c:pt>
                <c:pt idx="46">
                  <c:v>-3.2588105804935603E-2</c:v>
                </c:pt>
                <c:pt idx="47">
                  <c:v>-3.3280468613910097E-2</c:v>
                </c:pt>
                <c:pt idx="48">
                  <c:v>-3.3219970892737601E-2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AF5-4F03-81D9-9FC53B8CE10D}"/>
            </c:ext>
          </c:extLst>
        </c:ser>
        <c:ser>
          <c:idx val="4"/>
          <c:order val="4"/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Exp_res!$AC$3:$AC$100</c:f>
              <c:numCache>
                <c:formatCode>General</c:formatCode>
                <c:ptCount val="98"/>
                <c:pt idx="0">
                  <c:v>0</c:v>
                </c:pt>
                <c:pt idx="1">
                  <c:v>2.0134233859892101E-3</c:v>
                </c:pt>
                <c:pt idx="2">
                  <c:v>5.5369143114703404E-3</c:v>
                </c:pt>
                <c:pt idx="3">
                  <c:v>9.0604052369514607E-3</c:v>
                </c:pt>
                <c:pt idx="4">
                  <c:v>1.3087252008929901E-2</c:v>
                </c:pt>
                <c:pt idx="5">
                  <c:v>1.8120810473902901E-2</c:v>
                </c:pt>
                <c:pt idx="6">
                  <c:v>3.12080624828328E-2</c:v>
                </c:pt>
                <c:pt idx="7">
                  <c:v>4.1275179412778903E-2</c:v>
                </c:pt>
                <c:pt idx="8">
                  <c:v>5.9395989886681801E-2</c:v>
                </c:pt>
                <c:pt idx="9">
                  <c:v>6.6442971737644005E-2</c:v>
                </c:pt>
                <c:pt idx="10">
                  <c:v>7.7013444514087398E-2</c:v>
                </c:pt>
                <c:pt idx="11">
                  <c:v>8.9597340676520004E-2</c:v>
                </c:pt>
                <c:pt idx="12">
                  <c:v>9.9664457606466E-2</c:v>
                </c:pt>
                <c:pt idx="13">
                  <c:v>0.111744997922401</c:v>
                </c:pt>
                <c:pt idx="14">
                  <c:v>0.12130875900585</c:v>
                </c:pt>
                <c:pt idx="15">
                  <c:v>0.136409434400769</c:v>
                </c:pt>
                <c:pt idx="16">
                  <c:v>0.14395977209822899</c:v>
                </c:pt>
                <c:pt idx="17">
                  <c:v>0.14899333056320199</c:v>
                </c:pt>
                <c:pt idx="18">
                  <c:v>0.15956380333964501</c:v>
                </c:pt>
                <c:pt idx="19">
                  <c:v>0.17567119042755899</c:v>
                </c:pt>
                <c:pt idx="20">
                  <c:v>0.194295356747959</c:v>
                </c:pt>
                <c:pt idx="21">
                  <c:v>0.20587254121739701</c:v>
                </c:pt>
                <c:pt idx="22">
                  <c:v>0</c:v>
                </c:pt>
                <c:pt idx="23">
                  <c:v>2.0135405538721099E-3</c:v>
                </c:pt>
                <c:pt idx="24">
                  <c:v>3.0203108308081701E-3</c:v>
                </c:pt>
                <c:pt idx="25">
                  <c:v>6.5440068000843597E-3</c:v>
                </c:pt>
                <c:pt idx="26">
                  <c:v>1.0067702769360601E-2</c:v>
                </c:pt>
                <c:pt idx="27">
                  <c:v>1.61083244309769E-2</c:v>
                </c:pt>
                <c:pt idx="28">
                  <c:v>2.71827974772735E-2</c:v>
                </c:pt>
                <c:pt idx="29">
                  <c:v>3.8760655662038103E-2</c:v>
                </c:pt>
                <c:pt idx="30">
                  <c:v>4.8324973292930701E-2</c:v>
                </c:pt>
                <c:pt idx="31">
                  <c:v>5.5875750369951099E-2</c:v>
                </c:pt>
                <c:pt idx="32">
                  <c:v>6.1916372031567399E-2</c:v>
                </c:pt>
                <c:pt idx="33">
                  <c:v>7.1480689662459906E-2</c:v>
                </c:pt>
                <c:pt idx="34">
                  <c:v>8.1548392431820493E-2</c:v>
                </c:pt>
                <c:pt idx="35">
                  <c:v>9.4636406031989195E-2</c:v>
                </c:pt>
                <c:pt idx="36">
                  <c:v>0.108227804770626</c:v>
                </c:pt>
                <c:pt idx="37">
                  <c:v>0.117288737263051</c:v>
                </c:pt>
                <c:pt idx="38">
                  <c:v>0.131383521140155</c:v>
                </c:pt>
                <c:pt idx="39">
                  <c:v>0.14145122390951601</c:v>
                </c:pt>
                <c:pt idx="40">
                  <c:v>0.16209001458670499</c:v>
                </c:pt>
                <c:pt idx="41">
                  <c:v>0.18021187957155399</c:v>
                </c:pt>
                <c:pt idx="42">
                  <c:v>0.193299893171723</c:v>
                </c:pt>
                <c:pt idx="43">
                  <c:v>0.20286421080261499</c:v>
                </c:pt>
              </c:numCache>
            </c:numRef>
          </c:xVal>
          <c:yVal>
            <c:numRef>
              <c:f>Exp_res!$AE$3:$AE$100</c:f>
              <c:numCache>
                <c:formatCode>General</c:formatCode>
                <c:ptCount val="98"/>
                <c:pt idx="0">
                  <c:v>0</c:v>
                </c:pt>
                <c:pt idx="1">
                  <c:v>8.6173247366096498E-4</c:v>
                </c:pt>
                <c:pt idx="2">
                  <c:v>1.6090161031638299E-3</c:v>
                </c:pt>
                <c:pt idx="3">
                  <c:v>2.1341343293009799E-3</c:v>
                </c:pt>
                <c:pt idx="4">
                  <c:v>1.8446460764305001E-3</c:v>
                </c:pt>
                <c:pt idx="5">
                  <c:v>6.3283478534477096E-4</c:v>
                </c:pt>
                <c:pt idx="6">
                  <c:v>-3.6960244378114798E-3</c:v>
                </c:pt>
                <c:pt idx="7">
                  <c:v>-9.1155138229448793E-3</c:v>
                </c:pt>
                <c:pt idx="8">
                  <c:v>-1.33770501965964E-2</c:v>
                </c:pt>
                <c:pt idx="9">
                  <c:v>-1.49927985847107E-2</c:v>
                </c:pt>
                <c:pt idx="10">
                  <c:v>-1.6494098128666899E-2</c:v>
                </c:pt>
                <c:pt idx="11">
                  <c:v>-1.77059094197526E-2</c:v>
                </c:pt>
                <c:pt idx="12">
                  <c:v>-1.8513783613809801E-2</c:v>
                </c:pt>
                <c:pt idx="13">
                  <c:v>-1.9550555496183099E-2</c:v>
                </c:pt>
                <c:pt idx="14">
                  <c:v>-1.9840043749053599E-2</c:v>
                </c:pt>
                <c:pt idx="15">
                  <c:v>-2.0991264475585001E-2</c:v>
                </c:pt>
                <c:pt idx="16">
                  <c:v>-2.1570240981326001E-2</c:v>
                </c:pt>
                <c:pt idx="17">
                  <c:v>-2.1974178078354601E-2</c:v>
                </c:pt>
                <c:pt idx="18">
                  <c:v>-2.2660871143303198E-2</c:v>
                </c:pt>
                <c:pt idx="19">
                  <c:v>-2.34148870577565E-2</c:v>
                </c:pt>
                <c:pt idx="20">
                  <c:v>-2.50844937254746E-2</c:v>
                </c:pt>
                <c:pt idx="21">
                  <c:v>-2.64713444252727E-2</c:v>
                </c:pt>
                <c:pt idx="22">
                  <c:v>0</c:v>
                </c:pt>
                <c:pt idx="23">
                  <c:v>1.09768195927698E-3</c:v>
                </c:pt>
                <c:pt idx="24">
                  <c:v>8.0810941787262105E-4</c:v>
                </c:pt>
                <c:pt idx="25">
                  <c:v>2.0202735446815498E-3</c:v>
                </c:pt>
                <c:pt idx="26">
                  <c:v>2.0202735446815498E-3</c:v>
                </c:pt>
                <c:pt idx="27">
                  <c:v>1.0370737529365301E-3</c:v>
                </c:pt>
                <c:pt idx="28">
                  <c:v>-2.4175940084689199E-3</c:v>
                </c:pt>
                <c:pt idx="29">
                  <c:v>-7.2056423093642E-3</c:v>
                </c:pt>
                <c:pt idx="30">
                  <c:v>-1.0667044315918601E-2</c:v>
                </c:pt>
                <c:pt idx="31">
                  <c:v>-1.28556739893236E-2</c:v>
                </c:pt>
                <c:pt idx="32">
                  <c:v>-1.47614653664732E-2</c:v>
                </c:pt>
                <c:pt idx="33">
                  <c:v>-1.79939030379637E-2</c:v>
                </c:pt>
                <c:pt idx="34">
                  <c:v>-2.0936768168049801E-2</c:v>
                </c:pt>
                <c:pt idx="35">
                  <c:v>-2.43914359294553E-2</c:v>
                </c:pt>
                <c:pt idx="36">
                  <c:v>-2.7273692853201002E-2</c:v>
                </c:pt>
                <c:pt idx="37">
                  <c:v>-2.8256892644946002E-2</c:v>
                </c:pt>
                <c:pt idx="38">
                  <c:v>-3.0102075815755101E-2</c:v>
                </c:pt>
                <c:pt idx="39">
                  <c:v>-3.08495770272873E-2</c:v>
                </c:pt>
                <c:pt idx="40">
                  <c:v>-3.30988149070328E-2</c:v>
                </c:pt>
                <c:pt idx="41">
                  <c:v>-3.4715033742777998E-2</c:v>
                </c:pt>
                <c:pt idx="42">
                  <c:v>-3.5698233534522998E-2</c:v>
                </c:pt>
                <c:pt idx="43">
                  <c:v>-3.63312525785233E-2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AF5-4F03-81D9-9FC53B8CE10D}"/>
            </c:ext>
          </c:extLst>
        </c:ser>
        <c:ser>
          <c:idx val="5"/>
          <c:order val="5"/>
          <c:tx>
            <c:strRef>
              <c:f>Exp_res!$I$1:$K$1</c:f>
              <c:strCache>
                <c:ptCount val="1"/>
                <c:pt idx="0">
                  <c:v>50 KPA 1,00% L51</c:v>
                </c:pt>
              </c:strCache>
            </c:strRef>
          </c:tx>
          <c:spPr>
            <a:ln w="28800">
              <a:noFill/>
            </a:ln>
          </c:spPr>
          <c:marker>
            <c:symbol val="x"/>
            <c:size val="5"/>
            <c:spPr>
              <a:solidFill>
                <a:srgbClr val="80008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Exp_res!$I$3:$I$150</c:f>
              <c:numCache>
                <c:formatCode>General</c:formatCode>
                <c:ptCount val="148"/>
                <c:pt idx="0">
                  <c:v>0</c:v>
                </c:pt>
                <c:pt idx="1">
                  <c:v>5.0301810865191097E-4</c:v>
                </c:pt>
                <c:pt idx="2">
                  <c:v>5.5331991951710303E-3</c:v>
                </c:pt>
                <c:pt idx="3">
                  <c:v>1.2072434607645901E-2</c:v>
                </c:pt>
                <c:pt idx="4">
                  <c:v>1.8611670020120701E-2</c:v>
                </c:pt>
                <c:pt idx="5">
                  <c:v>2.8169014084507001E-2</c:v>
                </c:pt>
                <c:pt idx="6">
                  <c:v>3.4205231388330003E-2</c:v>
                </c:pt>
                <c:pt idx="7">
                  <c:v>4.4265593561368201E-2</c:v>
                </c:pt>
                <c:pt idx="8">
                  <c:v>5.48289738430583E-2</c:v>
                </c:pt>
                <c:pt idx="9">
                  <c:v>6.5392354124748503E-2</c:v>
                </c:pt>
                <c:pt idx="10">
                  <c:v>7.5452716297786701E-2</c:v>
                </c:pt>
                <c:pt idx="11">
                  <c:v>8.5513078470824996E-2</c:v>
                </c:pt>
                <c:pt idx="12">
                  <c:v>0.11267605633802801</c:v>
                </c:pt>
                <c:pt idx="13">
                  <c:v>0.12323943661971801</c:v>
                </c:pt>
                <c:pt idx="14">
                  <c:v>0.13380281690140799</c:v>
                </c:pt>
                <c:pt idx="15">
                  <c:v>0.14486921529175101</c:v>
                </c:pt>
                <c:pt idx="16">
                  <c:v>0.15593561368209299</c:v>
                </c:pt>
                <c:pt idx="17">
                  <c:v>0.16750503018108701</c:v>
                </c:pt>
                <c:pt idx="18">
                  <c:v>0.17957746478873199</c:v>
                </c:pt>
                <c:pt idx="19">
                  <c:v>0.191146881287726</c:v>
                </c:pt>
                <c:pt idx="20">
                  <c:v>0.20271629778672001</c:v>
                </c:pt>
                <c:pt idx="21">
                  <c:v>0</c:v>
                </c:pt>
                <c:pt idx="22">
                  <c:v>5.0301810865191205E-4</c:v>
                </c:pt>
                <c:pt idx="23">
                  <c:v>4.0241448692152904E-3</c:v>
                </c:pt>
                <c:pt idx="24">
                  <c:v>8.0482897384305807E-3</c:v>
                </c:pt>
                <c:pt idx="25">
                  <c:v>1.60965794768612E-2</c:v>
                </c:pt>
                <c:pt idx="26">
                  <c:v>2.36418511066398E-2</c:v>
                </c:pt>
                <c:pt idx="27">
                  <c:v>3.6217303822937599E-2</c:v>
                </c:pt>
                <c:pt idx="28">
                  <c:v>4.7283702213279703E-2</c:v>
                </c:pt>
                <c:pt idx="29">
                  <c:v>5.8350100603621703E-2</c:v>
                </c:pt>
                <c:pt idx="30">
                  <c:v>6.8913480885311906E-2</c:v>
                </c:pt>
                <c:pt idx="31">
                  <c:v>7.9979879275653906E-2</c:v>
                </c:pt>
                <c:pt idx="32">
                  <c:v>9.3058350100603607E-2</c:v>
                </c:pt>
                <c:pt idx="33">
                  <c:v>0.103621730382294</c:v>
                </c:pt>
                <c:pt idx="34">
                  <c:v>0.114688128772636</c:v>
                </c:pt>
                <c:pt idx="35">
                  <c:v>0.125754527162978</c:v>
                </c:pt>
                <c:pt idx="36">
                  <c:v>0.13782696177062401</c:v>
                </c:pt>
                <c:pt idx="37">
                  <c:v>0.14989939637826999</c:v>
                </c:pt>
                <c:pt idx="38">
                  <c:v>0.161971830985916</c:v>
                </c:pt>
                <c:pt idx="39">
                  <c:v>0.17454728370221301</c:v>
                </c:pt>
                <c:pt idx="40">
                  <c:v>0.18712273641851099</c:v>
                </c:pt>
                <c:pt idx="41">
                  <c:v>0.20020120724346099</c:v>
                </c:pt>
              </c:numCache>
            </c:numRef>
          </c:xVal>
          <c:yVal>
            <c:numRef>
              <c:f>Exp_res!$K$3:$K$150</c:f>
              <c:numCache>
                <c:formatCode>General</c:formatCode>
                <c:ptCount val="148"/>
                <c:pt idx="0">
                  <c:v>0</c:v>
                </c:pt>
                <c:pt idx="1">
                  <c:v>-5.3677786439470601E-5</c:v>
                </c:pt>
                <c:pt idx="2">
                  <c:v>1.3218154910719299E-3</c:v>
                </c:pt>
                <c:pt idx="3">
                  <c:v>0</c:v>
                </c:pt>
                <c:pt idx="4">
                  <c:v>-1.8384641855518299E-3</c:v>
                </c:pt>
                <c:pt idx="5">
                  <c:v>-6.2064940570636402E-3</c:v>
                </c:pt>
                <c:pt idx="6">
                  <c:v>-9.0782556315752508E-3</c:v>
                </c:pt>
                <c:pt idx="7">
                  <c:v>-1.2701506216239399E-2</c:v>
                </c:pt>
                <c:pt idx="8">
                  <c:v>-1.5231071902199401E-2</c:v>
                </c:pt>
                <c:pt idx="9">
                  <c:v>-1.67810179856391E-2</c:v>
                </c:pt>
                <c:pt idx="10">
                  <c:v>-1.9082453079231301E-2</c:v>
                </c:pt>
                <c:pt idx="11">
                  <c:v>-2.0746464458854901E-2</c:v>
                </c:pt>
                <c:pt idx="12">
                  <c:v>-2.31082870621915E-2</c:v>
                </c:pt>
                <c:pt idx="13">
                  <c:v>-2.4597845635886802E-2</c:v>
                </c:pt>
                <c:pt idx="14">
                  <c:v>-2.5805595830774901E-2</c:v>
                </c:pt>
                <c:pt idx="15">
                  <c:v>-2.6610762627366901E-2</c:v>
                </c:pt>
                <c:pt idx="16">
                  <c:v>-2.7818512822255E-2</c:v>
                </c:pt>
                <c:pt idx="17">
                  <c:v>-2.8684067128591399E-2</c:v>
                </c:pt>
                <c:pt idx="18">
                  <c:v>-2.9771042303990702E-2</c:v>
                </c:pt>
                <c:pt idx="19">
                  <c:v>-3.0750661906511E-2</c:v>
                </c:pt>
                <c:pt idx="20">
                  <c:v>-3.14417634069191E-2</c:v>
                </c:pt>
                <c:pt idx="21">
                  <c:v>0</c:v>
                </c:pt>
                <c:pt idx="22">
                  <c:v>3.4219588855161602E-4</c:v>
                </c:pt>
                <c:pt idx="23">
                  <c:v>1.09368489870419E-3</c:v>
                </c:pt>
                <c:pt idx="24">
                  <c:v>9.1923209277590997E-4</c:v>
                </c:pt>
                <c:pt idx="25">
                  <c:v>-2.6436309821438598E-3</c:v>
                </c:pt>
                <c:pt idx="26">
                  <c:v>-6.6090774553596602E-3</c:v>
                </c:pt>
                <c:pt idx="27">
                  <c:v>-9.4875487531762004E-3</c:v>
                </c:pt>
                <c:pt idx="28">
                  <c:v>-1.3104089614535399E-2</c:v>
                </c:pt>
                <c:pt idx="29">
                  <c:v>-1.66669526894552E-2</c:v>
                </c:pt>
                <c:pt idx="30">
                  <c:v>-2.01761379779355E-2</c:v>
                </c:pt>
                <c:pt idx="31">
                  <c:v>-2.4141584451151301E-2</c:v>
                </c:pt>
                <c:pt idx="32">
                  <c:v>-2.6496697331183001E-2</c:v>
                </c:pt>
                <c:pt idx="33">
                  <c:v>-2.8221096220550999E-2</c:v>
                </c:pt>
                <c:pt idx="34">
                  <c:v>-2.9542911711622901E-2</c:v>
                </c:pt>
                <c:pt idx="35">
                  <c:v>-3.05225313141432E-2</c:v>
                </c:pt>
                <c:pt idx="36">
                  <c:v>-3.1616216212847499E-2</c:v>
                </c:pt>
                <c:pt idx="37">
                  <c:v>-3.27635788979911E-2</c:v>
                </c:pt>
                <c:pt idx="38">
                  <c:v>-3.3454680398399203E-2</c:v>
                </c:pt>
                <c:pt idx="39">
                  <c:v>-3.4373912491175197E-2</c:v>
                </c:pt>
                <c:pt idx="40">
                  <c:v>-3.5179079287767298E-2</c:v>
                </c:pt>
                <c:pt idx="41">
                  <c:v>-3.5870180788175401E-2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AF5-4F03-81D9-9FC53B8CE10D}"/>
            </c:ext>
          </c:extLst>
        </c:ser>
        <c:ser>
          <c:idx val="6"/>
          <c:order val="6"/>
          <c:tx>
            <c:strRef>
              <c:f>Exp_res!$AG$1:$AI$1</c:f>
              <c:strCache>
                <c:ptCount val="1"/>
                <c:pt idx="0">
                  <c:v>200 KPA 1,00% L51</c:v>
                </c:pt>
              </c:strCache>
            </c:strRef>
          </c:tx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Exp_res!$AG$3:$AG$150</c:f>
              <c:numCache>
                <c:formatCode>General</c:formatCode>
                <c:ptCount val="148"/>
                <c:pt idx="0">
                  <c:v>0</c:v>
                </c:pt>
                <c:pt idx="1">
                  <c:v>2.5188707169412601E-3</c:v>
                </c:pt>
                <c:pt idx="2">
                  <c:v>7.0528380074355301E-3</c:v>
                </c:pt>
                <c:pt idx="3">
                  <c:v>1.05792570111533E-2</c:v>
                </c:pt>
                <c:pt idx="4">
                  <c:v>1.7128320875200598E-2</c:v>
                </c:pt>
                <c:pt idx="5">
                  <c:v>2.7203803742965601E-2</c:v>
                </c:pt>
                <c:pt idx="6">
                  <c:v>3.9294383184283702E-2</c:v>
                </c:pt>
                <c:pt idx="7">
                  <c:v>5.0881188482213499E-2</c:v>
                </c:pt>
                <c:pt idx="8">
                  <c:v>6.0452897206590202E-2</c:v>
                </c:pt>
                <c:pt idx="9">
                  <c:v>7.0024605930967002E-2</c:v>
                </c:pt>
                <c:pt idx="10">
                  <c:v>7.9596314655343794E-2</c:v>
                </c:pt>
                <c:pt idx="11">
                  <c:v>9.0679345809885403E-2</c:v>
                </c:pt>
                <c:pt idx="12">
                  <c:v>0.102769925251203</c:v>
                </c:pt>
                <c:pt idx="13">
                  <c:v>0.11435673054913301</c:v>
                </c:pt>
                <c:pt idx="14">
                  <c:v>0.129469954850781</c:v>
                </c:pt>
                <c:pt idx="15">
                  <c:v>0.143575630865652</c:v>
                </c:pt>
                <c:pt idx="16">
                  <c:v>0.15566621030697</c:v>
                </c:pt>
                <c:pt idx="17">
                  <c:v>0.169268112178453</c:v>
                </c:pt>
                <c:pt idx="18">
                  <c:v>0.184885110623488</c:v>
                </c:pt>
                <c:pt idx="19">
                  <c:v>0.19899078663836001</c:v>
                </c:pt>
                <c:pt idx="20">
                  <c:v>0.212088914366454</c:v>
                </c:pt>
                <c:pt idx="21">
                  <c:v>0</c:v>
                </c:pt>
                <c:pt idx="22">
                  <c:v>2.5171848553815399E-3</c:v>
                </c:pt>
                <c:pt idx="23">
                  <c:v>6.0412436529156998E-3</c:v>
                </c:pt>
                <c:pt idx="24">
                  <c:v>1.3089361247984E-2</c:v>
                </c:pt>
                <c:pt idx="25">
                  <c:v>2.0137478843052298E-2</c:v>
                </c:pt>
                <c:pt idx="26">
                  <c:v>2.7185596438120699E-2</c:v>
                </c:pt>
                <c:pt idx="27">
                  <c:v>3.8261209801799499E-2</c:v>
                </c:pt>
                <c:pt idx="28">
                  <c:v>4.7826512252249299E-2</c:v>
                </c:pt>
                <c:pt idx="29">
                  <c:v>5.7895251673775502E-2</c:v>
                </c:pt>
                <c:pt idx="30">
                  <c:v>6.6957117153149004E-2</c:v>
                </c:pt>
                <c:pt idx="31">
                  <c:v>7.70258565746752E-2</c:v>
                </c:pt>
                <c:pt idx="32">
                  <c:v>8.55842850829725E-2</c:v>
                </c:pt>
                <c:pt idx="33">
                  <c:v>9.2128965706964494E-2</c:v>
                </c:pt>
                <c:pt idx="34">
                  <c:v>0.102701142099567</c:v>
                </c:pt>
                <c:pt idx="35">
                  <c:v>0.109749259694635</c:v>
                </c:pt>
                <c:pt idx="36">
                  <c:v>0.12082487305831401</c:v>
                </c:pt>
                <c:pt idx="37">
                  <c:v>0.13341079733522199</c:v>
                </c:pt>
                <c:pt idx="38">
                  <c:v>0.14146578887244299</c:v>
                </c:pt>
                <c:pt idx="39">
                  <c:v>0.15203796526504501</c:v>
                </c:pt>
                <c:pt idx="40">
                  <c:v>0.161099830744419</c:v>
                </c:pt>
                <c:pt idx="41">
                  <c:v>0.17066513319486901</c:v>
                </c:pt>
                <c:pt idx="42">
                  <c:v>0.17872012473209001</c:v>
                </c:pt>
                <c:pt idx="43">
                  <c:v>0.18878886415361601</c:v>
                </c:pt>
                <c:pt idx="44">
                  <c:v>0.19835416660406599</c:v>
                </c:pt>
              </c:numCache>
            </c:numRef>
          </c:xVal>
          <c:yVal>
            <c:numRef>
              <c:f>Exp_res!$AI$3:$AI$150</c:f>
              <c:numCache>
                <c:formatCode>General</c:formatCode>
                <c:ptCount val="148"/>
                <c:pt idx="0">
                  <c:v>0</c:v>
                </c:pt>
                <c:pt idx="1">
                  <c:v>1.0410906845687701E-3</c:v>
                </c:pt>
                <c:pt idx="2">
                  <c:v>1.8658508372791001E-3</c:v>
                </c:pt>
                <c:pt idx="3">
                  <c:v>2.6365283570248099E-3</c:v>
                </c:pt>
                <c:pt idx="4">
                  <c:v>2.5283630910955899E-3</c:v>
                </c:pt>
                <c:pt idx="5">
                  <c:v>2.7041316482305901E-4</c:v>
                </c:pt>
                <c:pt idx="6">
                  <c:v>-2.0348590652935002E-3</c:v>
                </c:pt>
                <c:pt idx="7">
                  <c:v>-5.38798230909942E-3</c:v>
                </c:pt>
                <c:pt idx="8">
                  <c:v>-8.9101137809197394E-3</c:v>
                </c:pt>
                <c:pt idx="9">
                  <c:v>-1.0836807580284E-2</c:v>
                </c:pt>
                <c:pt idx="10">
                  <c:v>-1.28716666455775E-2</c:v>
                </c:pt>
                <c:pt idx="11">
                  <c:v>-1.46293522169274E-2</c:v>
                </c:pt>
                <c:pt idx="12">
                  <c:v>-1.6387037788277301E-2</c:v>
                </c:pt>
                <c:pt idx="13">
                  <c:v>-1.77120622959103E-2</c:v>
                </c:pt>
                <c:pt idx="14">
                  <c:v>-1.8976243841458001E-2</c:v>
                </c:pt>
                <c:pt idx="15">
                  <c:v>-1.9963251893062198E-2</c:v>
                </c:pt>
                <c:pt idx="16">
                  <c:v>-2.11192681726808E-2</c:v>
                </c:pt>
                <c:pt idx="17">
                  <c:v>-2.17750200973767E-2</c:v>
                </c:pt>
                <c:pt idx="18">
                  <c:v>-2.2660623212172201E-2</c:v>
                </c:pt>
                <c:pt idx="19">
                  <c:v>-2.3546226326967699E-2</c:v>
                </c:pt>
                <c:pt idx="20">
                  <c:v>-2.4479151745607299E-2</c:v>
                </c:pt>
                <c:pt idx="21">
                  <c:v>0</c:v>
                </c:pt>
                <c:pt idx="22">
                  <c:v>9.8370640377581399E-4</c:v>
                </c:pt>
                <c:pt idx="23">
                  <c:v>2.2436591264201802E-3</c:v>
                </c:pt>
                <c:pt idx="24">
                  <c:v>2.6883483226476002E-3</c:v>
                </c:pt>
                <c:pt idx="25">
                  <c:v>2.1358556849105001E-3</c:v>
                </c:pt>
                <c:pt idx="26">
                  <c:v>9.2980468302097496E-4</c:v>
                </c:pt>
                <c:pt idx="27">
                  <c:v>-5.4575492264274602E-4</c:v>
                </c:pt>
                <c:pt idx="28">
                  <c:v>-1.8057076452871099E-3</c:v>
                </c:pt>
                <c:pt idx="29">
                  <c:v>-2.9578569264218E-3</c:v>
                </c:pt>
                <c:pt idx="30">
                  <c:v>-4.4940559679347101E-3</c:v>
                </c:pt>
                <c:pt idx="31">
                  <c:v>-5.4777623717105197E-3</c:v>
                </c:pt>
                <c:pt idx="32">
                  <c:v>-6.9061579717137602E-3</c:v>
                </c:pt>
                <c:pt idx="33">
                  <c:v>-7.8359626547347301E-3</c:v>
                </c:pt>
                <c:pt idx="34">
                  <c:v>-9.3721616962476502E-3</c:v>
                </c:pt>
                <c:pt idx="35">
                  <c:v>-9.8640148981355494E-3</c:v>
                </c:pt>
                <c:pt idx="36">
                  <c:v>-1.20537723038009E-2</c:v>
                </c:pt>
                <c:pt idx="37">
                  <c:v>-1.29903147019162E-2</c:v>
                </c:pt>
                <c:pt idx="38">
                  <c:v>-1.3589971345313799E-2</c:v>
                </c:pt>
                <c:pt idx="39">
                  <c:v>-1.47960223472033E-2</c:v>
                </c:pt>
                <c:pt idx="40">
                  <c:v>-1.51261703868267E-2</c:v>
                </c:pt>
                <c:pt idx="41">
                  <c:v>-1.6386123109471101E-2</c:v>
                </c:pt>
                <c:pt idx="42">
                  <c:v>-1.6824074590604102E-2</c:v>
                </c:pt>
                <c:pt idx="43">
                  <c:v>-1.7208124350982401E-2</c:v>
                </c:pt>
                <c:pt idx="44">
                  <c:v>-1.76999775528703E-2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AF5-4F03-81D9-9FC53B8CE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92781"/>
        <c:axId val="32391338"/>
      </c:scatterChart>
      <c:valAx>
        <c:axId val="54992781"/>
        <c:scaling>
          <c:orientation val="minMax"/>
          <c:max val="0.2"/>
          <c:min val="0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99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lang="pt-BR" sz="1399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Axial strain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General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  <a:endParaRPr lang="pt-BR"/>
          </a:p>
        </c:txPr>
        <c:crossAx val="32391338"/>
        <c:crosses val="autoZero"/>
        <c:crossBetween val="midCat"/>
        <c:majorUnit val="0.05"/>
      </c:valAx>
      <c:valAx>
        <c:axId val="32391338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99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lang="pt-BR" sz="1399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Volumetric strain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0.00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  <a:endParaRPr lang="pt-BR"/>
          </a:p>
        </c:txPr>
        <c:crossAx val="54992781"/>
        <c:crosses val="autoZero"/>
        <c:crossBetween val="midCat"/>
        <c:majorUnit val="0.01"/>
      </c:valAx>
      <c:spPr>
        <a:solidFill>
          <a:srgbClr val="FFFFFF"/>
        </a:solidFill>
        <a:ln w="0">
          <a:noFill/>
        </a:ln>
      </c:spPr>
    </c:plotArea>
    <c:plotVisOnly val="0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2012128249790301"/>
          <c:y val="2.5445085765384901E-2"/>
          <c:w val="0.83859105864137795"/>
          <c:h val="0.812860743029022"/>
        </c:manualLayout>
      </c:layout>
      <c:scatterChart>
        <c:scatterStyle val="lineMarker"/>
        <c:varyColors val="0"/>
        <c:ser>
          <c:idx val="0"/>
          <c:order val="0"/>
          <c:spPr>
            <a:ln w="28800">
              <a:noFill/>
            </a:ln>
          </c:spPr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0-4C5B-4304-92C5-767C5BDCE882}"/>
            </c:ext>
          </c:extLst>
        </c:ser>
        <c:ser>
          <c:idx val="1"/>
          <c:order val="1"/>
          <c:tx>
            <c:v>0.0% 100kPa</c:v>
          </c:tx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66666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Exp_res!$M$3:$M$150</c:f>
              <c:numCache>
                <c:formatCode>0.0000</c:formatCode>
                <c:ptCount val="148"/>
                <c:pt idx="0">
                  <c:v>0</c:v>
                </c:pt>
                <c:pt idx="1">
                  <c:v>1.0063265607332299E-3</c:v>
                </c:pt>
                <c:pt idx="2">
                  <c:v>1.5094898410998501E-3</c:v>
                </c:pt>
                <c:pt idx="3">
                  <c:v>4.0253062429329196E-3</c:v>
                </c:pt>
                <c:pt idx="4">
                  <c:v>9.5601023269656898E-3</c:v>
                </c:pt>
                <c:pt idx="5">
                  <c:v>1.7107551532464901E-2</c:v>
                </c:pt>
                <c:pt idx="6">
                  <c:v>2.41518374575975E-2</c:v>
                </c:pt>
                <c:pt idx="7">
                  <c:v>3.3208776504196597E-2</c:v>
                </c:pt>
                <c:pt idx="8">
                  <c:v>4.37752053918955E-2</c:v>
                </c:pt>
                <c:pt idx="9">
                  <c:v>6.0379593643993798E-2</c:v>
                </c:pt>
                <c:pt idx="10">
                  <c:v>6.6417553008393193E-2</c:v>
                </c:pt>
                <c:pt idx="11">
                  <c:v>7.4468165494259095E-2</c:v>
                </c:pt>
                <c:pt idx="12">
                  <c:v>8.5537757662324604E-2</c:v>
                </c:pt>
                <c:pt idx="13">
                  <c:v>9.5097859989290295E-2</c:v>
                </c:pt>
                <c:pt idx="14">
                  <c:v>0.103148472475156</c:v>
                </c:pt>
                <c:pt idx="15">
                  <c:v>0.109689595119922</c:v>
                </c:pt>
                <c:pt idx="16">
                  <c:v>0.116733881045055</c:v>
                </c:pt>
                <c:pt idx="17">
                  <c:v>0.12931296305421999</c:v>
                </c:pt>
                <c:pt idx="18">
                  <c:v>0.136357248979353</c:v>
                </c:pt>
                <c:pt idx="19">
                  <c:v>0.14692367786705199</c:v>
                </c:pt>
                <c:pt idx="20">
                  <c:v>0.16252173955841701</c:v>
                </c:pt>
                <c:pt idx="21">
                  <c:v>0.17258500516574901</c:v>
                </c:pt>
                <c:pt idx="22">
                  <c:v>0.184660923894548</c:v>
                </c:pt>
                <c:pt idx="23">
                  <c:v>0.19724000590371299</c:v>
                </c:pt>
                <c:pt idx="24">
                  <c:v>0</c:v>
                </c:pt>
                <c:pt idx="25">
                  <c:v>1.0064864336691601E-3</c:v>
                </c:pt>
                <c:pt idx="26">
                  <c:v>1.5097296505037401E-3</c:v>
                </c:pt>
                <c:pt idx="27">
                  <c:v>2.5162160841728999E-3</c:v>
                </c:pt>
                <c:pt idx="28">
                  <c:v>7.5486482525187202E-3</c:v>
                </c:pt>
                <c:pt idx="29">
                  <c:v>1.20778372040299E-2</c:v>
                </c:pt>
                <c:pt idx="30">
                  <c:v>2.26459447575562E-2</c:v>
                </c:pt>
                <c:pt idx="31">
                  <c:v>3.4723781961586098E-2</c:v>
                </c:pt>
                <c:pt idx="32">
                  <c:v>4.4788646298277703E-2</c:v>
                </c:pt>
                <c:pt idx="33">
                  <c:v>5.6363240285473099E-2</c:v>
                </c:pt>
                <c:pt idx="34">
                  <c:v>6.9447563923172195E-2</c:v>
                </c:pt>
                <c:pt idx="35">
                  <c:v>7.8002698609360099E-2</c:v>
                </c:pt>
                <c:pt idx="36">
                  <c:v>8.4041617211375E-2</c:v>
                </c:pt>
                <c:pt idx="37">
                  <c:v>9.1590265463893802E-2</c:v>
                </c:pt>
                <c:pt idx="38">
                  <c:v>0.10064864336691599</c:v>
                </c:pt>
                <c:pt idx="39">
                  <c:v>0.109707021269939</c:v>
                </c:pt>
                <c:pt idx="40">
                  <c:v>0.120778372040299</c:v>
                </c:pt>
                <c:pt idx="41">
                  <c:v>0.12883026350965299</c:v>
                </c:pt>
                <c:pt idx="42">
                  <c:v>0.13839188462950999</c:v>
                </c:pt>
                <c:pt idx="43">
                  <c:v>0.15348918113454699</c:v>
                </c:pt>
                <c:pt idx="44">
                  <c:v>0.16405728868807301</c:v>
                </c:pt>
                <c:pt idx="45">
                  <c:v>0.17462539624160001</c:v>
                </c:pt>
                <c:pt idx="46">
                  <c:v>0.18569674701196001</c:v>
                </c:pt>
                <c:pt idx="47">
                  <c:v>0.195761611348652</c:v>
                </c:pt>
                <c:pt idx="48">
                  <c:v>0.201800529950667</c:v>
                </c:pt>
              </c:numCache>
            </c:numRef>
          </c:xVal>
          <c:yVal>
            <c:numRef>
              <c:f>Exp_res!$N$3:$N$150</c:f>
              <c:numCache>
                <c:formatCode>0.0000</c:formatCode>
                <c:ptCount val="148"/>
                <c:pt idx="0">
                  <c:v>0</c:v>
                </c:pt>
                <c:pt idx="1">
                  <c:v>67.020514195858595</c:v>
                </c:pt>
                <c:pt idx="2">
                  <c:v>95.933774351627605</c:v>
                </c:pt>
                <c:pt idx="3">
                  <c:v>172.773376660243</c:v>
                </c:pt>
                <c:pt idx="4">
                  <c:v>250.82897406686001</c:v>
                </c:pt>
                <c:pt idx="5">
                  <c:v>271.47027926431798</c:v>
                </c:pt>
                <c:pt idx="6">
                  <c:v>296.947523115801</c:v>
                </c:pt>
                <c:pt idx="7">
                  <c:v>292.75482850915</c:v>
                </c:pt>
                <c:pt idx="8">
                  <c:v>286.76651890693802</c:v>
                </c:pt>
                <c:pt idx="9">
                  <c:v>283.280566467803</c:v>
                </c:pt>
                <c:pt idx="10">
                  <c:v>274.970478586193</c:v>
                </c:pt>
                <c:pt idx="11">
                  <c:v>271.87239811504202</c:v>
                </c:pt>
                <c:pt idx="12">
                  <c:v>262.47215804692001</c:v>
                </c:pt>
                <c:pt idx="13">
                  <c:v>249.72410065589199</c:v>
                </c:pt>
                <c:pt idx="14">
                  <c:v>272.057176980875</c:v>
                </c:pt>
                <c:pt idx="15">
                  <c:v>267.90668893586798</c:v>
                </c:pt>
                <c:pt idx="16">
                  <c:v>258.97965976255699</c:v>
                </c:pt>
                <c:pt idx="17">
                  <c:v>250.969986798576</c:v>
                </c:pt>
                <c:pt idx="18">
                  <c:v>254.742295484359</c:v>
                </c:pt>
                <c:pt idx="19">
                  <c:v>253.72800135500799</c:v>
                </c:pt>
                <c:pt idx="20">
                  <c:v>239.96379830350699</c:v>
                </c:pt>
                <c:pt idx="21">
                  <c:v>247.65843512217501</c:v>
                </c:pt>
                <c:pt idx="22">
                  <c:v>252.82194250898399</c:v>
                </c:pt>
                <c:pt idx="23">
                  <c:v>256.40156674809998</c:v>
                </c:pt>
                <c:pt idx="24">
                  <c:v>0</c:v>
                </c:pt>
                <c:pt idx="25">
                  <c:v>24.590919093688399</c:v>
                </c:pt>
                <c:pt idx="26">
                  <c:v>50.400090346154002</c:v>
                </c:pt>
                <c:pt idx="27">
                  <c:v>108.15791804859001</c:v>
                </c:pt>
                <c:pt idx="28">
                  <c:v>195.54114889073199</c:v>
                </c:pt>
                <c:pt idx="29">
                  <c:v>229.84045938102199</c:v>
                </c:pt>
                <c:pt idx="30">
                  <c:v>245.96059649461401</c:v>
                </c:pt>
                <c:pt idx="31">
                  <c:v>268.483398366789</c:v>
                </c:pt>
                <c:pt idx="32">
                  <c:v>272.70109461918003</c:v>
                </c:pt>
                <c:pt idx="33">
                  <c:v>261.77926586401099</c:v>
                </c:pt>
                <c:pt idx="34">
                  <c:v>271.634904795995</c:v>
                </c:pt>
                <c:pt idx="35">
                  <c:v>268.53062103136801</c:v>
                </c:pt>
                <c:pt idx="36">
                  <c:v>258.455759365635</c:v>
                </c:pt>
                <c:pt idx="37">
                  <c:v>265.19887463861397</c:v>
                </c:pt>
                <c:pt idx="38">
                  <c:v>258.90637207988101</c:v>
                </c:pt>
                <c:pt idx="39">
                  <c:v>256.21538838763399</c:v>
                </c:pt>
                <c:pt idx="40">
                  <c:v>262.21101567225003</c:v>
                </c:pt>
                <c:pt idx="41">
                  <c:v>262.25952172238198</c:v>
                </c:pt>
                <c:pt idx="42">
                  <c:v>265.30362679563098</c:v>
                </c:pt>
                <c:pt idx="43">
                  <c:v>258.028725471629</c:v>
                </c:pt>
                <c:pt idx="44">
                  <c:v>248.76454686072501</c:v>
                </c:pt>
                <c:pt idx="45">
                  <c:v>252.09609093973401</c:v>
                </c:pt>
                <c:pt idx="46">
                  <c:v>249.59237881652999</c:v>
                </c:pt>
                <c:pt idx="47">
                  <c:v>255.2664024924</c:v>
                </c:pt>
                <c:pt idx="48">
                  <c:v>247.43652975202599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5B-4304-92C5-767C5BDCE882}"/>
            </c:ext>
          </c:extLst>
        </c:ser>
        <c:ser>
          <c:idx val="2"/>
          <c:order val="2"/>
          <c:tx>
            <c:v>0.5% 100 kPa</c:v>
          </c:tx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Exp_res!$Q$3:$Q$150</c:f>
              <c:numCache>
                <c:formatCode>General</c:formatCode>
                <c:ptCount val="148"/>
                <c:pt idx="0">
                  <c:v>0</c:v>
                </c:pt>
                <c:pt idx="1">
                  <c:v>1.50974654136186E-3</c:v>
                </c:pt>
                <c:pt idx="2">
                  <c:v>5.0324884712062102E-3</c:v>
                </c:pt>
                <c:pt idx="3">
                  <c:v>8.5552304010505596E-3</c:v>
                </c:pt>
                <c:pt idx="4">
                  <c:v>1.35877188722568E-2</c:v>
                </c:pt>
                <c:pt idx="5">
                  <c:v>1.9626705037704199E-2</c:v>
                </c:pt>
                <c:pt idx="6">
                  <c:v>3.2711175062840402E-2</c:v>
                </c:pt>
                <c:pt idx="7">
                  <c:v>4.3279400852373397E-2</c:v>
                </c:pt>
                <c:pt idx="8">
                  <c:v>5.3847626641906503E-2</c:v>
                </c:pt>
                <c:pt idx="9">
                  <c:v>6.1396359348715797E-2</c:v>
                </c:pt>
                <c:pt idx="10">
                  <c:v>6.7435345514163303E-2</c:v>
                </c:pt>
                <c:pt idx="11">
                  <c:v>8.0016566692178798E-2</c:v>
                </c:pt>
                <c:pt idx="12">
                  <c:v>8.6055552857626297E-2</c:v>
                </c:pt>
                <c:pt idx="13">
                  <c:v>9.9140022882762399E-2</c:v>
                </c:pt>
                <c:pt idx="14">
                  <c:v>0.11323099060213999</c:v>
                </c:pt>
                <c:pt idx="15">
                  <c:v>0.12329596754455199</c:v>
                </c:pt>
                <c:pt idx="16">
                  <c:v>0.134367442181206</c:v>
                </c:pt>
                <c:pt idx="17">
                  <c:v>0.14543891681786</c:v>
                </c:pt>
                <c:pt idx="18">
                  <c:v>0.15550389376027199</c:v>
                </c:pt>
                <c:pt idx="19">
                  <c:v>0.17160785686813201</c:v>
                </c:pt>
                <c:pt idx="20">
                  <c:v>0.189724815364474</c:v>
                </c:pt>
                <c:pt idx="21">
                  <c:v>0.20381578308385201</c:v>
                </c:pt>
                <c:pt idx="22">
                  <c:v>0</c:v>
                </c:pt>
                <c:pt idx="23">
                  <c:v>2.0125720752726299E-3</c:v>
                </c:pt>
                <c:pt idx="24">
                  <c:v>4.0251441505452599E-3</c:v>
                </c:pt>
                <c:pt idx="25">
                  <c:v>7.0440022634542104E-3</c:v>
                </c:pt>
                <c:pt idx="26">
                  <c:v>1.40880045269084E-2</c:v>
                </c:pt>
                <c:pt idx="27">
                  <c:v>2.4654007922089698E-2</c:v>
                </c:pt>
                <c:pt idx="28">
                  <c:v>3.5723154336089198E-2</c:v>
                </c:pt>
                <c:pt idx="29">
                  <c:v>4.4779728674816E-2</c:v>
                </c:pt>
                <c:pt idx="30">
                  <c:v>5.3333159994724703E-2</c:v>
                </c:pt>
                <c:pt idx="31">
                  <c:v>6.3899163389906005E-2</c:v>
                </c:pt>
                <c:pt idx="32">
                  <c:v>6.8930593578087604E-2</c:v>
                </c:pt>
                <c:pt idx="33">
                  <c:v>7.3962023766269203E-2</c:v>
                </c:pt>
                <c:pt idx="34">
                  <c:v>8.1006026029723302E-2</c:v>
                </c:pt>
                <c:pt idx="35">
                  <c:v>9.3584601500177306E-2</c:v>
                </c:pt>
                <c:pt idx="36">
                  <c:v>9.8616031688358793E-2</c:v>
                </c:pt>
                <c:pt idx="37">
                  <c:v>0.107672606027086</c:v>
                </c:pt>
                <c:pt idx="38">
                  <c:v>0.12025118149753999</c:v>
                </c:pt>
                <c:pt idx="39">
                  <c:v>0.130314041873903</c:v>
                </c:pt>
                <c:pt idx="40">
                  <c:v>0.13886747319381099</c:v>
                </c:pt>
                <c:pt idx="41">
                  <c:v>0.14691776149490199</c:v>
                </c:pt>
                <c:pt idx="42">
                  <c:v>0.15949633696535601</c:v>
                </c:pt>
                <c:pt idx="43">
                  <c:v>0.17056548337935501</c:v>
                </c:pt>
                <c:pt idx="44">
                  <c:v>0.18364720186862701</c:v>
                </c:pt>
                <c:pt idx="45">
                  <c:v>0.20176035054608099</c:v>
                </c:pt>
              </c:numCache>
            </c:numRef>
          </c:xVal>
          <c:yVal>
            <c:numRef>
              <c:f>Exp_res!$R$3:$R$150</c:f>
              <c:numCache>
                <c:formatCode>General</c:formatCode>
                <c:ptCount val="148"/>
                <c:pt idx="0">
                  <c:v>0</c:v>
                </c:pt>
                <c:pt idx="1">
                  <c:v>74.384742815348901</c:v>
                </c:pt>
                <c:pt idx="2">
                  <c:v>166.308389818487</c:v>
                </c:pt>
                <c:pt idx="3">
                  <c:v>230.362954944086</c:v>
                </c:pt>
                <c:pt idx="4">
                  <c:v>274.74048744141999</c:v>
                </c:pt>
                <c:pt idx="5">
                  <c:v>346.37416884695699</c:v>
                </c:pt>
                <c:pt idx="6">
                  <c:v>399.40630559804299</c:v>
                </c:pt>
                <c:pt idx="7">
                  <c:v>408.83524169571501</c:v>
                </c:pt>
                <c:pt idx="8">
                  <c:v>402.04646075946499</c:v>
                </c:pt>
                <c:pt idx="9">
                  <c:v>381.86176107151698</c:v>
                </c:pt>
                <c:pt idx="10">
                  <c:v>370.740888300866</c:v>
                </c:pt>
                <c:pt idx="11">
                  <c:v>376.44577737096398</c:v>
                </c:pt>
                <c:pt idx="12">
                  <c:v>371.22666500589099</c:v>
                </c:pt>
                <c:pt idx="13">
                  <c:v>347.52192157499002</c:v>
                </c:pt>
                <c:pt idx="14">
                  <c:v>341.86042455839498</c:v>
                </c:pt>
                <c:pt idx="15">
                  <c:v>328.67961364922201</c:v>
                </c:pt>
                <c:pt idx="16">
                  <c:v>340.97572103517302</c:v>
                </c:pt>
                <c:pt idx="17">
                  <c:v>340.47218231286303</c:v>
                </c:pt>
                <c:pt idx="18">
                  <c:v>314.66651831487701</c:v>
                </c:pt>
                <c:pt idx="19">
                  <c:v>329.91852039059802</c:v>
                </c:pt>
                <c:pt idx="20">
                  <c:v>315.86158348521099</c:v>
                </c:pt>
                <c:pt idx="21">
                  <c:v>307.36426964955399</c:v>
                </c:pt>
                <c:pt idx="22">
                  <c:v>0</c:v>
                </c:pt>
                <c:pt idx="23">
                  <c:v>61.256562256687999</c:v>
                </c:pt>
                <c:pt idx="24">
                  <c:v>120.25971439137</c:v>
                </c:pt>
                <c:pt idx="25">
                  <c:v>199.75460026583599</c:v>
                </c:pt>
                <c:pt idx="26">
                  <c:v>259.39928259964302</c:v>
                </c:pt>
                <c:pt idx="27">
                  <c:v>310.19800271315802</c:v>
                </c:pt>
                <c:pt idx="28">
                  <c:v>332.693038908468</c:v>
                </c:pt>
                <c:pt idx="29">
                  <c:v>338.911981998155</c:v>
                </c:pt>
                <c:pt idx="30">
                  <c:v>344.03714776783102</c:v>
                </c:pt>
                <c:pt idx="31">
                  <c:v>317.768500927535</c:v>
                </c:pt>
                <c:pt idx="32">
                  <c:v>322.56568304674499</c:v>
                </c:pt>
                <c:pt idx="33">
                  <c:v>326.95220852320898</c:v>
                </c:pt>
                <c:pt idx="34">
                  <c:v>302.16040483637101</c:v>
                </c:pt>
                <c:pt idx="35">
                  <c:v>317.15800707673702</c:v>
                </c:pt>
                <c:pt idx="36">
                  <c:v>307.22282790172898</c:v>
                </c:pt>
                <c:pt idx="37">
                  <c:v>296.62141175974801</c:v>
                </c:pt>
                <c:pt idx="38">
                  <c:v>309.03980436522801</c:v>
                </c:pt>
                <c:pt idx="39">
                  <c:v>283.98802215952401</c:v>
                </c:pt>
                <c:pt idx="40">
                  <c:v>298.38063128539602</c:v>
                </c:pt>
                <c:pt idx="41">
                  <c:v>299.25685517606701</c:v>
                </c:pt>
                <c:pt idx="42">
                  <c:v>277.72930753336499</c:v>
                </c:pt>
                <c:pt idx="43">
                  <c:v>296.61726047139098</c:v>
                </c:pt>
                <c:pt idx="44">
                  <c:v>290.25872421754298</c:v>
                </c:pt>
                <c:pt idx="45">
                  <c:v>268.80848956889298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5B-4304-92C5-767C5BDCE882}"/>
            </c:ext>
          </c:extLst>
        </c:ser>
        <c:ser>
          <c:idx val="3"/>
          <c:order val="3"/>
          <c:tx>
            <c:v>0.5% 100kPa L51</c:v>
          </c:tx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Exp_res!$U$3:$U$150</c:f>
              <c:numCache>
                <c:formatCode>General</c:formatCode>
                <c:ptCount val="148"/>
                <c:pt idx="0">
                  <c:v>0</c:v>
                </c:pt>
                <c:pt idx="1">
                  <c:v>1.5096046698992299E-3</c:v>
                </c:pt>
                <c:pt idx="2">
                  <c:v>3.0192093397984599E-3</c:v>
                </c:pt>
                <c:pt idx="3">
                  <c:v>7.0448217928630701E-3</c:v>
                </c:pt>
                <c:pt idx="4">
                  <c:v>1.25800389158269E-2</c:v>
                </c:pt>
                <c:pt idx="5">
                  <c:v>2.26440700484884E-2</c:v>
                </c:pt>
                <c:pt idx="6">
                  <c:v>3.2204899624516899E-2</c:v>
                </c:pt>
                <c:pt idx="7">
                  <c:v>4.1765729200545297E-2</c:v>
                </c:pt>
                <c:pt idx="8">
                  <c:v>5.1829760333206902E-2</c:v>
                </c:pt>
                <c:pt idx="9">
                  <c:v>6.0887388352602198E-2</c:v>
                </c:pt>
                <c:pt idx="10">
                  <c:v>7.0951419485263706E-2</c:v>
                </c:pt>
                <c:pt idx="11">
                  <c:v>8.0512249061292201E-2</c:v>
                </c:pt>
                <c:pt idx="12">
                  <c:v>9.00730786373206E-2</c:v>
                </c:pt>
                <c:pt idx="13">
                  <c:v>9.8627505100082904E-2</c:v>
                </c:pt>
                <c:pt idx="14">
                  <c:v>0.107685133119478</c:v>
                </c:pt>
                <c:pt idx="15">
                  <c:v>0.116742761138874</c:v>
                </c:pt>
                <c:pt idx="16">
                  <c:v>0.12630359071490199</c:v>
                </c:pt>
                <c:pt idx="17">
                  <c:v>0.13586442029093099</c:v>
                </c:pt>
                <c:pt idx="18">
                  <c:v>0.14542524986695901</c:v>
                </c:pt>
                <c:pt idx="19">
                  <c:v>0.155489280999621</c:v>
                </c:pt>
                <c:pt idx="20">
                  <c:v>0.165553312132282</c:v>
                </c:pt>
                <c:pt idx="21">
                  <c:v>0.17561734326494399</c:v>
                </c:pt>
                <c:pt idx="22">
                  <c:v>0.18668777751087101</c:v>
                </c:pt>
                <c:pt idx="23">
                  <c:v>0.197758211756799</c:v>
                </c:pt>
                <c:pt idx="24">
                  <c:v>0</c:v>
                </c:pt>
                <c:pt idx="25">
                  <c:v>2.0127251680076802E-3</c:v>
                </c:pt>
                <c:pt idx="26">
                  <c:v>4.5286316280172796E-3</c:v>
                </c:pt>
                <c:pt idx="27">
                  <c:v>9.0572632560345593E-3</c:v>
                </c:pt>
                <c:pt idx="28">
                  <c:v>1.2579532300048E-2</c:v>
                </c:pt>
                <c:pt idx="29">
                  <c:v>2.2139976848084501E-2</c:v>
                </c:pt>
                <c:pt idx="30">
                  <c:v>3.0694058812117099E-2</c:v>
                </c:pt>
                <c:pt idx="31">
                  <c:v>3.9248140776149701E-2</c:v>
                </c:pt>
                <c:pt idx="32">
                  <c:v>4.78022227401824E-2</c:v>
                </c:pt>
                <c:pt idx="33">
                  <c:v>5.6356304704215002E-2</c:v>
                </c:pt>
                <c:pt idx="34">
                  <c:v>6.4910386668247694E-2</c:v>
                </c:pt>
                <c:pt idx="35">
                  <c:v>7.49740125082861E-2</c:v>
                </c:pt>
                <c:pt idx="36">
                  <c:v>8.4031275764320595E-2</c:v>
                </c:pt>
                <c:pt idx="37">
                  <c:v>9.2585357728353301E-2</c:v>
                </c:pt>
                <c:pt idx="38">
                  <c:v>0.10113943969238599</c:v>
                </c:pt>
                <c:pt idx="39">
                  <c:v>0.11019670294842</c:v>
                </c:pt>
                <c:pt idx="40">
                  <c:v>0.119253966204455</c:v>
                </c:pt>
                <c:pt idx="41">
                  <c:v>0.12831122946049001</c:v>
                </c:pt>
                <c:pt idx="42">
                  <c:v>0.13736849271652399</c:v>
                </c:pt>
                <c:pt idx="43">
                  <c:v>0.146425755972559</c:v>
                </c:pt>
                <c:pt idx="44">
                  <c:v>0.15548301922859301</c:v>
                </c:pt>
                <c:pt idx="45">
                  <c:v>0.16504346377663001</c:v>
                </c:pt>
                <c:pt idx="46">
                  <c:v>0.17460390832466599</c:v>
                </c:pt>
                <c:pt idx="47">
                  <c:v>0.184164352872703</c:v>
                </c:pt>
                <c:pt idx="48">
                  <c:v>0.19825342904875601</c:v>
                </c:pt>
              </c:numCache>
            </c:numRef>
          </c:xVal>
          <c:yVal>
            <c:numRef>
              <c:f>Exp_res!$V$3:$V$150</c:f>
              <c:numCache>
                <c:formatCode>General</c:formatCode>
                <c:ptCount val="148"/>
                <c:pt idx="0">
                  <c:v>0</c:v>
                </c:pt>
                <c:pt idx="1">
                  <c:v>52.4178731231179</c:v>
                </c:pt>
                <c:pt idx="2">
                  <c:v>110.178797361937</c:v>
                </c:pt>
                <c:pt idx="3">
                  <c:v>194.95903015117199</c:v>
                </c:pt>
                <c:pt idx="4">
                  <c:v>289.55231195304799</c:v>
                </c:pt>
                <c:pt idx="5">
                  <c:v>367.92932162944197</c:v>
                </c:pt>
                <c:pt idx="6">
                  <c:v>421.030470306768</c:v>
                </c:pt>
                <c:pt idx="7">
                  <c:v>438.65303731039398</c:v>
                </c:pt>
                <c:pt idx="8">
                  <c:v>420.466160942123</c:v>
                </c:pt>
                <c:pt idx="9">
                  <c:v>433.25287944842898</c:v>
                </c:pt>
                <c:pt idx="10">
                  <c:v>440.97535845016199</c:v>
                </c:pt>
                <c:pt idx="11">
                  <c:v>436.34052713377901</c:v>
                </c:pt>
                <c:pt idx="12">
                  <c:v>435.647733013341</c:v>
                </c:pt>
                <c:pt idx="13">
                  <c:v>447.04206856397099</c:v>
                </c:pt>
                <c:pt idx="14">
                  <c:v>440.19344249026</c:v>
                </c:pt>
                <c:pt idx="15">
                  <c:v>447.988478652092</c:v>
                </c:pt>
                <c:pt idx="16">
                  <c:v>457.185545906551</c:v>
                </c:pt>
                <c:pt idx="17">
                  <c:v>458.76853324281598</c:v>
                </c:pt>
                <c:pt idx="18">
                  <c:v>462.39473703058701</c:v>
                </c:pt>
                <c:pt idx="19">
                  <c:v>472.38754271506201</c:v>
                </c:pt>
                <c:pt idx="20">
                  <c:v>469.23412920423499</c:v>
                </c:pt>
                <c:pt idx="21">
                  <c:v>464.76878020821601</c:v>
                </c:pt>
                <c:pt idx="22">
                  <c:v>454.19536713794503</c:v>
                </c:pt>
                <c:pt idx="23">
                  <c:v>445.488973678219</c:v>
                </c:pt>
                <c:pt idx="24">
                  <c:v>0</c:v>
                </c:pt>
                <c:pt idx="25">
                  <c:v>73.850942579969001</c:v>
                </c:pt>
                <c:pt idx="26">
                  <c:v>143.65106455951101</c:v>
                </c:pt>
                <c:pt idx="27">
                  <c:v>233.56273255976001</c:v>
                </c:pt>
                <c:pt idx="28">
                  <c:v>285.32555058937402</c:v>
                </c:pt>
                <c:pt idx="29">
                  <c:v>356.73632209571798</c:v>
                </c:pt>
                <c:pt idx="30">
                  <c:v>391.285081325536</c:v>
                </c:pt>
                <c:pt idx="31">
                  <c:v>412.03706184217401</c:v>
                </c:pt>
                <c:pt idx="32">
                  <c:v>422.24778072469502</c:v>
                </c:pt>
                <c:pt idx="33">
                  <c:v>429.7103035545</c:v>
                </c:pt>
                <c:pt idx="34">
                  <c:v>432.50991746074902</c:v>
                </c:pt>
                <c:pt idx="35">
                  <c:v>446.06103475814098</c:v>
                </c:pt>
                <c:pt idx="36">
                  <c:v>450.04486906859501</c:v>
                </c:pt>
                <c:pt idx="37">
                  <c:v>465.98881605207703</c:v>
                </c:pt>
                <c:pt idx="38">
                  <c:v>475.93104038229001</c:v>
                </c:pt>
                <c:pt idx="39">
                  <c:v>481.218439013367</c:v>
                </c:pt>
                <c:pt idx="40">
                  <c:v>497.16142117285398</c:v>
                </c:pt>
                <c:pt idx="41">
                  <c:v>504.47327577698701</c:v>
                </c:pt>
                <c:pt idx="42">
                  <c:v>515.490381606607</c:v>
                </c:pt>
                <c:pt idx="43">
                  <c:v>518.78694985871402</c:v>
                </c:pt>
                <c:pt idx="44">
                  <c:v>526.66065631865297</c:v>
                </c:pt>
                <c:pt idx="45">
                  <c:v>534.44524566067798</c:v>
                </c:pt>
                <c:pt idx="46">
                  <c:v>528.56427251492198</c:v>
                </c:pt>
                <c:pt idx="47">
                  <c:v>526.95287312713901</c:v>
                </c:pt>
                <c:pt idx="48">
                  <c:v>531.28677939570196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5B-4304-92C5-767C5BDCE882}"/>
            </c:ext>
          </c:extLst>
        </c:ser>
        <c:ser>
          <c:idx val="4"/>
          <c:order val="4"/>
          <c:tx>
            <c:v>0.% 100kPa</c:v>
          </c:tx>
          <c:spPr>
            <a:ln w="1440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44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Exp_res!$BF$3:$BF$650</c:f>
              <c:numCache>
                <c:formatCode>General</c:formatCode>
                <c:ptCount val="648"/>
                <c:pt idx="0" formatCode="0.00%">
                  <c:v>0</c:v>
                </c:pt>
                <c:pt idx="1">
                  <c:v>9.8138249271608798E-6</c:v>
                </c:pt>
                <c:pt idx="2">
                  <c:v>2.9358848456606899E-5</c:v>
                </c:pt>
                <c:pt idx="3">
                  <c:v>4.8858924511129997E-5</c:v>
                </c:pt>
                <c:pt idx="4">
                  <c:v>6.8313953614020995E-5</c:v>
                </c:pt>
                <c:pt idx="5">
                  <c:v>8.7723841707648594E-5</c:v>
                </c:pt>
                <c:pt idx="6">
                  <c:v>1.07088500057804E-4</c:v>
                </c:pt>
                <c:pt idx="7">
                  <c:v>1.26407845169983E-4</c:v>
                </c:pt>
                <c:pt idx="8">
                  <c:v>1.4568179870627E-4</c:v>
                </c:pt>
                <c:pt idx="9">
                  <c:v>1.64910287403218E-4</c:v>
                </c:pt>
                <c:pt idx="10">
                  <c:v>1.8409324298988001E-4</c:v>
                </c:pt>
                <c:pt idx="11">
                  <c:v>2.03230602107022E-4</c:v>
                </c:pt>
                <c:pt idx="12">
                  <c:v>2.2232230622724899E-4</c:v>
                </c:pt>
                <c:pt idx="13">
                  <c:v>2.4136830157554399E-4</c:v>
                </c:pt>
                <c:pt idx="14">
                  <c:v>2.6036853905127603E-4</c:v>
                </c:pt>
                <c:pt idx="15">
                  <c:v>2.79322974150878E-4</c:v>
                </c:pt>
                <c:pt idx="16">
                  <c:v>2.9823156689147E-4</c:v>
                </c:pt>
                <c:pt idx="17">
                  <c:v>3.1709428173566602E-4</c:v>
                </c:pt>
                <c:pt idx="18">
                  <c:v>3.3591108751755997E-4</c:v>
                </c:pt>
                <c:pt idx="19">
                  <c:v>3.5468195736933802E-4</c:v>
                </c:pt>
                <c:pt idx="20">
                  <c:v>3.7340686864950401E-4</c:v>
                </c:pt>
                <c:pt idx="21">
                  <c:v>3.9208580287161898E-4</c:v>
                </c:pt>
                <c:pt idx="22">
                  <c:v>4.1071874563472098E-4</c:v>
                </c:pt>
                <c:pt idx="23">
                  <c:v>4.2930568655430299E-4</c:v>
                </c:pt>
                <c:pt idx="24">
                  <c:v>4.47846619194833E-4</c:v>
                </c:pt>
                <c:pt idx="25">
                  <c:v>4.6634154100301501E-4</c:v>
                </c:pt>
                <c:pt idx="26">
                  <c:v>4.8479045324254199E-4</c:v>
                </c:pt>
                <c:pt idx="27">
                  <c:v>5.0319336092928004E-4</c:v>
                </c:pt>
                <c:pt idx="28">
                  <c:v>5.2155027276830704E-4</c:v>
                </c:pt>
                <c:pt idx="29">
                  <c:v>5.39861201091128E-4</c:v>
                </c:pt>
                <c:pt idx="30">
                  <c:v>5.5812616179493502E-4</c:v>
                </c:pt>
                <c:pt idx="31">
                  <c:v>5.7634517428194199E-4</c:v>
                </c:pt>
                <c:pt idx="32">
                  <c:v>5.9451826140047498E-4</c:v>
                </c:pt>
                <c:pt idx="33">
                  <c:v>6.1264544938620705E-4</c:v>
                </c:pt>
                <c:pt idx="34">
                  <c:v>6.3072676780542999E-4</c:v>
                </c:pt>
                <c:pt idx="35">
                  <c:v>6.48762249498338E-4</c:v>
                </c:pt>
                <c:pt idx="36">
                  <c:v>6.66751930523656E-4</c:v>
                </c:pt>
                <c:pt idx="37">
                  <c:v>6.8469585010420104E-4</c:v>
                </c:pt>
                <c:pt idx="38">
                  <c:v>7.0259405057310404E-4</c:v>
                </c:pt>
                <c:pt idx="39">
                  <c:v>7.2044657732109601E-4</c:v>
                </c:pt>
                <c:pt idx="40">
                  <c:v>7.3825347874445903E-4</c:v>
                </c:pt>
                <c:pt idx="41">
                  <c:v>7.5601480619388504E-4</c:v>
                </c:pt>
                <c:pt idx="42">
                  <c:v>7.7373061392410798E-4</c:v>
                </c:pt>
                <c:pt idx="43">
                  <c:v>7.9140095904419903E-4</c:v>
                </c:pt>
                <c:pt idx="44">
                  <c:v>8.0902590146867E-4</c:v>
                </c:pt>
                <c:pt idx="45">
                  <c:v>8.2660550386939099E-4</c:v>
                </c:pt>
                <c:pt idx="46">
                  <c:v>8.4413983162779001E-4</c:v>
                </c:pt>
                <c:pt idx="47">
                  <c:v>8.6162895278837903E-4</c:v>
                </c:pt>
                <c:pt idx="48">
                  <c:v>8.7907293801205003E-4</c:v>
                </c:pt>
                <c:pt idx="49">
                  <c:v>8.9647186053082198E-4</c:v>
                </c:pt>
                <c:pt idx="50">
                  <c:v>9.1382579610274205E-4</c:v>
                </c:pt>
                <c:pt idx="51">
                  <c:v>9.31134822967072E-4</c:v>
                </c:pt>
                <c:pt idx="52">
                  <c:v>9.4839902180068696E-4</c:v>
                </c:pt>
                <c:pt idx="53">
                  <c:v>9.6561847567462904E-4</c:v>
                </c:pt>
                <c:pt idx="54">
                  <c:v>9.8279327001080303E-4</c:v>
                </c:pt>
                <c:pt idx="55">
                  <c:v>9.9992349253989993E-4</c:v>
                </c:pt>
                <c:pt idx="56">
                  <c:v>1.01700923325905E-3</c:v>
                </c:pt>
                <c:pt idx="57">
                  <c:v>1.0340505843905901E-3</c:v>
                </c:pt>
                <c:pt idx="58">
                  <c:v>1.05104764034037E-3</c:v>
                </c:pt>
                <c:pt idx="59">
                  <c:v>1.0680004976574399E-3</c:v>
                </c:pt>
                <c:pt idx="60">
                  <c:v>1.08490925499328E-3</c:v>
                </c:pt>
                <c:pt idx="61">
                  <c:v>1.1017740130617199E-3</c:v>
                </c:pt>
                <c:pt idx="62">
                  <c:v>1.1185948745994401E-3</c:v>
                </c:pt>
                <c:pt idx="63">
                  <c:v>1.1353719443262899E-3</c:v>
                </c:pt>
                <c:pt idx="64">
                  <c:v>1.15210532890631E-3</c:v>
                </c:pt>
                <c:pt idx="65">
                  <c:v>1.16879513690866E-3</c:v>
                </c:pt>
                <c:pt idx="66">
                  <c:v>1.18544147876956E-3</c:v>
                </c:pt>
                <c:pt idx="67">
                  <c:v>1.20204446675333E-3</c:v>
                </c:pt>
                <c:pt idx="68">
                  <c:v>1.2186042149146801E-3</c:v>
                </c:pt>
                <c:pt idx="69">
                  <c:v>1.2351208390609901E-3</c:v>
                </c:pt>
                <c:pt idx="70">
                  <c:v>1.2515944567145E-3</c:v>
                </c:pt>
                <c:pt idx="71">
                  <c:v>1.26802518707489E-3</c:v>
                </c:pt>
                <c:pt idx="72">
                  <c:v>1.28441315098234E-3</c:v>
                </c:pt>
                <c:pt idx="73">
                  <c:v>1.30075847088048E-3</c:v>
                </c:pt>
                <c:pt idx="74">
                  <c:v>1.31706127077933E-3</c:v>
                </c:pt>
                <c:pt idx="75">
                  <c:v>1.3333216762190501E-3</c:v>
                </c:pt>
                <c:pt idx="76">
                  <c:v>1.34953981423331E-3</c:v>
                </c:pt>
                <c:pt idx="77">
                  <c:v>1.3657158133132099E-3</c:v>
                </c:pt>
                <c:pt idx="78">
                  <c:v>1.3818498033707899E-3</c:v>
                </c:pt>
                <c:pt idx="79">
                  <c:v>1.3979419157036899E-3</c:v>
                </c:pt>
                <c:pt idx="80">
                  <c:v>1.41399228295874E-3</c:v>
                </c:pt>
                <c:pt idx="81">
                  <c:v>1.4300010390969099E-3</c:v>
                </c:pt>
                <c:pt idx="82">
                  <c:v>1.4459683193575399E-3</c:v>
                </c:pt>
                <c:pt idx="83">
                  <c:v>1.4618942602229799E-3</c:v>
                </c:pt>
                <c:pt idx="84">
                  <c:v>1.4777789993836599E-3</c:v>
                </c:pt>
                <c:pt idx="85">
                  <c:v>1.49362267570294E-3</c:v>
                </c:pt>
                <c:pt idx="86">
                  <c:v>1.50942542918227E-3</c:v>
                </c:pt>
                <c:pt idx="87">
                  <c:v>1.5251874009265701E-3</c:v>
                </c:pt>
                <c:pt idx="88">
                  <c:v>1.5409087331097601E-3</c:v>
                </c:pt>
                <c:pt idx="89">
                  <c:v>1.5565895689400699E-3</c:v>
                </c:pt>
                <c:pt idx="90">
                  <c:v>1.57223005262612E-3</c:v>
                </c:pt>
                <c:pt idx="91">
                  <c:v>1.5878303293429901E-3</c:v>
                </c:pt>
                <c:pt idx="92">
                  <c:v>1.6033905451978601E-3</c:v>
                </c:pt>
                <c:pt idx="93">
                  <c:v>1.6189108471969299E-3</c:v>
                </c:pt>
                <c:pt idx="94">
                  <c:v>1.63439138321128E-3</c:v>
                </c:pt>
                <c:pt idx="95">
                  <c:v>1.6498323019440301E-3</c:v>
                </c:pt>
                <c:pt idx="96">
                  <c:v>1.66523375289696E-3</c:v>
                </c:pt>
                <c:pt idx="97">
                  <c:v>1.68059588633766E-3</c:v>
                </c:pt>
                <c:pt idx="98">
                  <c:v>1.69591885326684E-3</c:v>
                </c:pt>
                <c:pt idx="99">
                  <c:v>1.7112028053854499E-3</c:v>
                </c:pt>
                <c:pt idx="100">
                  <c:v>1.7264478950630099E-3</c:v>
                </c:pt>
                <c:pt idx="101">
                  <c:v>1.7416542753047599E-3</c:v>
                </c:pt>
                <c:pt idx="102">
                  <c:v>1.7568220997205999E-3</c:v>
                </c:pt>
                <c:pt idx="103">
                  <c:v>1.77195152249263E-3</c:v>
                </c:pt>
                <c:pt idx="104">
                  <c:v>1.7870426983446399E-3</c:v>
                </c:pt>
                <c:pt idx="105">
                  <c:v>1.8020957825102899E-3</c:v>
                </c:pt>
                <c:pt idx="106">
                  <c:v>1.81711093070271E-3</c:v>
                </c:pt>
                <c:pt idx="107">
                  <c:v>1.8320882990835699E-3</c:v>
                </c:pt>
                <c:pt idx="108">
                  <c:v>1.8470280442332301E-3</c:v>
                </c:pt>
                <c:pt idx="109">
                  <c:v>1.8619303231201601E-3</c:v>
                </c:pt>
                <c:pt idx="110">
                  <c:v>1.8767952930716599E-3</c:v>
                </c:pt>
                <c:pt idx="111">
                  <c:v>1.89162311174423E-3</c:v>
                </c:pt>
                <c:pt idx="112">
                  <c:v>1.9064139370944999E-3</c:v>
                </c:pt>
                <c:pt idx="113">
                  <c:v>1.9211679273505101E-3</c:v>
                </c:pt>
                <c:pt idx="114">
                  <c:v>1.9358852409829799E-3</c:v>
                </c:pt>
                <c:pt idx="115">
                  <c:v>1.95056603667765E-3</c:v>
                </c:pt>
                <c:pt idx="116">
                  <c:v>1.9652104733069399E-3</c:v>
                </c:pt>
                <c:pt idx="117">
                  <c:v>1.97981870990286E-3</c:v>
                </c:pt>
                <c:pt idx="118">
                  <c:v>1.9943909056298801E-3</c:v>
                </c:pt>
                <c:pt idx="119">
                  <c:v>2.0089272197580201E-3</c:v>
                </c:pt>
                <c:pt idx="120">
                  <c:v>2.0234278116364902E-3</c:v>
                </c:pt>
                <c:pt idx="121">
                  <c:v>2.0378928406681401E-3</c:v>
                </c:pt>
                <c:pt idx="122">
                  <c:v>2.0523224662831901E-3</c:v>
                </c:pt>
                <c:pt idx="123">
                  <c:v>2.0667168479144198E-3</c:v>
                </c:pt>
                <c:pt idx="124">
                  <c:v>2.0810761449723599E-3</c:v>
                </c:pt>
                <c:pt idx="125">
                  <c:v>2.0954005168206001E-3</c:v>
                </c:pt>
                <c:pt idx="126">
                  <c:v>2.1096901227520299E-3</c:v>
                </c:pt>
                <c:pt idx="127">
                  <c:v>2.1239451219649099E-3</c:v>
                </c:pt>
                <c:pt idx="128">
                  <c:v>2.1381656735400502E-3</c:v>
                </c:pt>
                <c:pt idx="129">
                  <c:v>2.1523519364176902E-3</c:v>
                </c:pt>
                <c:pt idx="130">
                  <c:v>2.1665040693753098E-3</c:v>
                </c:pt>
                <c:pt idx="131">
                  <c:v>2.1806222310055299E-3</c:v>
                </c:pt>
                <c:pt idx="132">
                  <c:v>2.1947065796948601E-3</c:v>
                </c:pt>
                <c:pt idx="133">
                  <c:v>2.2087572736022398E-3</c:v>
                </c:pt>
                <c:pt idx="134">
                  <c:v>2.2227744706386802E-3</c:v>
                </c:pt>
                <c:pt idx="135">
                  <c:v>2.23675832844692E-3</c:v>
                </c:pt>
                <c:pt idx="136">
                  <c:v>2.25070900438168E-3</c:v>
                </c:pt>
                <c:pt idx="137">
                  <c:v>2.2646266554902702E-3</c:v>
                </c:pt>
                <c:pt idx="138">
                  <c:v>2.2785114384936199E-3</c:v>
                </c:pt>
                <c:pt idx="139">
                  <c:v>2.2923635097680901E-3</c:v>
                </c:pt>
                <c:pt idx="140">
                  <c:v>2.3061830253270901E-3</c:v>
                </c:pt>
                <c:pt idx="141">
                  <c:v>2.3199701408037499E-3</c:v>
                </c:pt>
                <c:pt idx="142">
                  <c:v>2.3337250114337299E-3</c:v>
                </c:pt>
                <c:pt idx="143">
                  <c:v>2.3474477920383701E-3</c:v>
                </c:pt>
                <c:pt idx="144">
                  <c:v>2.3611386370086902E-3</c:v>
                </c:pt>
                <c:pt idx="145">
                  <c:v>2.3747977002893002E-3</c:v>
                </c:pt>
                <c:pt idx="146">
                  <c:v>2.38842513536329E-3</c:v>
                </c:pt>
                <c:pt idx="147">
                  <c:v>2.4011939663327801E-3</c:v>
                </c:pt>
                <c:pt idx="148">
                  <c:v>2.45660213139872E-3</c:v>
                </c:pt>
                <c:pt idx="149">
                  <c:v>2.5121404993608599E-3</c:v>
                </c:pt>
                <c:pt idx="150">
                  <c:v>2.5678090181030398E-3</c:v>
                </c:pt>
                <c:pt idx="151">
                  <c:v>2.6236076549665602E-3</c:v>
                </c:pt>
                <c:pt idx="152">
                  <c:v>2.6795363966869799E-3</c:v>
                </c:pt>
                <c:pt idx="153">
                  <c:v>2.7355952493313801E-3</c:v>
                </c:pt>
                <c:pt idx="154">
                  <c:v>2.7917842382368602E-3</c:v>
                </c:pt>
                <c:pt idx="155">
                  <c:v>2.8481034079494601E-3</c:v>
                </c:pt>
                <c:pt idx="156">
                  <c:v>2.9045528221646301E-3</c:v>
                </c:pt>
                <c:pt idx="157">
                  <c:v>2.9611325636685602E-3</c:v>
                </c:pt>
                <c:pt idx="158">
                  <c:v>3.0178427342810298E-3</c:v>
                </c:pt>
                <c:pt idx="159">
                  <c:v>3.0746834547993101E-3</c:v>
                </c:pt>
                <c:pt idx="160">
                  <c:v>3.1316548649442202E-3</c:v>
                </c:pt>
                <c:pt idx="161">
                  <c:v>3.1887571233075299E-3</c:v>
                </c:pt>
                <c:pt idx="162">
                  <c:v>3.2459904073007702E-3</c:v>
                </c:pt>
                <c:pt idx="163">
                  <c:v>3.3033549131069799E-3</c:v>
                </c:pt>
                <c:pt idx="164">
                  <c:v>3.3608508556333501E-3</c:v>
                </c:pt>
                <c:pt idx="165">
                  <c:v>3.41847846846649E-3</c:v>
                </c:pt>
                <c:pt idx="166">
                  <c:v>3.47623800383004E-3</c:v>
                </c:pt>
                <c:pt idx="167">
                  <c:v>3.53412973254427E-3</c:v>
                </c:pt>
                <c:pt idx="168">
                  <c:v>3.5921539439882702E-3</c:v>
                </c:pt>
                <c:pt idx="169">
                  <c:v>3.6503109460645101E-3</c:v>
                </c:pt>
                <c:pt idx="170">
                  <c:v>3.70860106516614E-3</c:v>
                </c:pt>
                <c:pt idx="171">
                  <c:v>3.76702464614664E-3</c:v>
                </c:pt>
                <c:pt idx="172">
                  <c:v>3.8255820522928598E-3</c:v>
                </c:pt>
                <c:pt idx="173">
                  <c:v>3.8842736653002001E-3</c:v>
                </c:pt>
                <c:pt idx="174">
                  <c:v>3.9430998852508998E-3</c:v>
                </c:pt>
                <c:pt idx="175">
                  <c:v>4.0020611305955703E-3</c:v>
                </c:pt>
                <c:pt idx="176">
                  <c:v>4.0611578381378197E-3</c:v>
                </c:pt>
                <c:pt idx="177">
                  <c:v>4.1203904630215697E-3</c:v>
                </c:pt>
                <c:pt idx="178">
                  <c:v>4.1797594787219196E-3</c:v>
                </c:pt>
                <c:pt idx="179">
                  <c:v>4.2392653770394603E-3</c:v>
                </c:pt>
                <c:pt idx="180">
                  <c:v>4.2989086680975197E-3</c:v>
                </c:pt>
                <c:pt idx="181">
                  <c:v>4.3586898803434498E-3</c:v>
                </c:pt>
                <c:pt idx="182">
                  <c:v>4.4186095605524998E-3</c:v>
                </c:pt>
                <c:pt idx="183">
                  <c:v>4.4786682738363597E-3</c:v>
                </c:pt>
                <c:pt idx="184">
                  <c:v>4.5388666036546201E-3</c:v>
                </c:pt>
                <c:pt idx="185">
                  <c:v>4.5992051518300003E-3</c:v>
                </c:pt>
                <c:pt idx="186">
                  <c:v>4.6596845385674804E-3</c:v>
                </c:pt>
                <c:pt idx="187">
                  <c:v>4.7203054024774803E-3</c:v>
                </c:pt>
                <c:pt idx="188">
                  <c:v>4.7810684006025202E-3</c:v>
                </c:pt>
                <c:pt idx="189">
                  <c:v>4.8419742084479401E-3</c:v>
                </c:pt>
                <c:pt idx="190">
                  <c:v>4.9030235200171199E-3</c:v>
                </c:pt>
                <c:pt idx="191">
                  <c:v>4.9642170478498603E-3</c:v>
                </c:pt>
                <c:pt idx="192">
                  <c:v>5.0255555230658E-3</c:v>
                </c:pt>
                <c:pt idx="193">
                  <c:v>5.0870396954118E-3</c:v>
                </c:pt>
                <c:pt idx="194">
                  <c:v>5.14867033331307E-3</c:v>
                </c:pt>
                <c:pt idx="195">
                  <c:v>5.2104482239296703E-3</c:v>
                </c:pt>
                <c:pt idx="196">
                  <c:v>5.2723741732160099E-3</c:v>
                </c:pt>
                <c:pt idx="197">
                  <c:v>5.3344490059864403E-3</c:v>
                </c:pt>
                <c:pt idx="198">
                  <c:v>5.3966735659840698E-3</c:v>
                </c:pt>
                <c:pt idx="199">
                  <c:v>5.4590487159545597E-3</c:v>
                </c:pt>
                <c:pt idx="200">
                  <c:v>5.5215753377250796E-3</c:v>
                </c:pt>
                <c:pt idx="201">
                  <c:v>5.5842543322871798E-3</c:v>
                </c:pt>
                <c:pt idx="202">
                  <c:v>5.6470866198849601E-3</c:v>
                </c:pt>
                <c:pt idx="203">
                  <c:v>5.7100731401082197E-3</c:v>
                </c:pt>
                <c:pt idx="204">
                  <c:v>5.7732148519896798E-3</c:v>
                </c:pt>
                <c:pt idx="205">
                  <c:v>5.8365127341087003E-3</c:v>
                </c:pt>
                <c:pt idx="206">
                  <c:v>5.8999677846984103E-3</c:v>
                </c:pt>
                <c:pt idx="207">
                  <c:v>5.9635810217590398E-3</c:v>
                </c:pt>
                <c:pt idx="208">
                  <c:v>6.0273534831763297E-3</c:v>
                </c:pt>
                <c:pt idx="209">
                  <c:v>6.0912862268448003E-3</c:v>
                </c:pt>
                <c:pt idx="210">
                  <c:v>6.1553803307968502E-3</c:v>
                </c:pt>
                <c:pt idx="211">
                  <c:v>6.2196368933369597E-3</c:v>
                </c:pt>
                <c:pt idx="212">
                  <c:v>6.2840570331817803E-3</c:v>
                </c:pt>
                <c:pt idx="213">
                  <c:v>6.34864188960546E-3</c:v>
                </c:pt>
                <c:pt idx="214">
                  <c:v>6.4133926225908196E-3</c:v>
                </c:pt>
                <c:pt idx="215">
                  <c:v>6.4783104129864204E-3</c:v>
                </c:pt>
                <c:pt idx="216">
                  <c:v>6.5433964626693602E-3</c:v>
                </c:pt>
                <c:pt idx="217">
                  <c:v>6.6086519947140404E-3</c:v>
                </c:pt>
                <c:pt idx="218">
                  <c:v>6.6740782535671204E-3</c:v>
                </c:pt>
                <c:pt idx="219">
                  <c:v>6.7396765052282603E-3</c:v>
                </c:pt>
                <c:pt idx="220">
                  <c:v>6.8054480374376298E-3</c:v>
                </c:pt>
                <c:pt idx="221">
                  <c:v>6.8713941598694097E-3</c:v>
                </c:pt>
                <c:pt idx="222">
                  <c:v>6.9375162043319302E-3</c:v>
                </c:pt>
                <c:pt idx="223">
                  <c:v>7.0038155249739697E-3</c:v>
                </c:pt>
                <c:pt idx="224">
                  <c:v>7.0702934984985403E-3</c:v>
                </c:pt>
                <c:pt idx="225">
                  <c:v>7.1369515243825303E-3</c:v>
                </c:pt>
                <c:pt idx="226">
                  <c:v>7.2037910251039998E-3</c:v>
                </c:pt>
                <c:pt idx="227">
                  <c:v>7.2708134463760699E-3</c:v>
                </c:pt>
                <c:pt idx="228">
                  <c:v>7.3380202573880603E-3</c:v>
                </c:pt>
                <c:pt idx="229">
                  <c:v>7.4054129510538903E-3</c:v>
                </c:pt>
                <c:pt idx="230">
                  <c:v>7.47299304426822E-3</c:v>
                </c:pt>
                <c:pt idx="231">
                  <c:v>7.5407620781695996E-3</c:v>
                </c:pt>
                <c:pt idx="232">
                  <c:v>7.6087216184116298E-3</c:v>
                </c:pt>
                <c:pt idx="233">
                  <c:v>7.67687325544196E-3</c:v>
                </c:pt>
                <c:pt idx="234">
                  <c:v>7.7452186047891596E-3</c:v>
                </c:pt>
                <c:pt idx="235">
                  <c:v>7.8137593073580106E-3</c:v>
                </c:pt>
                <c:pt idx="236">
                  <c:v>7.8824970297324097E-3</c:v>
                </c:pt>
                <c:pt idx="237">
                  <c:v>7.9514334644876297E-3</c:v>
                </c:pt>
                <c:pt idx="238">
                  <c:v>8.0205703305108404E-3</c:v>
                </c:pt>
                <c:pt idx="239">
                  <c:v>8.0899093733298403E-3</c:v>
                </c:pt>
                <c:pt idx="240">
                  <c:v>8.1594523654519701E-3</c:v>
                </c:pt>
                <c:pt idx="241">
                  <c:v>8.2292011067112408E-3</c:v>
                </c:pt>
                <c:pt idx="242">
                  <c:v>8.29915742462509E-3</c:v>
                </c:pt>
                <c:pt idx="243">
                  <c:v>8.3693231747610005E-3</c:v>
                </c:pt>
                <c:pt idx="244">
                  <c:v>8.4397002411124196E-3</c:v>
                </c:pt>
                <c:pt idx="245">
                  <c:v>8.5102905364849608E-3</c:v>
                </c:pt>
                <c:pt idx="246">
                  <c:v>8.5810960028929496E-3</c:v>
                </c:pt>
                <c:pt idx="247">
                  <c:v>8.6521186119657492E-3</c:v>
                </c:pt>
                <c:pt idx="248">
                  <c:v>8.7233603653657701E-3</c:v>
                </c:pt>
                <c:pt idx="249">
                  <c:v>8.7948232952160393E-3</c:v>
                </c:pt>
                <c:pt idx="250">
                  <c:v>8.8665094645404598E-3</c:v>
                </c:pt>
                <c:pt idx="251">
                  <c:v>8.9384209677140398E-3</c:v>
                </c:pt>
                <c:pt idx="252">
                  <c:v>9.0105599309257701E-3</c:v>
                </c:pt>
                <c:pt idx="253">
                  <c:v>9.0829285126529397E-3</c:v>
                </c:pt>
                <c:pt idx="254">
                  <c:v>9.1555289041478898E-3</c:v>
                </c:pt>
                <c:pt idx="255">
                  <c:v>9.2283633299371799E-3</c:v>
                </c:pt>
                <c:pt idx="256">
                  <c:v>9.30143404833364E-3</c:v>
                </c:pt>
                <c:pt idx="257">
                  <c:v>9.3747433519612393E-3</c:v>
                </c:pt>
                <c:pt idx="258">
                  <c:v>9.4482935682941808E-3</c:v>
                </c:pt>
                <c:pt idx="259">
                  <c:v>9.5220870602086595E-3</c:v>
                </c:pt>
                <c:pt idx="260">
                  <c:v>9.5961262265497407E-3</c:v>
                </c:pt>
                <c:pt idx="261">
                  <c:v>9.6704135027119494E-3</c:v>
                </c:pt>
                <c:pt idx="262">
                  <c:v>9.7449513612353593E-3</c:v>
                </c:pt>
                <c:pt idx="263">
                  <c:v>9.8197423124163092E-3</c:v>
                </c:pt>
                <c:pt idx="264">
                  <c:v>9.8947889049339904E-3</c:v>
                </c:pt>
                <c:pt idx="265">
                  <c:v>9.9700937264930994E-3</c:v>
                </c:pt>
                <c:pt idx="266">
                  <c:v>1.00456594044828E-2</c:v>
                </c:pt>
                <c:pt idx="267">
                  <c:v>1.01214886066527E-2</c:v>
                </c:pt>
                <c:pt idx="268">
                  <c:v>1.01975840418056E-2</c:v>
                </c:pt>
                <c:pt idx="269">
                  <c:v>1.0273948460508799E-2</c:v>
                </c:pt>
                <c:pt idx="270">
                  <c:v>1.0350584655823201E-2</c:v>
                </c:pt>
                <c:pt idx="271">
                  <c:v>1.0427495464050701E-2</c:v>
                </c:pt>
                <c:pt idx="272">
                  <c:v>1.05046837655018E-2</c:v>
                </c:pt>
                <c:pt idx="273">
                  <c:v>1.05821524852823E-2</c:v>
                </c:pt>
                <c:pt idx="274">
                  <c:v>1.0659904594100499E-2</c:v>
                </c:pt>
                <c:pt idx="275">
                  <c:v>1.07379431090953E-2</c:v>
                </c:pt>
                <c:pt idx="276">
                  <c:v>1.08162710946853E-2</c:v>
                </c:pt>
                <c:pt idx="277">
                  <c:v>1.0894891663441099E-2</c:v>
                </c:pt>
                <c:pt idx="278">
                  <c:v>1.0973807976978601E-2</c:v>
                </c:pt>
                <c:pt idx="279">
                  <c:v>1.10530232468778E-2</c:v>
                </c:pt>
                <c:pt idx="280">
                  <c:v>1.1132540735623199E-2</c:v>
                </c:pt>
                <c:pt idx="281">
                  <c:v>1.12123637575709E-2</c:v>
                </c:pt>
                <c:pt idx="282">
                  <c:v>1.12924956799401E-2</c:v>
                </c:pt>
                <c:pt idx="283">
                  <c:v>1.13729399238308E-2</c:v>
                </c:pt>
                <c:pt idx="284">
                  <c:v>1.1453699965269E-2</c:v>
                </c:pt>
                <c:pt idx="285">
                  <c:v>1.1534779336278901E-2</c:v>
                </c:pt>
                <c:pt idx="286">
                  <c:v>1.1616181625984301E-2</c:v>
                </c:pt>
                <c:pt idx="287">
                  <c:v>1.1697910481739101E-2</c:v>
                </c:pt>
                <c:pt idx="288">
                  <c:v>1.1779969610288101E-2</c:v>
                </c:pt>
                <c:pt idx="289">
                  <c:v>1.1862362778959299E-2</c:v>
                </c:pt>
                <c:pt idx="290">
                  <c:v>1.1945093816888E-2</c:v>
                </c:pt>
                <c:pt idx="291">
                  <c:v>1.20281666162742E-2</c:v>
                </c:pt>
                <c:pt idx="292">
                  <c:v>1.2111585133674999E-2</c:v>
                </c:pt>
                <c:pt idx="293">
                  <c:v>1.21953533913307E-2</c:v>
                </c:pt>
                <c:pt idx="294">
                  <c:v>1.22794754785288E-2</c:v>
                </c:pt>
                <c:pt idx="295">
                  <c:v>1.2363955553004799E-2</c:v>
                </c:pt>
                <c:pt idx="296">
                  <c:v>1.24487978423817E-2</c:v>
                </c:pt>
                <c:pt idx="297">
                  <c:v>1.2534006645650001E-2</c:v>
                </c:pt>
                <c:pt idx="298">
                  <c:v>1.2619586334688499E-2</c:v>
                </c:pt>
                <c:pt idx="299">
                  <c:v>1.27055413558274E-2</c:v>
                </c:pt>
                <c:pt idx="300">
                  <c:v>1.27918762314565E-2</c:v>
                </c:pt>
                <c:pt idx="301">
                  <c:v>1.28785955616776E-2</c:v>
                </c:pt>
                <c:pt idx="302">
                  <c:v>1.2965704026004599E-2</c:v>
                </c:pt>
                <c:pt idx="303">
                  <c:v>1.30532063851118E-2</c:v>
                </c:pt>
                <c:pt idx="304">
                  <c:v>1.31411074826323E-2</c:v>
                </c:pt>
                <c:pt idx="305">
                  <c:v>1.3229412247008E-2</c:v>
                </c:pt>
                <c:pt idx="306">
                  <c:v>1.33181256933939E-2</c:v>
                </c:pt>
                <c:pt idx="307">
                  <c:v>1.34072529256165E-2</c:v>
                </c:pt>
                <c:pt idx="308">
                  <c:v>1.3496799138190799E-2</c:v>
                </c:pt>
                <c:pt idx="309">
                  <c:v>1.35867696183955E-2</c:v>
                </c:pt>
                <c:pt idx="310">
                  <c:v>1.3677169748409599E-2</c:v>
                </c:pt>
                <c:pt idx="311">
                  <c:v>1.3768005007513E-2</c:v>
                </c:pt>
                <c:pt idx="312">
                  <c:v>1.3859280974352199E-2</c:v>
                </c:pt>
                <c:pt idx="313">
                  <c:v>1.3951003329274099E-2</c:v>
                </c:pt>
                <c:pt idx="314">
                  <c:v>1.4043177856729899E-2</c:v>
                </c:pt>
                <c:pt idx="315">
                  <c:v>1.41358104477521E-2</c:v>
                </c:pt>
                <c:pt idx="316">
                  <c:v>1.42289071025072E-2</c:v>
                </c:pt>
                <c:pt idx="317">
                  <c:v>1.43224739329261E-2</c:v>
                </c:pt>
                <c:pt idx="318">
                  <c:v>1.44165171654157E-2</c:v>
                </c:pt>
                <c:pt idx="319">
                  <c:v>1.45110431436546E-2</c:v>
                </c:pt>
                <c:pt idx="320">
                  <c:v>1.4606058331475999E-2</c:v>
                </c:pt>
                <c:pt idx="321">
                  <c:v>1.47015693158409E-2</c:v>
                </c:pt>
                <c:pt idx="322">
                  <c:v>1.47975828099048E-2</c:v>
                </c:pt>
                <c:pt idx="323">
                  <c:v>1.48941056561814E-2</c:v>
                </c:pt>
                <c:pt idx="324">
                  <c:v>1.4991144829808199E-2</c:v>
                </c:pt>
                <c:pt idx="325">
                  <c:v>1.50887074419159E-2</c:v>
                </c:pt>
                <c:pt idx="326">
                  <c:v>1.51868007431065E-2</c:v>
                </c:pt>
                <c:pt idx="327">
                  <c:v>1.5285432127045299E-2</c:v>
                </c:pt>
                <c:pt idx="328">
                  <c:v>1.5384609134168999E-2</c:v>
                </c:pt>
                <c:pt idx="329">
                  <c:v>1.54843394555167E-2</c:v>
                </c:pt>
                <c:pt idx="330">
                  <c:v>1.55846309366868E-2</c:v>
                </c:pt>
                <c:pt idx="331">
                  <c:v>1.5685491581926399E-2</c:v>
                </c:pt>
                <c:pt idx="332">
                  <c:v>1.57869295583568E-2</c:v>
                </c:pt>
                <c:pt idx="333">
                  <c:v>1.58889532003419E-2</c:v>
                </c:pt>
                <c:pt idx="334">
                  <c:v>1.5991571014005002E-2</c:v>
                </c:pt>
                <c:pt idx="335">
                  <c:v>1.6094791681899201E-2</c:v>
                </c:pt>
                <c:pt idx="336">
                  <c:v>1.6198624067838899E-2</c:v>
                </c:pt>
                <c:pt idx="337">
                  <c:v>1.6303077221897801E-2</c:v>
                </c:pt>
                <c:pt idx="338">
                  <c:v>1.6408160385581801E-2</c:v>
                </c:pt>
                <c:pt idx="339">
                  <c:v>1.65138829971824E-2</c:v>
                </c:pt>
                <c:pt idx="340">
                  <c:v>1.6620254697319401E-2</c:v>
                </c:pt>
                <c:pt idx="341">
                  <c:v>1.6727285334680701E-2</c:v>
                </c:pt>
                <c:pt idx="342">
                  <c:v>1.68349849719674E-2</c:v>
                </c:pt>
                <c:pt idx="343">
                  <c:v>1.6943363892052501E-2</c:v>
                </c:pt>
                <c:pt idx="344">
                  <c:v>1.7052432604364402E-2</c:v>
                </c:pt>
                <c:pt idx="345">
                  <c:v>1.7162201851501802E-2</c:v>
                </c:pt>
                <c:pt idx="346">
                  <c:v>1.7272682616093899E-2</c:v>
                </c:pt>
                <c:pt idx="347">
                  <c:v>1.7383886127913199E-2</c:v>
                </c:pt>
                <c:pt idx="348">
                  <c:v>1.7495823871254802E-2</c:v>
                </c:pt>
                <c:pt idx="349">
                  <c:v>1.7608507592592599E-2</c:v>
                </c:pt>
                <c:pt idx="350">
                  <c:v>1.7721949308526101E-2</c:v>
                </c:pt>
                <c:pt idx="351">
                  <c:v>1.7836161314029701E-2</c:v>
                </c:pt>
                <c:pt idx="352">
                  <c:v>1.7951156191019401E-2</c:v>
                </c:pt>
                <c:pt idx="353">
                  <c:v>1.8066946817251701E-2</c:v>
                </c:pt>
                <c:pt idx="354">
                  <c:v>1.8183546375568599E-2</c:v>
                </c:pt>
                <c:pt idx="355">
                  <c:v>1.8300968363507801E-2</c:v>
                </c:pt>
                <c:pt idx="356">
                  <c:v>1.8419226603292201E-2</c:v>
                </c:pt>
                <c:pt idx="357">
                  <c:v>1.8538335252218902E-2</c:v>
                </c:pt>
                <c:pt idx="358">
                  <c:v>1.8658308813466602E-2</c:v>
                </c:pt>
                <c:pt idx="359">
                  <c:v>1.87791621473411E-2</c:v>
                </c:pt>
                <c:pt idx="360">
                  <c:v>1.8900910482980302E-2</c:v>
                </c:pt>
                <c:pt idx="361">
                  <c:v>1.90235694305422E-2</c:v>
                </c:pt>
                <c:pt idx="362">
                  <c:v>1.9147154993899702E-2</c:v>
                </c:pt>
                <c:pt idx="363">
                  <c:v>1.9271683583865301E-2</c:v>
                </c:pt>
                <c:pt idx="364">
                  <c:v>1.93971720319773E-2</c:v>
                </c:pt>
                <c:pt idx="365">
                  <c:v>1.9523637604870199E-2</c:v>
                </c:pt>
                <c:pt idx="366">
                  <c:v>1.96510980192648E-2</c:v>
                </c:pt>
                <c:pt idx="367">
                  <c:v>1.9779571457605699E-2</c:v>
                </c:pt>
                <c:pt idx="368">
                  <c:v>1.99090765843828E-2</c:v>
                </c:pt>
                <c:pt idx="369">
                  <c:v>2.0039632563171799E-2</c:v>
                </c:pt>
                <c:pt idx="370">
                  <c:v>2.0171259074431899E-2</c:v>
                </c:pt>
                <c:pt idx="371">
                  <c:v>2.0303976334101501E-2</c:v>
                </c:pt>
                <c:pt idx="372">
                  <c:v>2.0437805113034901E-2</c:v>
                </c:pt>
                <c:pt idx="373">
                  <c:v>2.0572766757325899E-2</c:v>
                </c:pt>
                <c:pt idx="374">
                  <c:v>2.0708883209567999E-2</c:v>
                </c:pt>
                <c:pt idx="375">
                  <c:v>2.0846177031101001E-2</c:v>
                </c:pt>
                <c:pt idx="376">
                  <c:v>2.0984671425302501E-2</c:v>
                </c:pt>
                <c:pt idx="377">
                  <c:v>2.1124390261980899E-2</c:v>
                </c:pt>
                <c:pt idx="378">
                  <c:v>2.12653581029335E-2</c:v>
                </c:pt>
                <c:pt idx="379">
                  <c:v>2.14076002287375E-2</c:v>
                </c:pt>
                <c:pt idx="380">
                  <c:v>2.1551142666846001E-2</c:v>
                </c:pt>
                <c:pt idx="381">
                  <c:v>2.16960122210639E-2</c:v>
                </c:pt>
                <c:pt idx="382">
                  <c:v>2.1842236502487501E-2</c:v>
                </c:pt>
                <c:pt idx="383">
                  <c:v>2.1989843961994798E-2</c:v>
                </c:pt>
                <c:pt idx="384">
                  <c:v>2.21388639243809E-2</c:v>
                </c:pt>
                <c:pt idx="385">
                  <c:v>2.22893266242381E-2</c:v>
                </c:pt>
                <c:pt idx="386">
                  <c:v>2.24412632436897E-2</c:v>
                </c:pt>
                <c:pt idx="387">
                  <c:v>2.2594705952092699E-2</c:v>
                </c:pt>
                <c:pt idx="388">
                  <c:v>2.27496879478329E-2</c:v>
                </c:pt>
                <c:pt idx="389">
                  <c:v>2.2906243502347899E-2</c:v>
                </c:pt>
                <c:pt idx="390">
                  <c:v>2.3064408006518902E-2</c:v>
                </c:pt>
                <c:pt idx="391">
                  <c:v>2.3224218019587101E-2</c:v>
                </c:pt>
                <c:pt idx="392">
                  <c:v>2.3385711320760599E-2</c:v>
                </c:pt>
                <c:pt idx="393">
                  <c:v>2.3548926963690601E-2</c:v>
                </c:pt>
                <c:pt idx="394">
                  <c:v>2.3713905334010299E-2</c:v>
                </c:pt>
                <c:pt idx="395">
                  <c:v>2.3880688210143702E-2</c:v>
                </c:pt>
                <c:pt idx="396">
                  <c:v>2.4049318827611001E-2</c:v>
                </c:pt>
                <c:pt idx="397">
                  <c:v>2.42198419470727E-2</c:v>
                </c:pt>
                <c:pt idx="398">
                  <c:v>2.4392303926375699E-2</c:v>
                </c:pt>
                <c:pt idx="399">
                  <c:v>2.45667527968862E-2</c:v>
                </c:pt>
                <c:pt idx="400">
                  <c:v>2.4743238344419102E-2</c:v>
                </c:pt>
                <c:pt idx="401">
                  <c:v>2.4921812195098699E-2</c:v>
                </c:pt>
                <c:pt idx="402">
                  <c:v>2.5102527906513399E-2</c:v>
                </c:pt>
                <c:pt idx="403">
                  <c:v>2.52854410645625E-2</c:v>
                </c:pt>
                <c:pt idx="404">
                  <c:v>2.5470609386422999E-2</c:v>
                </c:pt>
                <c:pt idx="405">
                  <c:v>2.56580928301069E-2</c:v>
                </c:pt>
                <c:pt idx="406">
                  <c:v>2.5847953711119299E-2</c:v>
                </c:pt>
                <c:pt idx="407">
                  <c:v>2.60402568267766E-2</c:v>
                </c:pt>
                <c:pt idx="408">
                  <c:v>2.6235069588791501E-2</c:v>
                </c:pt>
                <c:pt idx="409">
                  <c:v>2.6432462164796298E-2</c:v>
                </c:pt>
                <c:pt idx="410">
                  <c:v>2.66325076295305E-2</c:v>
                </c:pt>
                <c:pt idx="411">
                  <c:v>2.6835282126496902E-2</c:v>
                </c:pt>
                <c:pt idx="412">
                  <c:v>2.7040865040963199E-2</c:v>
                </c:pt>
                <c:pt idx="413">
                  <c:v>2.72493391852776E-2</c:v>
                </c:pt>
                <c:pt idx="414">
                  <c:v>2.7460790997560901E-2</c:v>
                </c:pt>
                <c:pt idx="415">
                  <c:v>2.7675310754947599E-2</c:v>
                </c:pt>
                <c:pt idx="416">
                  <c:v>2.7892992802670401E-2</c:v>
                </c:pt>
                <c:pt idx="417">
                  <c:v>2.8113935800417999E-2</c:v>
                </c:pt>
                <c:pt idx="418">
                  <c:v>2.8338242987546499E-2</c:v>
                </c:pt>
                <c:pt idx="419">
                  <c:v>2.8566022468901799E-2</c:v>
                </c:pt>
                <c:pt idx="420">
                  <c:v>2.8797387523195501E-2</c:v>
                </c:pt>
                <c:pt idx="421">
                  <c:v>2.9032456936101899E-2</c:v>
                </c:pt>
                <c:pt idx="422">
                  <c:v>2.9271355360483701E-2</c:v>
                </c:pt>
                <c:pt idx="423">
                  <c:v>2.9514213706435401E-2</c:v>
                </c:pt>
                <c:pt idx="424">
                  <c:v>2.9761169564147701E-2</c:v>
                </c:pt>
                <c:pt idx="425">
                  <c:v>3.00123676629536E-2</c:v>
                </c:pt>
                <c:pt idx="426">
                  <c:v>3.02679603703273E-2</c:v>
                </c:pt>
                <c:pt idx="427">
                  <c:v>3.0528108235068199E-2</c:v>
                </c:pt>
                <c:pt idx="428">
                  <c:v>3.0792980579439001E-2</c:v>
                </c:pt>
                <c:pt idx="429">
                  <c:v>3.10627561456337E-2</c:v>
                </c:pt>
                <c:pt idx="430">
                  <c:v>3.13376238026528E-2</c:v>
                </c:pt>
                <c:pt idx="431">
                  <c:v>3.1617783320468301E-2</c:v>
                </c:pt>
                <c:pt idx="432">
                  <c:v>3.1903446219295598E-2</c:v>
                </c:pt>
                <c:pt idx="433">
                  <c:v>3.2194836702863001E-2</c:v>
                </c:pt>
                <c:pt idx="434">
                  <c:v>3.24921926858232E-2</c:v>
                </c:pt>
                <c:pt idx="435">
                  <c:v>3.27957669269053E-2</c:v>
                </c:pt>
                <c:pt idx="436">
                  <c:v>3.3105828281107003E-2</c:v>
                </c:pt>
                <c:pt idx="437">
                  <c:v>3.3422663086212799E-2</c:v>
                </c:pt>
                <c:pt idx="438">
                  <c:v>3.3746576701263901E-2</c:v>
                </c:pt>
                <c:pt idx="439">
                  <c:v>3.4077895217356699E-2</c:v>
                </c:pt>
                <c:pt idx="440">
                  <c:v>3.4416967364401398E-2</c:v>
                </c:pt>
                <c:pt idx="441">
                  <c:v>3.47641666413381E-2</c:v>
                </c:pt>
                <c:pt idx="442">
                  <c:v>3.5119893701902397E-2</c:v>
                </c:pt>
                <c:pt idx="443">
                  <c:v>3.5484579033541297E-2</c:v>
                </c:pt>
                <c:pt idx="444">
                  <c:v>3.58586859736751E-2</c:v>
                </c:pt>
                <c:pt idx="445">
                  <c:v>3.6242714115470399E-2</c:v>
                </c:pt>
                <c:pt idx="446">
                  <c:v>3.6637203164925997E-2</c:v>
                </c:pt>
                <c:pt idx="447">
                  <c:v>3.7042737322810999E-2</c:v>
                </c:pt>
                <c:pt idx="448">
                  <c:v>3.7459950279333701E-2</c:v>
                </c:pt>
                <c:pt idx="449">
                  <c:v>3.78895309270579E-2</c:v>
                </c:pt>
                <c:pt idx="450">
                  <c:v>3.8332229919368001E-2</c:v>
                </c:pt>
                <c:pt idx="451">
                  <c:v>3.8788867228867201E-2</c:v>
                </c:pt>
                <c:pt idx="452">
                  <c:v>3.9260340893961701E-2</c:v>
                </c:pt>
                <c:pt idx="453">
                  <c:v>3.9747637184501902E-2</c:v>
                </c:pt>
                <c:pt idx="454">
                  <c:v>4.0251842471360398E-2</c:v>
                </c:pt>
                <c:pt idx="455">
                  <c:v>4.0774157153755201E-2</c:v>
                </c:pt>
                <c:pt idx="456">
                  <c:v>4.1315912086782702E-2</c:v>
                </c:pt>
                <c:pt idx="457">
                  <c:v>4.1878588066581297E-2</c:v>
                </c:pt>
                <c:pt idx="458">
                  <c:v>4.2463839080928101E-2</c:v>
                </c:pt>
                <c:pt idx="459">
                  <c:v>4.3073520231626201E-2</c:v>
                </c:pt>
                <c:pt idx="460">
                  <c:v>4.3709721499861902E-2</c:v>
                </c:pt>
                <c:pt idx="461">
                  <c:v>4.43748088827291E-2</c:v>
                </c:pt>
                <c:pt idx="462">
                  <c:v>4.50714749160884E-2</c:v>
                </c:pt>
                <c:pt idx="463">
                  <c:v>4.5802801271551501E-2</c:v>
                </c:pt>
                <c:pt idx="464">
                  <c:v>4.6572337057258502E-2</c:v>
                </c:pt>
                <c:pt idx="465">
                  <c:v>4.7384197790786599E-2</c:v>
                </c:pt>
                <c:pt idx="466">
                  <c:v>4.8243191946501701E-2</c:v>
                </c:pt>
                <c:pt idx="467">
                  <c:v>4.9154984824078901E-2</c:v>
                </c:pt>
                <c:pt idx="468">
                  <c:v>5.0126313752009002E-2</c:v>
                </c:pt>
                <c:pt idx="469">
                  <c:v>5.1165275183261798E-2</c:v>
                </c:pt>
                <c:pt idx="470">
                  <c:v>5.2281714523160799E-2</c:v>
                </c:pt>
                <c:pt idx="471">
                  <c:v>5.3487766140542299E-2</c:v>
                </c:pt>
                <c:pt idx="472">
                  <c:v>5.4798618697660603E-2</c:v>
                </c:pt>
                <c:pt idx="473">
                  <c:v>5.6233628749822698E-2</c:v>
                </c:pt>
                <c:pt idx="474">
                  <c:v>5.6771187830411199E-2</c:v>
                </c:pt>
                <c:pt idx="475">
                  <c:v>5.7316381872757401E-2</c:v>
                </c:pt>
                <c:pt idx="476">
                  <c:v>5.7869463112243197E-2</c:v>
                </c:pt>
                <c:pt idx="477">
                  <c:v>5.8430643238468402E-2</c:v>
                </c:pt>
                <c:pt idx="478">
                  <c:v>5.90001419018613E-2</c:v>
                </c:pt>
                <c:pt idx="479">
                  <c:v>5.9578187070768403E-2</c:v>
                </c:pt>
                <c:pt idx="480">
                  <c:v>6.0165015407219802E-2</c:v>
                </c:pt>
                <c:pt idx="481">
                  <c:v>6.07608726625102E-2</c:v>
                </c:pt>
                <c:pt idx="482">
                  <c:v>6.1366014093820302E-2</c:v>
                </c:pt>
                <c:pt idx="483">
                  <c:v>6.1980704903187703E-2</c:v>
                </c:pt>
                <c:pt idx="484">
                  <c:v>6.2605220700231001E-2</c:v>
                </c:pt>
                <c:pt idx="485">
                  <c:v>6.3239847990136003E-2</c:v>
                </c:pt>
                <c:pt idx="486">
                  <c:v>6.3884884688521201E-2</c:v>
                </c:pt>
                <c:pt idx="487">
                  <c:v>6.4540640664921906E-2</c:v>
                </c:pt>
                <c:pt idx="488">
                  <c:v>6.5207438316760305E-2</c:v>
                </c:pt>
                <c:pt idx="489">
                  <c:v>6.5885613175813401E-2</c:v>
                </c:pt>
                <c:pt idx="490">
                  <c:v>6.6575514549342102E-2</c:v>
                </c:pt>
                <c:pt idx="491">
                  <c:v>6.7277506198215806E-2</c:v>
                </c:pt>
                <c:pt idx="492">
                  <c:v>6.7991967054543204E-2</c:v>
                </c:pt>
                <c:pt idx="493">
                  <c:v>6.8719291981523406E-2</c:v>
                </c:pt>
                <c:pt idx="494">
                  <c:v>6.9459892578447202E-2</c:v>
                </c:pt>
                <c:pt idx="495">
                  <c:v>7.0214198034011396E-2</c:v>
                </c:pt>
                <c:pt idx="496">
                  <c:v>7.0982656031367594E-2</c:v>
                </c:pt>
                <c:pt idx="497">
                  <c:v>7.1765733708613194E-2</c:v>
                </c:pt>
                <c:pt idx="498">
                  <c:v>7.2563918678732395E-2</c:v>
                </c:pt>
                <c:pt idx="499">
                  <c:v>7.3377720113339304E-2</c:v>
                </c:pt>
                <c:pt idx="500">
                  <c:v>7.4207669894939404E-2</c:v>
                </c:pt>
                <c:pt idx="501">
                  <c:v>7.5054323842836002E-2</c:v>
                </c:pt>
                <c:pt idx="502">
                  <c:v>7.5918263018250304E-2</c:v>
                </c:pt>
                <c:pt idx="503">
                  <c:v>7.6800095114713807E-2</c:v>
                </c:pt>
                <c:pt idx="504">
                  <c:v>7.7700455940331106E-2</c:v>
                </c:pt>
                <c:pt idx="505">
                  <c:v>7.8620010999102194E-2</c:v>
                </c:pt>
                <c:pt idx="506">
                  <c:v>7.9559457179151402E-2</c:v>
                </c:pt>
                <c:pt idx="507">
                  <c:v>8.05195245564269E-2</c:v>
                </c:pt>
                <c:pt idx="508">
                  <c:v>8.1500978323235898E-2</c:v>
                </c:pt>
                <c:pt idx="509">
                  <c:v>8.2504620851861707E-2</c:v>
                </c:pt>
                <c:pt idx="510">
                  <c:v>8.3531293904487006E-2</c:v>
                </c:pt>
                <c:pt idx="511">
                  <c:v>8.4581881001729406E-2</c:v>
                </c:pt>
                <c:pt idx="512">
                  <c:v>8.5657309963302494E-2</c:v>
                </c:pt>
                <c:pt idx="513">
                  <c:v>8.6758555635647799E-2</c:v>
                </c:pt>
                <c:pt idx="514">
                  <c:v>8.7886642822875699E-2</c:v>
                </c:pt>
                <c:pt idx="515">
                  <c:v>8.9042649439014604E-2</c:v>
                </c:pt>
                <c:pt idx="516">
                  <c:v>9.0227709901407604E-2</c:v>
                </c:pt>
                <c:pt idx="517">
                  <c:v>9.1443018787182001E-2</c:v>
                </c:pt>
                <c:pt idx="518">
                  <c:v>9.2689834777016006E-2</c:v>
                </c:pt>
                <c:pt idx="519">
                  <c:v>9.3969484913033793E-2</c:v>
                </c:pt>
                <c:pt idx="520">
                  <c:v>9.5283369200561602E-2</c:v>
                </c:pt>
                <c:pt idx="521">
                  <c:v>9.6632965586760003E-2</c:v>
                </c:pt>
                <c:pt idx="522">
                  <c:v>9.8019835352822202E-2</c:v>
                </c:pt>
                <c:pt idx="523">
                  <c:v>9.9445628960591906E-2</c:v>
                </c:pt>
                <c:pt idx="524">
                  <c:v>0.100912092399137</c:v>
                </c:pt>
                <c:pt idx="525">
                  <c:v>0.10242107408213</c:v>
                </c:pt>
                <c:pt idx="526">
                  <c:v>0.10397453235288601</c:v>
                </c:pt>
                <c:pt idx="527">
                  <c:v>0.105574543660772</c:v>
                </c:pt>
                <c:pt idx="528">
                  <c:v>0.107223311480404</c:v>
                </c:pt>
                <c:pt idx="529">
                  <c:v>0.10892317605396699</c:v>
                </c:pt>
                <c:pt idx="530">
                  <c:v>0.110676625047038</c:v>
                </c:pt>
                <c:pt idx="531">
                  <c:v>0.11248630521986799</c:v>
                </c:pt>
                <c:pt idx="532">
                  <c:v>0.11435503522932899</c:v>
                </c:pt>
                <c:pt idx="533">
                  <c:v>0.116285819691926</c:v>
                </c:pt>
                <c:pt idx="534">
                  <c:v>0.118281864655784</c:v>
                </c:pt>
                <c:pt idx="535">
                  <c:v>0.120346594649758</c:v>
                </c:pt>
                <c:pt idx="536">
                  <c:v>0.12248367150112099</c:v>
                </c:pt>
                <c:pt idx="537">
                  <c:v>0.124697015140418</c:v>
                </c:pt>
                <c:pt idx="538">
                  <c:v>0.12699082664351299</c:v>
                </c:pt>
                <c:pt idx="539">
                  <c:v>0.12936961379754999</c:v>
                </c:pt>
                <c:pt idx="540">
                  <c:v>0.13183821952035099</c:v>
                </c:pt>
                <c:pt idx="541">
                  <c:v>0.13440185351296299</c:v>
                </c:pt>
                <c:pt idx="542">
                  <c:v>0.13706612758401401</c:v>
                </c:pt>
                <c:pt idx="543">
                  <c:v>0.13983709515392601</c:v>
                </c:pt>
                <c:pt idx="544">
                  <c:v>0.14272129552914201</c:v>
                </c:pt>
                <c:pt idx="545">
                  <c:v>0.14572580363374699</c:v>
                </c:pt>
                <c:pt idx="546">
                  <c:v>0.14885828600159801</c:v>
                </c:pt>
                <c:pt idx="547">
                  <c:v>0.15212706397011699</c:v>
                </c:pt>
                <c:pt idx="548">
                  <c:v>0.155541185182343</c:v>
                </c:pt>
                <c:pt idx="549">
                  <c:v>0.159110504702585</c:v>
                </c:pt>
                <c:pt idx="550">
                  <c:v>0.16284577729104399</c:v>
                </c:pt>
                <c:pt idx="551">
                  <c:v>0.166758762673441</c:v>
                </c:pt>
                <c:pt idx="552">
                  <c:v>0.170862345995521</c:v>
                </c:pt>
                <c:pt idx="553">
                  <c:v>0.175170676084628</c:v>
                </c:pt>
                <c:pt idx="554">
                  <c:v>0.179699324671454</c:v>
                </c:pt>
                <c:pt idx="555">
                  <c:v>0.18446547037995401</c:v>
                </c:pt>
                <c:pt idx="556">
                  <c:v>0.18948811210552599</c:v>
                </c:pt>
                <c:pt idx="557">
                  <c:v>0.19478831741380701</c:v>
                </c:pt>
                <c:pt idx="558">
                  <c:v>0.20038951286131301</c:v>
                </c:pt>
                <c:pt idx="559">
                  <c:v>0.20631782473890101</c:v>
                </c:pt>
              </c:numCache>
            </c:numRef>
          </c:xVal>
          <c:yVal>
            <c:numRef>
              <c:f>Exp_res!$BG$3:$BG$650</c:f>
              <c:numCache>
                <c:formatCode>General</c:formatCode>
                <c:ptCount val="648"/>
                <c:pt idx="0">
                  <c:v>0</c:v>
                </c:pt>
                <c:pt idx="1">
                  <c:v>0.34499999999998499</c:v>
                </c:pt>
                <c:pt idx="2">
                  <c:v>1.0332793017456099</c:v>
                </c:pt>
                <c:pt idx="3">
                  <c:v>1.72155860349123</c:v>
                </c:pt>
                <c:pt idx="4">
                  <c:v>2.4098379052368601</c:v>
                </c:pt>
                <c:pt idx="5">
                  <c:v>3.0981172069824798</c:v>
                </c:pt>
                <c:pt idx="6">
                  <c:v>3.7863965087281</c:v>
                </c:pt>
                <c:pt idx="7">
                  <c:v>4.4746758104737303</c:v>
                </c:pt>
                <c:pt idx="8">
                  <c:v>5.1629551122193504</c:v>
                </c:pt>
                <c:pt idx="9">
                  <c:v>5.8512344139649697</c:v>
                </c:pt>
                <c:pt idx="10">
                  <c:v>6.5395137157105996</c:v>
                </c:pt>
                <c:pt idx="11">
                  <c:v>7.2277930174562197</c:v>
                </c:pt>
                <c:pt idx="12">
                  <c:v>7.9160723192018496</c:v>
                </c:pt>
                <c:pt idx="13">
                  <c:v>8.6043516209474706</c:v>
                </c:pt>
                <c:pt idx="14">
                  <c:v>9.2926309226930908</c:v>
                </c:pt>
                <c:pt idx="15">
                  <c:v>9.9809102244387198</c:v>
                </c:pt>
                <c:pt idx="16">
                  <c:v>10.669189526184301</c:v>
                </c:pt>
                <c:pt idx="17">
                  <c:v>11.357468827929999</c:v>
                </c:pt>
                <c:pt idx="18">
                  <c:v>12.0457481296756</c:v>
                </c:pt>
                <c:pt idx="19">
                  <c:v>12.7340274314212</c:v>
                </c:pt>
                <c:pt idx="20">
                  <c:v>13.422306733166799</c:v>
                </c:pt>
                <c:pt idx="21">
                  <c:v>14.110586034912499</c:v>
                </c:pt>
                <c:pt idx="22">
                  <c:v>14.7988653366581</c:v>
                </c:pt>
                <c:pt idx="23">
                  <c:v>15.4871446384037</c:v>
                </c:pt>
                <c:pt idx="24">
                  <c:v>16.175423940149301</c:v>
                </c:pt>
                <c:pt idx="25">
                  <c:v>16.863703241894999</c:v>
                </c:pt>
                <c:pt idx="26">
                  <c:v>17.551982543640602</c:v>
                </c:pt>
                <c:pt idx="27">
                  <c:v>18.2402618453862</c:v>
                </c:pt>
                <c:pt idx="28">
                  <c:v>18.928541147131799</c:v>
                </c:pt>
                <c:pt idx="29">
                  <c:v>19.616820448877402</c:v>
                </c:pt>
                <c:pt idx="30">
                  <c:v>20.3050997506231</c:v>
                </c:pt>
                <c:pt idx="31">
                  <c:v>20.993379052368699</c:v>
                </c:pt>
                <c:pt idx="32">
                  <c:v>21.681658354114301</c:v>
                </c:pt>
                <c:pt idx="33">
                  <c:v>22.3699376558599</c:v>
                </c:pt>
                <c:pt idx="34">
                  <c:v>23.058216957605602</c:v>
                </c:pt>
                <c:pt idx="35">
                  <c:v>23.746496259351201</c:v>
                </c:pt>
                <c:pt idx="36">
                  <c:v>24.434775561096799</c:v>
                </c:pt>
                <c:pt idx="37">
                  <c:v>25.123054862842402</c:v>
                </c:pt>
                <c:pt idx="38">
                  <c:v>25.8113341645881</c:v>
                </c:pt>
                <c:pt idx="39">
                  <c:v>26.499613466333699</c:v>
                </c:pt>
                <c:pt idx="40">
                  <c:v>27.187892768079301</c:v>
                </c:pt>
                <c:pt idx="41">
                  <c:v>27.8761720698249</c:v>
                </c:pt>
                <c:pt idx="42">
                  <c:v>28.564451371570598</c:v>
                </c:pt>
                <c:pt idx="43">
                  <c:v>29.252730673316201</c:v>
                </c:pt>
                <c:pt idx="44">
                  <c:v>29.9410099750618</c:v>
                </c:pt>
                <c:pt idx="45">
                  <c:v>30.629289276807398</c:v>
                </c:pt>
                <c:pt idx="46">
                  <c:v>31.3175685785531</c:v>
                </c:pt>
                <c:pt idx="47">
                  <c:v>32.005847880298703</c:v>
                </c:pt>
                <c:pt idx="48">
                  <c:v>32.694127182044298</c:v>
                </c:pt>
                <c:pt idx="49">
                  <c:v>33.3824064837899</c:v>
                </c:pt>
                <c:pt idx="50">
                  <c:v>34.070685785535503</c:v>
                </c:pt>
                <c:pt idx="51">
                  <c:v>34.758965087281197</c:v>
                </c:pt>
                <c:pt idx="52">
                  <c:v>35.4472443890268</c:v>
                </c:pt>
                <c:pt idx="53">
                  <c:v>36.135523690772402</c:v>
                </c:pt>
                <c:pt idx="54">
                  <c:v>36.823802992517997</c:v>
                </c:pt>
                <c:pt idx="55">
                  <c:v>37.512082294263699</c:v>
                </c:pt>
                <c:pt idx="56">
                  <c:v>38.200361596009301</c:v>
                </c:pt>
                <c:pt idx="57">
                  <c:v>38.888640897754897</c:v>
                </c:pt>
                <c:pt idx="58">
                  <c:v>39.576920199500499</c:v>
                </c:pt>
                <c:pt idx="59">
                  <c:v>40.265199501246201</c:v>
                </c:pt>
                <c:pt idx="60">
                  <c:v>40.953478802991803</c:v>
                </c:pt>
                <c:pt idx="61">
                  <c:v>41.641758104737399</c:v>
                </c:pt>
                <c:pt idx="62">
                  <c:v>42.330037406483001</c:v>
                </c:pt>
                <c:pt idx="63">
                  <c:v>43.018316708228703</c:v>
                </c:pt>
                <c:pt idx="64">
                  <c:v>43.706596009974298</c:v>
                </c:pt>
                <c:pt idx="65">
                  <c:v>44.3948753117199</c:v>
                </c:pt>
                <c:pt idx="66">
                  <c:v>45.083154613465503</c:v>
                </c:pt>
                <c:pt idx="67">
                  <c:v>45.771433915211098</c:v>
                </c:pt>
                <c:pt idx="68">
                  <c:v>46.4597132169568</c:v>
                </c:pt>
                <c:pt idx="69">
                  <c:v>47.147992518702402</c:v>
                </c:pt>
                <c:pt idx="70">
                  <c:v>47.836271820447998</c:v>
                </c:pt>
                <c:pt idx="71">
                  <c:v>48.5245511221936</c:v>
                </c:pt>
                <c:pt idx="72">
                  <c:v>49.212830423939302</c:v>
                </c:pt>
                <c:pt idx="73">
                  <c:v>49.901109725684897</c:v>
                </c:pt>
                <c:pt idx="74">
                  <c:v>50.589389027430499</c:v>
                </c:pt>
                <c:pt idx="75">
                  <c:v>51.277668329176102</c:v>
                </c:pt>
                <c:pt idx="76">
                  <c:v>51.965947630921796</c:v>
                </c:pt>
                <c:pt idx="77">
                  <c:v>52.654226932667399</c:v>
                </c:pt>
                <c:pt idx="78">
                  <c:v>53.342506234413001</c:v>
                </c:pt>
                <c:pt idx="79">
                  <c:v>54.030785536158596</c:v>
                </c:pt>
                <c:pt idx="80">
                  <c:v>54.719064837904298</c:v>
                </c:pt>
                <c:pt idx="81">
                  <c:v>55.407344139649901</c:v>
                </c:pt>
                <c:pt idx="82">
                  <c:v>56.095623441395503</c:v>
                </c:pt>
                <c:pt idx="83">
                  <c:v>56.783902743141098</c:v>
                </c:pt>
                <c:pt idx="84">
                  <c:v>57.4721820448868</c:v>
                </c:pt>
                <c:pt idx="85">
                  <c:v>58.160461346632403</c:v>
                </c:pt>
                <c:pt idx="86">
                  <c:v>58.848740648377998</c:v>
                </c:pt>
                <c:pt idx="87">
                  <c:v>59.5370199501236</c:v>
                </c:pt>
                <c:pt idx="88">
                  <c:v>60.225299251869302</c:v>
                </c:pt>
                <c:pt idx="89">
                  <c:v>60.913578553614897</c:v>
                </c:pt>
                <c:pt idx="90">
                  <c:v>61.6018578553605</c:v>
                </c:pt>
                <c:pt idx="91">
                  <c:v>62.290137157106102</c:v>
                </c:pt>
                <c:pt idx="92">
                  <c:v>62.978416458851697</c:v>
                </c:pt>
                <c:pt idx="93">
                  <c:v>63.666695760597399</c:v>
                </c:pt>
                <c:pt idx="94">
                  <c:v>64.354975062343001</c:v>
                </c:pt>
                <c:pt idx="95">
                  <c:v>65.043254364088597</c:v>
                </c:pt>
                <c:pt idx="96">
                  <c:v>65.731533665834206</c:v>
                </c:pt>
                <c:pt idx="97">
                  <c:v>66.419812967579901</c:v>
                </c:pt>
                <c:pt idx="98">
                  <c:v>67.108092269325496</c:v>
                </c:pt>
                <c:pt idx="99">
                  <c:v>67.796371571071106</c:v>
                </c:pt>
                <c:pt idx="100">
                  <c:v>68.484650872816701</c:v>
                </c:pt>
                <c:pt idx="101">
                  <c:v>69.172930174562396</c:v>
                </c:pt>
                <c:pt idx="102">
                  <c:v>69.861209476308005</c:v>
                </c:pt>
                <c:pt idx="103">
                  <c:v>70.5494887780536</c:v>
                </c:pt>
                <c:pt idx="104">
                  <c:v>71.237768079799196</c:v>
                </c:pt>
                <c:pt idx="105">
                  <c:v>71.926047381544805</c:v>
                </c:pt>
                <c:pt idx="106">
                  <c:v>72.6143266832905</c:v>
                </c:pt>
                <c:pt idx="107">
                  <c:v>73.302605985036095</c:v>
                </c:pt>
                <c:pt idx="108">
                  <c:v>73.990885286781705</c:v>
                </c:pt>
                <c:pt idx="109">
                  <c:v>74.6791645885273</c:v>
                </c:pt>
                <c:pt idx="110">
                  <c:v>75.367443890272995</c:v>
                </c:pt>
                <c:pt idx="111">
                  <c:v>76.055723192018604</c:v>
                </c:pt>
                <c:pt idx="112">
                  <c:v>76.744002493764199</c:v>
                </c:pt>
                <c:pt idx="113">
                  <c:v>77.432281795509795</c:v>
                </c:pt>
                <c:pt idx="114">
                  <c:v>78.120561097255504</c:v>
                </c:pt>
                <c:pt idx="115">
                  <c:v>78.808840399001099</c:v>
                </c:pt>
                <c:pt idx="116">
                  <c:v>79.497119700746694</c:v>
                </c:pt>
                <c:pt idx="117">
                  <c:v>80.185399002492304</c:v>
                </c:pt>
                <c:pt idx="118">
                  <c:v>80.873678304237998</c:v>
                </c:pt>
                <c:pt idx="119">
                  <c:v>81.561957605983594</c:v>
                </c:pt>
                <c:pt idx="120">
                  <c:v>82.250236907729203</c:v>
                </c:pt>
                <c:pt idx="121">
                  <c:v>82.938516209474798</c:v>
                </c:pt>
                <c:pt idx="122">
                  <c:v>83.626795511220493</c:v>
                </c:pt>
                <c:pt idx="123">
                  <c:v>84.315074812966103</c:v>
                </c:pt>
                <c:pt idx="124">
                  <c:v>85.003354114711797</c:v>
                </c:pt>
                <c:pt idx="125">
                  <c:v>85.691633416457407</c:v>
                </c:pt>
                <c:pt idx="126">
                  <c:v>86.379912718203101</c:v>
                </c:pt>
                <c:pt idx="127">
                  <c:v>87.068192019948796</c:v>
                </c:pt>
                <c:pt idx="128">
                  <c:v>87.756471321694406</c:v>
                </c:pt>
                <c:pt idx="129">
                  <c:v>88.4447506234401</c:v>
                </c:pt>
                <c:pt idx="130">
                  <c:v>89.133029925185795</c:v>
                </c:pt>
                <c:pt idx="131">
                  <c:v>89.821309226931504</c:v>
                </c:pt>
                <c:pt idx="132">
                  <c:v>90.509588528677099</c:v>
                </c:pt>
                <c:pt idx="133">
                  <c:v>91.197867830422794</c:v>
                </c:pt>
                <c:pt idx="134">
                  <c:v>91.886147132168503</c:v>
                </c:pt>
                <c:pt idx="135">
                  <c:v>92.574426433914098</c:v>
                </c:pt>
                <c:pt idx="136">
                  <c:v>93.262705735659793</c:v>
                </c:pt>
                <c:pt idx="137">
                  <c:v>93.950985037405502</c:v>
                </c:pt>
                <c:pt idx="138">
                  <c:v>94.639264339151097</c:v>
                </c:pt>
                <c:pt idx="139">
                  <c:v>95.327543640896806</c:v>
                </c:pt>
                <c:pt idx="140">
                  <c:v>96.015822942642401</c:v>
                </c:pt>
                <c:pt idx="141">
                  <c:v>96.704102244388096</c:v>
                </c:pt>
                <c:pt idx="142">
                  <c:v>97.392381546133805</c:v>
                </c:pt>
                <c:pt idx="143">
                  <c:v>98.0806608478794</c:v>
                </c:pt>
                <c:pt idx="144">
                  <c:v>98.768940149625095</c:v>
                </c:pt>
                <c:pt idx="145">
                  <c:v>99.457219451370804</c:v>
                </c:pt>
                <c:pt idx="146">
                  <c:v>100.145498753116</c:v>
                </c:pt>
                <c:pt idx="147">
                  <c:v>100.83377805486199</c:v>
                </c:pt>
                <c:pt idx="148">
                  <c:v>101.522057356608</c:v>
                </c:pt>
                <c:pt idx="149">
                  <c:v>102.210336658353</c:v>
                </c:pt>
                <c:pt idx="150">
                  <c:v>102.89861596009899</c:v>
                </c:pt>
                <c:pt idx="151">
                  <c:v>103.586895261845</c:v>
                </c:pt>
                <c:pt idx="152">
                  <c:v>104.27517456359</c:v>
                </c:pt>
                <c:pt idx="153">
                  <c:v>104.96345386533601</c:v>
                </c:pt>
                <c:pt idx="154">
                  <c:v>105.651733167082</c:v>
                </c:pt>
                <c:pt idx="155">
                  <c:v>106.340012468827</c:v>
                </c:pt>
                <c:pt idx="156">
                  <c:v>107.02829177057301</c:v>
                </c:pt>
                <c:pt idx="157">
                  <c:v>107.716571072319</c:v>
                </c:pt>
                <c:pt idx="158">
                  <c:v>108.404850374064</c:v>
                </c:pt>
                <c:pt idx="159">
                  <c:v>109.09312967581</c:v>
                </c:pt>
                <c:pt idx="160">
                  <c:v>109.781408977556</c:v>
                </c:pt>
                <c:pt idx="161">
                  <c:v>110.469688279301</c:v>
                </c:pt>
                <c:pt idx="162">
                  <c:v>111.157967581047</c:v>
                </c:pt>
                <c:pt idx="163">
                  <c:v>111.846246882793</c:v>
                </c:pt>
                <c:pt idx="164">
                  <c:v>112.534526184538</c:v>
                </c:pt>
                <c:pt idx="165">
                  <c:v>113.222805486284</c:v>
                </c:pt>
                <c:pt idx="166">
                  <c:v>113.91108478803</c:v>
                </c:pt>
                <c:pt idx="167">
                  <c:v>114.59936408977499</c:v>
                </c:pt>
                <c:pt idx="168">
                  <c:v>115.287643391521</c:v>
                </c:pt>
                <c:pt idx="169">
                  <c:v>115.97592269326699</c:v>
                </c:pt>
                <c:pt idx="170">
                  <c:v>116.66420199501199</c:v>
                </c:pt>
                <c:pt idx="171">
                  <c:v>117.352481296758</c:v>
                </c:pt>
                <c:pt idx="172">
                  <c:v>118.04076059850399</c:v>
                </c:pt>
                <c:pt idx="173">
                  <c:v>118.72903990024901</c:v>
                </c:pt>
                <c:pt idx="174">
                  <c:v>119.417319201995</c:v>
                </c:pt>
                <c:pt idx="175">
                  <c:v>120.10559850374101</c:v>
                </c:pt>
                <c:pt idx="176">
                  <c:v>120.79387780548601</c:v>
                </c:pt>
                <c:pt idx="177">
                  <c:v>121.482157107232</c:v>
                </c:pt>
                <c:pt idx="178">
                  <c:v>122.17043640897801</c:v>
                </c:pt>
                <c:pt idx="179">
                  <c:v>122.858715710723</c:v>
                </c:pt>
                <c:pt idx="180">
                  <c:v>123.546995012469</c:v>
                </c:pt>
                <c:pt idx="181">
                  <c:v>124.235274314215</c:v>
                </c:pt>
                <c:pt idx="182">
                  <c:v>124.92355361596</c:v>
                </c:pt>
                <c:pt idx="183">
                  <c:v>125.611832917706</c:v>
                </c:pt>
                <c:pt idx="184">
                  <c:v>126.300112219452</c:v>
                </c:pt>
                <c:pt idx="185">
                  <c:v>126.988391521197</c:v>
                </c:pt>
                <c:pt idx="186">
                  <c:v>127.676670822943</c:v>
                </c:pt>
                <c:pt idx="187">
                  <c:v>128.36495012468899</c:v>
                </c:pt>
                <c:pt idx="188">
                  <c:v>129.053229426434</c:v>
                </c:pt>
                <c:pt idx="189">
                  <c:v>129.74150872818001</c:v>
                </c:pt>
                <c:pt idx="190">
                  <c:v>130.42978802992599</c:v>
                </c:pt>
                <c:pt idx="191">
                  <c:v>131.118067331671</c:v>
                </c:pt>
                <c:pt idx="192">
                  <c:v>131.80634663341701</c:v>
                </c:pt>
                <c:pt idx="193">
                  <c:v>132.49462593516299</c:v>
                </c:pt>
                <c:pt idx="194">
                  <c:v>133.182905236908</c:v>
                </c:pt>
                <c:pt idx="195">
                  <c:v>133.87118453865401</c:v>
                </c:pt>
                <c:pt idx="196">
                  <c:v>134.55946384040001</c:v>
                </c:pt>
                <c:pt idx="197">
                  <c:v>135.247743142145</c:v>
                </c:pt>
                <c:pt idx="198">
                  <c:v>135.93602244389101</c:v>
                </c:pt>
                <c:pt idx="199">
                  <c:v>136.62430174563701</c:v>
                </c:pt>
                <c:pt idx="200">
                  <c:v>137.312581047382</c:v>
                </c:pt>
                <c:pt idx="201">
                  <c:v>138.000860349128</c:v>
                </c:pt>
                <c:pt idx="202">
                  <c:v>138.68913965087401</c:v>
                </c:pt>
                <c:pt idx="203">
                  <c:v>139.377418952619</c:v>
                </c:pt>
                <c:pt idx="204">
                  <c:v>140.065698254365</c:v>
                </c:pt>
                <c:pt idx="205">
                  <c:v>140.75397755611101</c:v>
                </c:pt>
                <c:pt idx="206">
                  <c:v>141.44225685785599</c:v>
                </c:pt>
                <c:pt idx="207">
                  <c:v>142.130536159602</c:v>
                </c:pt>
                <c:pt idx="208">
                  <c:v>142.81881546134801</c:v>
                </c:pt>
                <c:pt idx="209">
                  <c:v>143.50709476309299</c:v>
                </c:pt>
                <c:pt idx="210">
                  <c:v>144.195374064839</c:v>
                </c:pt>
                <c:pt idx="211">
                  <c:v>144.88365336658501</c:v>
                </c:pt>
                <c:pt idx="212">
                  <c:v>145.57193266832999</c:v>
                </c:pt>
                <c:pt idx="213">
                  <c:v>146.260211970076</c:v>
                </c:pt>
                <c:pt idx="214">
                  <c:v>146.94849127182201</c:v>
                </c:pt>
                <c:pt idx="215">
                  <c:v>147.63677057356699</c:v>
                </c:pt>
                <c:pt idx="216">
                  <c:v>148.325049875313</c:v>
                </c:pt>
                <c:pt idx="217">
                  <c:v>149.01332917705901</c:v>
                </c:pt>
                <c:pt idx="218">
                  <c:v>149.70160847880399</c:v>
                </c:pt>
                <c:pt idx="219">
                  <c:v>150.38988778055</c:v>
                </c:pt>
                <c:pt idx="220">
                  <c:v>151.07816708229601</c:v>
                </c:pt>
                <c:pt idx="221">
                  <c:v>151.76644638404099</c:v>
                </c:pt>
                <c:pt idx="222">
                  <c:v>152.454725685787</c:v>
                </c:pt>
                <c:pt idx="223">
                  <c:v>153.143004987533</c:v>
                </c:pt>
                <c:pt idx="224">
                  <c:v>153.83128428927799</c:v>
                </c:pt>
                <c:pt idx="225">
                  <c:v>154.519563591024</c:v>
                </c:pt>
                <c:pt idx="226">
                  <c:v>155.20784289277</c:v>
                </c:pt>
                <c:pt idx="227">
                  <c:v>155.89612219451499</c:v>
                </c:pt>
                <c:pt idx="228">
                  <c:v>156.58440149626099</c:v>
                </c:pt>
                <c:pt idx="229">
                  <c:v>157.272680798007</c:v>
                </c:pt>
                <c:pt idx="230">
                  <c:v>157.96096009975199</c:v>
                </c:pt>
                <c:pt idx="231">
                  <c:v>158.64923940149799</c:v>
                </c:pt>
                <c:pt idx="232">
                  <c:v>159.337518703244</c:v>
                </c:pt>
                <c:pt idx="233">
                  <c:v>160.02579800498901</c:v>
                </c:pt>
                <c:pt idx="234">
                  <c:v>160.71407730673499</c:v>
                </c:pt>
                <c:pt idx="235">
                  <c:v>161.402356608481</c:v>
                </c:pt>
                <c:pt idx="236">
                  <c:v>162.09063591022601</c:v>
                </c:pt>
                <c:pt idx="237">
                  <c:v>162.77891521197199</c:v>
                </c:pt>
                <c:pt idx="238">
                  <c:v>163.467194513718</c:v>
                </c:pt>
                <c:pt idx="239">
                  <c:v>164.15547381546301</c:v>
                </c:pt>
                <c:pt idx="240">
                  <c:v>164.84375311720899</c:v>
                </c:pt>
                <c:pt idx="241">
                  <c:v>165.532032418955</c:v>
                </c:pt>
                <c:pt idx="242">
                  <c:v>166.22031172070001</c:v>
                </c:pt>
                <c:pt idx="243">
                  <c:v>166.90859102244599</c:v>
                </c:pt>
                <c:pt idx="244">
                  <c:v>167.596870324192</c:v>
                </c:pt>
                <c:pt idx="245">
                  <c:v>168.28514962593701</c:v>
                </c:pt>
                <c:pt idx="246">
                  <c:v>168.97342892768299</c:v>
                </c:pt>
                <c:pt idx="247">
                  <c:v>169.661708229429</c:v>
                </c:pt>
                <c:pt idx="248">
                  <c:v>170.34998753117401</c:v>
                </c:pt>
                <c:pt idx="249">
                  <c:v>171.03826683291999</c:v>
                </c:pt>
                <c:pt idx="250">
                  <c:v>171.72654613466599</c:v>
                </c:pt>
                <c:pt idx="251">
                  <c:v>172.41482543641101</c:v>
                </c:pt>
                <c:pt idx="252">
                  <c:v>173.10310473815699</c:v>
                </c:pt>
                <c:pt idx="253">
                  <c:v>173.79138403990299</c:v>
                </c:pt>
                <c:pt idx="254">
                  <c:v>174.47966334164801</c:v>
                </c:pt>
                <c:pt idx="255">
                  <c:v>175.16794264339401</c:v>
                </c:pt>
                <c:pt idx="256">
                  <c:v>175.85622194513999</c:v>
                </c:pt>
                <c:pt idx="257">
                  <c:v>176.54450124688501</c:v>
                </c:pt>
                <c:pt idx="258">
                  <c:v>177.23278054863101</c:v>
                </c:pt>
                <c:pt idx="259">
                  <c:v>177.92105985037699</c:v>
                </c:pt>
                <c:pt idx="260">
                  <c:v>178.609339152122</c:v>
                </c:pt>
                <c:pt idx="261">
                  <c:v>179.29761845386801</c:v>
                </c:pt>
                <c:pt idx="262">
                  <c:v>179.98589775561399</c:v>
                </c:pt>
                <c:pt idx="263">
                  <c:v>180.674177057359</c:v>
                </c:pt>
                <c:pt idx="264">
                  <c:v>181.36245635910501</c:v>
                </c:pt>
                <c:pt idx="265">
                  <c:v>182.05073566085099</c:v>
                </c:pt>
                <c:pt idx="266">
                  <c:v>182.739014962596</c:v>
                </c:pt>
                <c:pt idx="267">
                  <c:v>183.42729426434201</c:v>
                </c:pt>
                <c:pt idx="268">
                  <c:v>184.11557356608799</c:v>
                </c:pt>
                <c:pt idx="269">
                  <c:v>184.803852867833</c:v>
                </c:pt>
                <c:pt idx="270">
                  <c:v>185.49213216957901</c:v>
                </c:pt>
                <c:pt idx="271">
                  <c:v>186.18041147132499</c:v>
                </c:pt>
                <c:pt idx="272">
                  <c:v>186.86869077307</c:v>
                </c:pt>
                <c:pt idx="273">
                  <c:v>187.55697007481601</c:v>
                </c:pt>
                <c:pt idx="274">
                  <c:v>188.24524937656199</c:v>
                </c:pt>
                <c:pt idx="275">
                  <c:v>188.933528678307</c:v>
                </c:pt>
                <c:pt idx="276">
                  <c:v>189.62180798005301</c:v>
                </c:pt>
                <c:pt idx="277">
                  <c:v>190.31008728179901</c:v>
                </c:pt>
                <c:pt idx="278">
                  <c:v>190.998366583544</c:v>
                </c:pt>
                <c:pt idx="279">
                  <c:v>191.68664588529001</c:v>
                </c:pt>
                <c:pt idx="280">
                  <c:v>192.37492518703601</c:v>
                </c:pt>
                <c:pt idx="281">
                  <c:v>193.063204488781</c:v>
                </c:pt>
                <c:pt idx="282">
                  <c:v>193.751483790527</c:v>
                </c:pt>
                <c:pt idx="283">
                  <c:v>194.43976309227301</c:v>
                </c:pt>
                <c:pt idx="284">
                  <c:v>195.128042394018</c:v>
                </c:pt>
                <c:pt idx="285">
                  <c:v>195.816321695764</c:v>
                </c:pt>
                <c:pt idx="286">
                  <c:v>196.50460099751001</c:v>
                </c:pt>
                <c:pt idx="287">
                  <c:v>197.19288029925499</c:v>
                </c:pt>
                <c:pt idx="288">
                  <c:v>197.881159601001</c:v>
                </c:pt>
                <c:pt idx="289">
                  <c:v>198.56943890274701</c:v>
                </c:pt>
                <c:pt idx="290">
                  <c:v>199.25771820449199</c:v>
                </c:pt>
                <c:pt idx="291">
                  <c:v>199.945997506238</c:v>
                </c:pt>
                <c:pt idx="292">
                  <c:v>200.63427680798401</c:v>
                </c:pt>
                <c:pt idx="293">
                  <c:v>201.32255610972899</c:v>
                </c:pt>
                <c:pt idx="294">
                  <c:v>202.010835411475</c:v>
                </c:pt>
                <c:pt idx="295">
                  <c:v>202.69911471322101</c:v>
                </c:pt>
                <c:pt idx="296">
                  <c:v>203.38739401496599</c:v>
                </c:pt>
                <c:pt idx="297">
                  <c:v>204.075673316712</c:v>
                </c:pt>
                <c:pt idx="298">
                  <c:v>204.76395261845801</c:v>
                </c:pt>
                <c:pt idx="299">
                  <c:v>205.45223192020299</c:v>
                </c:pt>
                <c:pt idx="300">
                  <c:v>206.140511221949</c:v>
                </c:pt>
                <c:pt idx="301">
                  <c:v>206.82879052369501</c:v>
                </c:pt>
                <c:pt idx="302">
                  <c:v>207.51706982543999</c:v>
                </c:pt>
                <c:pt idx="303">
                  <c:v>208.205349127186</c:v>
                </c:pt>
                <c:pt idx="304">
                  <c:v>208.893628428932</c:v>
                </c:pt>
                <c:pt idx="305">
                  <c:v>209.58190773067699</c:v>
                </c:pt>
                <c:pt idx="306">
                  <c:v>210.270187032423</c:v>
                </c:pt>
                <c:pt idx="307">
                  <c:v>210.958466334169</c:v>
                </c:pt>
                <c:pt idx="308">
                  <c:v>211.64674563591399</c:v>
                </c:pt>
                <c:pt idx="309">
                  <c:v>212.33502493765999</c:v>
                </c:pt>
                <c:pt idx="310">
                  <c:v>213.023304239406</c:v>
                </c:pt>
                <c:pt idx="311">
                  <c:v>213.71158354115099</c:v>
                </c:pt>
                <c:pt idx="312">
                  <c:v>214.39986284289699</c:v>
                </c:pt>
                <c:pt idx="313">
                  <c:v>215.088142144643</c:v>
                </c:pt>
                <c:pt idx="314">
                  <c:v>215.77642144638801</c:v>
                </c:pt>
                <c:pt idx="315">
                  <c:v>216.46470074813399</c:v>
                </c:pt>
                <c:pt idx="316">
                  <c:v>217.15298004988</c:v>
                </c:pt>
                <c:pt idx="317">
                  <c:v>217.84125935162501</c:v>
                </c:pt>
                <c:pt idx="318">
                  <c:v>218.52953865337099</c:v>
                </c:pt>
                <c:pt idx="319">
                  <c:v>219.217817955117</c:v>
                </c:pt>
                <c:pt idx="320">
                  <c:v>219.90609725686201</c:v>
                </c:pt>
                <c:pt idx="321">
                  <c:v>220.59437655860799</c:v>
                </c:pt>
                <c:pt idx="322">
                  <c:v>221.282655860354</c:v>
                </c:pt>
                <c:pt idx="323">
                  <c:v>221.97093516209901</c:v>
                </c:pt>
                <c:pt idx="324">
                  <c:v>222.65921446384499</c:v>
                </c:pt>
                <c:pt idx="325">
                  <c:v>223.347493765591</c:v>
                </c:pt>
                <c:pt idx="326">
                  <c:v>224.03577306733601</c:v>
                </c:pt>
                <c:pt idx="327">
                  <c:v>224.72405236908199</c:v>
                </c:pt>
                <c:pt idx="328">
                  <c:v>225.412331670828</c:v>
                </c:pt>
                <c:pt idx="329">
                  <c:v>226.10061097257301</c:v>
                </c:pt>
                <c:pt idx="330">
                  <c:v>226.78889027431899</c:v>
                </c:pt>
                <c:pt idx="331">
                  <c:v>227.47716957606499</c:v>
                </c:pt>
                <c:pt idx="332">
                  <c:v>228.16544887781001</c:v>
                </c:pt>
                <c:pt idx="333">
                  <c:v>228.85372817955599</c:v>
                </c:pt>
                <c:pt idx="334">
                  <c:v>229.54200748130199</c:v>
                </c:pt>
                <c:pt idx="335">
                  <c:v>230.23028678304701</c:v>
                </c:pt>
                <c:pt idx="336">
                  <c:v>230.91856608479301</c:v>
                </c:pt>
                <c:pt idx="337">
                  <c:v>231.60684538653899</c:v>
                </c:pt>
                <c:pt idx="338">
                  <c:v>232.29512468828401</c:v>
                </c:pt>
                <c:pt idx="339">
                  <c:v>232.98340399003001</c:v>
                </c:pt>
                <c:pt idx="340">
                  <c:v>233.67168329177599</c:v>
                </c:pt>
                <c:pt idx="341">
                  <c:v>234.359962593521</c:v>
                </c:pt>
                <c:pt idx="342">
                  <c:v>235.04824189526701</c:v>
                </c:pt>
                <c:pt idx="343">
                  <c:v>235.73652119701299</c:v>
                </c:pt>
                <c:pt idx="344">
                  <c:v>236.424800498758</c:v>
                </c:pt>
                <c:pt idx="345">
                  <c:v>237.11307980050401</c:v>
                </c:pt>
                <c:pt idx="346">
                  <c:v>237.80135910224999</c:v>
                </c:pt>
                <c:pt idx="347">
                  <c:v>238.489638403995</c:v>
                </c:pt>
                <c:pt idx="348">
                  <c:v>239.17791770574101</c:v>
                </c:pt>
                <c:pt idx="349">
                  <c:v>239.86619700748699</c:v>
                </c:pt>
                <c:pt idx="350">
                  <c:v>240.554476309232</c:v>
                </c:pt>
                <c:pt idx="351">
                  <c:v>241.24275561097801</c:v>
                </c:pt>
                <c:pt idx="352">
                  <c:v>241.93103491272399</c:v>
                </c:pt>
                <c:pt idx="353">
                  <c:v>242.619314214469</c:v>
                </c:pt>
                <c:pt idx="354">
                  <c:v>243.30759351621501</c:v>
                </c:pt>
                <c:pt idx="355">
                  <c:v>243.99587281796099</c:v>
                </c:pt>
                <c:pt idx="356">
                  <c:v>244.684152119706</c:v>
                </c:pt>
                <c:pt idx="357">
                  <c:v>245.37243142145201</c:v>
                </c:pt>
                <c:pt idx="358">
                  <c:v>246.06071072319801</c:v>
                </c:pt>
                <c:pt idx="359">
                  <c:v>246.748990024943</c:v>
                </c:pt>
                <c:pt idx="360">
                  <c:v>247.43726932668901</c:v>
                </c:pt>
                <c:pt idx="361">
                  <c:v>248.12554862843501</c:v>
                </c:pt>
                <c:pt idx="362">
                  <c:v>248.81382793018</c:v>
                </c:pt>
                <c:pt idx="363">
                  <c:v>249.502107231926</c:v>
                </c:pt>
                <c:pt idx="364">
                  <c:v>250.19038653367201</c:v>
                </c:pt>
                <c:pt idx="365">
                  <c:v>250.878665835417</c:v>
                </c:pt>
                <c:pt idx="366">
                  <c:v>251.566945137163</c:v>
                </c:pt>
                <c:pt idx="367">
                  <c:v>252.25522443890901</c:v>
                </c:pt>
                <c:pt idx="368">
                  <c:v>252.94350374065399</c:v>
                </c:pt>
                <c:pt idx="369">
                  <c:v>253.6317830424</c:v>
                </c:pt>
                <c:pt idx="370">
                  <c:v>254.32006234414601</c:v>
                </c:pt>
                <c:pt idx="371">
                  <c:v>255.00834164589099</c:v>
                </c:pt>
                <c:pt idx="372">
                  <c:v>255.696620947637</c:v>
                </c:pt>
                <c:pt idx="373">
                  <c:v>256.38490024938301</c:v>
                </c:pt>
                <c:pt idx="374">
                  <c:v>257.07317955112802</c:v>
                </c:pt>
                <c:pt idx="375">
                  <c:v>257.761458852874</c:v>
                </c:pt>
                <c:pt idx="376">
                  <c:v>258.44973815461998</c:v>
                </c:pt>
                <c:pt idx="377">
                  <c:v>259.13801745636499</c:v>
                </c:pt>
                <c:pt idx="378">
                  <c:v>259.82629675811103</c:v>
                </c:pt>
                <c:pt idx="379">
                  <c:v>260.51457605985701</c:v>
                </c:pt>
                <c:pt idx="380">
                  <c:v>261.20285536160202</c:v>
                </c:pt>
                <c:pt idx="381">
                  <c:v>261.891134663348</c:v>
                </c:pt>
                <c:pt idx="382">
                  <c:v>262.57941396509398</c:v>
                </c:pt>
                <c:pt idx="383">
                  <c:v>263.26769326683899</c:v>
                </c:pt>
                <c:pt idx="384">
                  <c:v>263.95597256858503</c:v>
                </c:pt>
                <c:pt idx="385">
                  <c:v>264.644251870331</c:v>
                </c:pt>
                <c:pt idx="386">
                  <c:v>265.33253117207602</c:v>
                </c:pt>
                <c:pt idx="387">
                  <c:v>266.020810473822</c:v>
                </c:pt>
                <c:pt idx="388">
                  <c:v>266.70908977556797</c:v>
                </c:pt>
                <c:pt idx="389">
                  <c:v>267.39736907731299</c:v>
                </c:pt>
                <c:pt idx="390">
                  <c:v>268.08564837905902</c:v>
                </c:pt>
                <c:pt idx="391">
                  <c:v>268.773927680805</c:v>
                </c:pt>
                <c:pt idx="392">
                  <c:v>269.46220698255001</c:v>
                </c:pt>
                <c:pt idx="393">
                  <c:v>270.15048628429599</c:v>
                </c:pt>
                <c:pt idx="394">
                  <c:v>270.83876558604197</c:v>
                </c:pt>
                <c:pt idx="395">
                  <c:v>271.52704488778699</c:v>
                </c:pt>
                <c:pt idx="396">
                  <c:v>272.21532418953302</c:v>
                </c:pt>
                <c:pt idx="397">
                  <c:v>272.903603491279</c:v>
                </c:pt>
                <c:pt idx="398">
                  <c:v>273.59188279302401</c:v>
                </c:pt>
                <c:pt idx="399">
                  <c:v>274.28016209476999</c:v>
                </c:pt>
                <c:pt idx="400">
                  <c:v>274.96844139651603</c:v>
                </c:pt>
                <c:pt idx="401">
                  <c:v>275.65672069826098</c:v>
                </c:pt>
                <c:pt idx="402">
                  <c:v>276.34500000000702</c:v>
                </c:pt>
                <c:pt idx="403">
                  <c:v>277.033279301753</c:v>
                </c:pt>
                <c:pt idx="404">
                  <c:v>277.72155860349801</c:v>
                </c:pt>
                <c:pt idx="405">
                  <c:v>278.40983790524399</c:v>
                </c:pt>
                <c:pt idx="406">
                  <c:v>279.09811720699003</c:v>
                </c:pt>
                <c:pt idx="407">
                  <c:v>279.78639650873498</c:v>
                </c:pt>
                <c:pt idx="408">
                  <c:v>280.47467581048102</c:v>
                </c:pt>
                <c:pt idx="409">
                  <c:v>281.162955112227</c:v>
                </c:pt>
                <c:pt idx="410">
                  <c:v>281.85123441397201</c:v>
                </c:pt>
                <c:pt idx="411">
                  <c:v>282.53951371571799</c:v>
                </c:pt>
                <c:pt idx="412">
                  <c:v>283.22779301746402</c:v>
                </c:pt>
                <c:pt idx="413">
                  <c:v>283.91607231920898</c:v>
                </c:pt>
                <c:pt idx="414">
                  <c:v>284.60435162095501</c:v>
                </c:pt>
                <c:pt idx="415">
                  <c:v>285.29263092270099</c:v>
                </c:pt>
                <c:pt idx="416">
                  <c:v>285.98091022444601</c:v>
                </c:pt>
                <c:pt idx="417">
                  <c:v>286.66918952619199</c:v>
                </c:pt>
                <c:pt idx="418">
                  <c:v>287.35746882793802</c:v>
                </c:pt>
                <c:pt idx="419">
                  <c:v>288.04574812968298</c:v>
                </c:pt>
                <c:pt idx="420">
                  <c:v>288.73402743142901</c:v>
                </c:pt>
                <c:pt idx="421">
                  <c:v>289.42230673317499</c:v>
                </c:pt>
                <c:pt idx="422">
                  <c:v>290.11058603492</c:v>
                </c:pt>
                <c:pt idx="423">
                  <c:v>290.79886533666598</c:v>
                </c:pt>
                <c:pt idx="424">
                  <c:v>291.48714463841202</c:v>
                </c:pt>
                <c:pt idx="425">
                  <c:v>292.17542394015697</c:v>
                </c:pt>
                <c:pt idx="426">
                  <c:v>292.86370324190301</c:v>
                </c:pt>
                <c:pt idx="427">
                  <c:v>293.55198254364899</c:v>
                </c:pt>
                <c:pt idx="428">
                  <c:v>294.240261845394</c:v>
                </c:pt>
                <c:pt idx="429">
                  <c:v>294.92854114713998</c:v>
                </c:pt>
                <c:pt idx="430">
                  <c:v>295.61682044888602</c:v>
                </c:pt>
                <c:pt idx="431">
                  <c:v>296.30509975063097</c:v>
                </c:pt>
                <c:pt idx="432">
                  <c:v>296.99337905237701</c:v>
                </c:pt>
                <c:pt idx="433">
                  <c:v>297.68165835412299</c:v>
                </c:pt>
                <c:pt idx="434">
                  <c:v>298.369937655868</c:v>
                </c:pt>
                <c:pt idx="435">
                  <c:v>299.05821695761398</c:v>
                </c:pt>
                <c:pt idx="436">
                  <c:v>299.74649625936001</c:v>
                </c:pt>
                <c:pt idx="437">
                  <c:v>300.43477556110503</c:v>
                </c:pt>
                <c:pt idx="438">
                  <c:v>301.12305486285101</c:v>
                </c:pt>
                <c:pt idx="439">
                  <c:v>301.81133416459699</c:v>
                </c:pt>
                <c:pt idx="440">
                  <c:v>302.499613466342</c:v>
                </c:pt>
                <c:pt idx="441">
                  <c:v>303.18789276808798</c:v>
                </c:pt>
                <c:pt idx="442">
                  <c:v>303.87617206983401</c:v>
                </c:pt>
                <c:pt idx="443">
                  <c:v>304.56445137157903</c:v>
                </c:pt>
                <c:pt idx="444">
                  <c:v>305.252730673325</c:v>
                </c:pt>
                <c:pt idx="445">
                  <c:v>305.94100997507098</c:v>
                </c:pt>
                <c:pt idx="446">
                  <c:v>306.629289276816</c:v>
                </c:pt>
                <c:pt idx="447">
                  <c:v>307.31756857856197</c:v>
                </c:pt>
                <c:pt idx="448">
                  <c:v>308.00584788030801</c:v>
                </c:pt>
                <c:pt idx="449">
                  <c:v>308.69412718205302</c:v>
                </c:pt>
                <c:pt idx="450">
                  <c:v>309.382406483799</c:v>
                </c:pt>
                <c:pt idx="451">
                  <c:v>310.07068578554498</c:v>
                </c:pt>
                <c:pt idx="452">
                  <c:v>310.75896508728999</c:v>
                </c:pt>
                <c:pt idx="453">
                  <c:v>311.44724438903597</c:v>
                </c:pt>
                <c:pt idx="454">
                  <c:v>312.13552369078201</c:v>
                </c:pt>
                <c:pt idx="455">
                  <c:v>312.82380299252702</c:v>
                </c:pt>
                <c:pt idx="456">
                  <c:v>313.512082294273</c:v>
                </c:pt>
                <c:pt idx="457">
                  <c:v>314.20036159601898</c:v>
                </c:pt>
                <c:pt idx="458">
                  <c:v>314.88864089776399</c:v>
                </c:pt>
                <c:pt idx="459">
                  <c:v>315.57692019951003</c:v>
                </c:pt>
                <c:pt idx="460">
                  <c:v>316.26519950125601</c:v>
                </c:pt>
                <c:pt idx="461">
                  <c:v>316.95347880300102</c:v>
                </c:pt>
                <c:pt idx="462">
                  <c:v>317.641758104747</c:v>
                </c:pt>
                <c:pt idx="463">
                  <c:v>318.33003740649298</c:v>
                </c:pt>
                <c:pt idx="464">
                  <c:v>319.01831670823799</c:v>
                </c:pt>
                <c:pt idx="465">
                  <c:v>319.70659600998403</c:v>
                </c:pt>
                <c:pt idx="466">
                  <c:v>320.39487531173</c:v>
                </c:pt>
                <c:pt idx="467">
                  <c:v>321.08315461347502</c:v>
                </c:pt>
                <c:pt idx="468">
                  <c:v>321.771433915221</c:v>
                </c:pt>
                <c:pt idx="469">
                  <c:v>322.45971321696697</c:v>
                </c:pt>
                <c:pt idx="470">
                  <c:v>323.14799251871199</c:v>
                </c:pt>
                <c:pt idx="471">
                  <c:v>323.83627182045802</c:v>
                </c:pt>
                <c:pt idx="472">
                  <c:v>324.524551122204</c:v>
                </c:pt>
                <c:pt idx="473">
                  <c:v>325.21283042394901</c:v>
                </c:pt>
                <c:pt idx="474">
                  <c:v>324.524551122204</c:v>
                </c:pt>
                <c:pt idx="475">
                  <c:v>323.83627182045802</c:v>
                </c:pt>
                <c:pt idx="476">
                  <c:v>323.14799251871199</c:v>
                </c:pt>
                <c:pt idx="477">
                  <c:v>322.45971321696697</c:v>
                </c:pt>
                <c:pt idx="478">
                  <c:v>321.771433915221</c:v>
                </c:pt>
                <c:pt idx="479">
                  <c:v>321.08315461347502</c:v>
                </c:pt>
                <c:pt idx="480">
                  <c:v>320.39487531173</c:v>
                </c:pt>
                <c:pt idx="481">
                  <c:v>319.70659600998403</c:v>
                </c:pt>
                <c:pt idx="482">
                  <c:v>319.01831670823799</c:v>
                </c:pt>
                <c:pt idx="483">
                  <c:v>318.33003740649298</c:v>
                </c:pt>
                <c:pt idx="484">
                  <c:v>317.641758104747</c:v>
                </c:pt>
                <c:pt idx="485">
                  <c:v>316.95347880300102</c:v>
                </c:pt>
                <c:pt idx="486">
                  <c:v>316.26519950125601</c:v>
                </c:pt>
                <c:pt idx="487">
                  <c:v>315.57692019951003</c:v>
                </c:pt>
                <c:pt idx="488">
                  <c:v>314.88864089776399</c:v>
                </c:pt>
                <c:pt idx="489">
                  <c:v>314.20036159601898</c:v>
                </c:pt>
                <c:pt idx="490">
                  <c:v>313.512082294273</c:v>
                </c:pt>
                <c:pt idx="491">
                  <c:v>312.82380299252702</c:v>
                </c:pt>
                <c:pt idx="492">
                  <c:v>312.13552369078201</c:v>
                </c:pt>
                <c:pt idx="493">
                  <c:v>311.44724438903597</c:v>
                </c:pt>
                <c:pt idx="494">
                  <c:v>310.75896508728999</c:v>
                </c:pt>
                <c:pt idx="495">
                  <c:v>310.07068578554498</c:v>
                </c:pt>
                <c:pt idx="496">
                  <c:v>309.382406483799</c:v>
                </c:pt>
                <c:pt idx="497">
                  <c:v>308.69412718205302</c:v>
                </c:pt>
                <c:pt idx="498">
                  <c:v>308.00584788030801</c:v>
                </c:pt>
                <c:pt idx="499">
                  <c:v>307.31756857856197</c:v>
                </c:pt>
                <c:pt idx="500">
                  <c:v>306.629289276816</c:v>
                </c:pt>
                <c:pt idx="501">
                  <c:v>305.94100997507098</c:v>
                </c:pt>
                <c:pt idx="502">
                  <c:v>305.252730673325</c:v>
                </c:pt>
                <c:pt idx="503">
                  <c:v>304.56445137157903</c:v>
                </c:pt>
                <c:pt idx="504">
                  <c:v>303.87617206983401</c:v>
                </c:pt>
                <c:pt idx="505">
                  <c:v>303.18789276808798</c:v>
                </c:pt>
                <c:pt idx="506">
                  <c:v>302.499613466342</c:v>
                </c:pt>
                <c:pt idx="507">
                  <c:v>301.81133416459699</c:v>
                </c:pt>
                <c:pt idx="508">
                  <c:v>301.12305486285101</c:v>
                </c:pt>
                <c:pt idx="509">
                  <c:v>300.43477556110503</c:v>
                </c:pt>
                <c:pt idx="510">
                  <c:v>299.74649625936001</c:v>
                </c:pt>
                <c:pt idx="511">
                  <c:v>299.05821695761398</c:v>
                </c:pt>
                <c:pt idx="512">
                  <c:v>298.369937655868</c:v>
                </c:pt>
                <c:pt idx="513">
                  <c:v>297.68165835412299</c:v>
                </c:pt>
                <c:pt idx="514">
                  <c:v>296.99337905237701</c:v>
                </c:pt>
                <c:pt idx="515">
                  <c:v>296.30509975063097</c:v>
                </c:pt>
                <c:pt idx="516">
                  <c:v>295.61682044888602</c:v>
                </c:pt>
                <c:pt idx="517">
                  <c:v>294.92854114713998</c:v>
                </c:pt>
                <c:pt idx="518">
                  <c:v>294.240261845394</c:v>
                </c:pt>
                <c:pt idx="519">
                  <c:v>293.55198254364899</c:v>
                </c:pt>
                <c:pt idx="520">
                  <c:v>292.86370324190301</c:v>
                </c:pt>
                <c:pt idx="521">
                  <c:v>292.17542394015697</c:v>
                </c:pt>
                <c:pt idx="522">
                  <c:v>291.48714463841202</c:v>
                </c:pt>
                <c:pt idx="523">
                  <c:v>290.79886533666598</c:v>
                </c:pt>
                <c:pt idx="524">
                  <c:v>290.11058603492</c:v>
                </c:pt>
                <c:pt idx="525">
                  <c:v>289.42230673317499</c:v>
                </c:pt>
                <c:pt idx="526">
                  <c:v>288.73402743142901</c:v>
                </c:pt>
                <c:pt idx="527">
                  <c:v>288.04574812968298</c:v>
                </c:pt>
                <c:pt idx="528">
                  <c:v>287.35746882793802</c:v>
                </c:pt>
                <c:pt idx="529">
                  <c:v>286.66918952619199</c:v>
                </c:pt>
                <c:pt idx="530">
                  <c:v>285.98091022444601</c:v>
                </c:pt>
                <c:pt idx="531">
                  <c:v>285.29263092270099</c:v>
                </c:pt>
                <c:pt idx="532">
                  <c:v>284.60435162095501</c:v>
                </c:pt>
                <c:pt idx="533">
                  <c:v>283.91607231920898</c:v>
                </c:pt>
                <c:pt idx="534">
                  <c:v>283.22779301746402</c:v>
                </c:pt>
                <c:pt idx="535">
                  <c:v>282.53951371571799</c:v>
                </c:pt>
                <c:pt idx="536">
                  <c:v>281.85123441397201</c:v>
                </c:pt>
                <c:pt idx="537">
                  <c:v>281.162955112227</c:v>
                </c:pt>
                <c:pt idx="538">
                  <c:v>280.47467581048102</c:v>
                </c:pt>
                <c:pt idx="539">
                  <c:v>279.78639650873498</c:v>
                </c:pt>
                <c:pt idx="540">
                  <c:v>279.09811720699003</c:v>
                </c:pt>
                <c:pt idx="541">
                  <c:v>278.40983790524399</c:v>
                </c:pt>
                <c:pt idx="542">
                  <c:v>277.72155860349801</c:v>
                </c:pt>
                <c:pt idx="543">
                  <c:v>277.033279301753</c:v>
                </c:pt>
                <c:pt idx="544">
                  <c:v>276.34500000000702</c:v>
                </c:pt>
                <c:pt idx="545">
                  <c:v>275.65672069826098</c:v>
                </c:pt>
                <c:pt idx="546">
                  <c:v>274.96844139651603</c:v>
                </c:pt>
                <c:pt idx="547">
                  <c:v>274.28016209476999</c:v>
                </c:pt>
                <c:pt idx="548">
                  <c:v>273.59188279302401</c:v>
                </c:pt>
                <c:pt idx="549">
                  <c:v>272.903603491279</c:v>
                </c:pt>
                <c:pt idx="550">
                  <c:v>272.21532418953302</c:v>
                </c:pt>
                <c:pt idx="551">
                  <c:v>271.52704488778699</c:v>
                </c:pt>
                <c:pt idx="552">
                  <c:v>270.83876558604197</c:v>
                </c:pt>
                <c:pt idx="553">
                  <c:v>270.15048628429599</c:v>
                </c:pt>
                <c:pt idx="554">
                  <c:v>269.46220698255001</c:v>
                </c:pt>
                <c:pt idx="555">
                  <c:v>268.773927680805</c:v>
                </c:pt>
                <c:pt idx="556">
                  <c:v>268.08564837905902</c:v>
                </c:pt>
                <c:pt idx="557">
                  <c:v>267.39736907731299</c:v>
                </c:pt>
                <c:pt idx="558">
                  <c:v>266.70908977556797</c:v>
                </c:pt>
                <c:pt idx="559">
                  <c:v>266.020810473822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5B-4304-92C5-767C5BDCE882}"/>
            </c:ext>
          </c:extLst>
        </c:ser>
        <c:ser>
          <c:idx val="5"/>
          <c:order val="5"/>
          <c:tx>
            <c:v>0.5% 100kPa</c:v>
          </c:tx>
          <c:spPr>
            <a:ln w="216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Exp_res!$BI$3:$BI$650</c:f>
              <c:numCache>
                <c:formatCode>General</c:formatCode>
                <c:ptCount val="648"/>
                <c:pt idx="0">
                  <c:v>0</c:v>
                </c:pt>
                <c:pt idx="1">
                  <c:v>1.22655099878269E-5</c:v>
                </c:pt>
                <c:pt idx="2">
                  <c:v>3.66827027512801E-5</c:v>
                </c:pt>
                <c:pt idx="3">
                  <c:v>6.10292656862385E-5</c:v>
                </c:pt>
                <c:pt idx="4">
                  <c:v>8.5304619578060496E-5</c:v>
                </c:pt>
                <c:pt idx="5">
                  <c:v>1.09508209469929E-4</c:v>
                </c:pt>
                <c:pt idx="6">
                  <c:v>1.3363950427404099E-4</c:v>
                </c:pt>
                <c:pt idx="7">
                  <c:v>1.5769799642485801E-4</c:v>
                </c:pt>
                <c:pt idx="8">
                  <c:v>1.8168320152837E-4</c:v>
                </c:pt>
                <c:pt idx="9">
                  <c:v>2.0559465800752E-4</c:v>
                </c:pt>
                <c:pt idx="10">
                  <c:v>2.29431926745249E-4</c:v>
                </c:pt>
                <c:pt idx="11">
                  <c:v>2.5319459072619798E-4</c:v>
                </c:pt>
                <c:pt idx="12">
                  <c:v>2.7688225467638799E-4</c:v>
                </c:pt>
                <c:pt idx="13">
                  <c:v>3.0049454470349E-4</c:v>
                </c:pt>
                <c:pt idx="14">
                  <c:v>3.24031107936302E-4</c:v>
                </c:pt>
                <c:pt idx="15">
                  <c:v>3.4749161216570399E-4</c:v>
                </c:pt>
                <c:pt idx="16">
                  <c:v>3.70875745485822E-4</c:v>
                </c:pt>
                <c:pt idx="17">
                  <c:v>3.9418321593754599E-4</c:v>
                </c:pt>
                <c:pt idx="18">
                  <c:v>4.1741375115301999E-4</c:v>
                </c:pt>
                <c:pt idx="19">
                  <c:v>4.4056709800284997E-4</c:v>
                </c:pt>
                <c:pt idx="20">
                  <c:v>4.6364302224559498E-4</c:v>
                </c:pt>
                <c:pt idx="21">
                  <c:v>4.8664130817959703E-4</c:v>
                </c:pt>
                <c:pt idx="22">
                  <c:v>5.0956175829791497E-4</c:v>
                </c:pt>
                <c:pt idx="23">
                  <c:v>5.3240419294642695E-4</c:v>
                </c:pt>
                <c:pt idx="24">
                  <c:v>5.5516844998430295E-4</c:v>
                </c:pt>
                <c:pt idx="25">
                  <c:v>5.7785438444845304E-4</c:v>
                </c:pt>
                <c:pt idx="26">
                  <c:v>6.0046186822098398E-4</c:v>
                </c:pt>
                <c:pt idx="27">
                  <c:v>6.2299078969999704E-4</c:v>
                </c:pt>
                <c:pt idx="28">
                  <c:v>6.4544105347396599E-4</c:v>
                </c:pt>
                <c:pt idx="29">
                  <c:v>6.6781257999923001E-4</c:v>
                </c:pt>
                <c:pt idx="30">
                  <c:v>6.9010530528126098E-4</c:v>
                </c:pt>
                <c:pt idx="31">
                  <c:v>7.1231918055936303E-4</c:v>
                </c:pt>
                <c:pt idx="32">
                  <c:v>7.3445417199447904E-4</c:v>
                </c:pt>
                <c:pt idx="33">
                  <c:v>7.5651026036085696E-4</c:v>
                </c:pt>
                <c:pt idx="34">
                  <c:v>7.7848744074075402E-4</c:v>
                </c:pt>
                <c:pt idx="35">
                  <c:v>8.0038572222269802E-4</c:v>
                </c:pt>
                <c:pt idx="36">
                  <c:v>8.2220512760259603E-4</c:v>
                </c:pt>
                <c:pt idx="37">
                  <c:v>8.4394569308904202E-4</c:v>
                </c:pt>
                <c:pt idx="38">
                  <c:v>8.6560746801042101E-4</c:v>
                </c:pt>
                <c:pt idx="39">
                  <c:v>8.8719051452652397E-4</c:v>
                </c:pt>
                <c:pt idx="40">
                  <c:v>9.0869490734209895E-4</c:v>
                </c:pt>
                <c:pt idx="41">
                  <c:v>9.3012073342412795E-4</c:v>
                </c:pt>
                <c:pt idx="42">
                  <c:v>9.5146809172152905E-4</c:v>
                </c:pt>
                <c:pt idx="43">
                  <c:v>9.7273709288810497E-4</c:v>
                </c:pt>
                <c:pt idx="44">
                  <c:v>9.9392785900807292E-4</c:v>
                </c:pt>
                <c:pt idx="45">
                  <c:v>1.0150405233242501E-3</c:v>
                </c:pt>
                <c:pt idx="46">
                  <c:v>1.0360752299688901E-3</c:v>
                </c:pt>
                <c:pt idx="47">
                  <c:v>1.05703213369757E-3</c:v>
                </c:pt>
                <c:pt idx="48">
                  <c:v>1.0779113996250301E-3</c:v>
                </c:pt>
                <c:pt idx="49">
                  <c:v>1.09871320296376E-3</c:v>
                </c:pt>
                <c:pt idx="50">
                  <c:v>1.1194377287650601E-3</c:v>
                </c:pt>
                <c:pt idx="51">
                  <c:v>1.14008517166237E-3</c:v>
                </c:pt>
                <c:pt idx="52">
                  <c:v>1.16065573561704E-3</c:v>
                </c:pt>
                <c:pt idx="53">
                  <c:v>1.18114963366647E-3</c:v>
                </c:pt>
                <c:pt idx="54">
                  <c:v>1.2015670876742901E-3</c:v>
                </c:pt>
                <c:pt idx="55">
                  <c:v>1.22190832808284E-3</c:v>
                </c:pt>
                <c:pt idx="56">
                  <c:v>1.2421735936684599E-3</c:v>
                </c:pt>
                <c:pt idx="57">
                  <c:v>1.26236313129762E-3</c:v>
                </c:pt>
                <c:pt idx="58">
                  <c:v>1.2824771956868001E-3</c:v>
                </c:pt>
                <c:pt idx="59">
                  <c:v>1.3025160491632699E-3</c:v>
                </c:pt>
                <c:pt idx="60">
                  <c:v>1.32247996142886E-3</c:v>
                </c:pt>
                <c:pt idx="61">
                  <c:v>1.3423692093255501E-3</c:v>
                </c:pt>
                <c:pt idx="62">
                  <c:v>1.36218407660282E-3</c:v>
                </c:pt>
                <c:pt idx="63">
                  <c:v>1.3819248536880099E-3</c:v>
                </c:pt>
                <c:pt idx="64">
                  <c:v>1.4015918374582299E-3</c:v>
                </c:pt>
                <c:pt idx="65">
                  <c:v>1.42118533101436E-3</c:v>
                </c:pt>
                <c:pt idx="66">
                  <c:v>1.4407056434578801E-3</c:v>
                </c:pt>
                <c:pt idx="67">
                  <c:v>1.46015308966913E-3</c:v>
                </c:pt>
                <c:pt idx="68">
                  <c:v>1.47952799008846E-3</c:v>
                </c:pt>
                <c:pt idx="69">
                  <c:v>1.4988306704991599E-3</c:v>
                </c:pt>
                <c:pt idx="70">
                  <c:v>1.5180614618130999E-3</c:v>
                </c:pt>
                <c:pt idx="71">
                  <c:v>1.53722069985827E-3</c:v>
                </c:pt>
                <c:pt idx="72">
                  <c:v>1.5563087251690001E-3</c:v>
                </c:pt>
                <c:pt idx="73">
                  <c:v>1.5753258827784699E-3</c:v>
                </c:pt>
                <c:pt idx="74">
                  <c:v>1.5942725220139001E-3</c:v>
                </c:pt>
                <c:pt idx="75">
                  <c:v>1.6131489962934E-3</c:v>
                </c:pt>
                <c:pt idx="76">
                  <c:v>1.63195566292668E-3</c:v>
                </c:pt>
                <c:pt idx="77">
                  <c:v>1.65069288291689E-3</c:v>
                </c:pt>
                <c:pt idx="78">
                  <c:v>1.6693610207663501E-3</c:v>
                </c:pt>
                <c:pt idx="79">
                  <c:v>1.6879604442839201E-3</c:v>
                </c:pt>
                <c:pt idx="80">
                  <c:v>1.70649152439583E-3</c:v>
                </c:pt>
                <c:pt idx="81">
                  <c:v>1.7249546349585401E-3</c:v>
                </c:pt>
                <c:pt idx="82">
                  <c:v>1.74335015257535E-3</c:v>
                </c:pt>
                <c:pt idx="83">
                  <c:v>1.7616784564148599E-3</c:v>
                </c:pt>
                <c:pt idx="84">
                  <c:v>1.7799399280328499E-3</c:v>
                </c:pt>
                <c:pt idx="85">
                  <c:v>1.79813495119729E-3</c:v>
                </c:pt>
                <c:pt idx="86">
                  <c:v>1.8162639117155299E-3</c:v>
                </c:pt>
                <c:pt idx="87">
                  <c:v>1.83432719726539E-3</c:v>
                </c:pt>
                <c:pt idx="88">
                  <c:v>1.85232519722893E-3</c:v>
                </c:pt>
                <c:pt idx="89">
                  <c:v>1.8702583025290299E-3</c:v>
                </c:pt>
                <c:pt idx="90">
                  <c:v>1.8881269054697601E-3</c:v>
                </c:pt>
                <c:pt idx="91">
                  <c:v>1.9059313995792499E-3</c:v>
                </c:pt>
                <c:pt idx="92">
                  <c:v>1.9236721794561101E-3</c:v>
                </c:pt>
                <c:pt idx="93">
                  <c:v>1.94134964061906E-3</c:v>
                </c:pt>
                <c:pt idx="94">
                  <c:v>1.9589641793599198E-3</c:v>
                </c:pt>
                <c:pt idx="95">
                  <c:v>1.9765161925993399E-3</c:v>
                </c:pt>
                <c:pt idx="96">
                  <c:v>1.9940060777466702E-3</c:v>
                </c:pt>
                <c:pt idx="97">
                  <c:v>2.0114342325624102E-3</c:v>
                </c:pt>
                <c:pt idx="98">
                  <c:v>2.0288010550243499E-3</c:v>
                </c:pt>
                <c:pt idx="99">
                  <c:v>2.04610694319694E-3</c:v>
                </c:pt>
                <c:pt idx="100">
                  <c:v>2.0633522951043E-3</c:v>
                </c:pt>
                <c:pt idx="101">
                  <c:v>2.0805375086060799E-3</c:v>
                </c:pt>
                <c:pt idx="102">
                  <c:v>2.0976629812772202E-3</c:v>
                </c:pt>
                <c:pt idx="103">
                  <c:v>2.1147291102905398E-3</c:v>
                </c:pt>
                <c:pt idx="104">
                  <c:v>2.13173629230331E-3</c:v>
                </c:pt>
                <c:pt idx="105">
                  <c:v>2.1486849233467802E-3</c:v>
                </c:pt>
                <c:pt idx="106">
                  <c:v>2.1655753987188998E-3</c:v>
                </c:pt>
                <c:pt idx="107">
                  <c:v>2.1824081128809501E-3</c:v>
                </c:pt>
                <c:pt idx="108">
                  <c:v>2.1991834593569999E-3</c:v>
                </c:pt>
                <c:pt idx="109">
                  <c:v>2.2159018306368598E-3</c:v>
                </c:pt>
                <c:pt idx="110">
                  <c:v>2.23256361808249E-3</c:v>
                </c:pt>
                <c:pt idx="111">
                  <c:v>2.2491692118370601E-3</c:v>
                </c:pt>
                <c:pt idx="112">
                  <c:v>2.2657190007382201E-3</c:v>
                </c:pt>
                <c:pt idx="113">
                  <c:v>2.2822133722336501E-3</c:v>
                </c:pt>
                <c:pt idx="114">
                  <c:v>2.2986527123002799E-3</c:v>
                </c:pt>
                <c:pt idx="115">
                  <c:v>2.3150374053666602E-3</c:v>
                </c:pt>
                <c:pt idx="116">
                  <c:v>2.3313678342382301E-3</c:v>
                </c:pt>
                <c:pt idx="117">
                  <c:v>2.3476443800256801E-3</c:v>
                </c:pt>
                <c:pt idx="118">
                  <c:v>2.3638674220766999E-3</c:v>
                </c:pt>
                <c:pt idx="119">
                  <c:v>2.3800373379101701E-3</c:v>
                </c:pt>
                <c:pt idx="120">
                  <c:v>2.39615450315365E-3</c:v>
                </c:pt>
                <c:pt idx="121">
                  <c:v>2.4097996377943701E-3</c:v>
                </c:pt>
                <c:pt idx="122">
                  <c:v>2.4747325782115501E-3</c:v>
                </c:pt>
                <c:pt idx="123">
                  <c:v>2.53979085706665E-3</c:v>
                </c:pt>
                <c:pt idx="124">
                  <c:v>2.6049739770580001E-3</c:v>
                </c:pt>
                <c:pt idx="125">
                  <c:v>2.67028147930987E-3</c:v>
                </c:pt>
                <c:pt idx="126">
                  <c:v>2.7357129428236902E-3</c:v>
                </c:pt>
                <c:pt idx="127">
                  <c:v>2.8012679839349601E-3</c:v>
                </c:pt>
                <c:pt idx="128">
                  <c:v>2.8669462557748401E-3</c:v>
                </c:pt>
                <c:pt idx="129">
                  <c:v>2.93274744773876E-3</c:v>
                </c:pt>
                <c:pt idx="130">
                  <c:v>2.99867128496055E-3</c:v>
                </c:pt>
                <c:pt idx="131">
                  <c:v>3.0647175277941901E-3</c:v>
                </c:pt>
                <c:pt idx="132">
                  <c:v>3.1308859713020699E-3</c:v>
                </c:pt>
                <c:pt idx="133">
                  <c:v>3.19717644475145E-3</c:v>
                </c:pt>
                <c:pt idx="134">
                  <c:v>3.2635888111182099E-3</c:v>
                </c:pt>
                <c:pt idx="135">
                  <c:v>3.3301229665991501E-3</c:v>
                </c:pt>
                <c:pt idx="136">
                  <c:v>3.3967788401323001E-3</c:v>
                </c:pt>
                <c:pt idx="137">
                  <c:v>3.4635563929260602E-3</c:v>
                </c:pt>
                <c:pt idx="138">
                  <c:v>3.5304556179972502E-3</c:v>
                </c:pt>
                <c:pt idx="139">
                  <c:v>3.5974765397179401E-3</c:v>
                </c:pt>
                <c:pt idx="140">
                  <c:v>3.6646192133718801E-3</c:v>
                </c:pt>
                <c:pt idx="141">
                  <c:v>3.73188372471973E-3</c:v>
                </c:pt>
                <c:pt idx="142">
                  <c:v>3.79927018957441E-3</c:v>
                </c:pt>
                <c:pt idx="143">
                  <c:v>3.86677875338557E-3</c:v>
                </c:pt>
                <c:pt idx="144">
                  <c:v>3.9344095908342303E-3</c:v>
                </c:pt>
                <c:pt idx="145">
                  <c:v>4.0021629054366997E-3</c:v>
                </c:pt>
                <c:pt idx="146">
                  <c:v>4.0700389291588902E-3</c:v>
                </c:pt>
                <c:pt idx="147">
                  <c:v>4.1380379220405297E-3</c:v>
                </c:pt>
                <c:pt idx="148">
                  <c:v>4.2061601718290098E-3</c:v>
                </c:pt>
                <c:pt idx="149">
                  <c:v>4.2744059936236896E-3</c:v>
                </c:pt>
                <c:pt idx="150">
                  <c:v>4.3427757295300901E-3</c:v>
                </c:pt>
                <c:pt idx="151">
                  <c:v>4.41126974832424E-3</c:v>
                </c:pt>
                <c:pt idx="152">
                  <c:v>4.4798884451269297E-3</c:v>
                </c:pt>
                <c:pt idx="153">
                  <c:v>4.5486322410886798E-3</c:v>
                </c:pt>
                <c:pt idx="154">
                  <c:v>4.6175015830839201E-3</c:v>
                </c:pt>
                <c:pt idx="155">
                  <c:v>4.6864969434159201E-3</c:v>
                </c:pt>
                <c:pt idx="156">
                  <c:v>4.7556188195314901E-3</c:v>
                </c:pt>
                <c:pt idx="157">
                  <c:v>4.8248677337458697E-3</c:v>
                </c:pt>
                <c:pt idx="158">
                  <c:v>4.8942442329774002E-3</c:v>
                </c:pt>
                <c:pt idx="159">
                  <c:v>4.9637488884923297E-3</c:v>
                </c:pt>
                <c:pt idx="160">
                  <c:v>5.0333822956594903E-3</c:v>
                </c:pt>
                <c:pt idx="161">
                  <c:v>5.1031450737145396E-3</c:v>
                </c:pt>
                <c:pt idx="162">
                  <c:v>5.1730378655347204E-3</c:v>
                </c:pt>
                <c:pt idx="163">
                  <c:v>5.2430613374224704E-3</c:v>
                </c:pt>
                <c:pt idx="164">
                  <c:v>5.3132161788993597E-3</c:v>
                </c:pt>
                <c:pt idx="165">
                  <c:v>5.3835031025092801E-3</c:v>
                </c:pt>
                <c:pt idx="166">
                  <c:v>5.4539228436316697E-3</c:v>
                </c:pt>
                <c:pt idx="167">
                  <c:v>5.5244761603034697E-3</c:v>
                </c:pt>
                <c:pt idx="168">
                  <c:v>5.5951638330514102E-3</c:v>
                </c:pt>
                <c:pt idx="169">
                  <c:v>5.6659866647327901E-3</c:v>
                </c:pt>
                <c:pt idx="170">
                  <c:v>5.7369454803860602E-3</c:v>
                </c:pt>
                <c:pt idx="171">
                  <c:v>5.80804112709064E-3</c:v>
                </c:pt>
                <c:pt idx="172">
                  <c:v>5.87927447383559E-3</c:v>
                </c:pt>
                <c:pt idx="173">
                  <c:v>5.9506464113974998E-3</c:v>
                </c:pt>
                <c:pt idx="174">
                  <c:v>6.0221578522275396E-3</c:v>
                </c:pt>
                <c:pt idx="175">
                  <c:v>6.09380973034712E-3</c:v>
                </c:pt>
                <c:pt idx="176">
                  <c:v>6.1656030012526399E-3</c:v>
                </c:pt>
                <c:pt idx="177">
                  <c:v>6.2375386418290699E-3</c:v>
                </c:pt>
                <c:pt idx="178">
                  <c:v>6.3096176502722302E-3</c:v>
                </c:pt>
                <c:pt idx="179">
                  <c:v>6.3818410460195702E-3</c:v>
                </c:pt>
                <c:pt idx="180">
                  <c:v>6.4542098696897497E-3</c:v>
                </c:pt>
                <c:pt idx="181">
                  <c:v>6.5267251830306598E-3</c:v>
                </c:pt>
                <c:pt idx="182">
                  <c:v>6.5993880688762401E-3</c:v>
                </c:pt>
                <c:pt idx="183">
                  <c:v>6.6721996311112303E-3</c:v>
                </c:pt>
                <c:pt idx="184">
                  <c:v>6.7451609946444797E-3</c:v>
                </c:pt>
                <c:pt idx="185">
                  <c:v>6.8182733053909102E-3</c:v>
                </c:pt>
                <c:pt idx="186">
                  <c:v>6.8915377302613198E-3</c:v>
                </c:pt>
                <c:pt idx="187">
                  <c:v>6.9649554571607E-3</c:v>
                </c:pt>
                <c:pt idx="188">
                  <c:v>7.0385276949944597E-3</c:v>
                </c:pt>
                <c:pt idx="189">
                  <c:v>7.1122556736833301E-3</c:v>
                </c:pt>
                <c:pt idx="190">
                  <c:v>7.1861406441855197E-3</c:v>
                </c:pt>
                <c:pt idx="191">
                  <c:v>7.2601838785280202E-3</c:v>
                </c:pt>
                <c:pt idx="192">
                  <c:v>7.3343866698448697E-3</c:v>
                </c:pt>
                <c:pt idx="193">
                  <c:v>7.40875033242425E-3</c:v>
                </c:pt>
                <c:pt idx="194">
                  <c:v>7.4832762017630998E-3</c:v>
                </c:pt>
                <c:pt idx="195">
                  <c:v>7.5579656346300497E-3</c:v>
                </c:pt>
                <c:pt idx="196">
                  <c:v>7.6328200091360099E-3</c:v>
                </c:pt>
                <c:pt idx="197">
                  <c:v>7.7078407248127104E-3</c:v>
                </c:pt>
                <c:pt idx="198">
                  <c:v>7.78302920269963E-3</c:v>
                </c:pt>
                <c:pt idx="199">
                  <c:v>7.8583868854380599E-3</c:v>
                </c:pt>
                <c:pt idx="200">
                  <c:v>7.9339152373737194E-3</c:v>
                </c:pt>
                <c:pt idx="201">
                  <c:v>8.0096157446671208E-3</c:v>
                </c:pt>
                <c:pt idx="202">
                  <c:v>8.0854899154118795E-3</c:v>
                </c:pt>
                <c:pt idx="203">
                  <c:v>8.1615392797606302E-3</c:v>
                </c:pt>
                <c:pt idx="204">
                  <c:v>8.2377653900594806E-3</c:v>
                </c:pt>
                <c:pt idx="205">
                  <c:v>8.3141698209899893E-3</c:v>
                </c:pt>
                <c:pt idx="206">
                  <c:v>8.3907541697193395E-3</c:v>
                </c:pt>
                <c:pt idx="207">
                  <c:v>8.4675200560582701E-3</c:v>
                </c:pt>
                <c:pt idx="208">
                  <c:v>8.5444691226276605E-3</c:v>
                </c:pt>
                <c:pt idx="209">
                  <c:v>8.6216030350322794E-3</c:v>
                </c:pt>
                <c:pt idx="210">
                  <c:v>8.6989234820433903E-3</c:v>
                </c:pt>
                <c:pt idx="211">
                  <c:v>8.7764321757896301E-3</c:v>
                </c:pt>
                <c:pt idx="212">
                  <c:v>8.8541308519550898E-3</c:v>
                </c:pt>
                <c:pt idx="213">
                  <c:v>8.9320212699869703E-3</c:v>
                </c:pt>
                <c:pt idx="214">
                  <c:v>9.0101052133106391E-3</c:v>
                </c:pt>
                <c:pt idx="215">
                  <c:v>9.08838448955363E-3</c:v>
                </c:pt>
                <c:pt idx="216">
                  <c:v>9.1668609307776292E-3</c:v>
                </c:pt>
                <c:pt idx="217">
                  <c:v>9.2455363937193093E-3</c:v>
                </c:pt>
                <c:pt idx="218">
                  <c:v>9.3244127600400004E-3</c:v>
                </c:pt>
                <c:pt idx="219">
                  <c:v>9.40349193658346E-3</c:v>
                </c:pt>
                <c:pt idx="220">
                  <c:v>9.4827758556429494E-3</c:v>
                </c:pt>
                <c:pt idx="221">
                  <c:v>9.5622664752368792E-3</c:v>
                </c:pt>
                <c:pt idx="222">
                  <c:v>9.6419657793938001E-3</c:v>
                </c:pt>
                <c:pt idx="223">
                  <c:v>9.7218757784462897E-3</c:v>
                </c:pt>
                <c:pt idx="224">
                  <c:v>9.8019985093336908E-3</c:v>
                </c:pt>
                <c:pt idx="225">
                  <c:v>9.8823360359150802E-3</c:v>
                </c:pt>
                <c:pt idx="226">
                  <c:v>9.9628904492907004E-3</c:v>
                </c:pt>
                <c:pt idx="227">
                  <c:v>1.00436638681337E-2</c:v>
                </c:pt>
                <c:pt idx="228">
                  <c:v>1.01246584390311E-2</c:v>
                </c:pt>
                <c:pt idx="229">
                  <c:v>1.0205876336835101E-2</c:v>
                </c:pt>
                <c:pt idx="230">
                  <c:v>1.0287319765024E-2</c:v>
                </c:pt>
                <c:pt idx="231">
                  <c:v>1.03689909560736E-2</c:v>
                </c:pt>
                <c:pt idx="232">
                  <c:v>1.0450892171838399E-2</c:v>
                </c:pt>
                <c:pt idx="233">
                  <c:v>1.05330257039443E-2</c:v>
                </c:pt>
                <c:pt idx="234">
                  <c:v>1.0615393874191E-2</c:v>
                </c:pt>
                <c:pt idx="235">
                  <c:v>1.06979990349656E-2</c:v>
                </c:pt>
                <c:pt idx="236">
                  <c:v>1.07808435696676E-2</c:v>
                </c:pt>
                <c:pt idx="237">
                  <c:v>1.08639298931447E-2</c:v>
                </c:pt>
                <c:pt idx="238">
                  <c:v>1.0947260452140299E-2</c:v>
                </c:pt>
                <c:pt idx="239">
                  <c:v>1.10308377257526E-2</c:v>
                </c:pt>
                <c:pt idx="240">
                  <c:v>1.11146642259059E-2</c:v>
                </c:pt>
                <c:pt idx="241">
                  <c:v>1.1198742497833499E-2</c:v>
                </c:pt>
                <c:pt idx="242">
                  <c:v>1.12830751205734E-2</c:v>
                </c:pt>
                <c:pt idx="243">
                  <c:v>1.13676647074767E-2</c:v>
                </c:pt>
                <c:pt idx="244">
                  <c:v>1.1452513906728599E-2</c:v>
                </c:pt>
                <c:pt idx="245">
                  <c:v>1.1537625401883E-2</c:v>
                </c:pt>
                <c:pt idx="246">
                  <c:v>1.16230019124096E-2</c:v>
                </c:pt>
                <c:pt idx="247">
                  <c:v>1.1708646194256199E-2</c:v>
                </c:pt>
                <c:pt idx="248">
                  <c:v>1.1794561040423901E-2</c:v>
                </c:pt>
                <c:pt idx="249">
                  <c:v>1.1880749281556901E-2</c:v>
                </c:pt>
                <c:pt idx="250">
                  <c:v>1.1967213786547399E-2</c:v>
                </c:pt>
                <c:pt idx="251">
                  <c:v>1.2053957463154999E-2</c:v>
                </c:pt>
                <c:pt idx="252">
                  <c:v>1.2140983258641699E-2</c:v>
                </c:pt>
                <c:pt idx="253">
                  <c:v>1.2228294160422801E-2</c:v>
                </c:pt>
                <c:pt idx="254">
                  <c:v>1.2315893196732999E-2</c:v>
                </c:pt>
                <c:pt idx="255">
                  <c:v>1.2403783437310601E-2</c:v>
                </c:pt>
                <c:pt idx="256">
                  <c:v>1.24919679940969E-2</c:v>
                </c:pt>
                <c:pt idx="257">
                  <c:v>1.2580450021953699E-2</c:v>
                </c:pt>
                <c:pt idx="258">
                  <c:v>1.26692327193985E-2</c:v>
                </c:pt>
                <c:pt idx="259">
                  <c:v>1.27583193293578E-2</c:v>
                </c:pt>
                <c:pt idx="260">
                  <c:v>1.28477131399385E-2</c:v>
                </c:pt>
                <c:pt idx="261">
                  <c:v>1.29374174852192E-2</c:v>
                </c:pt>
                <c:pt idx="262">
                  <c:v>1.3027435746060301E-2</c:v>
                </c:pt>
                <c:pt idx="263">
                  <c:v>1.3117771350934899E-2</c:v>
                </c:pt>
                <c:pt idx="264">
                  <c:v>1.3208427776779301E-2</c:v>
                </c:pt>
                <c:pt idx="265">
                  <c:v>1.32994085498656E-2</c:v>
                </c:pt>
                <c:pt idx="266">
                  <c:v>1.3390717246695201E-2</c:v>
                </c:pt>
                <c:pt idx="267">
                  <c:v>1.3482357494915199E-2</c:v>
                </c:pt>
                <c:pt idx="268">
                  <c:v>1.35743329742571E-2</c:v>
                </c:pt>
                <c:pt idx="269">
                  <c:v>1.3666647417499201E-2</c:v>
                </c:pt>
                <c:pt idx="270">
                  <c:v>1.37593046114534E-2</c:v>
                </c:pt>
                <c:pt idx="271">
                  <c:v>1.3852308397975899E-2</c:v>
                </c:pt>
                <c:pt idx="272">
                  <c:v>1.3945662675004401E-2</c:v>
                </c:pt>
                <c:pt idx="273">
                  <c:v>1.40393713976206E-2</c:v>
                </c:pt>
                <c:pt idx="274">
                  <c:v>1.4133438579140499E-2</c:v>
                </c:pt>
                <c:pt idx="275">
                  <c:v>1.4227868292230999E-2</c:v>
                </c:pt>
                <c:pt idx="276">
                  <c:v>1.43226646700564E-2</c:v>
                </c:pt>
                <c:pt idx="277">
                  <c:v>1.4417831907453301E-2</c:v>
                </c:pt>
                <c:pt idx="278">
                  <c:v>1.4513374262135699E-2</c:v>
                </c:pt>
                <c:pt idx="279">
                  <c:v>1.4609296055931101E-2</c:v>
                </c:pt>
                <c:pt idx="280">
                  <c:v>1.4705601676049101E-2</c:v>
                </c:pt>
                <c:pt idx="281">
                  <c:v>1.48022955763813E-2</c:v>
                </c:pt>
                <c:pt idx="282">
                  <c:v>1.48993822788368E-2</c:v>
                </c:pt>
                <c:pt idx="283">
                  <c:v>1.49968663747111E-2</c:v>
                </c:pt>
                <c:pt idx="284">
                  <c:v>1.5094752526091699E-2</c:v>
                </c:pt>
                <c:pt idx="285">
                  <c:v>1.51930454673E-2</c:v>
                </c:pt>
                <c:pt idx="286">
                  <c:v>1.5291750006371599E-2</c:v>
                </c:pt>
                <c:pt idx="287">
                  <c:v>1.5390871026575799E-2</c:v>
                </c:pt>
                <c:pt idx="288">
                  <c:v>1.5490413487975301E-2</c:v>
                </c:pt>
                <c:pt idx="289">
                  <c:v>1.5590382429027799E-2</c:v>
                </c:pt>
                <c:pt idx="290">
                  <c:v>1.5690782968230101E-2</c:v>
                </c:pt>
                <c:pt idx="291">
                  <c:v>1.5791620305807001E-2</c:v>
                </c:pt>
                <c:pt idx="292">
                  <c:v>1.5892899725446E-2</c:v>
                </c:pt>
                <c:pt idx="293">
                  <c:v>1.5994626596078199E-2</c:v>
                </c:pt>
                <c:pt idx="294">
                  <c:v>1.6096806373708802E-2</c:v>
                </c:pt>
                <c:pt idx="295">
                  <c:v>1.61994446032977E-2</c:v>
                </c:pt>
                <c:pt idx="296">
                  <c:v>1.6302546920691101E-2</c:v>
                </c:pt>
                <c:pt idx="297">
                  <c:v>1.6406119054607499E-2</c:v>
                </c:pt>
                <c:pt idx="298">
                  <c:v>1.6510166828679101E-2</c:v>
                </c:pt>
                <c:pt idx="299">
                  <c:v>1.6614696163548499E-2</c:v>
                </c:pt>
                <c:pt idx="300">
                  <c:v>1.6719713079027101E-2</c:v>
                </c:pt>
                <c:pt idx="301">
                  <c:v>1.6825223696312199E-2</c:v>
                </c:pt>
                <c:pt idx="302">
                  <c:v>1.69312342402675E-2</c:v>
                </c:pt>
                <c:pt idx="303">
                  <c:v>1.7037751041769699E-2</c:v>
                </c:pt>
                <c:pt idx="304">
                  <c:v>1.71447805401212E-2</c:v>
                </c:pt>
                <c:pt idx="305">
                  <c:v>1.7252329285532698E-2</c:v>
                </c:pt>
                <c:pt idx="306">
                  <c:v>1.7360403941677999E-2</c:v>
                </c:pt>
                <c:pt idx="307">
                  <c:v>1.74690112883229E-2</c:v>
                </c:pt>
                <c:pt idx="308">
                  <c:v>1.7578158224031502E-2</c:v>
                </c:pt>
                <c:pt idx="309">
                  <c:v>1.7687851768951799E-2</c:v>
                </c:pt>
                <c:pt idx="310">
                  <c:v>1.7798099067683499E-2</c:v>
                </c:pt>
                <c:pt idx="311">
                  <c:v>1.79089073922322E-2</c:v>
                </c:pt>
                <c:pt idx="312">
                  <c:v>1.8020284145051101E-2</c:v>
                </c:pt>
                <c:pt idx="313">
                  <c:v>1.8132236862174699E-2</c:v>
                </c:pt>
                <c:pt idx="314">
                  <c:v>1.8244773216447401E-2</c:v>
                </c:pt>
                <c:pt idx="315">
                  <c:v>1.8357901020850199E-2</c:v>
                </c:pt>
                <c:pt idx="316">
                  <c:v>1.8471628231929299E-2</c:v>
                </c:pt>
                <c:pt idx="317">
                  <c:v>1.8585962953330901E-2</c:v>
                </c:pt>
                <c:pt idx="318">
                  <c:v>1.8700913439444598E-2</c:v>
                </c:pt>
                <c:pt idx="319">
                  <c:v>1.8816488099161401E-2</c:v>
                </c:pt>
                <c:pt idx="320">
                  <c:v>1.8932695499748398E-2</c:v>
                </c:pt>
                <c:pt idx="321">
                  <c:v>1.9049544370846799E-2</c:v>
                </c:pt>
                <c:pt idx="322">
                  <c:v>1.9167043608596598E-2</c:v>
                </c:pt>
                <c:pt idx="323">
                  <c:v>1.92852022798921E-2</c:v>
                </c:pt>
                <c:pt idx="324">
                  <c:v>1.9404029626775302E-2</c:v>
                </c:pt>
                <c:pt idx="325">
                  <c:v>1.9523535070970901E-2</c:v>
                </c:pt>
                <c:pt idx="326">
                  <c:v>1.9643728218568499E-2</c:v>
                </c:pt>
                <c:pt idx="327">
                  <c:v>1.9764618864858901E-2</c:v>
                </c:pt>
                <c:pt idx="328">
                  <c:v>1.9886216999328798E-2</c:v>
                </c:pt>
                <c:pt idx="329">
                  <c:v>2.00085328108217E-2</c:v>
                </c:pt>
                <c:pt idx="330">
                  <c:v>2.01315766928713E-2</c:v>
                </c:pt>
                <c:pt idx="331">
                  <c:v>2.0255359249212901E-2</c:v>
                </c:pt>
                <c:pt idx="332">
                  <c:v>2.03798912994827E-2</c:v>
                </c:pt>
                <c:pt idx="333">
                  <c:v>2.0505183885109801E-2</c:v>
                </c:pt>
                <c:pt idx="334">
                  <c:v>2.0631248275411001E-2</c:v>
                </c:pt>
                <c:pt idx="335">
                  <c:v>2.0758095973894799E-2</c:v>
                </c:pt>
                <c:pt idx="336">
                  <c:v>2.0885738724785101E-2</c:v>
                </c:pt>
                <c:pt idx="337">
                  <c:v>2.1014188519773401E-2</c:v>
                </c:pt>
                <c:pt idx="338">
                  <c:v>2.1143457605006698E-2</c:v>
                </c:pt>
                <c:pt idx="339">
                  <c:v>2.1273558488325701E-2</c:v>
                </c:pt>
                <c:pt idx="340">
                  <c:v>2.1404503946759301E-2</c:v>
                </c:pt>
                <c:pt idx="341">
                  <c:v>2.1536307034289302E-2</c:v>
                </c:pt>
                <c:pt idx="342">
                  <c:v>2.1668981089896601E-2</c:v>
                </c:pt>
                <c:pt idx="343">
                  <c:v>2.18025397458993E-2</c:v>
                </c:pt>
                <c:pt idx="344">
                  <c:v>2.19369969365985E-2</c:v>
                </c:pt>
                <c:pt idx="345">
                  <c:v>2.2072366907242999E-2</c:v>
                </c:pt>
                <c:pt idx="346">
                  <c:v>2.22086642233277E-2</c:v>
                </c:pt>
                <c:pt idx="347">
                  <c:v>2.2345903780241799E-2</c:v>
                </c:pt>
                <c:pt idx="348">
                  <c:v>2.2484100813281199E-2</c:v>
                </c:pt>
                <c:pt idx="349">
                  <c:v>2.2623270908041899E-2</c:v>
                </c:pt>
                <c:pt idx="350">
                  <c:v>2.2763430011212799E-2</c:v>
                </c:pt>
                <c:pt idx="351">
                  <c:v>2.2904594441785699E-2</c:v>
                </c:pt>
                <c:pt idx="352">
                  <c:v>2.3046780902701701E-2</c:v>
                </c:pt>
                <c:pt idx="353">
                  <c:v>2.31900064929552E-2</c:v>
                </c:pt>
                <c:pt idx="354">
                  <c:v>2.3334288720176101E-2</c:v>
                </c:pt>
                <c:pt idx="355">
                  <c:v>2.3479645513715001E-2</c:v>
                </c:pt>
                <c:pt idx="356">
                  <c:v>2.3626095238252699E-2</c:v>
                </c:pt>
                <c:pt idx="357">
                  <c:v>2.3773656707962099E-2</c:v>
                </c:pt>
                <c:pt idx="358">
                  <c:v>2.3922349201247899E-2</c:v>
                </c:pt>
                <c:pt idx="359">
                  <c:v>2.4072192476093501E-2</c:v>
                </c:pt>
                <c:pt idx="360">
                  <c:v>2.4223206786044098E-2</c:v>
                </c:pt>
                <c:pt idx="361">
                  <c:v>2.4375412896858999E-2</c:v>
                </c:pt>
                <c:pt idx="362">
                  <c:v>2.45288321038666E-2</c:v>
                </c:pt>
                <c:pt idx="363">
                  <c:v>2.4683486250056699E-2</c:v>
                </c:pt>
                <c:pt idx="364">
                  <c:v>2.4839397744950999E-2</c:v>
                </c:pt>
                <c:pt idx="365">
                  <c:v>2.4996589584287798E-2</c:v>
                </c:pt>
                <c:pt idx="366">
                  <c:v>2.5155085370566901E-2</c:v>
                </c:pt>
                <c:pt idx="367">
                  <c:v>2.5314909334498498E-2</c:v>
                </c:pt>
                <c:pt idx="368">
                  <c:v>2.5476086357404899E-2</c:v>
                </c:pt>
                <c:pt idx="369">
                  <c:v>2.5638641994624602E-2</c:v>
                </c:pt>
                <c:pt idx="370">
                  <c:v>2.5802602499975302E-2</c:v>
                </c:pt>
                <c:pt idx="371">
                  <c:v>2.5967994851331399E-2</c:v>
                </c:pt>
                <c:pt idx="372">
                  <c:v>2.61348467773782E-2</c:v>
                </c:pt>
                <c:pt idx="373">
                  <c:v>2.6303186785609702E-2</c:v>
                </c:pt>
                <c:pt idx="374">
                  <c:v>2.6473044191636201E-2</c:v>
                </c:pt>
                <c:pt idx="375">
                  <c:v>2.6644449149880099E-2</c:v>
                </c:pt>
                <c:pt idx="376">
                  <c:v>2.6817432685735599E-2</c:v>
                </c:pt>
                <c:pt idx="377">
                  <c:v>2.6992026729279299E-2</c:v>
                </c:pt>
                <c:pt idx="378">
                  <c:v>2.71682641506205E-2</c:v>
                </c:pt>
                <c:pt idx="379">
                  <c:v>2.7346178796988301E-2</c:v>
                </c:pt>
                <c:pt idx="380">
                  <c:v>2.7525805531658499E-2</c:v>
                </c:pt>
                <c:pt idx="381">
                  <c:v>2.77071802748305E-2</c:v>
                </c:pt>
                <c:pt idx="382">
                  <c:v>2.7890340046573099E-2</c:v>
                </c:pt>
                <c:pt idx="383">
                  <c:v>2.8075323011963998E-2</c:v>
                </c:pt>
                <c:pt idx="384">
                  <c:v>2.82621685285608E-2</c:v>
                </c:pt>
                <c:pt idx="385">
                  <c:v>2.8450917196347399E-2</c:v>
                </c:pt>
                <c:pt idx="386">
                  <c:v>2.8641610910312702E-2</c:v>
                </c:pt>
                <c:pt idx="387">
                  <c:v>2.8834292915829601E-2</c:v>
                </c:pt>
                <c:pt idx="388">
                  <c:v>2.90290078670138E-2</c:v>
                </c:pt>
                <c:pt idx="389">
                  <c:v>2.9225801888258102E-2</c:v>
                </c:pt>
                <c:pt idx="390">
                  <c:v>2.9424722639148901E-2</c:v>
                </c:pt>
                <c:pt idx="391">
                  <c:v>2.9625819382992701E-2</c:v>
                </c:pt>
                <c:pt idx="392">
                  <c:v>2.9829143059193399E-2</c:v>
                </c:pt>
                <c:pt idx="393">
                  <c:v>3.0034746359743202E-2</c:v>
                </c:pt>
                <c:pt idx="394">
                  <c:v>3.0242683810110901E-2</c:v>
                </c:pt>
                <c:pt idx="395">
                  <c:v>3.04530118548321E-2</c:v>
                </c:pt>
                <c:pt idx="396">
                  <c:v>3.0665788948134001E-2</c:v>
                </c:pt>
                <c:pt idx="397">
                  <c:v>3.0881075649952499E-2</c:v>
                </c:pt>
                <c:pt idx="398">
                  <c:v>3.1098934727731099E-2</c:v>
                </c:pt>
                <c:pt idx="399">
                  <c:v>3.1319431264422097E-2</c:v>
                </c:pt>
                <c:pt idx="400">
                  <c:v>3.15426327731506E-2</c:v>
                </c:pt>
                <c:pt idx="401">
                  <c:v>3.1768609319036203E-2</c:v>
                </c:pt>
                <c:pt idx="402">
                  <c:v>3.1997433648717301E-2</c:v>
                </c:pt>
                <c:pt idx="403">
                  <c:v>3.2229181328166101E-2</c:v>
                </c:pt>
                <c:pt idx="404">
                  <c:v>3.24639308894396E-2</c:v>
                </c:pt>
                <c:pt idx="405">
                  <c:v>3.2701763987067603E-2</c:v>
                </c:pt>
                <c:pt idx="406">
                  <c:v>3.2942765564847702E-2</c:v>
                </c:pt>
                <c:pt idx="407">
                  <c:v>3.3187024033885799E-2</c:v>
                </c:pt>
                <c:pt idx="408">
                  <c:v>3.3434631462802601E-2</c:v>
                </c:pt>
                <c:pt idx="409">
                  <c:v>3.3685683781116103E-2</c:v>
                </c:pt>
                <c:pt idx="410">
                  <c:v>3.3940280996907102E-2</c:v>
                </c:pt>
                <c:pt idx="411">
                  <c:v>3.4198527429986199E-2</c:v>
                </c:pt>
                <c:pt idx="412">
                  <c:v>3.4460531961904198E-2</c:v>
                </c:pt>
                <c:pt idx="413">
                  <c:v>3.47264083042816E-2</c:v>
                </c:pt>
                <c:pt idx="414">
                  <c:v>3.4996275287090498E-2</c:v>
                </c:pt>
                <c:pt idx="415">
                  <c:v>3.5270257168691699E-2</c:v>
                </c:pt>
                <c:pt idx="416">
                  <c:v>3.5548483969621403E-2</c:v>
                </c:pt>
                <c:pt idx="417">
                  <c:v>3.5831091832342198E-2</c:v>
                </c:pt>
                <c:pt idx="418">
                  <c:v>3.6118223409412002E-2</c:v>
                </c:pt>
                <c:pt idx="419">
                  <c:v>3.6410028282803999E-2</c:v>
                </c:pt>
                <c:pt idx="420">
                  <c:v>3.6706663417419801E-2</c:v>
                </c:pt>
                <c:pt idx="421">
                  <c:v>3.7008293652188697E-2</c:v>
                </c:pt>
                <c:pt idx="422">
                  <c:v>3.7315092232545602E-2</c:v>
                </c:pt>
                <c:pt idx="423">
                  <c:v>3.7627241388536903E-2</c:v>
                </c:pt>
                <c:pt idx="424">
                  <c:v>3.7944932963313603E-2</c:v>
                </c:pt>
                <c:pt idx="425">
                  <c:v>3.8268369097367E-2</c:v>
                </c:pt>
                <c:pt idx="426">
                  <c:v>3.8597762974532997E-2</c:v>
                </c:pt>
                <c:pt idx="427">
                  <c:v>3.8933339636565097E-2</c:v>
                </c:pt>
                <c:pt idx="428">
                  <c:v>3.9275336873964402E-2</c:v>
                </c:pt>
                <c:pt idx="429">
                  <c:v>3.9624006201779499E-2</c:v>
                </c:pt>
                <c:pt idx="430">
                  <c:v>3.9979613930270302E-2</c:v>
                </c:pt>
                <c:pt idx="431">
                  <c:v>4.03424423416988E-2</c:v>
                </c:pt>
                <c:pt idx="432">
                  <c:v>4.0712790986099701E-2</c:v>
                </c:pt>
                <c:pt idx="433">
                  <c:v>4.1090978110735601E-2</c:v>
                </c:pt>
                <c:pt idx="434">
                  <c:v>4.14773422401013E-2</c:v>
                </c:pt>
                <c:pt idx="435">
                  <c:v>4.1872243925875803E-2</c:v>
                </c:pt>
                <c:pt idx="436">
                  <c:v>4.2276067689197498E-2</c:v>
                </c:pt>
                <c:pt idx="437">
                  <c:v>4.26892241811445E-2</c:v>
                </c:pt>
                <c:pt idx="438">
                  <c:v>4.3112152591457398E-2</c:v>
                </c:pt>
                <c:pt idx="439">
                  <c:v>4.3545323340471197E-2</c:v>
                </c:pt>
                <c:pt idx="440">
                  <c:v>4.39892410951013E-2</c:v>
                </c:pt>
                <c:pt idx="441">
                  <c:v>4.4444448156758701E-2</c:v>
                </c:pt>
                <c:pt idx="442">
                  <c:v>4.4911528277527597E-2</c:v>
                </c:pt>
                <c:pt idx="443">
                  <c:v>4.53911109711281E-2</c:v>
                </c:pt>
                <c:pt idx="444">
                  <c:v>4.58838763975589E-2</c:v>
                </c:pt>
                <c:pt idx="445">
                  <c:v>4.63905609153695E-2</c:v>
                </c:pt>
                <c:pt idx="446">
                  <c:v>4.6911963413946101E-2</c:v>
                </c:pt>
                <c:pt idx="447">
                  <c:v>4.7448952560883099E-2</c:v>
                </c:pt>
                <c:pt idx="448">
                  <c:v>4.8002475127576501E-2</c:v>
                </c:pt>
                <c:pt idx="449">
                  <c:v>4.8573565591114101E-2</c:v>
                </c:pt>
                <c:pt idx="450">
                  <c:v>4.9163357254286E-2</c:v>
                </c:pt>
                <c:pt idx="451">
                  <c:v>4.9773095180683201E-2</c:v>
                </c:pt>
                <c:pt idx="452">
                  <c:v>5.0404151311845898E-2</c:v>
                </c:pt>
                <c:pt idx="453">
                  <c:v>5.1058042222915503E-2</c:v>
                </c:pt>
                <c:pt idx="454">
                  <c:v>5.1736450088563299E-2</c:v>
                </c:pt>
                <c:pt idx="455">
                  <c:v>5.2441247580819299E-2</c:v>
                </c:pt>
                <c:pt idx="456">
                  <c:v>5.3174527616871699E-2</c:v>
                </c:pt>
                <c:pt idx="457">
                  <c:v>5.3938639134924297E-2</c:v>
                </c:pt>
                <c:pt idx="458">
                  <c:v>5.4736230423886797E-2</c:v>
                </c:pt>
                <c:pt idx="459">
                  <c:v>5.5570302002732802E-2</c:v>
                </c:pt>
                <c:pt idx="460">
                  <c:v>5.6444271688490498E-2</c:v>
                </c:pt>
                <c:pt idx="461">
                  <c:v>5.7362055383126803E-2</c:v>
                </c:pt>
                <c:pt idx="462">
                  <c:v>5.8328168362241098E-2</c:v>
                </c:pt>
                <c:pt idx="463">
                  <c:v>5.9347853636068801E-2</c:v>
                </c:pt>
                <c:pt idx="464">
                  <c:v>6.0427246547252803E-2</c:v>
                </c:pt>
                <c:pt idx="465">
                  <c:v>6.1573588603756002E-2</c:v>
                </c:pt>
                <c:pt idx="466">
                  <c:v>6.2795509328296098E-2</c:v>
                </c:pt>
                <c:pt idx="467">
                  <c:v>6.4103403827966393E-2</c:v>
                </c:pt>
                <c:pt idx="468">
                  <c:v>6.55099479058113E-2</c:v>
                </c:pt>
                <c:pt idx="469">
                  <c:v>6.6032543422811105E-2</c:v>
                </c:pt>
                <c:pt idx="470">
                  <c:v>6.6561429072592104E-2</c:v>
                </c:pt>
                <c:pt idx="471">
                  <c:v>6.7096822678511595E-2</c:v>
                </c:pt>
                <c:pt idx="472">
                  <c:v>6.7638870450822799E-2</c:v>
                </c:pt>
                <c:pt idx="473">
                  <c:v>6.8187723241494802E-2</c:v>
                </c:pt>
                <c:pt idx="474">
                  <c:v>6.8743536721409496E-2</c:v>
                </c:pt>
                <c:pt idx="475">
                  <c:v>6.9306471565431502E-2</c:v>
                </c:pt>
                <c:pt idx="476">
                  <c:v>6.9876693645757201E-2</c:v>
                </c:pt>
                <c:pt idx="477">
                  <c:v>7.0454374233974396E-2</c:v>
                </c:pt>
                <c:pt idx="478">
                  <c:v>7.1039690212291506E-2</c:v>
                </c:pt>
                <c:pt idx="479">
                  <c:v>7.1632824294421693E-2</c:v>
                </c:pt>
                <c:pt idx="480">
                  <c:v>7.22339652566375E-2</c:v>
                </c:pt>
                <c:pt idx="481">
                  <c:v>7.2843308179543501E-2</c:v>
                </c:pt>
                <c:pt idx="482">
                  <c:v>7.34610547011499E-2</c:v>
                </c:pt>
                <c:pt idx="483">
                  <c:v>7.4087413281863898E-2</c:v>
                </c:pt>
                <c:pt idx="484">
                  <c:v>7.4722599482057506E-2</c:v>
                </c:pt>
                <c:pt idx="485">
                  <c:v>7.5366836252912101E-2</c:v>
                </c:pt>
                <c:pt idx="486">
                  <c:v>7.6020354241283394E-2</c:v>
                </c:pt>
                <c:pt idx="487">
                  <c:v>7.6683392109382006E-2</c:v>
                </c:pt>
                <c:pt idx="488">
                  <c:v>7.7356196870113594E-2</c:v>
                </c:pt>
                <c:pt idx="489">
                  <c:v>7.8039024238982499E-2</c:v>
                </c:pt>
                <c:pt idx="490">
                  <c:v>7.8732139003517707E-2</c:v>
                </c:pt>
                <c:pt idx="491">
                  <c:v>7.9435815411252594E-2</c:v>
                </c:pt>
                <c:pt idx="492">
                  <c:v>8.0150337577350197E-2</c:v>
                </c:pt>
                <c:pt idx="493">
                  <c:v>8.0875999913050195E-2</c:v>
                </c:pt>
                <c:pt idx="494">
                  <c:v>8.1613107576188101E-2</c:v>
                </c:pt>
                <c:pt idx="495">
                  <c:v>8.2361976945130005E-2</c:v>
                </c:pt>
                <c:pt idx="496">
                  <c:v>8.3122936117555599E-2</c:v>
                </c:pt>
                <c:pt idx="497">
                  <c:v>8.3896325435630997E-2</c:v>
                </c:pt>
                <c:pt idx="498">
                  <c:v>8.4682498039214807E-2</c:v>
                </c:pt>
                <c:pt idx="499">
                  <c:v>8.5481820448870094E-2</c:v>
                </c:pt>
                <c:pt idx="500">
                  <c:v>8.6294673180577305E-2</c:v>
                </c:pt>
                <c:pt idx="501">
                  <c:v>8.7121451394185201E-2</c:v>
                </c:pt>
                <c:pt idx="502">
                  <c:v>8.7962565577792098E-2</c:v>
                </c:pt>
                <c:pt idx="503">
                  <c:v>8.88184422704099E-2</c:v>
                </c:pt>
                <c:pt idx="504">
                  <c:v>8.9689524825448397E-2</c:v>
                </c:pt>
                <c:pt idx="505">
                  <c:v>9.0576274217745098E-2</c:v>
                </c:pt>
                <c:pt idx="506">
                  <c:v>9.14791698970851E-2</c:v>
                </c:pt>
                <c:pt idx="507">
                  <c:v>9.2398710691382793E-2</c:v>
                </c:pt>
                <c:pt idx="508">
                  <c:v>9.3335415762947294E-2</c:v>
                </c:pt>
                <c:pt idx="509">
                  <c:v>9.4289825621530099E-2</c:v>
                </c:pt>
                <c:pt idx="510">
                  <c:v>9.5262503198152299E-2</c:v>
                </c:pt>
                <c:pt idx="511">
                  <c:v>9.6254034984035106E-2</c:v>
                </c:pt>
                <c:pt idx="512">
                  <c:v>9.7265032239313196E-2</c:v>
                </c:pt>
                <c:pt idx="513">
                  <c:v>9.8296132276604803E-2</c:v>
                </c:pt>
                <c:pt idx="514">
                  <c:v>9.9347999824935501E-2</c:v>
                </c:pt>
                <c:pt idx="515">
                  <c:v>0.10042132847999</c:v>
                </c:pt>
                <c:pt idx="516">
                  <c:v>0.101516842247173</c:v>
                </c:pt>
                <c:pt idx="517">
                  <c:v>0.10263529718452501</c:v>
                </c:pt>
                <c:pt idx="518">
                  <c:v>0.103777483153178</c:v>
                </c:pt>
                <c:pt idx="519">
                  <c:v>0.10494422568369401</c:v>
                </c:pt>
                <c:pt idx="520">
                  <c:v>0.106136387967405</c:v>
                </c:pt>
                <c:pt idx="521">
                  <c:v>0.107354872982694</c:v>
                </c:pt>
                <c:pt idx="522">
                  <c:v>0.108600625767084</c:v>
                </c:pt>
                <c:pt idx="523">
                  <c:v>0.109874635847001</c:v>
                </c:pt>
                <c:pt idx="524">
                  <c:v>0.11117793983822</c:v>
                </c:pt>
                <c:pt idx="525">
                  <c:v>0.11251162423123701</c:v>
                </c:pt>
                <c:pt idx="526">
                  <c:v>0.11387682837718301</c:v>
                </c:pt>
                <c:pt idx="527">
                  <c:v>0.115274747691456</c:v>
                </c:pt>
                <c:pt idx="528">
                  <c:v>0.11670663709391001</c:v>
                </c:pt>
                <c:pt idx="529">
                  <c:v>0.11817381470638599</c:v>
                </c:pt>
                <c:pt idx="530">
                  <c:v>0.119677665830439</c:v>
                </c:pt>
                <c:pt idx="531">
                  <c:v>0.12121964723051901</c:v>
                </c:pt>
                <c:pt idx="532">
                  <c:v>0.122801291750462</c:v>
                </c:pt>
                <c:pt idx="533">
                  <c:v>0.124424213294152</c:v>
                </c:pt>
                <c:pt idx="534">
                  <c:v>0.126090112204466</c:v>
                </c:pt>
                <c:pt idx="535">
                  <c:v>0.12780078107840001</c:v>
                </c:pt>
                <c:pt idx="536">
                  <c:v>0.129558111060396</c:v>
                </c:pt>
                <c:pt idx="537">
                  <c:v>0.131364098660636</c:v>
                </c:pt>
                <c:pt idx="538">
                  <c:v>0.133220853150367</c:v>
                </c:pt>
                <c:pt idx="539">
                  <c:v>0.13513060459231899</c:v>
                </c:pt>
                <c:pt idx="540">
                  <c:v>0.13709571257106501</c:v>
                </c:pt>
                <c:pt idx="541">
                  <c:v>0.13911867569587799</c:v>
                </c:pt>
                <c:pt idx="542">
                  <c:v>0.14120214195737199</c:v>
                </c:pt>
                <c:pt idx="543">
                  <c:v>0.143348920029154</c:v>
                </c:pt>
                <c:pt idx="544">
                  <c:v>0.145561991617044</c:v>
                </c:pt>
                <c:pt idx="545">
                  <c:v>0.147844524971395</c:v>
                </c:pt>
                <c:pt idx="546">
                  <c:v>0.150199889692782</c:v>
                </c:pt>
                <c:pt idx="547">
                  <c:v>0.15263167297841501</c:v>
                </c:pt>
                <c:pt idx="548">
                  <c:v>0.15514369747602699</c:v>
                </c:pt>
                <c:pt idx="549">
                  <c:v>0.15774004093456701</c:v>
                </c:pt>
                <c:pt idx="550">
                  <c:v>0.16042505786689401</c:v>
                </c:pt>
                <c:pt idx="551">
                  <c:v>0.16320340346971199</c:v>
                </c:pt>
                <c:pt idx="552">
                  <c:v>0.16608006008076101</c:v>
                </c:pt>
                <c:pt idx="553">
                  <c:v>0.16906036649376199</c:v>
                </c:pt>
                <c:pt idx="554">
                  <c:v>0.17215005049875601</c:v>
                </c:pt>
                <c:pt idx="555">
                  <c:v>0.17535526507056901</c:v>
                </c:pt>
                <c:pt idx="556">
                  <c:v>0.17868262869276699</c:v>
                </c:pt>
                <c:pt idx="557">
                  <c:v>0.182139270380313</c:v>
                </c:pt>
                <c:pt idx="558">
                  <c:v>0.185732880053637</c:v>
                </c:pt>
                <c:pt idx="559">
                  <c:v>0.189471765022624</c:v>
                </c:pt>
                <c:pt idx="560">
                  <c:v>0.19336491346446899</c:v>
                </c:pt>
                <c:pt idx="561">
                  <c:v>0.19742206592870701</c:v>
                </c:pt>
                <c:pt idx="562">
                  <c:v>0.20165379608102799</c:v>
                </c:pt>
                <c:pt idx="563">
                  <c:v>0.206071602111222</c:v>
                </c:pt>
              </c:numCache>
            </c:numRef>
          </c:xVal>
          <c:yVal>
            <c:numRef>
              <c:f>Exp_res!$BJ$3:$BJ$650</c:f>
              <c:numCache>
                <c:formatCode>General</c:formatCode>
                <c:ptCount val="648"/>
                <c:pt idx="0" formatCode="0.00">
                  <c:v>0</c:v>
                </c:pt>
                <c:pt idx="1">
                  <c:v>0.43124999999999197</c:v>
                </c:pt>
                <c:pt idx="2">
                  <c:v>1.2915991271820499</c:v>
                </c:pt>
                <c:pt idx="3">
                  <c:v>2.1519482543641102</c:v>
                </c:pt>
                <c:pt idx="4">
                  <c:v>3.0122973815461802</c:v>
                </c:pt>
                <c:pt idx="5">
                  <c:v>3.87264650872824</c:v>
                </c:pt>
                <c:pt idx="6">
                  <c:v>4.7329956359103003</c:v>
                </c:pt>
                <c:pt idx="7">
                  <c:v>5.5933447630923601</c:v>
                </c:pt>
                <c:pt idx="8">
                  <c:v>6.4536938902744199</c:v>
                </c:pt>
                <c:pt idx="9">
                  <c:v>7.3140430174564797</c:v>
                </c:pt>
                <c:pt idx="10">
                  <c:v>8.1743921446385492</c:v>
                </c:pt>
                <c:pt idx="11">
                  <c:v>9.0347412718206108</c:v>
                </c:pt>
                <c:pt idx="12">
                  <c:v>9.8950903990026706</c:v>
                </c:pt>
                <c:pt idx="13">
                  <c:v>10.7554395261847</c:v>
                </c:pt>
                <c:pt idx="14">
                  <c:v>11.615788653366801</c:v>
                </c:pt>
                <c:pt idx="15">
                  <c:v>12.4761377805489</c:v>
                </c:pt>
                <c:pt idx="16">
                  <c:v>13.336486907730899</c:v>
                </c:pt>
                <c:pt idx="17">
                  <c:v>14.196836034913</c:v>
                </c:pt>
                <c:pt idx="18">
                  <c:v>15.057185162094999</c:v>
                </c:pt>
                <c:pt idx="19">
                  <c:v>15.9175342892771</c:v>
                </c:pt>
                <c:pt idx="20">
                  <c:v>16.777883416459201</c:v>
                </c:pt>
                <c:pt idx="21">
                  <c:v>17.638232543641202</c:v>
                </c:pt>
                <c:pt idx="22">
                  <c:v>18.498581670823299</c:v>
                </c:pt>
                <c:pt idx="23">
                  <c:v>19.3589307980053</c:v>
                </c:pt>
                <c:pt idx="24">
                  <c:v>20.219279925187401</c:v>
                </c:pt>
                <c:pt idx="25">
                  <c:v>21.079629052369501</c:v>
                </c:pt>
                <c:pt idx="26">
                  <c:v>21.939978179551499</c:v>
                </c:pt>
                <c:pt idx="27">
                  <c:v>22.8003273067336</c:v>
                </c:pt>
                <c:pt idx="28">
                  <c:v>23.6606764339157</c:v>
                </c:pt>
                <c:pt idx="29">
                  <c:v>24.521025561097701</c:v>
                </c:pt>
                <c:pt idx="30">
                  <c:v>25.381374688279799</c:v>
                </c:pt>
                <c:pt idx="31">
                  <c:v>26.2417238154618</c:v>
                </c:pt>
                <c:pt idx="32">
                  <c:v>27.1020729426439</c:v>
                </c:pt>
                <c:pt idx="33">
                  <c:v>27.962422069826001</c:v>
                </c:pt>
                <c:pt idx="34">
                  <c:v>28.822771197007999</c:v>
                </c:pt>
                <c:pt idx="35">
                  <c:v>29.683120324190099</c:v>
                </c:pt>
                <c:pt idx="36">
                  <c:v>30.543469451372101</c:v>
                </c:pt>
                <c:pt idx="37">
                  <c:v>31.403818578554201</c:v>
                </c:pt>
                <c:pt idx="38">
                  <c:v>32.264167705736298</c:v>
                </c:pt>
                <c:pt idx="39">
                  <c:v>33.124516832918303</c:v>
                </c:pt>
                <c:pt idx="40">
                  <c:v>33.9848659601004</c:v>
                </c:pt>
                <c:pt idx="41">
                  <c:v>34.845215087282497</c:v>
                </c:pt>
                <c:pt idx="42">
                  <c:v>35.705564214464502</c:v>
                </c:pt>
                <c:pt idx="43">
                  <c:v>36.565913341646599</c:v>
                </c:pt>
                <c:pt idx="44">
                  <c:v>37.426262468828597</c:v>
                </c:pt>
                <c:pt idx="45">
                  <c:v>38.286611596010701</c:v>
                </c:pt>
                <c:pt idx="46">
                  <c:v>39.146960723192798</c:v>
                </c:pt>
                <c:pt idx="47">
                  <c:v>40.007309850374803</c:v>
                </c:pt>
                <c:pt idx="48">
                  <c:v>40.8676589775569</c:v>
                </c:pt>
                <c:pt idx="49">
                  <c:v>41.728008104738997</c:v>
                </c:pt>
                <c:pt idx="50">
                  <c:v>42.588357231921002</c:v>
                </c:pt>
                <c:pt idx="51">
                  <c:v>43.448706359103099</c:v>
                </c:pt>
                <c:pt idx="52">
                  <c:v>44.309055486285096</c:v>
                </c:pt>
                <c:pt idx="53">
                  <c:v>45.169404613467201</c:v>
                </c:pt>
                <c:pt idx="54">
                  <c:v>46.029753740649298</c:v>
                </c:pt>
                <c:pt idx="55">
                  <c:v>46.890102867831303</c:v>
                </c:pt>
                <c:pt idx="56">
                  <c:v>47.7504519950134</c:v>
                </c:pt>
                <c:pt idx="57">
                  <c:v>48.610801122195397</c:v>
                </c:pt>
                <c:pt idx="58">
                  <c:v>49.471150249377501</c:v>
                </c:pt>
                <c:pt idx="59">
                  <c:v>50.331499376559599</c:v>
                </c:pt>
                <c:pt idx="60">
                  <c:v>51.191848503741603</c:v>
                </c:pt>
                <c:pt idx="61">
                  <c:v>52.0521976309237</c:v>
                </c:pt>
                <c:pt idx="62">
                  <c:v>52.912546758105798</c:v>
                </c:pt>
                <c:pt idx="63">
                  <c:v>53.772895885287802</c:v>
                </c:pt>
                <c:pt idx="64">
                  <c:v>54.633245012469899</c:v>
                </c:pt>
                <c:pt idx="65">
                  <c:v>55.493594139651897</c:v>
                </c:pt>
                <c:pt idx="66">
                  <c:v>56.353943266834001</c:v>
                </c:pt>
                <c:pt idx="67">
                  <c:v>57.214292394016098</c:v>
                </c:pt>
                <c:pt idx="68">
                  <c:v>58.074641521198103</c:v>
                </c:pt>
                <c:pt idx="69">
                  <c:v>58.9349906483802</c:v>
                </c:pt>
                <c:pt idx="70">
                  <c:v>59.795339775562198</c:v>
                </c:pt>
                <c:pt idx="71">
                  <c:v>60.655688902744302</c:v>
                </c:pt>
                <c:pt idx="72">
                  <c:v>61.516038029926399</c:v>
                </c:pt>
                <c:pt idx="73">
                  <c:v>62.376387157108397</c:v>
                </c:pt>
                <c:pt idx="74">
                  <c:v>63.236736284290501</c:v>
                </c:pt>
                <c:pt idx="75">
                  <c:v>64.097085411472605</c:v>
                </c:pt>
                <c:pt idx="76">
                  <c:v>64.957434538654596</c:v>
                </c:pt>
                <c:pt idx="77">
                  <c:v>65.8177836658367</c:v>
                </c:pt>
                <c:pt idx="78">
                  <c:v>66.678132793018705</c:v>
                </c:pt>
                <c:pt idx="79">
                  <c:v>67.538481920200795</c:v>
                </c:pt>
                <c:pt idx="80">
                  <c:v>68.398831047382899</c:v>
                </c:pt>
                <c:pt idx="81">
                  <c:v>69.259180174564904</c:v>
                </c:pt>
                <c:pt idx="82">
                  <c:v>70.119529301746994</c:v>
                </c:pt>
                <c:pt idx="83">
                  <c:v>70.979878428928998</c:v>
                </c:pt>
                <c:pt idx="84">
                  <c:v>71.840227556111103</c:v>
                </c:pt>
                <c:pt idx="85">
                  <c:v>72.700576683293207</c:v>
                </c:pt>
                <c:pt idx="86">
                  <c:v>73.560925810475197</c:v>
                </c:pt>
                <c:pt idx="87">
                  <c:v>74.421274937657302</c:v>
                </c:pt>
                <c:pt idx="88">
                  <c:v>75.281624064839306</c:v>
                </c:pt>
                <c:pt idx="89">
                  <c:v>76.141973192021396</c:v>
                </c:pt>
                <c:pt idx="90">
                  <c:v>77.0023223192035</c:v>
                </c:pt>
                <c:pt idx="91">
                  <c:v>77.862671446385505</c:v>
                </c:pt>
                <c:pt idx="92">
                  <c:v>78.723020573567595</c:v>
                </c:pt>
                <c:pt idx="93">
                  <c:v>79.583369700749699</c:v>
                </c:pt>
                <c:pt idx="94">
                  <c:v>80.443718827931704</c:v>
                </c:pt>
                <c:pt idx="95">
                  <c:v>81.304067955113794</c:v>
                </c:pt>
                <c:pt idx="96">
                  <c:v>82.164417082295898</c:v>
                </c:pt>
                <c:pt idx="97">
                  <c:v>83.024766209477903</c:v>
                </c:pt>
                <c:pt idx="98">
                  <c:v>83.885115336659993</c:v>
                </c:pt>
                <c:pt idx="99">
                  <c:v>84.745464463841998</c:v>
                </c:pt>
                <c:pt idx="100">
                  <c:v>85.605813591024003</c:v>
                </c:pt>
                <c:pt idx="101">
                  <c:v>86.466162718205993</c:v>
                </c:pt>
                <c:pt idx="102">
                  <c:v>87.326511845387998</c:v>
                </c:pt>
                <c:pt idx="103">
                  <c:v>88.186860972570102</c:v>
                </c:pt>
                <c:pt idx="104">
                  <c:v>89.047210099752107</c:v>
                </c:pt>
                <c:pt idx="105">
                  <c:v>89.907559226934097</c:v>
                </c:pt>
                <c:pt idx="106">
                  <c:v>90.767908354116102</c:v>
                </c:pt>
                <c:pt idx="107">
                  <c:v>91.628257481298107</c:v>
                </c:pt>
                <c:pt idx="108">
                  <c:v>92.488606608480197</c:v>
                </c:pt>
                <c:pt idx="109">
                  <c:v>93.348955735662202</c:v>
                </c:pt>
                <c:pt idx="110">
                  <c:v>94.209304862844206</c:v>
                </c:pt>
                <c:pt idx="111">
                  <c:v>95.069653990026197</c:v>
                </c:pt>
                <c:pt idx="112">
                  <c:v>95.930003117208202</c:v>
                </c:pt>
                <c:pt idx="113">
                  <c:v>96.790352244390206</c:v>
                </c:pt>
                <c:pt idx="114">
                  <c:v>97.650701371572296</c:v>
                </c:pt>
                <c:pt idx="115">
                  <c:v>98.511050498754301</c:v>
                </c:pt>
                <c:pt idx="116">
                  <c:v>99.371399625936306</c:v>
                </c:pt>
                <c:pt idx="117">
                  <c:v>100.231748753118</c:v>
                </c:pt>
                <c:pt idx="118">
                  <c:v>101.0920978803</c:v>
                </c:pt>
                <c:pt idx="119">
                  <c:v>101.95244700748199</c:v>
                </c:pt>
                <c:pt idx="120">
                  <c:v>102.812796134664</c:v>
                </c:pt>
                <c:pt idx="121">
                  <c:v>103.673145261846</c:v>
                </c:pt>
                <c:pt idx="122">
                  <c:v>104.53349438902799</c:v>
                </c:pt>
                <c:pt idx="123">
                  <c:v>105.39384351621</c:v>
                </c:pt>
                <c:pt idx="124">
                  <c:v>106.254192643392</c:v>
                </c:pt>
                <c:pt idx="125">
                  <c:v>107.11454177057399</c:v>
                </c:pt>
                <c:pt idx="126">
                  <c:v>107.97489089775701</c:v>
                </c:pt>
                <c:pt idx="127">
                  <c:v>108.835240024939</c:v>
                </c:pt>
                <c:pt idx="128">
                  <c:v>109.695589152121</c:v>
                </c:pt>
                <c:pt idx="129">
                  <c:v>110.55593827930301</c:v>
                </c:pt>
                <c:pt idx="130">
                  <c:v>111.416287406485</c:v>
                </c:pt>
                <c:pt idx="131">
                  <c:v>112.276636533667</c:v>
                </c:pt>
                <c:pt idx="132">
                  <c:v>113.13698566084901</c:v>
                </c:pt>
                <c:pt idx="133">
                  <c:v>113.997334788031</c:v>
                </c:pt>
                <c:pt idx="134">
                  <c:v>114.857683915213</c:v>
                </c:pt>
                <c:pt idx="135">
                  <c:v>115.71803304239501</c:v>
                </c:pt>
                <c:pt idx="136">
                  <c:v>116.578382169577</c:v>
                </c:pt>
                <c:pt idx="137">
                  <c:v>117.438731296759</c:v>
                </c:pt>
                <c:pt idx="138">
                  <c:v>118.29908042394101</c:v>
                </c:pt>
                <c:pt idx="139">
                  <c:v>119.159429551123</c:v>
                </c:pt>
                <c:pt idx="140">
                  <c:v>120.019778678305</c:v>
                </c:pt>
                <c:pt idx="141">
                  <c:v>120.88012780548701</c:v>
                </c:pt>
                <c:pt idx="142">
                  <c:v>121.740476932669</c:v>
                </c:pt>
                <c:pt idx="143">
                  <c:v>122.600826059851</c:v>
                </c:pt>
                <c:pt idx="144">
                  <c:v>123.46117518703301</c:v>
                </c:pt>
                <c:pt idx="145">
                  <c:v>124.321524314215</c:v>
                </c:pt>
                <c:pt idx="146">
                  <c:v>125.181873441397</c:v>
                </c:pt>
                <c:pt idx="147">
                  <c:v>126.04222256857901</c:v>
                </c:pt>
                <c:pt idx="148">
                  <c:v>126.902571695761</c:v>
                </c:pt>
                <c:pt idx="149">
                  <c:v>127.762920822943</c:v>
                </c:pt>
                <c:pt idx="150">
                  <c:v>128.62326995012501</c:v>
                </c:pt>
                <c:pt idx="151">
                  <c:v>129.483619077307</c:v>
                </c:pt>
                <c:pt idx="152">
                  <c:v>130.34396820448899</c:v>
                </c:pt>
                <c:pt idx="153">
                  <c:v>131.20431733167101</c:v>
                </c:pt>
                <c:pt idx="154">
                  <c:v>132.064666458853</c:v>
                </c:pt>
                <c:pt idx="155">
                  <c:v>132.92501558603499</c:v>
                </c:pt>
                <c:pt idx="156">
                  <c:v>133.78536471321701</c:v>
                </c:pt>
                <c:pt idx="157">
                  <c:v>134.645713840399</c:v>
                </c:pt>
                <c:pt idx="158">
                  <c:v>135.50606296758099</c:v>
                </c:pt>
                <c:pt idx="159">
                  <c:v>136.36641209476301</c:v>
                </c:pt>
                <c:pt idx="160">
                  <c:v>137.226761221945</c:v>
                </c:pt>
                <c:pt idx="161">
                  <c:v>138.08711034912699</c:v>
                </c:pt>
                <c:pt idx="162">
                  <c:v>138.94745947630901</c:v>
                </c:pt>
                <c:pt idx="163">
                  <c:v>139.807808603491</c:v>
                </c:pt>
                <c:pt idx="164">
                  <c:v>140.66815773067299</c:v>
                </c:pt>
                <c:pt idx="165">
                  <c:v>141.52850685785501</c:v>
                </c:pt>
                <c:pt idx="166">
                  <c:v>142.388855985037</c:v>
                </c:pt>
                <c:pt idx="167">
                  <c:v>143.24920511221899</c:v>
                </c:pt>
                <c:pt idx="168">
                  <c:v>144.10955423940101</c:v>
                </c:pt>
                <c:pt idx="169">
                  <c:v>144.969903366583</c:v>
                </c:pt>
                <c:pt idx="170">
                  <c:v>145.83025249376499</c:v>
                </c:pt>
                <c:pt idx="171">
                  <c:v>146.69060162094701</c:v>
                </c:pt>
                <c:pt idx="172">
                  <c:v>147.550950748129</c:v>
                </c:pt>
                <c:pt idx="173">
                  <c:v>148.41129987531099</c:v>
                </c:pt>
                <c:pt idx="174">
                  <c:v>149.27164900249301</c:v>
                </c:pt>
                <c:pt idx="175">
                  <c:v>150.131998129675</c:v>
                </c:pt>
                <c:pt idx="176">
                  <c:v>150.99234725685699</c:v>
                </c:pt>
                <c:pt idx="177">
                  <c:v>151.85269638403901</c:v>
                </c:pt>
                <c:pt idx="178">
                  <c:v>152.71304551122199</c:v>
                </c:pt>
                <c:pt idx="179">
                  <c:v>153.57339463840401</c:v>
                </c:pt>
                <c:pt idx="180">
                  <c:v>154.433743765586</c:v>
                </c:pt>
                <c:pt idx="181">
                  <c:v>155.29409289276799</c:v>
                </c:pt>
                <c:pt idx="182">
                  <c:v>156.15444201995001</c:v>
                </c:pt>
                <c:pt idx="183">
                  <c:v>157.014791147132</c:v>
                </c:pt>
                <c:pt idx="184">
                  <c:v>157.87514027431399</c:v>
                </c:pt>
                <c:pt idx="185">
                  <c:v>158.73548940149601</c:v>
                </c:pt>
                <c:pt idx="186">
                  <c:v>159.595838528678</c:v>
                </c:pt>
                <c:pt idx="187">
                  <c:v>160.45618765585999</c:v>
                </c:pt>
                <c:pt idx="188">
                  <c:v>161.31653678304201</c:v>
                </c:pt>
                <c:pt idx="189">
                  <c:v>162.176885910224</c:v>
                </c:pt>
                <c:pt idx="190">
                  <c:v>163.03723503740599</c:v>
                </c:pt>
                <c:pt idx="191">
                  <c:v>163.89758416458801</c:v>
                </c:pt>
                <c:pt idx="192">
                  <c:v>164.75793329177</c:v>
                </c:pt>
                <c:pt idx="193">
                  <c:v>165.61828241895199</c:v>
                </c:pt>
                <c:pt idx="194">
                  <c:v>166.47863154613401</c:v>
                </c:pt>
                <c:pt idx="195">
                  <c:v>167.338980673316</c:v>
                </c:pt>
                <c:pt idx="196">
                  <c:v>168.19932980049799</c:v>
                </c:pt>
                <c:pt idx="197">
                  <c:v>169.05967892768001</c:v>
                </c:pt>
                <c:pt idx="198">
                  <c:v>169.920028054862</c:v>
                </c:pt>
                <c:pt idx="199">
                  <c:v>170.78037718204399</c:v>
                </c:pt>
                <c:pt idx="200">
                  <c:v>171.64072630922601</c:v>
                </c:pt>
                <c:pt idx="201">
                  <c:v>172.501075436408</c:v>
                </c:pt>
                <c:pt idx="202">
                  <c:v>173.36142456358999</c:v>
                </c:pt>
                <c:pt idx="203">
                  <c:v>174.22177369077201</c:v>
                </c:pt>
                <c:pt idx="204">
                  <c:v>175.082122817954</c:v>
                </c:pt>
                <c:pt idx="205">
                  <c:v>175.94247194513599</c:v>
                </c:pt>
                <c:pt idx="206">
                  <c:v>176.80282107231801</c:v>
                </c:pt>
                <c:pt idx="207">
                  <c:v>177.6631701995</c:v>
                </c:pt>
                <c:pt idx="208">
                  <c:v>178.52351932668199</c:v>
                </c:pt>
                <c:pt idx="209">
                  <c:v>179.38386845386401</c:v>
                </c:pt>
                <c:pt idx="210">
                  <c:v>180.244217581046</c:v>
                </c:pt>
                <c:pt idx="211">
                  <c:v>181.10456670822799</c:v>
                </c:pt>
                <c:pt idx="212">
                  <c:v>181.96491583541001</c:v>
                </c:pt>
                <c:pt idx="213">
                  <c:v>182.825264962592</c:v>
                </c:pt>
                <c:pt idx="214">
                  <c:v>183.68561408977399</c:v>
                </c:pt>
                <c:pt idx="215">
                  <c:v>184.54596321695601</c:v>
                </c:pt>
                <c:pt idx="216">
                  <c:v>185.406312344138</c:v>
                </c:pt>
                <c:pt idx="217">
                  <c:v>186.26666147131999</c:v>
                </c:pt>
                <c:pt idx="218">
                  <c:v>187.12701059850201</c:v>
                </c:pt>
                <c:pt idx="219">
                  <c:v>187.987359725684</c:v>
                </c:pt>
                <c:pt idx="220">
                  <c:v>188.84770885286599</c:v>
                </c:pt>
                <c:pt idx="221">
                  <c:v>189.70805798004801</c:v>
                </c:pt>
                <c:pt idx="222">
                  <c:v>190.56840710723</c:v>
                </c:pt>
                <c:pt idx="223">
                  <c:v>191.42875623441199</c:v>
                </c:pt>
                <c:pt idx="224">
                  <c:v>192.28910536159401</c:v>
                </c:pt>
                <c:pt idx="225">
                  <c:v>193.149454488776</c:v>
                </c:pt>
                <c:pt idx="226">
                  <c:v>194.00980361595799</c:v>
                </c:pt>
                <c:pt idx="227">
                  <c:v>194.87015274314001</c:v>
                </c:pt>
                <c:pt idx="228">
                  <c:v>195.730501870322</c:v>
                </c:pt>
                <c:pt idx="229">
                  <c:v>196.59085099750399</c:v>
                </c:pt>
                <c:pt idx="230">
                  <c:v>197.45120012468601</c:v>
                </c:pt>
                <c:pt idx="231">
                  <c:v>198.311549251869</c:v>
                </c:pt>
                <c:pt idx="232">
                  <c:v>199.17189837905099</c:v>
                </c:pt>
                <c:pt idx="233">
                  <c:v>200.03224750623301</c:v>
                </c:pt>
                <c:pt idx="234">
                  <c:v>200.892596633415</c:v>
                </c:pt>
                <c:pt idx="235">
                  <c:v>201.75294576059699</c:v>
                </c:pt>
                <c:pt idx="236">
                  <c:v>202.61329488777901</c:v>
                </c:pt>
                <c:pt idx="237">
                  <c:v>203.473644014961</c:v>
                </c:pt>
                <c:pt idx="238">
                  <c:v>204.33399314214299</c:v>
                </c:pt>
                <c:pt idx="239">
                  <c:v>205.19434226932501</c:v>
                </c:pt>
                <c:pt idx="240">
                  <c:v>206.054691396507</c:v>
                </c:pt>
                <c:pt idx="241">
                  <c:v>206.91504052368899</c:v>
                </c:pt>
                <c:pt idx="242">
                  <c:v>207.77538965087101</c:v>
                </c:pt>
                <c:pt idx="243">
                  <c:v>208.635738778053</c:v>
                </c:pt>
                <c:pt idx="244">
                  <c:v>209.49608790523499</c:v>
                </c:pt>
                <c:pt idx="245">
                  <c:v>210.35643703241701</c:v>
                </c:pt>
                <c:pt idx="246">
                  <c:v>211.216786159599</c:v>
                </c:pt>
                <c:pt idx="247">
                  <c:v>212.07713528678099</c:v>
                </c:pt>
                <c:pt idx="248">
                  <c:v>212.93748441396301</c:v>
                </c:pt>
                <c:pt idx="249">
                  <c:v>213.797833541145</c:v>
                </c:pt>
                <c:pt idx="250">
                  <c:v>214.65818266832699</c:v>
                </c:pt>
                <c:pt idx="251">
                  <c:v>215.51853179550901</c:v>
                </c:pt>
                <c:pt idx="252">
                  <c:v>216.378880922691</c:v>
                </c:pt>
                <c:pt idx="253">
                  <c:v>217.23923004987299</c:v>
                </c:pt>
                <c:pt idx="254">
                  <c:v>218.09957917705501</c:v>
                </c:pt>
                <c:pt idx="255">
                  <c:v>218.959928304237</c:v>
                </c:pt>
                <c:pt idx="256">
                  <c:v>219.82027743141899</c:v>
                </c:pt>
                <c:pt idx="257">
                  <c:v>220.68062655860101</c:v>
                </c:pt>
                <c:pt idx="258">
                  <c:v>221.540975685783</c:v>
                </c:pt>
                <c:pt idx="259">
                  <c:v>222.40132481296499</c:v>
                </c:pt>
                <c:pt idx="260">
                  <c:v>223.26167394014701</c:v>
                </c:pt>
                <c:pt idx="261">
                  <c:v>224.122023067329</c:v>
                </c:pt>
                <c:pt idx="262">
                  <c:v>224.98237219451099</c:v>
                </c:pt>
                <c:pt idx="263">
                  <c:v>225.84272132169301</c:v>
                </c:pt>
                <c:pt idx="264">
                  <c:v>226.703070448875</c:v>
                </c:pt>
                <c:pt idx="265">
                  <c:v>227.56341957605699</c:v>
                </c:pt>
                <c:pt idx="266">
                  <c:v>228.42376870323901</c:v>
                </c:pt>
                <c:pt idx="267">
                  <c:v>229.284117830421</c:v>
                </c:pt>
                <c:pt idx="268">
                  <c:v>230.14446695760299</c:v>
                </c:pt>
                <c:pt idx="269">
                  <c:v>231.00481608478501</c:v>
                </c:pt>
                <c:pt idx="270">
                  <c:v>231.865165211967</c:v>
                </c:pt>
                <c:pt idx="271">
                  <c:v>232.72551433914899</c:v>
                </c:pt>
                <c:pt idx="272">
                  <c:v>233.58586346633101</c:v>
                </c:pt>
                <c:pt idx="273">
                  <c:v>234.446212593513</c:v>
                </c:pt>
                <c:pt idx="274">
                  <c:v>235.30656172069499</c:v>
                </c:pt>
                <c:pt idx="275">
                  <c:v>236.16691084787701</c:v>
                </c:pt>
                <c:pt idx="276">
                  <c:v>237.027259975059</c:v>
                </c:pt>
                <c:pt idx="277">
                  <c:v>237.88760910224099</c:v>
                </c:pt>
                <c:pt idx="278">
                  <c:v>238.74795822942301</c:v>
                </c:pt>
                <c:pt idx="279">
                  <c:v>239.608307356605</c:v>
                </c:pt>
                <c:pt idx="280">
                  <c:v>240.46865648378699</c:v>
                </c:pt>
                <c:pt idx="281">
                  <c:v>241.32900561096901</c:v>
                </c:pt>
                <c:pt idx="282">
                  <c:v>242.189354738151</c:v>
                </c:pt>
                <c:pt idx="283">
                  <c:v>243.04970386533299</c:v>
                </c:pt>
                <c:pt idx="284">
                  <c:v>243.91005299251501</c:v>
                </c:pt>
                <c:pt idx="285">
                  <c:v>244.77040211969799</c:v>
                </c:pt>
                <c:pt idx="286">
                  <c:v>245.63075124688001</c:v>
                </c:pt>
                <c:pt idx="287">
                  <c:v>246.491100374062</c:v>
                </c:pt>
                <c:pt idx="288">
                  <c:v>247.35144950124399</c:v>
                </c:pt>
                <c:pt idx="289">
                  <c:v>248.21179862842601</c:v>
                </c:pt>
                <c:pt idx="290">
                  <c:v>249.072147755608</c:v>
                </c:pt>
                <c:pt idx="291">
                  <c:v>249.93249688278999</c:v>
                </c:pt>
                <c:pt idx="292">
                  <c:v>250.79284600997201</c:v>
                </c:pt>
                <c:pt idx="293">
                  <c:v>251.653195137154</c:v>
                </c:pt>
                <c:pt idx="294">
                  <c:v>252.51354426433599</c:v>
                </c:pt>
                <c:pt idx="295">
                  <c:v>253.37389339151801</c:v>
                </c:pt>
                <c:pt idx="296">
                  <c:v>254.2342425187</c:v>
                </c:pt>
                <c:pt idx="297">
                  <c:v>255.09459164588199</c:v>
                </c:pt>
                <c:pt idx="298">
                  <c:v>255.95494077306401</c:v>
                </c:pt>
                <c:pt idx="299">
                  <c:v>256.815289900246</c:v>
                </c:pt>
                <c:pt idx="300">
                  <c:v>257.67563902742802</c:v>
                </c:pt>
                <c:pt idx="301">
                  <c:v>258.53598815460998</c:v>
                </c:pt>
                <c:pt idx="302">
                  <c:v>259.396337281792</c:v>
                </c:pt>
                <c:pt idx="303">
                  <c:v>260.25668640897402</c:v>
                </c:pt>
                <c:pt idx="304">
                  <c:v>261.11703553615598</c:v>
                </c:pt>
                <c:pt idx="305">
                  <c:v>261.977384663338</c:v>
                </c:pt>
                <c:pt idx="306">
                  <c:v>262.83773379052002</c:v>
                </c:pt>
                <c:pt idx="307">
                  <c:v>263.69808291770198</c:v>
                </c:pt>
                <c:pt idx="308">
                  <c:v>264.558432044884</c:v>
                </c:pt>
                <c:pt idx="309">
                  <c:v>265.41878117206602</c:v>
                </c:pt>
                <c:pt idx="310">
                  <c:v>266.27913029924798</c:v>
                </c:pt>
                <c:pt idx="311">
                  <c:v>267.13947942643</c:v>
                </c:pt>
                <c:pt idx="312">
                  <c:v>267.99982855361202</c:v>
                </c:pt>
                <c:pt idx="313">
                  <c:v>268.86017768079398</c:v>
                </c:pt>
                <c:pt idx="314">
                  <c:v>269.720526807976</c:v>
                </c:pt>
                <c:pt idx="315">
                  <c:v>270.58087593515802</c:v>
                </c:pt>
                <c:pt idx="316">
                  <c:v>271.44122506233998</c:v>
                </c:pt>
                <c:pt idx="317">
                  <c:v>272.301574189522</c:v>
                </c:pt>
                <c:pt idx="318">
                  <c:v>273.16192331670402</c:v>
                </c:pt>
                <c:pt idx="319">
                  <c:v>274.02227244388598</c:v>
                </c:pt>
                <c:pt idx="320">
                  <c:v>274.882621571068</c:v>
                </c:pt>
                <c:pt idx="321">
                  <c:v>275.74297069825002</c:v>
                </c:pt>
                <c:pt idx="322">
                  <c:v>276.60331982543198</c:v>
                </c:pt>
                <c:pt idx="323">
                  <c:v>277.463668952614</c:v>
                </c:pt>
                <c:pt idx="324">
                  <c:v>278.32401807979602</c:v>
                </c:pt>
                <c:pt idx="325">
                  <c:v>279.18436720697798</c:v>
                </c:pt>
                <c:pt idx="326">
                  <c:v>280.04471633416</c:v>
                </c:pt>
                <c:pt idx="327">
                  <c:v>280.90506546134202</c:v>
                </c:pt>
                <c:pt idx="328">
                  <c:v>281.76541458852398</c:v>
                </c:pt>
                <c:pt idx="329">
                  <c:v>282.625763715706</c:v>
                </c:pt>
                <c:pt idx="330">
                  <c:v>283.48611284288802</c:v>
                </c:pt>
                <c:pt idx="331">
                  <c:v>284.34646197006998</c:v>
                </c:pt>
                <c:pt idx="332">
                  <c:v>285.206811097252</c:v>
                </c:pt>
                <c:pt idx="333">
                  <c:v>286.06716022443402</c:v>
                </c:pt>
                <c:pt idx="334">
                  <c:v>286.92750935161598</c:v>
                </c:pt>
                <c:pt idx="335">
                  <c:v>287.787858478798</c:v>
                </c:pt>
                <c:pt idx="336">
                  <c:v>288.64820760598002</c:v>
                </c:pt>
                <c:pt idx="337">
                  <c:v>289.508556733163</c:v>
                </c:pt>
                <c:pt idx="338">
                  <c:v>290.36890586034502</c:v>
                </c:pt>
                <c:pt idx="339">
                  <c:v>291.22925498752602</c:v>
                </c:pt>
                <c:pt idx="340">
                  <c:v>292.089604114709</c:v>
                </c:pt>
                <c:pt idx="341">
                  <c:v>292.94995324189102</c:v>
                </c:pt>
                <c:pt idx="342">
                  <c:v>293.81030236907299</c:v>
                </c:pt>
                <c:pt idx="343">
                  <c:v>294.670651496255</c:v>
                </c:pt>
                <c:pt idx="344">
                  <c:v>295.53100062343702</c:v>
                </c:pt>
                <c:pt idx="345">
                  <c:v>296.39134975061899</c:v>
                </c:pt>
                <c:pt idx="346">
                  <c:v>297.251698877801</c:v>
                </c:pt>
                <c:pt idx="347">
                  <c:v>298.11204800498302</c:v>
                </c:pt>
                <c:pt idx="348">
                  <c:v>298.97239713216499</c:v>
                </c:pt>
                <c:pt idx="349">
                  <c:v>299.832746259347</c:v>
                </c:pt>
                <c:pt idx="350">
                  <c:v>300.69309538652902</c:v>
                </c:pt>
                <c:pt idx="351">
                  <c:v>301.55344451371099</c:v>
                </c:pt>
                <c:pt idx="352">
                  <c:v>302.413793640893</c:v>
                </c:pt>
                <c:pt idx="353">
                  <c:v>303.27414276807502</c:v>
                </c:pt>
                <c:pt idx="354">
                  <c:v>304.13449189525699</c:v>
                </c:pt>
                <c:pt idx="355">
                  <c:v>304.994841022439</c:v>
                </c:pt>
                <c:pt idx="356">
                  <c:v>305.85519014962102</c:v>
                </c:pt>
                <c:pt idx="357">
                  <c:v>306.71553927680299</c:v>
                </c:pt>
                <c:pt idx="358">
                  <c:v>307.575888403985</c:v>
                </c:pt>
                <c:pt idx="359">
                  <c:v>308.43623753116702</c:v>
                </c:pt>
                <c:pt idx="360">
                  <c:v>309.29658665834899</c:v>
                </c:pt>
                <c:pt idx="361">
                  <c:v>310.156935785531</c:v>
                </c:pt>
                <c:pt idx="362">
                  <c:v>311.01728491271302</c:v>
                </c:pt>
                <c:pt idx="363">
                  <c:v>311.87763403989499</c:v>
                </c:pt>
                <c:pt idx="364">
                  <c:v>312.737983167077</c:v>
                </c:pt>
                <c:pt idx="365">
                  <c:v>313.59833229425902</c:v>
                </c:pt>
                <c:pt idx="366">
                  <c:v>314.45868142144099</c:v>
                </c:pt>
                <c:pt idx="367">
                  <c:v>315.319030548623</c:v>
                </c:pt>
                <c:pt idx="368">
                  <c:v>316.17937967580502</c:v>
                </c:pt>
                <c:pt idx="369">
                  <c:v>317.03972880298699</c:v>
                </c:pt>
                <c:pt idx="370">
                  <c:v>317.900077930169</c:v>
                </c:pt>
                <c:pt idx="371">
                  <c:v>318.76042705735102</c:v>
                </c:pt>
                <c:pt idx="372">
                  <c:v>319.62077618453299</c:v>
                </c:pt>
                <c:pt idx="373">
                  <c:v>320.481125311715</c:v>
                </c:pt>
                <c:pt idx="374">
                  <c:v>321.34147443889702</c:v>
                </c:pt>
                <c:pt idx="375">
                  <c:v>322.20182356607899</c:v>
                </c:pt>
                <c:pt idx="376">
                  <c:v>323.062172693261</c:v>
                </c:pt>
                <c:pt idx="377">
                  <c:v>323.92252182044302</c:v>
                </c:pt>
                <c:pt idx="378">
                  <c:v>324.78287094762499</c:v>
                </c:pt>
                <c:pt idx="379">
                  <c:v>325.643220074807</c:v>
                </c:pt>
                <c:pt idx="380">
                  <c:v>326.50356920198902</c:v>
                </c:pt>
                <c:pt idx="381">
                  <c:v>327.36391832917099</c:v>
                </c:pt>
                <c:pt idx="382">
                  <c:v>328.224267456353</c:v>
                </c:pt>
                <c:pt idx="383">
                  <c:v>329.08461658353502</c:v>
                </c:pt>
                <c:pt idx="384">
                  <c:v>329.94496571071699</c:v>
                </c:pt>
                <c:pt idx="385">
                  <c:v>330.805314837899</c:v>
                </c:pt>
                <c:pt idx="386">
                  <c:v>331.66566396508102</c:v>
                </c:pt>
                <c:pt idx="387">
                  <c:v>332.52601309226299</c:v>
                </c:pt>
                <c:pt idx="388">
                  <c:v>333.386362219445</c:v>
                </c:pt>
                <c:pt idx="389">
                  <c:v>334.24671134662702</c:v>
                </c:pt>
                <c:pt idx="390">
                  <c:v>335.10706047381001</c:v>
                </c:pt>
                <c:pt idx="391">
                  <c:v>335.96740960099203</c:v>
                </c:pt>
                <c:pt idx="392">
                  <c:v>336.82775872817399</c:v>
                </c:pt>
                <c:pt idx="393">
                  <c:v>337.68810785535601</c:v>
                </c:pt>
                <c:pt idx="394">
                  <c:v>338.54845698253803</c:v>
                </c:pt>
                <c:pt idx="395">
                  <c:v>339.40880610971999</c:v>
                </c:pt>
                <c:pt idx="396">
                  <c:v>340.26915523690201</c:v>
                </c:pt>
                <c:pt idx="397">
                  <c:v>341.12950436408403</c:v>
                </c:pt>
                <c:pt idx="398">
                  <c:v>341.98985349126599</c:v>
                </c:pt>
                <c:pt idx="399">
                  <c:v>342.85020261844801</c:v>
                </c:pt>
                <c:pt idx="400">
                  <c:v>343.71055174563003</c:v>
                </c:pt>
                <c:pt idx="401">
                  <c:v>344.57090087281199</c:v>
                </c:pt>
                <c:pt idx="402">
                  <c:v>345.43124999999401</c:v>
                </c:pt>
                <c:pt idx="403">
                  <c:v>346.29159912717603</c:v>
                </c:pt>
                <c:pt idx="404">
                  <c:v>347.15194825435799</c:v>
                </c:pt>
                <c:pt idx="405">
                  <c:v>348.01229738154001</c:v>
                </c:pt>
                <c:pt idx="406">
                  <c:v>348.87264650872203</c:v>
                </c:pt>
                <c:pt idx="407">
                  <c:v>349.73299563590399</c:v>
                </c:pt>
                <c:pt idx="408">
                  <c:v>350.59334476308601</c:v>
                </c:pt>
                <c:pt idx="409">
                  <c:v>351.45369389026803</c:v>
                </c:pt>
                <c:pt idx="410">
                  <c:v>352.31404301744999</c:v>
                </c:pt>
                <c:pt idx="411">
                  <c:v>353.17439214463201</c:v>
                </c:pt>
                <c:pt idx="412">
                  <c:v>354.03474127181403</c:v>
                </c:pt>
                <c:pt idx="413">
                  <c:v>354.89509039899599</c:v>
                </c:pt>
                <c:pt idx="414">
                  <c:v>355.75543952617801</c:v>
                </c:pt>
                <c:pt idx="415">
                  <c:v>356.61578865336003</c:v>
                </c:pt>
                <c:pt idx="416">
                  <c:v>357.47613778054199</c:v>
                </c:pt>
                <c:pt idx="417">
                  <c:v>358.33648690772401</c:v>
                </c:pt>
                <c:pt idx="418">
                  <c:v>359.19683603490603</c:v>
                </c:pt>
                <c:pt idx="419">
                  <c:v>360.05718516208799</c:v>
                </c:pt>
                <c:pt idx="420">
                  <c:v>360.91753428927001</c:v>
                </c:pt>
                <c:pt idx="421">
                  <c:v>361.77788341645203</c:v>
                </c:pt>
                <c:pt idx="422">
                  <c:v>362.63823254363399</c:v>
                </c:pt>
                <c:pt idx="423">
                  <c:v>363.49858167081601</c:v>
                </c:pt>
                <c:pt idx="424">
                  <c:v>364.35893079799803</c:v>
                </c:pt>
                <c:pt idx="425">
                  <c:v>365.21927992517999</c:v>
                </c:pt>
                <c:pt idx="426">
                  <c:v>366.07962905236201</c:v>
                </c:pt>
                <c:pt idx="427">
                  <c:v>366.93997817954403</c:v>
                </c:pt>
                <c:pt idx="428">
                  <c:v>367.80032730672599</c:v>
                </c:pt>
                <c:pt idx="429">
                  <c:v>368.66067643390801</c:v>
                </c:pt>
                <c:pt idx="430">
                  <c:v>369.52102556109003</c:v>
                </c:pt>
                <c:pt idx="431">
                  <c:v>370.38137468827199</c:v>
                </c:pt>
                <c:pt idx="432">
                  <c:v>371.24172381545401</c:v>
                </c:pt>
                <c:pt idx="433">
                  <c:v>372.10207294263603</c:v>
                </c:pt>
                <c:pt idx="434">
                  <c:v>372.96242206981799</c:v>
                </c:pt>
                <c:pt idx="435">
                  <c:v>373.82277119700001</c:v>
                </c:pt>
                <c:pt idx="436">
                  <c:v>374.68312032418203</c:v>
                </c:pt>
                <c:pt idx="437">
                  <c:v>375.54346945136399</c:v>
                </c:pt>
                <c:pt idx="438">
                  <c:v>376.40381857854601</c:v>
                </c:pt>
                <c:pt idx="439">
                  <c:v>377.26416770572803</c:v>
                </c:pt>
                <c:pt idx="440">
                  <c:v>378.12451683290999</c:v>
                </c:pt>
                <c:pt idx="441">
                  <c:v>378.98486596009201</c:v>
                </c:pt>
                <c:pt idx="442">
                  <c:v>379.84521508727403</c:v>
                </c:pt>
                <c:pt idx="443">
                  <c:v>380.70556421445701</c:v>
                </c:pt>
                <c:pt idx="444">
                  <c:v>381.56591334163897</c:v>
                </c:pt>
                <c:pt idx="445">
                  <c:v>382.42626246882099</c:v>
                </c:pt>
                <c:pt idx="446">
                  <c:v>383.28661159600301</c:v>
                </c:pt>
                <c:pt idx="447">
                  <c:v>384.14696072318497</c:v>
                </c:pt>
                <c:pt idx="448">
                  <c:v>385.00730985036699</c:v>
                </c:pt>
                <c:pt idx="449">
                  <c:v>385.86765897754901</c:v>
                </c:pt>
                <c:pt idx="450">
                  <c:v>386.72800810473097</c:v>
                </c:pt>
                <c:pt idx="451">
                  <c:v>387.58835723191299</c:v>
                </c:pt>
                <c:pt idx="452">
                  <c:v>388.44870635909501</c:v>
                </c:pt>
                <c:pt idx="453">
                  <c:v>389.30905548627697</c:v>
                </c:pt>
                <c:pt idx="454">
                  <c:v>390.16940461345899</c:v>
                </c:pt>
                <c:pt idx="455">
                  <c:v>391.02975374064101</c:v>
                </c:pt>
                <c:pt idx="456">
                  <c:v>391.89010286782297</c:v>
                </c:pt>
                <c:pt idx="457">
                  <c:v>392.75045199500499</c:v>
                </c:pt>
                <c:pt idx="458">
                  <c:v>393.61080112218701</c:v>
                </c:pt>
                <c:pt idx="459">
                  <c:v>394.47115024936897</c:v>
                </c:pt>
                <c:pt idx="460">
                  <c:v>395.33149937655099</c:v>
                </c:pt>
                <c:pt idx="461">
                  <c:v>396.19184850373301</c:v>
                </c:pt>
                <c:pt idx="462">
                  <c:v>397.05219763091497</c:v>
                </c:pt>
                <c:pt idx="463">
                  <c:v>397.91254675809699</c:v>
                </c:pt>
                <c:pt idx="464">
                  <c:v>398.77289588527901</c:v>
                </c:pt>
                <c:pt idx="465">
                  <c:v>399.63324501246097</c:v>
                </c:pt>
                <c:pt idx="466">
                  <c:v>400.49359413964299</c:v>
                </c:pt>
                <c:pt idx="467">
                  <c:v>401.35394326682501</c:v>
                </c:pt>
                <c:pt idx="468">
                  <c:v>402.21429239400697</c:v>
                </c:pt>
                <c:pt idx="469">
                  <c:v>401.35394326682501</c:v>
                </c:pt>
                <c:pt idx="470">
                  <c:v>400.49359413964299</c:v>
                </c:pt>
                <c:pt idx="471">
                  <c:v>399.63324501246097</c:v>
                </c:pt>
                <c:pt idx="472">
                  <c:v>398.77289588527901</c:v>
                </c:pt>
                <c:pt idx="473">
                  <c:v>397.91254675809699</c:v>
                </c:pt>
                <c:pt idx="474">
                  <c:v>397.05219763091497</c:v>
                </c:pt>
                <c:pt idx="475">
                  <c:v>396.19184850373301</c:v>
                </c:pt>
                <c:pt idx="476">
                  <c:v>395.33149937655099</c:v>
                </c:pt>
                <c:pt idx="477">
                  <c:v>394.47115024936897</c:v>
                </c:pt>
                <c:pt idx="478">
                  <c:v>393.61080112218701</c:v>
                </c:pt>
                <c:pt idx="479">
                  <c:v>392.75045199500499</c:v>
                </c:pt>
                <c:pt idx="480">
                  <c:v>391.89010286782297</c:v>
                </c:pt>
                <c:pt idx="481">
                  <c:v>391.02975374064101</c:v>
                </c:pt>
                <c:pt idx="482">
                  <c:v>390.16940461345899</c:v>
                </c:pt>
                <c:pt idx="483">
                  <c:v>389.30905548627697</c:v>
                </c:pt>
                <c:pt idx="484">
                  <c:v>388.44870635909501</c:v>
                </c:pt>
                <c:pt idx="485">
                  <c:v>387.58835723191299</c:v>
                </c:pt>
                <c:pt idx="486">
                  <c:v>386.72800810473097</c:v>
                </c:pt>
                <c:pt idx="487">
                  <c:v>385.86765897754901</c:v>
                </c:pt>
                <c:pt idx="488">
                  <c:v>385.00730985036699</c:v>
                </c:pt>
                <c:pt idx="489">
                  <c:v>384.14696072318497</c:v>
                </c:pt>
                <c:pt idx="490">
                  <c:v>383.28661159600301</c:v>
                </c:pt>
                <c:pt idx="491">
                  <c:v>382.42626246882099</c:v>
                </c:pt>
                <c:pt idx="492">
                  <c:v>381.56591334163897</c:v>
                </c:pt>
                <c:pt idx="493">
                  <c:v>380.70556421445701</c:v>
                </c:pt>
                <c:pt idx="494">
                  <c:v>379.84521508727403</c:v>
                </c:pt>
                <c:pt idx="495">
                  <c:v>378.98486596009201</c:v>
                </c:pt>
                <c:pt idx="496">
                  <c:v>378.12451683290999</c:v>
                </c:pt>
                <c:pt idx="497">
                  <c:v>377.26416770572803</c:v>
                </c:pt>
                <c:pt idx="498">
                  <c:v>376.40381857854601</c:v>
                </c:pt>
                <c:pt idx="499">
                  <c:v>375.54346945136399</c:v>
                </c:pt>
                <c:pt idx="500">
                  <c:v>374.68312032418203</c:v>
                </c:pt>
                <c:pt idx="501">
                  <c:v>373.82277119700001</c:v>
                </c:pt>
                <c:pt idx="502">
                  <c:v>372.96242206981799</c:v>
                </c:pt>
                <c:pt idx="503">
                  <c:v>372.10207294263603</c:v>
                </c:pt>
                <c:pt idx="504">
                  <c:v>371.24172381545401</c:v>
                </c:pt>
                <c:pt idx="505">
                  <c:v>370.38137468827199</c:v>
                </c:pt>
                <c:pt idx="506">
                  <c:v>369.52102556109003</c:v>
                </c:pt>
                <c:pt idx="507">
                  <c:v>368.66067643390801</c:v>
                </c:pt>
                <c:pt idx="508">
                  <c:v>367.80032730672599</c:v>
                </c:pt>
                <c:pt idx="509">
                  <c:v>366.93997817954403</c:v>
                </c:pt>
                <c:pt idx="510">
                  <c:v>366.07962905236201</c:v>
                </c:pt>
                <c:pt idx="511">
                  <c:v>365.21927992517999</c:v>
                </c:pt>
                <c:pt idx="512">
                  <c:v>364.35893079799803</c:v>
                </c:pt>
                <c:pt idx="513">
                  <c:v>363.49858167081601</c:v>
                </c:pt>
                <c:pt idx="514">
                  <c:v>362.63823254363399</c:v>
                </c:pt>
                <c:pt idx="515">
                  <c:v>361.77788341645203</c:v>
                </c:pt>
                <c:pt idx="516">
                  <c:v>360.91753428927001</c:v>
                </c:pt>
                <c:pt idx="517">
                  <c:v>360.05718516208799</c:v>
                </c:pt>
                <c:pt idx="518">
                  <c:v>359.19683603490603</c:v>
                </c:pt>
                <c:pt idx="519">
                  <c:v>358.33648690772401</c:v>
                </c:pt>
                <c:pt idx="520">
                  <c:v>357.47613778054199</c:v>
                </c:pt>
                <c:pt idx="521">
                  <c:v>356.61578865336003</c:v>
                </c:pt>
                <c:pt idx="522">
                  <c:v>355.75543952617801</c:v>
                </c:pt>
                <c:pt idx="523">
                  <c:v>354.89509039899599</c:v>
                </c:pt>
                <c:pt idx="524">
                  <c:v>354.03474127181403</c:v>
                </c:pt>
                <c:pt idx="525">
                  <c:v>353.17439214463201</c:v>
                </c:pt>
                <c:pt idx="526">
                  <c:v>352.31404301744999</c:v>
                </c:pt>
                <c:pt idx="527">
                  <c:v>351.45369389026803</c:v>
                </c:pt>
                <c:pt idx="528">
                  <c:v>350.59334476308601</c:v>
                </c:pt>
                <c:pt idx="529">
                  <c:v>349.73299563590399</c:v>
                </c:pt>
                <c:pt idx="530">
                  <c:v>348.87264650872203</c:v>
                </c:pt>
                <c:pt idx="531">
                  <c:v>348.01229738154001</c:v>
                </c:pt>
                <c:pt idx="532">
                  <c:v>347.15194825435799</c:v>
                </c:pt>
                <c:pt idx="533">
                  <c:v>346.29159912717603</c:v>
                </c:pt>
                <c:pt idx="534">
                  <c:v>345.43124999999401</c:v>
                </c:pt>
                <c:pt idx="535">
                  <c:v>344.57090087281199</c:v>
                </c:pt>
                <c:pt idx="536">
                  <c:v>343.71055174563003</c:v>
                </c:pt>
                <c:pt idx="537">
                  <c:v>342.85020261844801</c:v>
                </c:pt>
                <c:pt idx="538">
                  <c:v>341.98985349126599</c:v>
                </c:pt>
                <c:pt idx="539">
                  <c:v>341.12950436408403</c:v>
                </c:pt>
                <c:pt idx="540">
                  <c:v>340.26915523690201</c:v>
                </c:pt>
                <c:pt idx="541">
                  <c:v>339.40880610971999</c:v>
                </c:pt>
                <c:pt idx="542">
                  <c:v>338.54845698253803</c:v>
                </c:pt>
                <c:pt idx="543">
                  <c:v>337.68810785535601</c:v>
                </c:pt>
                <c:pt idx="544">
                  <c:v>336.82775872817399</c:v>
                </c:pt>
                <c:pt idx="545">
                  <c:v>335.96740960099203</c:v>
                </c:pt>
                <c:pt idx="546">
                  <c:v>335.10706047381001</c:v>
                </c:pt>
                <c:pt idx="547">
                  <c:v>334.24671134662702</c:v>
                </c:pt>
                <c:pt idx="548">
                  <c:v>333.386362219445</c:v>
                </c:pt>
                <c:pt idx="549">
                  <c:v>332.52601309226299</c:v>
                </c:pt>
                <c:pt idx="550">
                  <c:v>331.66566396508102</c:v>
                </c:pt>
                <c:pt idx="551">
                  <c:v>330.805314837899</c:v>
                </c:pt>
                <c:pt idx="552">
                  <c:v>329.94496571071699</c:v>
                </c:pt>
                <c:pt idx="553">
                  <c:v>329.08461658353502</c:v>
                </c:pt>
                <c:pt idx="554">
                  <c:v>328.224267456353</c:v>
                </c:pt>
                <c:pt idx="555">
                  <c:v>327.36391832917099</c:v>
                </c:pt>
                <c:pt idx="556">
                  <c:v>326.50356920198902</c:v>
                </c:pt>
                <c:pt idx="557">
                  <c:v>325.643220074807</c:v>
                </c:pt>
                <c:pt idx="558">
                  <c:v>324.78287094762499</c:v>
                </c:pt>
                <c:pt idx="559">
                  <c:v>323.92252182044302</c:v>
                </c:pt>
                <c:pt idx="560">
                  <c:v>323.062172693261</c:v>
                </c:pt>
                <c:pt idx="561">
                  <c:v>322.20182356607899</c:v>
                </c:pt>
                <c:pt idx="562">
                  <c:v>321.34147443889702</c:v>
                </c:pt>
                <c:pt idx="563">
                  <c:v>320.481125311715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5B-4304-92C5-767C5BDCE882}"/>
            </c:ext>
          </c:extLst>
        </c:ser>
        <c:ser>
          <c:idx val="6"/>
          <c:order val="6"/>
          <c:tx>
            <c:v>0.5% 100kPa L51</c:v>
          </c:tx>
          <c:spPr>
            <a:ln w="144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44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Exp_res!$BL$3:$BL$650</c:f>
              <c:numCache>
                <c:formatCode>General</c:formatCode>
                <c:ptCount val="648"/>
                <c:pt idx="0">
                  <c:v>0</c:v>
                </c:pt>
                <c:pt idx="1">
                  <c:v>1.7060264351723901E-5</c:v>
                </c:pt>
                <c:pt idx="2">
                  <c:v>5.0993656960261302E-5</c:v>
                </c:pt>
                <c:pt idx="3">
                  <c:v>8.4788679340425495E-5</c:v>
                </c:pt>
                <c:pt idx="4">
                  <c:v>1.18442503977926E-4</c:v>
                </c:pt>
                <c:pt idx="5">
                  <c:v>1.51952447187721E-4</c:v>
                </c:pt>
                <c:pt idx="6">
                  <c:v>1.85315967013245E-4</c:v>
                </c:pt>
                <c:pt idx="7">
                  <c:v>2.18530661225937E-4</c:v>
                </c:pt>
                <c:pt idx="8">
                  <c:v>2.5159426517719601E-4</c:v>
                </c:pt>
                <c:pt idx="9">
                  <c:v>2.8450464952114399E-4</c:v>
                </c:pt>
                <c:pt idx="10">
                  <c:v>3.1725981782511901E-4</c:v>
                </c:pt>
                <c:pt idx="11">
                  <c:v>3.49857904083779E-4</c:v>
                </c:pt>
                <c:pt idx="12">
                  <c:v>3.8229717015025302E-4</c:v>
                </c:pt>
                <c:pt idx="13">
                  <c:v>4.1457600309761401E-4</c:v>
                </c:pt>
                <c:pt idx="14">
                  <c:v>4.46692912522312E-4</c:v>
                </c:pt>
                <c:pt idx="15">
                  <c:v>4.7864652779970102E-4</c:v>
                </c:pt>
                <c:pt idx="16">
                  <c:v>5.1043559530151896E-4</c:v>
                </c:pt>
                <c:pt idx="17">
                  <c:v>5.4205897558322303E-4</c:v>
                </c:pt>
                <c:pt idx="18">
                  <c:v>5.7351564054979498E-4</c:v>
                </c:pt>
                <c:pt idx="19">
                  <c:v>6.0480467060598797E-4</c:v>
                </c:pt>
                <c:pt idx="20">
                  <c:v>6.3592525179747303E-4</c:v>
                </c:pt>
                <c:pt idx="21">
                  <c:v>6.6687667294869401E-4</c:v>
                </c:pt>
                <c:pt idx="22">
                  <c:v>6.9765832280168402E-4</c:v>
                </c:pt>
                <c:pt idx="23">
                  <c:v>7.2826968716116502E-4</c:v>
                </c:pt>
                <c:pt idx="24">
                  <c:v>7.5871034604848002E-4</c:v>
                </c:pt>
                <c:pt idx="25">
                  <c:v>7.8897997086956897E-4</c:v>
                </c:pt>
                <c:pt idx="26">
                  <c:v>8.1907832159810502E-4</c:v>
                </c:pt>
                <c:pt idx="27">
                  <c:v>8.4900524397829103E-4</c:v>
                </c:pt>
                <c:pt idx="28">
                  <c:v>8.7876066674880604E-4</c:v>
                </c:pt>
                <c:pt idx="29">
                  <c:v>9.0834459888996903E-4</c:v>
                </c:pt>
                <c:pt idx="30">
                  <c:v>9.3775712689669498E-4</c:v>
                </c:pt>
                <c:pt idx="31">
                  <c:v>9.6699841207864296E-4</c:v>
                </c:pt>
                <c:pt idx="32">
                  <c:v>9.9606868788866499E-4</c:v>
                </c:pt>
                <c:pt idx="33">
                  <c:v>1.02496825728198E-3</c:v>
                </c:pt>
                <c:pt idx="34">
                  <c:v>1.0536974901062699E-3</c:v>
                </c:pt>
                <c:pt idx="35">
                  <c:v>1.0822568205245699E-3</c:v>
                </c:pt>
                <c:pt idx="36">
                  <c:v>1.1106467444717901E-3</c:v>
                </c:pt>
                <c:pt idx="37">
                  <c:v>1.13886781714564E-3</c:v>
                </c:pt>
                <c:pt idx="38">
                  <c:v>1.1669206505330401E-3</c:v>
                </c:pt>
                <c:pt idx="39">
                  <c:v>1.1948059109733399E-3</c:v>
                </c:pt>
                <c:pt idx="40">
                  <c:v>1.2225243167580399E-3</c:v>
                </c:pt>
                <c:pt idx="41">
                  <c:v>1.2500766357686399E-3</c:v>
                </c:pt>
                <c:pt idx="42">
                  <c:v>1.2774636831535801E-3</c:v>
                </c:pt>
                <c:pt idx="43">
                  <c:v>1.3046863190436799E-3</c:v>
                </c:pt>
                <c:pt idx="44">
                  <c:v>1.3317454463084299E-3</c:v>
                </c:pt>
                <c:pt idx="45">
                  <c:v>1.3586420083525901E-3</c:v>
                </c:pt>
                <c:pt idx="46">
                  <c:v>1.3853769869538899E-3</c:v>
                </c:pt>
                <c:pt idx="47">
                  <c:v>1.41195140014308E-3</c:v>
                </c:pt>
                <c:pt idx="48">
                  <c:v>1.4383663001262001E-3</c:v>
                </c:pt>
                <c:pt idx="49">
                  <c:v>1.46462277125041E-3</c:v>
                </c:pt>
                <c:pt idx="50">
                  <c:v>1.4907219280128E-3</c:v>
                </c:pt>
                <c:pt idx="51">
                  <c:v>1.51666491311394E-3</c:v>
                </c:pt>
                <c:pt idx="52">
                  <c:v>1.5424528955558601E-3</c:v>
                </c:pt>
                <c:pt idx="53">
                  <c:v>1.5680870687855199E-3</c:v>
                </c:pt>
                <c:pt idx="54">
                  <c:v>1.59356864888331E-3</c:v>
                </c:pt>
                <c:pt idx="55">
                  <c:v>1.61889887279862E-3</c:v>
                </c:pt>
                <c:pt idx="56">
                  <c:v>1.6440789966302601E-3</c:v>
                </c:pt>
                <c:pt idx="57">
                  <c:v>1.66911029395544E-3</c:v>
                </c:pt>
                <c:pt idx="58">
                  <c:v>1.6939940542042601E-3</c:v>
                </c:pt>
                <c:pt idx="59">
                  <c:v>1.7187315810822501E-3</c:v>
                </c:pt>
                <c:pt idx="60">
                  <c:v>1.74332419104047E-3</c:v>
                </c:pt>
                <c:pt idx="61">
                  <c:v>1.7677732117925499E-3</c:v>
                </c:pt>
                <c:pt idx="62">
                  <c:v>1.79207998088022E-3</c:v>
                </c:pt>
                <c:pt idx="63">
                  <c:v>1.81624584428591E-3</c:v>
                </c:pt>
                <c:pt idx="64">
                  <c:v>1.8402721550935901E-3</c:v>
                </c:pt>
                <c:pt idx="65">
                  <c:v>1.8641602721966601E-3</c:v>
                </c:pt>
                <c:pt idx="66">
                  <c:v>1.88791155905385E-3</c:v>
                </c:pt>
                <c:pt idx="67">
                  <c:v>1.91152738249216E-3</c:v>
                </c:pt>
                <c:pt idx="68">
                  <c:v>1.93500911155653E-3</c:v>
                </c:pt>
                <c:pt idx="69">
                  <c:v>1.9583581164066099E-3</c:v>
                </c:pt>
                <c:pt idx="70">
                  <c:v>1.9815757672595399E-3</c:v>
                </c:pt>
                <c:pt idx="71">
                  <c:v>2.0046634333785399E-3</c:v>
                </c:pt>
                <c:pt idx="72">
                  <c:v>2.0276224821071001E-3</c:v>
                </c:pt>
                <c:pt idx="73">
                  <c:v>2.0504542779473502E-3</c:v>
                </c:pt>
                <c:pt idx="74">
                  <c:v>2.07316018168314E-3</c:v>
                </c:pt>
                <c:pt idx="75">
                  <c:v>2.0957415495463298E-3</c:v>
                </c:pt>
                <c:pt idx="76">
                  <c:v>2.1181997324258499E-3</c:v>
                </c:pt>
                <c:pt idx="77">
                  <c:v>2.1405360751184902E-3</c:v>
                </c:pt>
                <c:pt idx="78">
                  <c:v>2.16275191562121E-3</c:v>
                </c:pt>
                <c:pt idx="79">
                  <c:v>2.1848485844635601E-3</c:v>
                </c:pt>
                <c:pt idx="80">
                  <c:v>2.20682740407969E-3</c:v>
                </c:pt>
                <c:pt idx="81">
                  <c:v>2.2286896882181399E-3</c:v>
                </c:pt>
                <c:pt idx="82">
                  <c:v>2.2504367413902701E-3</c:v>
                </c:pt>
                <c:pt idx="83">
                  <c:v>2.27206985835422E-3</c:v>
                </c:pt>
                <c:pt idx="84">
                  <c:v>2.2935903236348401E-3</c:v>
                </c:pt>
                <c:pt idx="85">
                  <c:v>2.3149994110779901E-3</c:v>
                </c:pt>
                <c:pt idx="86">
                  <c:v>2.3362983834381399E-3</c:v>
                </c:pt>
                <c:pt idx="87">
                  <c:v>2.3574884919988701E-3</c:v>
                </c:pt>
                <c:pt idx="88">
                  <c:v>2.3785709762235599E-3</c:v>
                </c:pt>
                <c:pt idx="89">
                  <c:v>2.3986817142526299E-3</c:v>
                </c:pt>
                <c:pt idx="90">
                  <c:v>2.4821398370701601E-3</c:v>
                </c:pt>
                <c:pt idx="91">
                  <c:v>2.5657011509969299E-3</c:v>
                </c:pt>
                <c:pt idx="92">
                  <c:v>2.6493639686686098E-3</c:v>
                </c:pt>
                <c:pt idx="93">
                  <c:v>2.7331267232861699E-3</c:v>
                </c:pt>
                <c:pt idx="94">
                  <c:v>2.8169879647036598E-3</c:v>
                </c:pt>
                <c:pt idx="95">
                  <c:v>2.9009463556024799E-3</c:v>
                </c:pt>
                <c:pt idx="96">
                  <c:v>2.9850006677535298E-3</c:v>
                </c:pt>
                <c:pt idx="97">
                  <c:v>3.0691497783694602E-3</c:v>
                </c:pt>
                <c:pt idx="98">
                  <c:v>3.1533926665484502E-3</c:v>
                </c:pt>
                <c:pt idx="99">
                  <c:v>3.2377284098104499E-3</c:v>
                </c:pt>
                <c:pt idx="100">
                  <c:v>3.3221561807268798E-3</c:v>
                </c:pt>
                <c:pt idx="101">
                  <c:v>3.4066752436435698E-3</c:v>
                </c:pt>
                <c:pt idx="102">
                  <c:v>3.4912849514981701E-3</c:v>
                </c:pt>
                <c:pt idx="103">
                  <c:v>3.5759847427304201E-3</c:v>
                </c:pt>
                <c:pt idx="104">
                  <c:v>3.6607741382862799E-3</c:v>
                </c:pt>
                <c:pt idx="105">
                  <c:v>3.7456527387144602E-3</c:v>
                </c:pt>
                <c:pt idx="106">
                  <c:v>3.8306202213549399E-3</c:v>
                </c:pt>
                <c:pt idx="107">
                  <c:v>3.9156763376181703E-3</c:v>
                </c:pt>
                <c:pt idx="108">
                  <c:v>4.0008209103544199E-3</c:v>
                </c:pt>
                <c:pt idx="109">
                  <c:v>4.0860538313113801E-3</c:v>
                </c:pt>
                <c:pt idx="110">
                  <c:v>4.1713750586791004E-3</c:v>
                </c:pt>
                <c:pt idx="111">
                  <c:v>4.2567846147202196E-3</c:v>
                </c:pt>
                <c:pt idx="112">
                  <c:v>4.3422825834845699E-3</c:v>
                </c:pt>
                <c:pt idx="113">
                  <c:v>4.4278691086062196E-3</c:v>
                </c:pt>
                <c:pt idx="114">
                  <c:v>4.5135443911808399E-3</c:v>
                </c:pt>
                <c:pt idx="115">
                  <c:v>4.5993086877222497E-3</c:v>
                </c:pt>
                <c:pt idx="116">
                  <c:v>4.6851623081956501E-3</c:v>
                </c:pt>
                <c:pt idx="117">
                  <c:v>4.7711056141267003E-3</c:v>
                </c:pt>
                <c:pt idx="118">
                  <c:v>4.8571390167827999E-3</c:v>
                </c:pt>
                <c:pt idx="119">
                  <c:v>4.9432629754269097E-3</c:v>
                </c:pt>
                <c:pt idx="120">
                  <c:v>5.0294779956398398E-3</c:v>
                </c:pt>
                <c:pt idx="121">
                  <c:v>5.11578462771063E-3</c:v>
                </c:pt>
                <c:pt idx="122">
                  <c:v>5.2021834650922798E-3</c:v>
                </c:pt>
                <c:pt idx="123">
                  <c:v>5.2886751429211797E-3</c:v>
                </c:pt>
                <c:pt idx="124">
                  <c:v>5.3752603365984104E-3</c:v>
                </c:pt>
                <c:pt idx="125">
                  <c:v>5.4619397604307902E-3</c:v>
                </c:pt>
                <c:pt idx="126">
                  <c:v>5.5487141663302297E-3</c:v>
                </c:pt>
                <c:pt idx="127">
                  <c:v>5.6355843425688196E-3</c:v>
                </c:pt>
                <c:pt idx="128">
                  <c:v>5.7225511125887397E-3</c:v>
                </c:pt>
                <c:pt idx="129">
                  <c:v>5.8096153338647698E-3</c:v>
                </c:pt>
                <c:pt idx="130">
                  <c:v>5.8967778968171099E-3</c:v>
                </c:pt>
                <c:pt idx="131">
                  <c:v>5.98403972377434E-3</c:v>
                </c:pt>
                <c:pt idx="132">
                  <c:v>6.07140176798292E-3</c:v>
                </c:pt>
                <c:pt idx="133">
                  <c:v>6.15886501266329E-3</c:v>
                </c:pt>
                <c:pt idx="134">
                  <c:v>6.2464304701098103E-3</c:v>
                </c:pt>
                <c:pt idx="135">
                  <c:v>6.3340991808336503E-3</c:v>
                </c:pt>
                <c:pt idx="136">
                  <c:v>6.4218722127468699E-3</c:v>
                </c:pt>
                <c:pt idx="137">
                  <c:v>6.5097506603862699E-3</c:v>
                </c:pt>
                <c:pt idx="138">
                  <c:v>6.5977356441755302E-3</c:v>
                </c:pt>
                <c:pt idx="139">
                  <c:v>6.6858283097245104E-3</c:v>
                </c:pt>
                <c:pt idx="140">
                  <c:v>6.7740298271638296E-3</c:v>
                </c:pt>
                <c:pt idx="141">
                  <c:v>6.8623413905142304E-3</c:v>
                </c:pt>
                <c:pt idx="142">
                  <c:v>6.9507642170887202E-3</c:v>
                </c:pt>
                <c:pt idx="143">
                  <c:v>7.0392995469264301E-3</c:v>
                </c:pt>
                <c:pt idx="144">
                  <c:v>7.1279486422577898E-3</c:v>
                </c:pt>
                <c:pt idx="145">
                  <c:v>7.2167127869984899E-3</c:v>
                </c:pt>
                <c:pt idx="146">
                  <c:v>7.3055932862725204E-3</c:v>
                </c:pt>
                <c:pt idx="147">
                  <c:v>7.3945914659624698E-3</c:v>
                </c:pt>
                <c:pt idx="148">
                  <c:v>7.4837086722859304E-3</c:v>
                </c:pt>
                <c:pt idx="149">
                  <c:v>7.57294627139785E-3</c:v>
                </c:pt>
                <c:pt idx="150">
                  <c:v>7.6623056490170002E-3</c:v>
                </c:pt>
                <c:pt idx="151">
                  <c:v>7.75178821007598E-3</c:v>
                </c:pt>
                <c:pt idx="152">
                  <c:v>7.84139537839444E-3</c:v>
                </c:pt>
                <c:pt idx="153">
                  <c:v>7.9311285963737307E-3</c:v>
                </c:pt>
                <c:pt idx="154">
                  <c:v>8.0209893247125894E-3</c:v>
                </c:pt>
                <c:pt idx="155">
                  <c:v>8.1109790421437303E-3</c:v>
                </c:pt>
                <c:pt idx="156">
                  <c:v>8.2010992451891206E-3</c:v>
                </c:pt>
                <c:pt idx="157">
                  <c:v>8.2913514479349797E-3</c:v>
                </c:pt>
                <c:pt idx="158">
                  <c:v>8.3817371818245903E-3</c:v>
                </c:pt>
                <c:pt idx="159">
                  <c:v>8.4722579954686003E-3</c:v>
                </c:pt>
                <c:pt idx="160">
                  <c:v>8.5629154544722402E-3</c:v>
                </c:pt>
                <c:pt idx="161">
                  <c:v>8.6537111412792796E-3</c:v>
                </c:pt>
                <c:pt idx="162">
                  <c:v>8.7446466550311509E-3</c:v>
                </c:pt>
                <c:pt idx="163">
                  <c:v>8.8357236114417394E-3</c:v>
                </c:pt>
                <c:pt idx="164">
                  <c:v>8.9269436426867195E-3</c:v>
                </c:pt>
                <c:pt idx="165">
                  <c:v>9.0183083973071308E-3</c:v>
                </c:pt>
                <c:pt idx="166">
                  <c:v>9.1098195401267193E-3</c:v>
                </c:pt>
                <c:pt idx="167">
                  <c:v>9.2014787521823502E-3</c:v>
                </c:pt>
                <c:pt idx="168">
                  <c:v>9.2932877306677094E-3</c:v>
                </c:pt>
                <c:pt idx="169">
                  <c:v>9.3852481888892694E-3</c:v>
                </c:pt>
                <c:pt idx="170">
                  <c:v>9.4773618562339502E-3</c:v>
                </c:pt>
                <c:pt idx="171">
                  <c:v>9.5696304781490594E-3</c:v>
                </c:pt>
                <c:pt idx="172">
                  <c:v>9.6620558161334205E-3</c:v>
                </c:pt>
                <c:pt idx="173">
                  <c:v>9.7546396477392501E-3</c:v>
                </c:pt>
                <c:pt idx="174">
                  <c:v>9.8473837665849408E-3</c:v>
                </c:pt>
                <c:pt idx="175">
                  <c:v>9.9402899823783208E-3</c:v>
                </c:pt>
                <c:pt idx="176">
                  <c:v>1.0033360120949899E-2</c:v>
                </c:pt>
                <c:pt idx="177">
                  <c:v>1.0126596024296299E-2</c:v>
                </c:pt>
                <c:pt idx="178">
                  <c:v>1.02199995506322E-2</c:v>
                </c:pt>
                <c:pt idx="179">
                  <c:v>1.03135725744535E-2</c:v>
                </c:pt>
                <c:pt idx="180">
                  <c:v>1.0407316986607899E-2</c:v>
                </c:pt>
                <c:pt idx="181">
                  <c:v>1.05012346943752E-2</c:v>
                </c:pt>
                <c:pt idx="182">
                  <c:v>1.0595327621556501E-2</c:v>
                </c:pt>
                <c:pt idx="183">
                  <c:v>1.0689597708571299E-2</c:v>
                </c:pt>
                <c:pt idx="184">
                  <c:v>1.0784046912563501E-2</c:v>
                </c:pt>
                <c:pt idx="185">
                  <c:v>1.08786772075154E-2</c:v>
                </c:pt>
                <c:pt idx="186">
                  <c:v>1.09734905843702E-2</c:v>
                </c:pt>
                <c:pt idx="187">
                  <c:v>1.10684890511613E-2</c:v>
                </c:pt>
                <c:pt idx="188">
                  <c:v>1.11636746331507E-2</c:v>
                </c:pt>
                <c:pt idx="189">
                  <c:v>1.12590493729741E-2</c:v>
                </c:pt>
                <c:pt idx="190">
                  <c:v>1.1354615330794701E-2</c:v>
                </c:pt>
                <c:pt idx="191">
                  <c:v>1.14503745844624E-2</c:v>
                </c:pt>
                <c:pt idx="192">
                  <c:v>1.15463292296831E-2</c:v>
                </c:pt>
                <c:pt idx="193">
                  <c:v>1.1642481380192899E-2</c:v>
                </c:pt>
                <c:pt idx="194">
                  <c:v>1.1738833167940801E-2</c:v>
                </c:pt>
                <c:pt idx="195">
                  <c:v>1.1835386743278499E-2</c:v>
                </c:pt>
                <c:pt idx="196">
                  <c:v>1.19321442751565E-2</c:v>
                </c:pt>
                <c:pt idx="197">
                  <c:v>1.2029107951328E-2</c:v>
                </c:pt>
                <c:pt idx="198">
                  <c:v>1.21262799785599E-2</c:v>
                </c:pt>
                <c:pt idx="199">
                  <c:v>1.2223662582850001E-2</c:v>
                </c:pt>
                <c:pt idx="200">
                  <c:v>1.2321258009651699E-2</c:v>
                </c:pt>
                <c:pt idx="201">
                  <c:v>1.24190685241057E-2</c:v>
                </c:pt>
                <c:pt idx="202">
                  <c:v>1.25170964112781E-2</c:v>
                </c:pt>
                <c:pt idx="203">
                  <c:v>1.2615343976406001E-2</c:v>
                </c:pt>
                <c:pt idx="204">
                  <c:v>1.2713813545149499E-2</c:v>
                </c:pt>
                <c:pt idx="205">
                  <c:v>1.28125074638512E-2</c:v>
                </c:pt>
                <c:pt idx="206">
                  <c:v>1.29114280998018E-2</c:v>
                </c:pt>
                <c:pt idx="207">
                  <c:v>1.3010577841513399E-2</c:v>
                </c:pt>
                <c:pt idx="208">
                  <c:v>1.3109959098999801E-2</c:v>
                </c:pt>
                <c:pt idx="209">
                  <c:v>1.32095743040627E-2</c:v>
                </c:pt>
                <c:pt idx="210">
                  <c:v>1.33094259105865E-2</c:v>
                </c:pt>
                <c:pt idx="211">
                  <c:v>1.3409516394839199E-2</c:v>
                </c:pt>
                <c:pt idx="212">
                  <c:v>1.35098482557807E-2</c:v>
                </c:pt>
                <c:pt idx="213">
                  <c:v>1.3610424015378301E-2</c:v>
                </c:pt>
                <c:pt idx="214">
                  <c:v>1.37112462189293E-2</c:v>
                </c:pt>
                <c:pt idx="215">
                  <c:v>1.38123174353915E-2</c:v>
                </c:pt>
                <c:pt idx="216">
                  <c:v>1.39136402577203E-2</c:v>
                </c:pt>
                <c:pt idx="217">
                  <c:v>1.4015217303214001E-2</c:v>
                </c:pt>
                <c:pt idx="218">
                  <c:v>1.4117051213866199E-2</c:v>
                </c:pt>
                <c:pt idx="219">
                  <c:v>1.4219144656726E-2</c:v>
                </c:pt>
                <c:pt idx="220">
                  <c:v>1.43215003242662E-2</c:v>
                </c:pt>
                <c:pt idx="221">
                  <c:v>1.44241209347588E-2</c:v>
                </c:pt>
                <c:pt idx="222">
                  <c:v>1.4527009232659399E-2</c:v>
                </c:pt>
                <c:pt idx="223">
                  <c:v>1.46301679889986E-2</c:v>
                </c:pt>
                <c:pt idx="224">
                  <c:v>1.4733600001782299E-2</c:v>
                </c:pt>
                <c:pt idx="225">
                  <c:v>1.48373080964003E-2</c:v>
                </c:pt>
                <c:pt idx="226">
                  <c:v>1.49412951260429E-2</c:v>
                </c:pt>
                <c:pt idx="227">
                  <c:v>1.5045563972127E-2</c:v>
                </c:pt>
                <c:pt idx="228">
                  <c:v>1.5150117544729899E-2</c:v>
                </c:pt>
                <c:pt idx="229">
                  <c:v>1.52549587830324E-2</c:v>
                </c:pt>
                <c:pt idx="230">
                  <c:v>1.53600906557716E-2</c:v>
                </c:pt>
                <c:pt idx="231">
                  <c:v>1.54655161617019E-2</c:v>
                </c:pt>
                <c:pt idx="232">
                  <c:v>1.55712383300658E-2</c:v>
                </c:pt>
                <c:pt idx="233">
                  <c:v>1.56772602210749E-2</c:v>
                </c:pt>
                <c:pt idx="234">
                  <c:v>1.5783584926398999E-2</c:v>
                </c:pt>
                <c:pt idx="235">
                  <c:v>1.5890215569667202E-2</c:v>
                </c:pt>
                <c:pt idx="236">
                  <c:v>1.5997155306977501E-2</c:v>
                </c:pt>
                <c:pt idx="237">
                  <c:v>1.61044073274174E-2</c:v>
                </c:pt>
                <c:pt idx="238">
                  <c:v>1.6211974853595101E-2</c:v>
                </c:pt>
                <c:pt idx="239">
                  <c:v>1.63198611421814E-2</c:v>
                </c:pt>
                <c:pt idx="240">
                  <c:v>1.6428069484461901E-2</c:v>
                </c:pt>
                <c:pt idx="241">
                  <c:v>1.6536603206901701E-2</c:v>
                </c:pt>
                <c:pt idx="242">
                  <c:v>1.66454656717205E-2</c:v>
                </c:pt>
                <c:pt idx="243">
                  <c:v>1.6754660277479499E-2</c:v>
                </c:pt>
                <c:pt idx="244">
                  <c:v>1.6864190459680899E-2</c:v>
                </c:pt>
                <c:pt idx="245">
                  <c:v>1.69740596913786E-2</c:v>
                </c:pt>
                <c:pt idx="246">
                  <c:v>1.7084271483802701E-2</c:v>
                </c:pt>
                <c:pt idx="247">
                  <c:v>1.7194829386995202E-2</c:v>
                </c:pt>
                <c:pt idx="248">
                  <c:v>1.73057369904599E-2</c:v>
                </c:pt>
                <c:pt idx="249">
                  <c:v>1.7416997923825599E-2</c:v>
                </c:pt>
                <c:pt idx="250">
                  <c:v>1.7528615857521999E-2</c:v>
                </c:pt>
                <c:pt idx="251">
                  <c:v>1.7640594503470299E-2</c:v>
                </c:pt>
                <c:pt idx="252">
                  <c:v>1.77529376157885E-2</c:v>
                </c:pt>
                <c:pt idx="253">
                  <c:v>1.7865648991510299E-2</c:v>
                </c:pt>
                <c:pt idx="254">
                  <c:v>1.7978732471319599E-2</c:v>
                </c:pt>
                <c:pt idx="255">
                  <c:v>1.80921919403003E-2</c:v>
                </c:pt>
                <c:pt idx="256">
                  <c:v>1.8206031328701602E-2</c:v>
                </c:pt>
                <c:pt idx="257">
                  <c:v>1.8320254612719598E-2</c:v>
                </c:pt>
                <c:pt idx="258">
                  <c:v>1.8434865815295201E-2</c:v>
                </c:pt>
                <c:pt idx="259">
                  <c:v>1.8549869006928999E-2</c:v>
                </c:pt>
                <c:pt idx="260">
                  <c:v>1.8665268306513199E-2</c:v>
                </c:pt>
                <c:pt idx="261">
                  <c:v>1.8781067882181899E-2</c:v>
                </c:pt>
                <c:pt idx="262">
                  <c:v>1.8897271952178801E-2</c:v>
                </c:pt>
                <c:pt idx="263">
                  <c:v>1.9013884785743899E-2</c:v>
                </c:pt>
                <c:pt idx="264">
                  <c:v>1.9130910704019399E-2</c:v>
                </c:pt>
                <c:pt idx="265">
                  <c:v>1.9248354080975E-2</c:v>
                </c:pt>
                <c:pt idx="266">
                  <c:v>1.93662193443528E-2</c:v>
                </c:pt>
                <c:pt idx="267">
                  <c:v>1.9484510976634398E-2</c:v>
                </c:pt>
                <c:pt idx="268">
                  <c:v>1.9603233516027101E-2</c:v>
                </c:pt>
                <c:pt idx="269">
                  <c:v>1.9722391557473101E-2</c:v>
                </c:pt>
                <c:pt idx="270">
                  <c:v>1.98419897536804E-2</c:v>
                </c:pt>
                <c:pt idx="271">
                  <c:v>1.9962032816177099E-2</c:v>
                </c:pt>
                <c:pt idx="272">
                  <c:v>2.0082525516388401E-2</c:v>
                </c:pt>
                <c:pt idx="273">
                  <c:v>2.0203472686738101E-2</c:v>
                </c:pt>
                <c:pt idx="274">
                  <c:v>2.0324879221774901E-2</c:v>
                </c:pt>
                <c:pt idx="275">
                  <c:v>2.0446750079323499E-2</c:v>
                </c:pt>
                <c:pt idx="276">
                  <c:v>2.0569090281662698E-2</c:v>
                </c:pt>
                <c:pt idx="277">
                  <c:v>2.0691904916729401E-2</c:v>
                </c:pt>
                <c:pt idx="278">
                  <c:v>2.081519913935E-2</c:v>
                </c:pt>
                <c:pt idx="279">
                  <c:v>2.09389781725015E-2</c:v>
                </c:pt>
                <c:pt idx="280">
                  <c:v>2.1063247308599299E-2</c:v>
                </c:pt>
                <c:pt idx="281">
                  <c:v>2.1188011910817199E-2</c:v>
                </c:pt>
                <c:pt idx="282">
                  <c:v>2.1313277414436199E-2</c:v>
                </c:pt>
                <c:pt idx="283">
                  <c:v>2.14390493282259E-2</c:v>
                </c:pt>
                <c:pt idx="284">
                  <c:v>2.1565333235857902E-2</c:v>
                </c:pt>
                <c:pt idx="285">
                  <c:v>2.1692134797352301E-2</c:v>
                </c:pt>
                <c:pt idx="286">
                  <c:v>2.1819459750559201E-2</c:v>
                </c:pt>
                <c:pt idx="287">
                  <c:v>2.19473139126749E-2</c:v>
                </c:pt>
                <c:pt idx="288">
                  <c:v>2.20757031817936E-2</c:v>
                </c:pt>
                <c:pt idx="289">
                  <c:v>2.2204633538498698E-2</c:v>
                </c:pt>
                <c:pt idx="290">
                  <c:v>2.2334111047489301E-2</c:v>
                </c:pt>
                <c:pt idx="291">
                  <c:v>2.24641418592492E-2</c:v>
                </c:pt>
                <c:pt idx="292">
                  <c:v>2.2594732211754402E-2</c:v>
                </c:pt>
                <c:pt idx="293">
                  <c:v>2.27258884322236E-2</c:v>
                </c:pt>
                <c:pt idx="294">
                  <c:v>2.2857616938911401E-2</c:v>
                </c:pt>
                <c:pt idx="295">
                  <c:v>2.2989924242945499E-2</c:v>
                </c:pt>
                <c:pt idx="296">
                  <c:v>2.3122816950210599E-2</c:v>
                </c:pt>
                <c:pt idx="297">
                  <c:v>2.3256301763277899E-2</c:v>
                </c:pt>
                <c:pt idx="298">
                  <c:v>2.3390385483384499E-2</c:v>
                </c:pt>
                <c:pt idx="299">
                  <c:v>2.3525075012461899E-2</c:v>
                </c:pt>
                <c:pt idx="300">
                  <c:v>2.3660377355215902E-2</c:v>
                </c:pt>
                <c:pt idx="301">
                  <c:v>2.3796299621259901E-2</c:v>
                </c:pt>
                <c:pt idx="302">
                  <c:v>2.3932849027302899E-2</c:v>
                </c:pt>
                <c:pt idx="303">
                  <c:v>2.4070032899393599E-2</c:v>
                </c:pt>
                <c:pt idx="304">
                  <c:v>2.4207858675222599E-2</c:v>
                </c:pt>
                <c:pt idx="305">
                  <c:v>2.4346333906484399E-2</c:v>
                </c:pt>
                <c:pt idx="306">
                  <c:v>2.4485466261301901E-2</c:v>
                </c:pt>
                <c:pt idx="307">
                  <c:v>2.4625263526713698E-2</c:v>
                </c:pt>
                <c:pt idx="308">
                  <c:v>2.4765733611228101E-2</c:v>
                </c:pt>
                <c:pt idx="309">
                  <c:v>2.4906884547444198E-2</c:v>
                </c:pt>
                <c:pt idx="310">
                  <c:v>2.5048724494743099E-2</c:v>
                </c:pt>
                <c:pt idx="311">
                  <c:v>2.5191261742052499E-2</c:v>
                </c:pt>
                <c:pt idx="312">
                  <c:v>2.5334504710684401E-2</c:v>
                </c:pt>
                <c:pt idx="313">
                  <c:v>2.5478461957250901E-2</c:v>
                </c:pt>
                <c:pt idx="314">
                  <c:v>2.5623142176659799E-2</c:v>
                </c:pt>
                <c:pt idx="315">
                  <c:v>2.57685542051912E-2</c:v>
                </c:pt>
                <c:pt idx="316">
                  <c:v>2.59147070236606E-2</c:v>
                </c:pt>
                <c:pt idx="317">
                  <c:v>2.6061609760668899E-2</c:v>
                </c:pt>
                <c:pt idx="318">
                  <c:v>2.6209271695943202E-2</c:v>
                </c:pt>
                <c:pt idx="319">
                  <c:v>2.6357702263772102E-2</c:v>
                </c:pt>
                <c:pt idx="320">
                  <c:v>2.6506911056536599E-2</c:v>
                </c:pt>
                <c:pt idx="321">
                  <c:v>2.6656907828342999E-2</c:v>
                </c:pt>
                <c:pt idx="322">
                  <c:v>2.6807702498758499E-2</c:v>
                </c:pt>
                <c:pt idx="323">
                  <c:v>2.6959305156653901E-2</c:v>
                </c:pt>
                <c:pt idx="324">
                  <c:v>2.7111726064158601E-2</c:v>
                </c:pt>
                <c:pt idx="325">
                  <c:v>2.72649756607285E-2</c:v>
                </c:pt>
                <c:pt idx="326">
                  <c:v>2.74190645673352E-2</c:v>
                </c:pt>
                <c:pt idx="327">
                  <c:v>2.7574003590776299E-2</c:v>
                </c:pt>
                <c:pt idx="328">
                  <c:v>2.7729803728114202E-2</c:v>
                </c:pt>
                <c:pt idx="329">
                  <c:v>2.78864761712471E-2</c:v>
                </c:pt>
                <c:pt idx="330">
                  <c:v>2.8044032311616299E-2</c:v>
                </c:pt>
                <c:pt idx="331">
                  <c:v>2.8202483745055001E-2</c:v>
                </c:pt>
                <c:pt idx="332">
                  <c:v>2.8361842276784999E-2</c:v>
                </c:pt>
                <c:pt idx="333">
                  <c:v>2.8522119926564699E-2</c:v>
                </c:pt>
                <c:pt idx="334">
                  <c:v>2.8683328933995399E-2</c:v>
                </c:pt>
                <c:pt idx="335">
                  <c:v>2.8845481763991099E-2</c:v>
                </c:pt>
                <c:pt idx="336">
                  <c:v>2.9008591112418401E-2</c:v>
                </c:pt>
                <c:pt idx="337">
                  <c:v>2.9172669911911801E-2</c:v>
                </c:pt>
                <c:pt idx="338">
                  <c:v>2.93377313378731E-2</c:v>
                </c:pt>
                <c:pt idx="339">
                  <c:v>2.9503788814659301E-2</c:v>
                </c:pt>
                <c:pt idx="340">
                  <c:v>2.96708560219675E-2</c:v>
                </c:pt>
                <c:pt idx="341">
                  <c:v>2.98389469014257E-2</c:v>
                </c:pt>
                <c:pt idx="342">
                  <c:v>3.00080756633943E-2</c:v>
                </c:pt>
                <c:pt idx="343">
                  <c:v>3.0178256793989399E-2</c:v>
                </c:pt>
                <c:pt idx="344">
                  <c:v>3.0349505062335101E-2</c:v>
                </c:pt>
                <c:pt idx="345">
                  <c:v>3.0521835528054299E-2</c:v>
                </c:pt>
                <c:pt idx="346">
                  <c:v>3.0695263549007E-2</c:v>
                </c:pt>
                <c:pt idx="347">
                  <c:v>3.0869804789287102E-2</c:v>
                </c:pt>
                <c:pt idx="348">
                  <c:v>3.1045475227486501E-2</c:v>
                </c:pt>
                <c:pt idx="349">
                  <c:v>3.1222291165238E-2</c:v>
                </c:pt>
                <c:pt idx="350">
                  <c:v>3.1400269236050299E-2</c:v>
                </c:pt>
                <c:pt idx="351">
                  <c:v>3.1579426414442599E-2</c:v>
                </c:pt>
                <c:pt idx="352">
                  <c:v>3.1759780025396103E-2</c:v>
                </c:pt>
                <c:pt idx="353">
                  <c:v>3.1941347754131801E-2</c:v>
                </c:pt>
                <c:pt idx="354">
                  <c:v>3.21241476562312E-2</c:v>
                </c:pt>
                <c:pt idx="355">
                  <c:v>3.2308198168111597E-2</c:v>
                </c:pt>
                <c:pt idx="356">
                  <c:v>3.24935181178733E-2</c:v>
                </c:pt>
                <c:pt idx="357">
                  <c:v>3.2680126736533401E-2</c:v>
                </c:pt>
                <c:pt idx="358">
                  <c:v>3.2868043669663297E-2</c:v>
                </c:pt>
                <c:pt idx="359">
                  <c:v>3.3057288989446702E-2</c:v>
                </c:pt>
                <c:pt idx="360">
                  <c:v>3.3247883207178502E-2</c:v>
                </c:pt>
                <c:pt idx="361">
                  <c:v>3.3439847286220403E-2</c:v>
                </c:pt>
                <c:pt idx="362">
                  <c:v>3.3633202655437698E-2</c:v>
                </c:pt>
                <c:pt idx="363">
                  <c:v>3.3827971223135002E-2</c:v>
                </c:pt>
                <c:pt idx="364">
                  <c:v>3.4024175391516497E-2</c:v>
                </c:pt>
                <c:pt idx="365">
                  <c:v>3.42218380716914E-2</c:v>
                </c:pt>
                <c:pt idx="366">
                  <c:v>3.4420982699252499E-2</c:v>
                </c:pt>
                <c:pt idx="367">
                  <c:v>3.4621633250451797E-2</c:v>
                </c:pt>
                <c:pt idx="368">
                  <c:v>3.4823814259002599E-2</c:v>
                </c:pt>
                <c:pt idx="369">
                  <c:v>3.5027550833536099E-2</c:v>
                </c:pt>
                <c:pt idx="370">
                  <c:v>3.5232868675744197E-2</c:v>
                </c:pt>
                <c:pt idx="371">
                  <c:v>3.5439794099240397E-2</c:v>
                </c:pt>
                <c:pt idx="372">
                  <c:v>3.5648354049173998E-2</c:v>
                </c:pt>
                <c:pt idx="373">
                  <c:v>3.5858576122632498E-2</c:v>
                </c:pt>
                <c:pt idx="374">
                  <c:v>3.6070488589872503E-2</c:v>
                </c:pt>
                <c:pt idx="375">
                  <c:v>3.6284120416417702E-2</c:v>
                </c:pt>
                <c:pt idx="376">
                  <c:v>3.6499501286067902E-2</c:v>
                </c:pt>
                <c:pt idx="377">
                  <c:v>3.6716661624865199E-2</c:v>
                </c:pt>
                <c:pt idx="378">
                  <c:v>3.6935632626062899E-2</c:v>
                </c:pt>
                <c:pt idx="379">
                  <c:v>3.7156446276150397E-2</c:v>
                </c:pt>
                <c:pt idx="380">
                  <c:v>3.7379135381987498E-2</c:v>
                </c:pt>
                <c:pt idx="381">
                  <c:v>3.76037335991036E-2</c:v>
                </c:pt>
                <c:pt idx="382">
                  <c:v>3.7830275461224597E-2</c:v>
                </c:pt>
                <c:pt idx="383">
                  <c:v>3.8058796411091E-2</c:v>
                </c:pt>
                <c:pt idx="384">
                  <c:v>3.8289332832633798E-2</c:v>
                </c:pt>
                <c:pt idx="385">
                  <c:v>3.85219220845835E-2</c:v>
                </c:pt>
                <c:pt idx="386">
                  <c:v>3.8756602535587902E-2</c:v>
                </c:pt>
                <c:pt idx="387">
                  <c:v>3.8993413600919E-2</c:v>
                </c:pt>
                <c:pt idx="388">
                  <c:v>3.92323957808597E-2</c:v>
                </c:pt>
                <c:pt idx="389">
                  <c:v>3.94735907008597E-2</c:v>
                </c:pt>
                <c:pt idx="390">
                  <c:v>3.97170411535612E-2</c:v>
                </c:pt>
                <c:pt idx="391">
                  <c:v>3.9962791142798902E-2</c:v>
                </c:pt>
                <c:pt idx="392">
                  <c:v>4.0210885929687697E-2</c:v>
                </c:pt>
                <c:pt idx="393">
                  <c:v>4.0461372080915603E-2</c:v>
                </c:pt>
                <c:pt idx="394">
                  <c:v>4.0714297519372597E-2</c:v>
                </c:pt>
                <c:pt idx="395">
                  <c:v>4.09697115772489E-2</c:v>
                </c:pt>
                <c:pt idx="396">
                  <c:v>4.1227665051752099E-2</c:v>
                </c:pt>
                <c:pt idx="397">
                  <c:v>4.1488210263595497E-2</c:v>
                </c:pt>
                <c:pt idx="398">
                  <c:v>4.1751401118427497E-2</c:v>
                </c:pt>
                <c:pt idx="399">
                  <c:v>4.2017293171379998E-2</c:v>
                </c:pt>
                <c:pt idx="400">
                  <c:v>4.2285943694928101E-2</c:v>
                </c:pt>
                <c:pt idx="401">
                  <c:v>4.2557411750264597E-2</c:v>
                </c:pt>
                <c:pt idx="402">
                  <c:v>4.2831758262413797E-2</c:v>
                </c:pt>
                <c:pt idx="403">
                  <c:v>4.3109046099317601E-2</c:v>
                </c:pt>
                <c:pt idx="404">
                  <c:v>4.3389340155151501E-2</c:v>
                </c:pt>
                <c:pt idx="405">
                  <c:v>4.3672707438142999E-2</c:v>
                </c:pt>
                <c:pt idx="406">
                  <c:v>4.3959217163187403E-2</c:v>
                </c:pt>
                <c:pt idx="407">
                  <c:v>4.4248940849578998E-2</c:v>
                </c:pt>
                <c:pt idx="408">
                  <c:v>4.45419524241999E-2</c:v>
                </c:pt>
                <c:pt idx="409">
                  <c:v>4.4838328330535603E-2</c:v>
                </c:pt>
                <c:pt idx="410">
                  <c:v>4.5138147643916E-2</c:v>
                </c:pt>
                <c:pt idx="411">
                  <c:v>4.54414921934145E-2</c:v>
                </c:pt>
                <c:pt idx="412">
                  <c:v>4.5748446690868701E-2</c:v>
                </c:pt>
                <c:pt idx="413">
                  <c:v>4.60590988675302E-2</c:v>
                </c:pt>
                <c:pt idx="414">
                  <c:v>4.6373539618888397E-2</c:v>
                </c:pt>
                <c:pt idx="415">
                  <c:v>4.6691863158263701E-2</c:v>
                </c:pt>
                <c:pt idx="416">
                  <c:v>4.7014167179811599E-2</c:v>
                </c:pt>
                <c:pt idx="417">
                  <c:v>4.7340553031639497E-2</c:v>
                </c:pt>
                <c:pt idx="418">
                  <c:v>4.7671125899797502E-2</c:v>
                </c:pt>
                <c:pt idx="419">
                  <c:v>4.8005995003970701E-2</c:v>
                </c:pt>
                <c:pt idx="420">
                  <c:v>4.8345273805778799E-2</c:v>
                </c:pt>
                <c:pt idx="421">
                  <c:v>4.8689080230667099E-2</c:v>
                </c:pt>
                <c:pt idx="422">
                  <c:v>4.9037536904467403E-2</c:v>
                </c:pt>
                <c:pt idx="423">
                  <c:v>4.9390771405806E-2</c:v>
                </c:pt>
                <c:pt idx="424">
                  <c:v>4.9748916535649397E-2</c:v>
                </c:pt>
                <c:pt idx="425">
                  <c:v>5.0112110605400703E-2</c:v>
                </c:pt>
                <c:pt idx="426">
                  <c:v>5.0480497745099703E-2</c:v>
                </c:pt>
                <c:pt idx="427">
                  <c:v>5.0854228233430297E-2</c:v>
                </c:pt>
                <c:pt idx="428">
                  <c:v>5.1233458851413297E-2</c:v>
                </c:pt>
                <c:pt idx="429">
                  <c:v>5.1618353261850297E-2</c:v>
                </c:pt>
                <c:pt idx="430">
                  <c:v>5.2009082416801397E-2</c:v>
                </c:pt>
                <c:pt idx="431">
                  <c:v>5.2405824995614102E-2</c:v>
                </c:pt>
                <c:pt idx="432">
                  <c:v>5.2808767876292899E-2</c:v>
                </c:pt>
                <c:pt idx="433">
                  <c:v>5.32181066432992E-2</c:v>
                </c:pt>
                <c:pt idx="434">
                  <c:v>5.36340461352076E-2</c:v>
                </c:pt>
                <c:pt idx="435">
                  <c:v>5.4056801036030597E-2</c:v>
                </c:pt>
                <c:pt idx="436">
                  <c:v>5.4486596514452701E-2</c:v>
                </c:pt>
                <c:pt idx="437">
                  <c:v>5.4923668915703598E-2</c:v>
                </c:pt>
                <c:pt idx="438">
                  <c:v>5.53682665113545E-2</c:v>
                </c:pt>
                <c:pt idx="439">
                  <c:v>5.5820650312950797E-2</c:v>
                </c:pt>
                <c:pt idx="440">
                  <c:v>5.6281094956107502E-2</c:v>
                </c:pt>
                <c:pt idx="441">
                  <c:v>5.6749889662515603E-2</c:v>
                </c:pt>
                <c:pt idx="442">
                  <c:v>5.7227339288234001E-2</c:v>
                </c:pt>
                <c:pt idx="443">
                  <c:v>5.7713765467720397E-2</c:v>
                </c:pt>
                <c:pt idx="444">
                  <c:v>5.8209507864274902E-2</c:v>
                </c:pt>
                <c:pt idx="445">
                  <c:v>5.8714925538990097E-2</c:v>
                </c:pt>
                <c:pt idx="446">
                  <c:v>5.9230398451934098E-2</c:v>
                </c:pt>
                <c:pt idx="447">
                  <c:v>5.9756329111181498E-2</c:v>
                </c:pt>
                <c:pt idx="448">
                  <c:v>6.0293144387501003E-2</c:v>
                </c:pt>
                <c:pt idx="449">
                  <c:v>6.0841297515065701E-2</c:v>
                </c:pt>
                <c:pt idx="450">
                  <c:v>6.1401270301523501E-2</c:v>
                </c:pt>
                <c:pt idx="451">
                  <c:v>6.1973575574263098E-2</c:v>
                </c:pt>
                <c:pt idx="452">
                  <c:v>6.2558759893799706E-2</c:v>
                </c:pt>
                <c:pt idx="453">
                  <c:v>6.3157406570041097E-2</c:v>
                </c:pt>
                <c:pt idx="454">
                  <c:v>6.37701390228958E-2</c:v>
                </c:pt>
                <c:pt idx="455">
                  <c:v>6.43976245354652E-2</c:v>
                </c:pt>
                <c:pt idx="456">
                  <c:v>6.5040578456129705E-2</c:v>
                </c:pt>
                <c:pt idx="457">
                  <c:v>6.5699768915488094E-2</c:v>
                </c:pt>
                <c:pt idx="458">
                  <c:v>6.6376022135696197E-2</c:v>
                </c:pt>
                <c:pt idx="459">
                  <c:v>6.7070228423724995E-2</c:v>
                </c:pt>
                <c:pt idx="460">
                  <c:v>6.7783348956981002E-2</c:v>
                </c:pt>
                <c:pt idx="461">
                  <c:v>6.8516423490331005E-2</c:v>
                </c:pt>
                <c:pt idx="462">
                  <c:v>6.9270579138769203E-2</c:v>
                </c:pt>
                <c:pt idx="463">
                  <c:v>7.0047040420935194E-2</c:v>
                </c:pt>
                <c:pt idx="464">
                  <c:v>7.0847140786990406E-2</c:v>
                </c:pt>
                <c:pt idx="465">
                  <c:v>7.1672335901976594E-2</c:v>
                </c:pt>
                <c:pt idx="466">
                  <c:v>7.2524219015342895E-2</c:v>
                </c:pt>
                <c:pt idx="467">
                  <c:v>7.3404538822357202E-2</c:v>
                </c:pt>
                <c:pt idx="468">
                  <c:v>7.4315220318212596E-2</c:v>
                </c:pt>
                <c:pt idx="469">
                  <c:v>7.5258389267114506E-2</c:v>
                </c:pt>
                <c:pt idx="470">
                  <c:v>7.6236401064980502E-2</c:v>
                </c:pt>
                <c:pt idx="471">
                  <c:v>7.7251874977281698E-2</c:v>
                </c:pt>
                <c:pt idx="472">
                  <c:v>7.8307734999218406E-2</c:v>
                </c:pt>
                <c:pt idx="473">
                  <c:v>7.9407258936548403E-2</c:v>
                </c:pt>
                <c:pt idx="474">
                  <c:v>8.0554137774221504E-2</c:v>
                </c:pt>
                <c:pt idx="475">
                  <c:v>8.1752548032829594E-2</c:v>
                </c:pt>
                <c:pt idx="476">
                  <c:v>8.3007240677287306E-2</c:v>
                </c:pt>
                <c:pt idx="477">
                  <c:v>8.4323651337947503E-2</c:v>
                </c:pt>
                <c:pt idx="478">
                  <c:v>8.4832752316618298E-2</c:v>
                </c:pt>
                <c:pt idx="479">
                  <c:v>8.5346516791207402E-2</c:v>
                </c:pt>
                <c:pt idx="480">
                  <c:v>8.5865129857718603E-2</c:v>
                </c:pt>
                <c:pt idx="481">
                  <c:v>8.6388673611625902E-2</c:v>
                </c:pt>
                <c:pt idx="482">
                  <c:v>8.6917232125831495E-2</c:v>
                </c:pt>
                <c:pt idx="483">
                  <c:v>8.7450891508828899E-2</c:v>
                </c:pt>
                <c:pt idx="484">
                  <c:v>8.79897399648608E-2</c:v>
                </c:pt>
                <c:pt idx="485">
                  <c:v>8.8533867856149098E-2</c:v>
                </c:pt>
                <c:pt idx="486">
                  <c:v>8.9083367767281998E-2</c:v>
                </c:pt>
                <c:pt idx="487">
                  <c:v>8.9638334571845099E-2</c:v>
                </c:pt>
                <c:pt idx="488">
                  <c:v>9.0198865501385297E-2</c:v>
                </c:pt>
                <c:pt idx="489">
                  <c:v>9.0765060216805193E-2</c:v>
                </c:pt>
                <c:pt idx="490">
                  <c:v>9.1337020882285597E-2</c:v>
                </c:pt>
                <c:pt idx="491">
                  <c:v>9.1914852241841899E-2</c:v>
                </c:pt>
                <c:pt idx="492">
                  <c:v>9.2498661698622295E-2</c:v>
                </c:pt>
                <c:pt idx="493">
                  <c:v>9.3088559397064702E-2</c:v>
                </c:pt>
                <c:pt idx="494">
                  <c:v>9.3684658308029203E-2</c:v>
                </c:pt>
                <c:pt idx="495">
                  <c:v>9.4287074317035605E-2</c:v>
                </c:pt>
                <c:pt idx="496">
                  <c:v>9.4895926315735499E-2</c:v>
                </c:pt>
                <c:pt idx="497">
                  <c:v>9.5511336296759106E-2</c:v>
                </c:pt>
                <c:pt idx="498">
                  <c:v>9.6133429452082503E-2</c:v>
                </c:pt>
                <c:pt idx="499">
                  <c:v>9.6762334275066295E-2</c:v>
                </c:pt>
                <c:pt idx="500">
                  <c:v>9.7398182666330199E-2</c:v>
                </c:pt>
                <c:pt idx="501">
                  <c:v>9.8041110043627797E-2</c:v>
                </c:pt>
                <c:pt idx="502">
                  <c:v>9.8691255455901697E-2</c:v>
                </c:pt>
                <c:pt idx="503">
                  <c:v>9.9348761701705507E-2</c:v>
                </c:pt>
                <c:pt idx="504">
                  <c:v>0.100013775452187</c:v>
                </c:pt>
                <c:pt idx="505">
                  <c:v>0.100686447378844</c:v>
                </c:pt>
                <c:pt idx="506">
                  <c:v>0.101366932286257</c:v>
                </c:pt>
                <c:pt idx="507">
                  <c:v>0.102055389250052</c:v>
                </c:pt>
                <c:pt idx="508">
                  <c:v>0.10275198176030099</c:v>
                </c:pt>
                <c:pt idx="509">
                  <c:v>0.103456877870649</c:v>
                </c:pt>
                <c:pt idx="510">
                  <c:v>0.104170250353409</c:v>
                </c:pt>
                <c:pt idx="511">
                  <c:v>0.104892276860916</c:v>
                </c:pt>
                <c:pt idx="512">
                  <c:v>0.10562314009344601</c:v>
                </c:pt>
                <c:pt idx="513">
                  <c:v>0.10636302797399599</c:v>
                </c:pt>
                <c:pt idx="514">
                  <c:v>0.107112133830278</c:v>
                </c:pt>
                <c:pt idx="515">
                  <c:v>0.107870656584257</c:v>
                </c:pt>
                <c:pt idx="516">
                  <c:v>0.108638800949618</c:v>
                </c:pt>
                <c:pt idx="517">
                  <c:v>0.109416777637543</c:v>
                </c:pt>
                <c:pt idx="518">
                  <c:v>0.11020480357121901</c:v>
                </c:pt>
                <c:pt idx="519">
                  <c:v>0.111003102109514</c:v>
                </c:pt>
                <c:pt idx="520">
                  <c:v>0.11181190328026799</c:v>
                </c:pt>
                <c:pt idx="521">
                  <c:v>0.11263144402372</c:v>
                </c:pt>
                <c:pt idx="522">
                  <c:v>0.113461968446555</c:v>
                </c:pt>
                <c:pt idx="523">
                  <c:v>0.11430372808715</c:v>
                </c:pt>
                <c:pt idx="524">
                  <c:v>0.115156982192581</c:v>
                </c:pt>
                <c:pt idx="525">
                  <c:v>0.116021998008025</c:v>
                </c:pt>
                <c:pt idx="526">
                  <c:v>0.116899051079196</c:v>
                </c:pt>
                <c:pt idx="527">
                  <c:v>0.117788425568534</c:v>
                </c:pt>
                <c:pt idx="528">
                  <c:v>0.118690414585858</c:v>
                </c:pt>
                <c:pt idx="529">
                  <c:v>0.119605320534297</c:v>
                </c:pt>
                <c:pt idx="530">
                  <c:v>0.12053345547231301</c:v>
                </c:pt>
                <c:pt idx="531">
                  <c:v>0.121475141492716</c:v>
                </c:pt>
                <c:pt idx="532">
                  <c:v>0.122430711119607</c:v>
                </c:pt>
                <c:pt idx="533">
                  <c:v>0.123400507724269</c:v>
                </c:pt>
                <c:pt idx="534">
                  <c:v>0.12438488596106</c:v>
                </c:pt>
                <c:pt idx="535">
                  <c:v>0.125384212224465</c:v>
                </c:pt>
                <c:pt idx="536">
                  <c:v>0.126398865128515</c:v>
                </c:pt>
                <c:pt idx="537">
                  <c:v>0.12742923600988099</c:v>
                </c:pt>
                <c:pt idx="538">
                  <c:v>0.12847572945601601</c:v>
                </c:pt>
                <c:pt idx="539">
                  <c:v>0.129538763859847</c:v>
                </c:pt>
                <c:pt idx="540">
                  <c:v>0.13061877200257299</c:v>
                </c:pt>
                <c:pt idx="541">
                  <c:v>0.131716201666288</c:v>
                </c:pt>
                <c:pt idx="542">
                  <c:v>0.13283151627821899</c:v>
                </c:pt>
                <c:pt idx="543">
                  <c:v>0.13396519558852699</c:v>
                </c:pt>
                <c:pt idx="544">
                  <c:v>0.135117736383741</c:v>
                </c:pt>
                <c:pt idx="545">
                  <c:v>0.136289653238058</c:v>
                </c:pt>
                <c:pt idx="546">
                  <c:v>0.137481479304885</c:v>
                </c:pt>
                <c:pt idx="547">
                  <c:v>0.13869376715118301</c:v>
                </c:pt>
                <c:pt idx="548">
                  <c:v>0.13992708963737299</c:v>
                </c:pt>
                <c:pt idx="549">
                  <c:v>0.14118204084574601</c:v>
                </c:pt>
                <c:pt idx="550">
                  <c:v>0.142459237060552</c:v>
                </c:pt>
                <c:pt idx="551">
                  <c:v>0.14375931780319301</c:v>
                </c:pt>
                <c:pt idx="552">
                  <c:v>0.145082946926193</c:v>
                </c:pt>
                <c:pt idx="553">
                  <c:v>0.14643081376990399</c:v>
                </c:pt>
                <c:pt idx="554">
                  <c:v>0.14780363438622601</c:v>
                </c:pt>
                <c:pt idx="555">
                  <c:v>0.14920215283395299</c:v>
                </c:pt>
                <c:pt idx="556">
                  <c:v>0.150627142550708</c:v>
                </c:pt>
                <c:pt idx="557">
                  <c:v>0.15207940780686799</c:v>
                </c:pt>
                <c:pt idx="558">
                  <c:v>0.15355978524726699</c:v>
                </c:pt>
                <c:pt idx="559">
                  <c:v>0.15506914552699599</c:v>
                </c:pt>
                <c:pt idx="560">
                  <c:v>0.15660839504810201</c:v>
                </c:pt>
                <c:pt idx="561">
                  <c:v>0.158178477804574</c:v>
                </c:pt>
                <c:pt idx="562">
                  <c:v>0.15978037734364101</c:v>
                </c:pt>
                <c:pt idx="563">
                  <c:v>0.16141511885207399</c:v>
                </c:pt>
                <c:pt idx="564">
                  <c:v>0.16308377137696201</c:v>
                </c:pt>
                <c:pt idx="565">
                  <c:v>0.16478745019122901</c:v>
                </c:pt>
                <c:pt idx="566">
                  <c:v>0.16652731931511799</c:v>
                </c:pt>
                <c:pt idx="567">
                  <c:v>0.16830459420581001</c:v>
                </c:pt>
                <c:pt idx="568">
                  <c:v>0.170120544628518</c:v>
                </c:pt>
                <c:pt idx="569">
                  <c:v>0.17197649772356099</c:v>
                </c:pt>
                <c:pt idx="570">
                  <c:v>0.173873841285303</c:v>
                </c:pt>
                <c:pt idx="571">
                  <c:v>0.175814027270322</c:v>
                </c:pt>
                <c:pt idx="572">
                  <c:v>0.177798575553823</c:v>
                </c:pt>
                <c:pt idx="573">
                  <c:v>0.17982907795513101</c:v>
                </c:pt>
                <c:pt idx="574">
                  <c:v>0.181907202555148</c:v>
                </c:pt>
                <c:pt idx="575">
                  <c:v>0.18403469833088101</c:v>
                </c:pt>
                <c:pt idx="576">
                  <c:v>0.186213400134673</c:v>
                </c:pt>
                <c:pt idx="577">
                  <c:v>0.18844523404856101</c:v>
                </c:pt>
                <c:pt idx="578">
                  <c:v>0.190732223147275</c:v>
                </c:pt>
                <c:pt idx="579">
                  <c:v>0.193076493706899</c:v>
                </c:pt>
                <c:pt idx="580">
                  <c:v>0.19548028190005401</c:v>
                </c:pt>
                <c:pt idx="581">
                  <c:v>0.19794594102285801</c:v>
                </c:pt>
                <c:pt idx="582">
                  <c:v>0.200475949303767</c:v>
                </c:pt>
                <c:pt idx="583">
                  <c:v>0.20307291834987401</c:v>
                </c:pt>
                <c:pt idx="584">
                  <c:v>0.205739602292418</c:v>
                </c:pt>
                <c:pt idx="585">
                  <c:v>0.20847890770018901</c:v>
                </c:pt>
              </c:numCache>
            </c:numRef>
          </c:xVal>
          <c:yVal>
            <c:numRef>
              <c:f>Exp_res!$BM$3:$BM$650</c:f>
              <c:numCache>
                <c:formatCode>General</c:formatCode>
                <c:ptCount val="648"/>
                <c:pt idx="0">
                  <c:v>0</c:v>
                </c:pt>
                <c:pt idx="1">
                  <c:v>0.60000000000000897</c:v>
                </c:pt>
                <c:pt idx="2">
                  <c:v>1.79700748129679</c:v>
                </c:pt>
                <c:pt idx="3">
                  <c:v>2.99401496259352</c:v>
                </c:pt>
                <c:pt idx="4">
                  <c:v>4.1910224438902599</c:v>
                </c:pt>
                <c:pt idx="5">
                  <c:v>5.3880299251870003</c:v>
                </c:pt>
                <c:pt idx="6">
                  <c:v>6.5850374064837398</c:v>
                </c:pt>
                <c:pt idx="7">
                  <c:v>7.7820448877804704</c:v>
                </c:pt>
                <c:pt idx="8">
                  <c:v>8.9790523690772108</c:v>
                </c:pt>
                <c:pt idx="9">
                  <c:v>10.1760598503739</c:v>
                </c:pt>
                <c:pt idx="10">
                  <c:v>11.3730673316707</c:v>
                </c:pt>
                <c:pt idx="11">
                  <c:v>12.5700748129674</c:v>
                </c:pt>
                <c:pt idx="12">
                  <c:v>13.767082294264201</c:v>
                </c:pt>
                <c:pt idx="13">
                  <c:v>14.9640897755609</c:v>
                </c:pt>
                <c:pt idx="14">
                  <c:v>16.161097256857602</c:v>
                </c:pt>
                <c:pt idx="15">
                  <c:v>17.358104738154399</c:v>
                </c:pt>
                <c:pt idx="16">
                  <c:v>18.5551122194511</c:v>
                </c:pt>
                <c:pt idx="17">
                  <c:v>19.752119700747802</c:v>
                </c:pt>
                <c:pt idx="18">
                  <c:v>20.949127182044599</c:v>
                </c:pt>
                <c:pt idx="19">
                  <c:v>22.1461346633413</c:v>
                </c:pt>
                <c:pt idx="20">
                  <c:v>23.343142144638001</c:v>
                </c:pt>
                <c:pt idx="21">
                  <c:v>24.540149625934799</c:v>
                </c:pt>
                <c:pt idx="22">
                  <c:v>25.7371571072315</c:v>
                </c:pt>
                <c:pt idx="23">
                  <c:v>26.934164588528301</c:v>
                </c:pt>
                <c:pt idx="24">
                  <c:v>28.131172069824999</c:v>
                </c:pt>
                <c:pt idx="25">
                  <c:v>29.3281795511217</c:v>
                </c:pt>
                <c:pt idx="26">
                  <c:v>30.525187032418501</c:v>
                </c:pt>
                <c:pt idx="27">
                  <c:v>31.722194513715198</c:v>
                </c:pt>
                <c:pt idx="28">
                  <c:v>32.919201995011903</c:v>
                </c:pt>
                <c:pt idx="29">
                  <c:v>34.116209476308697</c:v>
                </c:pt>
                <c:pt idx="30">
                  <c:v>35.313216957605398</c:v>
                </c:pt>
                <c:pt idx="31">
                  <c:v>36.510224438902199</c:v>
                </c:pt>
                <c:pt idx="32">
                  <c:v>37.7072319201989</c:v>
                </c:pt>
                <c:pt idx="33">
                  <c:v>38.904239401495602</c:v>
                </c:pt>
                <c:pt idx="34">
                  <c:v>40.101246882792402</c:v>
                </c:pt>
                <c:pt idx="35">
                  <c:v>41.298254364089097</c:v>
                </c:pt>
                <c:pt idx="36">
                  <c:v>42.495261845385798</c:v>
                </c:pt>
                <c:pt idx="37">
                  <c:v>43.692269326682599</c:v>
                </c:pt>
                <c:pt idx="38">
                  <c:v>44.8892768079793</c:v>
                </c:pt>
                <c:pt idx="39">
                  <c:v>46.086284289276101</c:v>
                </c:pt>
                <c:pt idx="40">
                  <c:v>47.283291770572802</c:v>
                </c:pt>
                <c:pt idx="41">
                  <c:v>48.480299251869504</c:v>
                </c:pt>
                <c:pt idx="42">
                  <c:v>49.677306733166297</c:v>
                </c:pt>
                <c:pt idx="43">
                  <c:v>50.874314214462999</c:v>
                </c:pt>
                <c:pt idx="44">
                  <c:v>52.0713216957597</c:v>
                </c:pt>
                <c:pt idx="45">
                  <c:v>53.268329177056501</c:v>
                </c:pt>
                <c:pt idx="46">
                  <c:v>54.465336658353202</c:v>
                </c:pt>
                <c:pt idx="47">
                  <c:v>55.662344139649903</c:v>
                </c:pt>
                <c:pt idx="48">
                  <c:v>56.859351620946697</c:v>
                </c:pt>
                <c:pt idx="49">
                  <c:v>58.056359102243398</c:v>
                </c:pt>
                <c:pt idx="50">
                  <c:v>59.253366583540199</c:v>
                </c:pt>
                <c:pt idx="51">
                  <c:v>60.4503740648369</c:v>
                </c:pt>
                <c:pt idx="52">
                  <c:v>61.647381546133602</c:v>
                </c:pt>
                <c:pt idx="53">
                  <c:v>62.844389027430402</c:v>
                </c:pt>
                <c:pt idx="54">
                  <c:v>64.041396508727104</c:v>
                </c:pt>
                <c:pt idx="55">
                  <c:v>65.238403990023798</c:v>
                </c:pt>
                <c:pt idx="56">
                  <c:v>66.435411471320606</c:v>
                </c:pt>
                <c:pt idx="57">
                  <c:v>67.6324189526173</c:v>
                </c:pt>
                <c:pt idx="58">
                  <c:v>68.829426433914094</c:v>
                </c:pt>
                <c:pt idx="59">
                  <c:v>70.026433915210802</c:v>
                </c:pt>
                <c:pt idx="60">
                  <c:v>71.223441396507496</c:v>
                </c:pt>
                <c:pt idx="61">
                  <c:v>72.420448877804304</c:v>
                </c:pt>
                <c:pt idx="62">
                  <c:v>73.617456359100998</c:v>
                </c:pt>
                <c:pt idx="63">
                  <c:v>74.814463840397707</c:v>
                </c:pt>
                <c:pt idx="64">
                  <c:v>76.011471321694501</c:v>
                </c:pt>
                <c:pt idx="65">
                  <c:v>77.208478802991195</c:v>
                </c:pt>
                <c:pt idx="66">
                  <c:v>78.405486284287903</c:v>
                </c:pt>
                <c:pt idx="67">
                  <c:v>79.602493765584697</c:v>
                </c:pt>
                <c:pt idx="68">
                  <c:v>80.799501246881405</c:v>
                </c:pt>
                <c:pt idx="69">
                  <c:v>81.996508728178199</c:v>
                </c:pt>
                <c:pt idx="70">
                  <c:v>83.193516209474893</c:v>
                </c:pt>
                <c:pt idx="71">
                  <c:v>84.390523690771602</c:v>
                </c:pt>
                <c:pt idx="72">
                  <c:v>85.587531172068395</c:v>
                </c:pt>
                <c:pt idx="73">
                  <c:v>86.784538653365104</c:v>
                </c:pt>
                <c:pt idx="74">
                  <c:v>87.981546134661897</c:v>
                </c:pt>
                <c:pt idx="75">
                  <c:v>89.178553615958606</c:v>
                </c:pt>
                <c:pt idx="76">
                  <c:v>90.3755610972553</c:v>
                </c:pt>
                <c:pt idx="77">
                  <c:v>91.572568578552094</c:v>
                </c:pt>
                <c:pt idx="78">
                  <c:v>92.769576059848802</c:v>
                </c:pt>
                <c:pt idx="79">
                  <c:v>93.966583541145496</c:v>
                </c:pt>
                <c:pt idx="80">
                  <c:v>95.163591022442304</c:v>
                </c:pt>
                <c:pt idx="81">
                  <c:v>96.360598503738998</c:v>
                </c:pt>
                <c:pt idx="82">
                  <c:v>97.557605985035707</c:v>
                </c:pt>
                <c:pt idx="83">
                  <c:v>98.754613466332501</c:v>
                </c:pt>
                <c:pt idx="84">
                  <c:v>99.951620947629195</c:v>
                </c:pt>
                <c:pt idx="85">
                  <c:v>101.148628428926</c:v>
                </c:pt>
                <c:pt idx="86">
                  <c:v>102.345635910223</c:v>
                </c:pt>
                <c:pt idx="87">
                  <c:v>103.54264339151899</c:v>
                </c:pt>
                <c:pt idx="88">
                  <c:v>104.739650872816</c:v>
                </c:pt>
                <c:pt idx="89">
                  <c:v>105.93665835411301</c:v>
                </c:pt>
                <c:pt idx="90">
                  <c:v>107.13366583541</c:v>
                </c:pt>
                <c:pt idx="91">
                  <c:v>108.330673316706</c:v>
                </c:pt>
                <c:pt idx="92">
                  <c:v>109.527680798003</c:v>
                </c:pt>
                <c:pt idx="93">
                  <c:v>110.7246882793</c:v>
                </c:pt>
                <c:pt idx="94">
                  <c:v>111.921695760597</c:v>
                </c:pt>
                <c:pt idx="95">
                  <c:v>113.118703241893</c:v>
                </c:pt>
                <c:pt idx="96">
                  <c:v>114.31571072318999</c:v>
                </c:pt>
                <c:pt idx="97">
                  <c:v>115.512718204487</c:v>
                </c:pt>
                <c:pt idx="98">
                  <c:v>116.70972568578399</c:v>
                </c:pt>
                <c:pt idx="99">
                  <c:v>117.90673316708001</c:v>
                </c:pt>
                <c:pt idx="100">
                  <c:v>119.103740648377</c:v>
                </c:pt>
                <c:pt idx="101">
                  <c:v>120.30074812967401</c:v>
                </c:pt>
                <c:pt idx="102">
                  <c:v>121.49775561097</c:v>
                </c:pt>
                <c:pt idx="103">
                  <c:v>122.694763092267</c:v>
                </c:pt>
                <c:pt idx="104">
                  <c:v>123.891770573564</c:v>
                </c:pt>
                <c:pt idx="105">
                  <c:v>125.088778054861</c:v>
                </c:pt>
                <c:pt idx="106">
                  <c:v>126.28578553615699</c:v>
                </c:pt>
                <c:pt idx="107">
                  <c:v>127.482793017454</c:v>
                </c:pt>
                <c:pt idx="108">
                  <c:v>128.67980049875101</c:v>
                </c:pt>
                <c:pt idx="109">
                  <c:v>129.876807980048</c:v>
                </c:pt>
                <c:pt idx="110">
                  <c:v>131.073815461344</c:v>
                </c:pt>
                <c:pt idx="111">
                  <c:v>132.27082294264099</c:v>
                </c:pt>
                <c:pt idx="112">
                  <c:v>133.46783042393801</c:v>
                </c:pt>
                <c:pt idx="113">
                  <c:v>134.664837905235</c:v>
                </c:pt>
                <c:pt idx="114">
                  <c:v>135.861845386531</c:v>
                </c:pt>
                <c:pt idx="115">
                  <c:v>137.05885286782799</c:v>
                </c:pt>
                <c:pt idx="116">
                  <c:v>138.25586034912499</c:v>
                </c:pt>
                <c:pt idx="117">
                  <c:v>139.45286783042201</c:v>
                </c:pt>
                <c:pt idx="118">
                  <c:v>140.64987531171801</c:v>
                </c:pt>
                <c:pt idx="119">
                  <c:v>141.846882793015</c:v>
                </c:pt>
                <c:pt idx="120">
                  <c:v>143.04389027431199</c:v>
                </c:pt>
                <c:pt idx="121">
                  <c:v>144.24089775560799</c:v>
                </c:pt>
                <c:pt idx="122">
                  <c:v>145.43790523690501</c:v>
                </c:pt>
                <c:pt idx="123">
                  <c:v>146.634912718202</c:v>
                </c:pt>
                <c:pt idx="124">
                  <c:v>147.831920199499</c:v>
                </c:pt>
                <c:pt idx="125">
                  <c:v>149.02892768079499</c:v>
                </c:pt>
                <c:pt idx="126">
                  <c:v>150.22593516209199</c:v>
                </c:pt>
                <c:pt idx="127">
                  <c:v>151.42294264338901</c:v>
                </c:pt>
                <c:pt idx="128">
                  <c:v>152.619950124686</c:v>
                </c:pt>
                <c:pt idx="129">
                  <c:v>153.816957605982</c:v>
                </c:pt>
                <c:pt idx="130">
                  <c:v>155.01396508727899</c:v>
                </c:pt>
                <c:pt idx="131">
                  <c:v>156.21097256857601</c:v>
                </c:pt>
                <c:pt idx="132">
                  <c:v>157.407980049873</c:v>
                </c:pt>
                <c:pt idx="133">
                  <c:v>158.604987531169</c:v>
                </c:pt>
                <c:pt idx="134">
                  <c:v>159.80199501246599</c:v>
                </c:pt>
                <c:pt idx="135">
                  <c:v>160.99900249376299</c:v>
                </c:pt>
                <c:pt idx="136">
                  <c:v>162.19600997506001</c:v>
                </c:pt>
                <c:pt idx="137">
                  <c:v>163.39301745635601</c:v>
                </c:pt>
                <c:pt idx="138">
                  <c:v>164.590024937653</c:v>
                </c:pt>
                <c:pt idx="139">
                  <c:v>165.78703241894999</c:v>
                </c:pt>
                <c:pt idx="140">
                  <c:v>166.98403990024599</c:v>
                </c:pt>
                <c:pt idx="141">
                  <c:v>168.18104738154301</c:v>
                </c:pt>
                <c:pt idx="142">
                  <c:v>169.37805486284</c:v>
                </c:pt>
                <c:pt idx="143">
                  <c:v>170.575062344137</c:v>
                </c:pt>
                <c:pt idx="144">
                  <c:v>171.77206982543299</c:v>
                </c:pt>
                <c:pt idx="145">
                  <c:v>172.96907730672999</c:v>
                </c:pt>
                <c:pt idx="146">
                  <c:v>174.16608478802701</c:v>
                </c:pt>
                <c:pt idx="147">
                  <c:v>175.363092269324</c:v>
                </c:pt>
                <c:pt idx="148">
                  <c:v>176.56009975062</c:v>
                </c:pt>
                <c:pt idx="149">
                  <c:v>177.75710723191699</c:v>
                </c:pt>
                <c:pt idx="150">
                  <c:v>178.95411471321401</c:v>
                </c:pt>
                <c:pt idx="151">
                  <c:v>180.151122194511</c:v>
                </c:pt>
                <c:pt idx="152">
                  <c:v>181.348129675807</c:v>
                </c:pt>
                <c:pt idx="153">
                  <c:v>182.54513715710399</c:v>
                </c:pt>
                <c:pt idx="154">
                  <c:v>183.74214463840099</c:v>
                </c:pt>
                <c:pt idx="155">
                  <c:v>184.93915211969801</c:v>
                </c:pt>
                <c:pt idx="156">
                  <c:v>186.13615960099401</c:v>
                </c:pt>
                <c:pt idx="157">
                  <c:v>187.333167082291</c:v>
                </c:pt>
                <c:pt idx="158">
                  <c:v>188.53017456358799</c:v>
                </c:pt>
                <c:pt idx="159">
                  <c:v>189.72718204488399</c:v>
                </c:pt>
                <c:pt idx="160">
                  <c:v>190.92418952618101</c:v>
                </c:pt>
                <c:pt idx="161">
                  <c:v>192.121197007478</c:v>
                </c:pt>
                <c:pt idx="162">
                  <c:v>193.318204488775</c:v>
                </c:pt>
                <c:pt idx="163">
                  <c:v>194.51521197007099</c:v>
                </c:pt>
                <c:pt idx="164">
                  <c:v>195.71221945136799</c:v>
                </c:pt>
                <c:pt idx="165">
                  <c:v>196.90922693266501</c:v>
                </c:pt>
                <c:pt idx="166">
                  <c:v>198.106234413962</c:v>
                </c:pt>
                <c:pt idx="167">
                  <c:v>199.303241895258</c:v>
                </c:pt>
                <c:pt idx="168">
                  <c:v>200.50024937655499</c:v>
                </c:pt>
                <c:pt idx="169">
                  <c:v>201.69725685785201</c:v>
                </c:pt>
                <c:pt idx="170">
                  <c:v>202.894264339149</c:v>
                </c:pt>
                <c:pt idx="171">
                  <c:v>204.091271820445</c:v>
                </c:pt>
                <c:pt idx="172">
                  <c:v>205.28827930174199</c:v>
                </c:pt>
                <c:pt idx="173">
                  <c:v>206.48528678303899</c:v>
                </c:pt>
                <c:pt idx="174">
                  <c:v>207.68229426433601</c:v>
                </c:pt>
                <c:pt idx="175">
                  <c:v>208.87930174563201</c:v>
                </c:pt>
                <c:pt idx="176">
                  <c:v>210.076309226929</c:v>
                </c:pt>
                <c:pt idx="177">
                  <c:v>211.27331670822599</c:v>
                </c:pt>
                <c:pt idx="178">
                  <c:v>212.47032418952199</c:v>
                </c:pt>
                <c:pt idx="179">
                  <c:v>213.66733167081901</c:v>
                </c:pt>
                <c:pt idx="180">
                  <c:v>214.864339152116</c:v>
                </c:pt>
                <c:pt idx="181">
                  <c:v>216.061346633413</c:v>
                </c:pt>
                <c:pt idx="182">
                  <c:v>217.25835411470899</c:v>
                </c:pt>
                <c:pt idx="183">
                  <c:v>218.45536159600599</c:v>
                </c:pt>
                <c:pt idx="184">
                  <c:v>219.65236907730301</c:v>
                </c:pt>
                <c:pt idx="185">
                  <c:v>220.8493765586</c:v>
                </c:pt>
                <c:pt idx="186">
                  <c:v>222.046384039896</c:v>
                </c:pt>
                <c:pt idx="187">
                  <c:v>223.24339152119299</c:v>
                </c:pt>
                <c:pt idx="188">
                  <c:v>224.44039900249001</c:v>
                </c:pt>
                <c:pt idx="189">
                  <c:v>225.637406483787</c:v>
                </c:pt>
                <c:pt idx="190">
                  <c:v>226.834413965083</c:v>
                </c:pt>
                <c:pt idx="191">
                  <c:v>228.03142144637999</c:v>
                </c:pt>
                <c:pt idx="192">
                  <c:v>229.22842892767699</c:v>
                </c:pt>
                <c:pt idx="193">
                  <c:v>230.42543640897301</c:v>
                </c:pt>
                <c:pt idx="194">
                  <c:v>231.62244389027001</c:v>
                </c:pt>
                <c:pt idx="195">
                  <c:v>232.819451371567</c:v>
                </c:pt>
                <c:pt idx="196">
                  <c:v>234.01645885286399</c:v>
                </c:pt>
                <c:pt idx="197">
                  <c:v>235.21346633415999</c:v>
                </c:pt>
                <c:pt idx="198">
                  <c:v>236.41047381545701</c:v>
                </c:pt>
                <c:pt idx="199">
                  <c:v>237.607481296754</c:v>
                </c:pt>
                <c:pt idx="200">
                  <c:v>238.804488778051</c:v>
                </c:pt>
                <c:pt idx="201">
                  <c:v>240.00149625934699</c:v>
                </c:pt>
                <c:pt idx="202">
                  <c:v>241.19850374064399</c:v>
                </c:pt>
                <c:pt idx="203">
                  <c:v>242.39551122194101</c:v>
                </c:pt>
                <c:pt idx="204">
                  <c:v>243.592518703238</c:v>
                </c:pt>
                <c:pt idx="205">
                  <c:v>244.789526184534</c:v>
                </c:pt>
                <c:pt idx="206">
                  <c:v>245.98653366583099</c:v>
                </c:pt>
                <c:pt idx="207">
                  <c:v>247.18354114712801</c:v>
                </c:pt>
                <c:pt idx="208">
                  <c:v>248.380548628425</c:v>
                </c:pt>
                <c:pt idx="209">
                  <c:v>249.577556109721</c:v>
                </c:pt>
                <c:pt idx="210">
                  <c:v>250.77456359101799</c:v>
                </c:pt>
                <c:pt idx="211">
                  <c:v>251.97157107231499</c:v>
                </c:pt>
                <c:pt idx="212">
                  <c:v>253.16857855361201</c:v>
                </c:pt>
                <c:pt idx="213">
                  <c:v>254.36558603490801</c:v>
                </c:pt>
                <c:pt idx="214">
                  <c:v>255.562593516205</c:v>
                </c:pt>
                <c:pt idx="215">
                  <c:v>256.75960099750199</c:v>
                </c:pt>
                <c:pt idx="216">
                  <c:v>257.95660847879799</c:v>
                </c:pt>
                <c:pt idx="217">
                  <c:v>259.15361596009501</c:v>
                </c:pt>
                <c:pt idx="218">
                  <c:v>260.35062344139197</c:v>
                </c:pt>
                <c:pt idx="219">
                  <c:v>261.547630922689</c:v>
                </c:pt>
                <c:pt idx="220">
                  <c:v>262.74463840398499</c:v>
                </c:pt>
                <c:pt idx="221">
                  <c:v>263.94164588528201</c:v>
                </c:pt>
                <c:pt idx="222">
                  <c:v>265.13865336657898</c:v>
                </c:pt>
                <c:pt idx="223">
                  <c:v>266.335660847876</c:v>
                </c:pt>
                <c:pt idx="224">
                  <c:v>267.532668329172</c:v>
                </c:pt>
                <c:pt idx="225">
                  <c:v>268.72967581046902</c:v>
                </c:pt>
                <c:pt idx="226">
                  <c:v>269.92668329176598</c:v>
                </c:pt>
                <c:pt idx="227">
                  <c:v>271.123690773063</c:v>
                </c:pt>
                <c:pt idx="228">
                  <c:v>272.320698254359</c:v>
                </c:pt>
                <c:pt idx="229">
                  <c:v>273.51770573565602</c:v>
                </c:pt>
                <c:pt idx="230">
                  <c:v>274.71471321695299</c:v>
                </c:pt>
                <c:pt idx="231">
                  <c:v>275.91172069824898</c:v>
                </c:pt>
                <c:pt idx="232">
                  <c:v>277.10872817954601</c:v>
                </c:pt>
                <c:pt idx="233">
                  <c:v>278.30573566084303</c:v>
                </c:pt>
                <c:pt idx="234">
                  <c:v>279.50274314213999</c:v>
                </c:pt>
                <c:pt idx="235">
                  <c:v>280.69975062343599</c:v>
                </c:pt>
                <c:pt idx="236">
                  <c:v>281.89675810473301</c:v>
                </c:pt>
                <c:pt idx="237">
                  <c:v>283.09376558602997</c:v>
                </c:pt>
                <c:pt idx="238">
                  <c:v>284.290773067327</c:v>
                </c:pt>
                <c:pt idx="239">
                  <c:v>285.48778054862299</c:v>
                </c:pt>
                <c:pt idx="240">
                  <c:v>286.68478802992001</c:v>
                </c:pt>
                <c:pt idx="241">
                  <c:v>287.88179551121698</c:v>
                </c:pt>
                <c:pt idx="242">
                  <c:v>289.078802992514</c:v>
                </c:pt>
                <c:pt idx="243">
                  <c:v>290.27581047381</c:v>
                </c:pt>
                <c:pt idx="244">
                  <c:v>291.47281795510702</c:v>
                </c:pt>
                <c:pt idx="245">
                  <c:v>292.66982543640398</c:v>
                </c:pt>
                <c:pt idx="246">
                  <c:v>293.866832917701</c:v>
                </c:pt>
                <c:pt idx="247">
                  <c:v>295.063840398997</c:v>
                </c:pt>
                <c:pt idx="248">
                  <c:v>296.26084788029402</c:v>
                </c:pt>
                <c:pt idx="249">
                  <c:v>297.45785536159099</c:v>
                </c:pt>
                <c:pt idx="250">
                  <c:v>298.65486284288698</c:v>
                </c:pt>
                <c:pt idx="251">
                  <c:v>299.85187032418401</c:v>
                </c:pt>
                <c:pt idx="252">
                  <c:v>301.04887780548103</c:v>
                </c:pt>
                <c:pt idx="253">
                  <c:v>302.24588528677799</c:v>
                </c:pt>
                <c:pt idx="254">
                  <c:v>303.44289276807399</c:v>
                </c:pt>
                <c:pt idx="255">
                  <c:v>304.63990024937101</c:v>
                </c:pt>
                <c:pt idx="256">
                  <c:v>305.83690773066797</c:v>
                </c:pt>
                <c:pt idx="257">
                  <c:v>307.033915211965</c:v>
                </c:pt>
                <c:pt idx="258">
                  <c:v>308.23092269326099</c:v>
                </c:pt>
                <c:pt idx="259">
                  <c:v>309.42793017455801</c:v>
                </c:pt>
                <c:pt idx="260">
                  <c:v>310.62493765585498</c:v>
                </c:pt>
                <c:pt idx="261">
                  <c:v>311.821945137152</c:v>
                </c:pt>
                <c:pt idx="262">
                  <c:v>313.018952618448</c:v>
                </c:pt>
                <c:pt idx="263">
                  <c:v>314.21596009974502</c:v>
                </c:pt>
                <c:pt idx="264">
                  <c:v>315.41296758104198</c:v>
                </c:pt>
                <c:pt idx="265">
                  <c:v>316.609975062339</c:v>
                </c:pt>
                <c:pt idx="266">
                  <c:v>317.806982543635</c:v>
                </c:pt>
                <c:pt idx="267">
                  <c:v>319.00399002493202</c:v>
                </c:pt>
                <c:pt idx="268">
                  <c:v>320.20099750622899</c:v>
                </c:pt>
                <c:pt idx="269">
                  <c:v>321.39800498752498</c:v>
                </c:pt>
                <c:pt idx="270">
                  <c:v>322.59501246882201</c:v>
                </c:pt>
                <c:pt idx="271">
                  <c:v>323.79201995011903</c:v>
                </c:pt>
                <c:pt idx="272">
                  <c:v>324.98902743141599</c:v>
                </c:pt>
                <c:pt idx="273">
                  <c:v>326.18603491271199</c:v>
                </c:pt>
                <c:pt idx="274">
                  <c:v>327.38304239400901</c:v>
                </c:pt>
                <c:pt idx="275">
                  <c:v>328.58004987530597</c:v>
                </c:pt>
                <c:pt idx="276">
                  <c:v>329.777057356603</c:v>
                </c:pt>
                <c:pt idx="277">
                  <c:v>330.97406483789899</c:v>
                </c:pt>
                <c:pt idx="278">
                  <c:v>332.17107231919601</c:v>
                </c:pt>
                <c:pt idx="279">
                  <c:v>333.36807980049298</c:v>
                </c:pt>
                <c:pt idx="280">
                  <c:v>334.56508728179</c:v>
                </c:pt>
                <c:pt idx="281">
                  <c:v>335.762094763086</c:v>
                </c:pt>
                <c:pt idx="282">
                  <c:v>336.95910224438302</c:v>
                </c:pt>
                <c:pt idx="283">
                  <c:v>338.15610972567998</c:v>
                </c:pt>
                <c:pt idx="284">
                  <c:v>339.353117206977</c:v>
                </c:pt>
                <c:pt idx="285">
                  <c:v>340.550124688273</c:v>
                </c:pt>
                <c:pt idx="286">
                  <c:v>341.74713216957002</c:v>
                </c:pt>
                <c:pt idx="287">
                  <c:v>342.94413965086699</c:v>
                </c:pt>
                <c:pt idx="288">
                  <c:v>344.14114713216298</c:v>
                </c:pt>
                <c:pt idx="289">
                  <c:v>345.33815461346001</c:v>
                </c:pt>
                <c:pt idx="290">
                  <c:v>346.53516209475703</c:v>
                </c:pt>
                <c:pt idx="291">
                  <c:v>347.73216957605399</c:v>
                </c:pt>
                <c:pt idx="292">
                  <c:v>348.92917705734999</c:v>
                </c:pt>
                <c:pt idx="293">
                  <c:v>350.12618453864701</c:v>
                </c:pt>
                <c:pt idx="294">
                  <c:v>351.32319201994397</c:v>
                </c:pt>
                <c:pt idx="295">
                  <c:v>352.520199501241</c:v>
                </c:pt>
                <c:pt idx="296">
                  <c:v>353.71720698253699</c:v>
                </c:pt>
                <c:pt idx="297">
                  <c:v>354.91421446383401</c:v>
                </c:pt>
                <c:pt idx="298">
                  <c:v>356.11122194513098</c:v>
                </c:pt>
                <c:pt idx="299">
                  <c:v>357.308229426428</c:v>
                </c:pt>
                <c:pt idx="300">
                  <c:v>358.505236907724</c:v>
                </c:pt>
                <c:pt idx="301">
                  <c:v>359.70224438902102</c:v>
                </c:pt>
                <c:pt idx="302">
                  <c:v>360.89925187031798</c:v>
                </c:pt>
                <c:pt idx="303">
                  <c:v>362.096259351615</c:v>
                </c:pt>
                <c:pt idx="304">
                  <c:v>363.293266832911</c:v>
                </c:pt>
                <c:pt idx="305">
                  <c:v>364.49027431420802</c:v>
                </c:pt>
                <c:pt idx="306">
                  <c:v>365.68728179550499</c:v>
                </c:pt>
                <c:pt idx="307">
                  <c:v>366.88428927680098</c:v>
                </c:pt>
                <c:pt idx="308">
                  <c:v>368.08129675809801</c:v>
                </c:pt>
                <c:pt idx="309">
                  <c:v>369.27830423939503</c:v>
                </c:pt>
                <c:pt idx="310">
                  <c:v>370.47531172069199</c:v>
                </c:pt>
                <c:pt idx="311">
                  <c:v>371.67231920198799</c:v>
                </c:pt>
                <c:pt idx="312">
                  <c:v>372.86932668328501</c:v>
                </c:pt>
                <c:pt idx="313">
                  <c:v>374.06633416458197</c:v>
                </c:pt>
                <c:pt idx="314">
                  <c:v>375.263341645879</c:v>
                </c:pt>
                <c:pt idx="315">
                  <c:v>376.46034912717499</c:v>
                </c:pt>
                <c:pt idx="316">
                  <c:v>377.65735660847201</c:v>
                </c:pt>
                <c:pt idx="317">
                  <c:v>378.85436408976898</c:v>
                </c:pt>
                <c:pt idx="318">
                  <c:v>380.051371571066</c:v>
                </c:pt>
                <c:pt idx="319">
                  <c:v>381.248379052362</c:v>
                </c:pt>
                <c:pt idx="320">
                  <c:v>382.44538653365902</c:v>
                </c:pt>
                <c:pt idx="321">
                  <c:v>383.64239401495598</c:v>
                </c:pt>
                <c:pt idx="322">
                  <c:v>384.839401496253</c:v>
                </c:pt>
                <c:pt idx="323">
                  <c:v>386.036408977549</c:v>
                </c:pt>
                <c:pt idx="324">
                  <c:v>387.23341645884602</c:v>
                </c:pt>
                <c:pt idx="325">
                  <c:v>388.43042394014299</c:v>
                </c:pt>
                <c:pt idx="326">
                  <c:v>389.62743142143898</c:v>
                </c:pt>
                <c:pt idx="327">
                  <c:v>390.82443890273601</c:v>
                </c:pt>
                <c:pt idx="328">
                  <c:v>392.02144638403303</c:v>
                </c:pt>
                <c:pt idx="329">
                  <c:v>393.21845386532999</c:v>
                </c:pt>
                <c:pt idx="330">
                  <c:v>394.41546134662599</c:v>
                </c:pt>
                <c:pt idx="331">
                  <c:v>395.61246882792301</c:v>
                </c:pt>
                <c:pt idx="332">
                  <c:v>396.80947630921997</c:v>
                </c:pt>
                <c:pt idx="333">
                  <c:v>398.006483790517</c:v>
                </c:pt>
                <c:pt idx="334">
                  <c:v>399.20349127181299</c:v>
                </c:pt>
                <c:pt idx="335">
                  <c:v>400.40049875311001</c:v>
                </c:pt>
                <c:pt idx="336">
                  <c:v>401.59750623440698</c:v>
                </c:pt>
                <c:pt idx="337">
                  <c:v>402.794513715704</c:v>
                </c:pt>
                <c:pt idx="338">
                  <c:v>403.991521197</c:v>
                </c:pt>
                <c:pt idx="339">
                  <c:v>405.18852867829702</c:v>
                </c:pt>
                <c:pt idx="340">
                  <c:v>406.38553615959398</c:v>
                </c:pt>
                <c:pt idx="341">
                  <c:v>407.582543640891</c:v>
                </c:pt>
                <c:pt idx="342">
                  <c:v>408.779551122187</c:v>
                </c:pt>
                <c:pt idx="343">
                  <c:v>409.97655860348402</c:v>
                </c:pt>
                <c:pt idx="344">
                  <c:v>411.17356608478099</c:v>
                </c:pt>
                <c:pt idx="345">
                  <c:v>412.37057356607801</c:v>
                </c:pt>
                <c:pt idx="346">
                  <c:v>413.56758104737401</c:v>
                </c:pt>
                <c:pt idx="347">
                  <c:v>414.76458852867103</c:v>
                </c:pt>
                <c:pt idx="348">
                  <c:v>415.96159600996799</c:v>
                </c:pt>
                <c:pt idx="349">
                  <c:v>417.15860349126501</c:v>
                </c:pt>
                <c:pt idx="350">
                  <c:v>418.35561097256101</c:v>
                </c:pt>
                <c:pt idx="351">
                  <c:v>419.55261845385797</c:v>
                </c:pt>
                <c:pt idx="352">
                  <c:v>420.749625935155</c:v>
                </c:pt>
                <c:pt idx="353">
                  <c:v>421.94663341645099</c:v>
                </c:pt>
                <c:pt idx="354">
                  <c:v>423.14364089774801</c:v>
                </c:pt>
                <c:pt idx="355">
                  <c:v>424.34064837904498</c:v>
                </c:pt>
                <c:pt idx="356">
                  <c:v>425.537655860342</c:v>
                </c:pt>
                <c:pt idx="357">
                  <c:v>426.734663341638</c:v>
                </c:pt>
                <c:pt idx="358">
                  <c:v>427.93167082293502</c:v>
                </c:pt>
                <c:pt idx="359">
                  <c:v>429.12867830423198</c:v>
                </c:pt>
                <c:pt idx="360">
                  <c:v>430.325685785529</c:v>
                </c:pt>
                <c:pt idx="361">
                  <c:v>431.522693266825</c:v>
                </c:pt>
                <c:pt idx="362">
                  <c:v>432.71970074812202</c:v>
                </c:pt>
                <c:pt idx="363">
                  <c:v>433.91670822941899</c:v>
                </c:pt>
                <c:pt idx="364">
                  <c:v>435.11371571071601</c:v>
                </c:pt>
                <c:pt idx="365">
                  <c:v>436.31072319201201</c:v>
                </c:pt>
                <c:pt idx="366">
                  <c:v>437.50773067330903</c:v>
                </c:pt>
                <c:pt idx="367">
                  <c:v>438.70473815460599</c:v>
                </c:pt>
                <c:pt idx="368">
                  <c:v>439.90174563590199</c:v>
                </c:pt>
                <c:pt idx="369">
                  <c:v>441.09875311719901</c:v>
                </c:pt>
                <c:pt idx="370">
                  <c:v>442.29576059849597</c:v>
                </c:pt>
                <c:pt idx="371">
                  <c:v>443.492768079793</c:v>
                </c:pt>
                <c:pt idx="372">
                  <c:v>444.68977556108899</c:v>
                </c:pt>
                <c:pt idx="373">
                  <c:v>445.88678304238601</c:v>
                </c:pt>
                <c:pt idx="374">
                  <c:v>447.08379052368298</c:v>
                </c:pt>
                <c:pt idx="375">
                  <c:v>448.28079800498</c:v>
                </c:pt>
                <c:pt idx="376">
                  <c:v>449.477805486276</c:v>
                </c:pt>
                <c:pt idx="377">
                  <c:v>450.67481296757302</c:v>
                </c:pt>
                <c:pt idx="378">
                  <c:v>451.87182044886998</c:v>
                </c:pt>
                <c:pt idx="379">
                  <c:v>453.068827930167</c:v>
                </c:pt>
                <c:pt idx="380">
                  <c:v>454.265835411463</c:v>
                </c:pt>
                <c:pt idx="381">
                  <c:v>455.46284289276002</c:v>
                </c:pt>
                <c:pt idx="382">
                  <c:v>456.65985037405699</c:v>
                </c:pt>
                <c:pt idx="383">
                  <c:v>457.85685785535298</c:v>
                </c:pt>
                <c:pt idx="384">
                  <c:v>459.05386533665001</c:v>
                </c:pt>
                <c:pt idx="385">
                  <c:v>460.25087281794703</c:v>
                </c:pt>
                <c:pt idx="386">
                  <c:v>461.44788029924399</c:v>
                </c:pt>
                <c:pt idx="387">
                  <c:v>462.64488778053999</c:v>
                </c:pt>
                <c:pt idx="388">
                  <c:v>463.84189526183701</c:v>
                </c:pt>
                <c:pt idx="389">
                  <c:v>465.03890274313397</c:v>
                </c:pt>
                <c:pt idx="390">
                  <c:v>466.235910224431</c:v>
                </c:pt>
                <c:pt idx="391">
                  <c:v>467.43291770572699</c:v>
                </c:pt>
                <c:pt idx="392">
                  <c:v>468.62992518702401</c:v>
                </c:pt>
                <c:pt idx="393">
                  <c:v>469.82693266832098</c:v>
                </c:pt>
                <c:pt idx="394">
                  <c:v>471.023940149618</c:v>
                </c:pt>
                <c:pt idx="395">
                  <c:v>472.220947630914</c:v>
                </c:pt>
                <c:pt idx="396">
                  <c:v>473.41795511221102</c:v>
                </c:pt>
                <c:pt idx="397">
                  <c:v>474.61496259350798</c:v>
                </c:pt>
                <c:pt idx="398">
                  <c:v>475.811970074805</c:v>
                </c:pt>
                <c:pt idx="399">
                  <c:v>477.008977556101</c:v>
                </c:pt>
                <c:pt idx="400">
                  <c:v>478.20598503739802</c:v>
                </c:pt>
                <c:pt idx="401">
                  <c:v>479.40299251869499</c:v>
                </c:pt>
                <c:pt idx="402">
                  <c:v>480.59999999999201</c:v>
                </c:pt>
                <c:pt idx="403">
                  <c:v>481.79700748128801</c:v>
                </c:pt>
                <c:pt idx="404">
                  <c:v>482.99401496258503</c:v>
                </c:pt>
                <c:pt idx="405">
                  <c:v>484.19102244388199</c:v>
                </c:pt>
                <c:pt idx="406">
                  <c:v>485.38802992517901</c:v>
                </c:pt>
                <c:pt idx="407">
                  <c:v>486.58503740647501</c:v>
                </c:pt>
                <c:pt idx="408">
                  <c:v>487.78204488777197</c:v>
                </c:pt>
                <c:pt idx="409">
                  <c:v>488.979052369069</c:v>
                </c:pt>
                <c:pt idx="410">
                  <c:v>490.17605985036602</c:v>
                </c:pt>
                <c:pt idx="411">
                  <c:v>491.37306733166201</c:v>
                </c:pt>
                <c:pt idx="412">
                  <c:v>492.57007481295898</c:v>
                </c:pt>
                <c:pt idx="413">
                  <c:v>493.767082294256</c:v>
                </c:pt>
                <c:pt idx="414">
                  <c:v>494.964089775552</c:v>
                </c:pt>
                <c:pt idx="415">
                  <c:v>496.16109725684902</c:v>
                </c:pt>
                <c:pt idx="416">
                  <c:v>497.35810473814598</c:v>
                </c:pt>
                <c:pt idx="417">
                  <c:v>498.555112219443</c:v>
                </c:pt>
                <c:pt idx="418">
                  <c:v>499.752119700739</c:v>
                </c:pt>
                <c:pt idx="419">
                  <c:v>500.94912718203602</c:v>
                </c:pt>
                <c:pt idx="420">
                  <c:v>502.14613466333299</c:v>
                </c:pt>
                <c:pt idx="421">
                  <c:v>503.34314214463001</c:v>
                </c:pt>
                <c:pt idx="422">
                  <c:v>504.54014962592601</c:v>
                </c:pt>
                <c:pt idx="423">
                  <c:v>505.73715710722303</c:v>
                </c:pt>
                <c:pt idx="424">
                  <c:v>506.93416458851999</c:v>
                </c:pt>
                <c:pt idx="425">
                  <c:v>508.13117206981701</c:v>
                </c:pt>
                <c:pt idx="426">
                  <c:v>509.32817955111301</c:v>
                </c:pt>
                <c:pt idx="427">
                  <c:v>510.52518703240997</c:v>
                </c:pt>
                <c:pt idx="428">
                  <c:v>511.722194513707</c:v>
                </c:pt>
                <c:pt idx="429">
                  <c:v>512.91920199500396</c:v>
                </c:pt>
                <c:pt idx="430">
                  <c:v>514.11620947630001</c:v>
                </c:pt>
                <c:pt idx="431">
                  <c:v>515.31321695759698</c:v>
                </c:pt>
                <c:pt idx="432">
                  <c:v>516.51022443889406</c:v>
                </c:pt>
                <c:pt idx="433">
                  <c:v>517.70723192019102</c:v>
                </c:pt>
                <c:pt idx="434">
                  <c:v>518.90423940148696</c:v>
                </c:pt>
                <c:pt idx="435">
                  <c:v>520.10124688278404</c:v>
                </c:pt>
                <c:pt idx="436">
                  <c:v>521.298254364081</c:v>
                </c:pt>
                <c:pt idx="437">
                  <c:v>522.49526184537694</c:v>
                </c:pt>
                <c:pt idx="438">
                  <c:v>523.69226932667402</c:v>
                </c:pt>
                <c:pt idx="439">
                  <c:v>524.88927680797099</c:v>
                </c:pt>
                <c:pt idx="440">
                  <c:v>526.08628428926795</c:v>
                </c:pt>
                <c:pt idx="441">
                  <c:v>527.28329177056401</c:v>
                </c:pt>
                <c:pt idx="442">
                  <c:v>528.48029925186097</c:v>
                </c:pt>
                <c:pt idx="443">
                  <c:v>529.67730673315805</c:v>
                </c:pt>
                <c:pt idx="444">
                  <c:v>530.87431421445501</c:v>
                </c:pt>
                <c:pt idx="445">
                  <c:v>532.07132169575095</c:v>
                </c:pt>
                <c:pt idx="446">
                  <c:v>533.26832917704803</c:v>
                </c:pt>
                <c:pt idx="447">
                  <c:v>534.465336658345</c:v>
                </c:pt>
                <c:pt idx="448">
                  <c:v>535.66234413964196</c:v>
                </c:pt>
                <c:pt idx="449">
                  <c:v>536.85935162093801</c:v>
                </c:pt>
                <c:pt idx="450">
                  <c:v>538.05635910223498</c:v>
                </c:pt>
                <c:pt idx="451">
                  <c:v>539.25336658353206</c:v>
                </c:pt>
                <c:pt idx="452">
                  <c:v>540.450374064828</c:v>
                </c:pt>
                <c:pt idx="453">
                  <c:v>541.64738154612496</c:v>
                </c:pt>
                <c:pt idx="454">
                  <c:v>542.84438902742204</c:v>
                </c:pt>
                <c:pt idx="455">
                  <c:v>544.041396508719</c:v>
                </c:pt>
                <c:pt idx="456">
                  <c:v>545.23840399001494</c:v>
                </c:pt>
                <c:pt idx="457">
                  <c:v>546.43541147131202</c:v>
                </c:pt>
                <c:pt idx="458">
                  <c:v>547.63241895260899</c:v>
                </c:pt>
                <c:pt idx="459">
                  <c:v>548.82942643390595</c:v>
                </c:pt>
                <c:pt idx="460">
                  <c:v>550.02643391520201</c:v>
                </c:pt>
                <c:pt idx="461">
                  <c:v>551.22344139649897</c:v>
                </c:pt>
                <c:pt idx="462">
                  <c:v>552.42044887779605</c:v>
                </c:pt>
                <c:pt idx="463">
                  <c:v>553.61745635909301</c:v>
                </c:pt>
                <c:pt idx="464">
                  <c:v>554.81446384038895</c:v>
                </c:pt>
                <c:pt idx="465">
                  <c:v>556.01147132168603</c:v>
                </c:pt>
                <c:pt idx="466">
                  <c:v>557.208478802983</c:v>
                </c:pt>
                <c:pt idx="467">
                  <c:v>558.40548628427905</c:v>
                </c:pt>
                <c:pt idx="468">
                  <c:v>559.60249376557601</c:v>
                </c:pt>
                <c:pt idx="469">
                  <c:v>560.79950124687298</c:v>
                </c:pt>
                <c:pt idx="470">
                  <c:v>561.99650872817006</c:v>
                </c:pt>
                <c:pt idx="471">
                  <c:v>563.193516209466</c:v>
                </c:pt>
                <c:pt idx="472">
                  <c:v>564.39052369076296</c:v>
                </c:pt>
                <c:pt idx="473">
                  <c:v>565.58753117206004</c:v>
                </c:pt>
                <c:pt idx="474">
                  <c:v>566.784538653357</c:v>
                </c:pt>
                <c:pt idx="475">
                  <c:v>567.98154613465294</c:v>
                </c:pt>
                <c:pt idx="476">
                  <c:v>569.17855361595002</c:v>
                </c:pt>
                <c:pt idx="477">
                  <c:v>570.37556109724699</c:v>
                </c:pt>
                <c:pt idx="478">
                  <c:v>569.17855361595002</c:v>
                </c:pt>
                <c:pt idx="479">
                  <c:v>567.98154613465294</c:v>
                </c:pt>
                <c:pt idx="480">
                  <c:v>566.784538653357</c:v>
                </c:pt>
                <c:pt idx="481">
                  <c:v>565.58753117206004</c:v>
                </c:pt>
                <c:pt idx="482">
                  <c:v>564.39052369076296</c:v>
                </c:pt>
                <c:pt idx="483">
                  <c:v>563.193516209466</c:v>
                </c:pt>
                <c:pt idx="484">
                  <c:v>561.99650872817006</c:v>
                </c:pt>
                <c:pt idx="485">
                  <c:v>560.79950124687298</c:v>
                </c:pt>
                <c:pt idx="486">
                  <c:v>559.60249376557601</c:v>
                </c:pt>
                <c:pt idx="487">
                  <c:v>558.40548628427905</c:v>
                </c:pt>
                <c:pt idx="488">
                  <c:v>557.208478802983</c:v>
                </c:pt>
                <c:pt idx="489">
                  <c:v>556.01147132168603</c:v>
                </c:pt>
                <c:pt idx="490">
                  <c:v>554.81446384038895</c:v>
                </c:pt>
                <c:pt idx="491">
                  <c:v>553.61745635909301</c:v>
                </c:pt>
                <c:pt idx="492">
                  <c:v>552.42044887779605</c:v>
                </c:pt>
                <c:pt idx="493">
                  <c:v>551.22344139649897</c:v>
                </c:pt>
                <c:pt idx="494">
                  <c:v>550.02643391520201</c:v>
                </c:pt>
                <c:pt idx="495">
                  <c:v>548.82942643390595</c:v>
                </c:pt>
                <c:pt idx="496">
                  <c:v>547.63241895260899</c:v>
                </c:pt>
                <c:pt idx="497">
                  <c:v>546.43541147131202</c:v>
                </c:pt>
                <c:pt idx="498">
                  <c:v>545.23840399001494</c:v>
                </c:pt>
                <c:pt idx="499">
                  <c:v>544.041396508719</c:v>
                </c:pt>
                <c:pt idx="500">
                  <c:v>542.84438902742204</c:v>
                </c:pt>
                <c:pt idx="501">
                  <c:v>541.64738154612496</c:v>
                </c:pt>
                <c:pt idx="502">
                  <c:v>540.450374064828</c:v>
                </c:pt>
                <c:pt idx="503">
                  <c:v>539.25336658353206</c:v>
                </c:pt>
                <c:pt idx="504">
                  <c:v>538.05635910223498</c:v>
                </c:pt>
                <c:pt idx="505">
                  <c:v>536.85935162093801</c:v>
                </c:pt>
                <c:pt idx="506">
                  <c:v>535.66234413964196</c:v>
                </c:pt>
                <c:pt idx="507">
                  <c:v>534.465336658345</c:v>
                </c:pt>
                <c:pt idx="508">
                  <c:v>533.26832917704803</c:v>
                </c:pt>
                <c:pt idx="509">
                  <c:v>532.07132169575095</c:v>
                </c:pt>
                <c:pt idx="510">
                  <c:v>530.87431421445501</c:v>
                </c:pt>
                <c:pt idx="511">
                  <c:v>529.67730673315805</c:v>
                </c:pt>
                <c:pt idx="512">
                  <c:v>528.48029925186097</c:v>
                </c:pt>
                <c:pt idx="513">
                  <c:v>527.28329177056401</c:v>
                </c:pt>
                <c:pt idx="514">
                  <c:v>526.08628428926795</c:v>
                </c:pt>
                <c:pt idx="515">
                  <c:v>524.88927680797099</c:v>
                </c:pt>
                <c:pt idx="516">
                  <c:v>523.69226932667402</c:v>
                </c:pt>
                <c:pt idx="517">
                  <c:v>522.49526184537694</c:v>
                </c:pt>
                <c:pt idx="518">
                  <c:v>521.298254364081</c:v>
                </c:pt>
                <c:pt idx="519">
                  <c:v>520.10124688278404</c:v>
                </c:pt>
                <c:pt idx="520">
                  <c:v>518.90423940148696</c:v>
                </c:pt>
                <c:pt idx="521">
                  <c:v>517.70723192019102</c:v>
                </c:pt>
                <c:pt idx="522">
                  <c:v>516.51022443889406</c:v>
                </c:pt>
                <c:pt idx="523">
                  <c:v>515.31321695759698</c:v>
                </c:pt>
                <c:pt idx="524">
                  <c:v>514.11620947630001</c:v>
                </c:pt>
                <c:pt idx="525">
                  <c:v>512.91920199500396</c:v>
                </c:pt>
                <c:pt idx="526">
                  <c:v>511.722194513707</c:v>
                </c:pt>
                <c:pt idx="527">
                  <c:v>510.52518703240997</c:v>
                </c:pt>
                <c:pt idx="528">
                  <c:v>509.32817955111301</c:v>
                </c:pt>
                <c:pt idx="529">
                  <c:v>508.13117206981701</c:v>
                </c:pt>
                <c:pt idx="530">
                  <c:v>506.93416458851999</c:v>
                </c:pt>
                <c:pt idx="531">
                  <c:v>505.73715710722303</c:v>
                </c:pt>
                <c:pt idx="532">
                  <c:v>504.54014962592601</c:v>
                </c:pt>
                <c:pt idx="533">
                  <c:v>503.34314214463001</c:v>
                </c:pt>
                <c:pt idx="534">
                  <c:v>502.14613466333299</c:v>
                </c:pt>
                <c:pt idx="535">
                  <c:v>500.94912718203602</c:v>
                </c:pt>
                <c:pt idx="536">
                  <c:v>499.752119700739</c:v>
                </c:pt>
                <c:pt idx="537">
                  <c:v>498.555112219443</c:v>
                </c:pt>
                <c:pt idx="538">
                  <c:v>497.35810473814598</c:v>
                </c:pt>
                <c:pt idx="539">
                  <c:v>496.16109725684902</c:v>
                </c:pt>
                <c:pt idx="540">
                  <c:v>494.964089775552</c:v>
                </c:pt>
                <c:pt idx="541">
                  <c:v>493.767082294256</c:v>
                </c:pt>
                <c:pt idx="542">
                  <c:v>492.57007481295898</c:v>
                </c:pt>
                <c:pt idx="543">
                  <c:v>491.37306733166201</c:v>
                </c:pt>
                <c:pt idx="544">
                  <c:v>490.17605985036602</c:v>
                </c:pt>
                <c:pt idx="545">
                  <c:v>488.979052369069</c:v>
                </c:pt>
                <c:pt idx="546">
                  <c:v>487.78204488777197</c:v>
                </c:pt>
                <c:pt idx="547">
                  <c:v>486.58503740647501</c:v>
                </c:pt>
                <c:pt idx="548">
                  <c:v>485.38802992517901</c:v>
                </c:pt>
                <c:pt idx="549">
                  <c:v>484.19102244388199</c:v>
                </c:pt>
                <c:pt idx="550">
                  <c:v>482.99401496258503</c:v>
                </c:pt>
                <c:pt idx="551">
                  <c:v>481.79700748128801</c:v>
                </c:pt>
                <c:pt idx="552">
                  <c:v>480.59999999999201</c:v>
                </c:pt>
                <c:pt idx="553">
                  <c:v>479.40299251869499</c:v>
                </c:pt>
                <c:pt idx="554">
                  <c:v>478.20598503739802</c:v>
                </c:pt>
                <c:pt idx="555">
                  <c:v>477.008977556101</c:v>
                </c:pt>
                <c:pt idx="556">
                  <c:v>475.811970074805</c:v>
                </c:pt>
                <c:pt idx="557">
                  <c:v>474.61496259350798</c:v>
                </c:pt>
                <c:pt idx="558">
                  <c:v>473.41795511221102</c:v>
                </c:pt>
                <c:pt idx="559">
                  <c:v>472.220947630914</c:v>
                </c:pt>
                <c:pt idx="560">
                  <c:v>471.023940149618</c:v>
                </c:pt>
                <c:pt idx="561">
                  <c:v>469.82693266832098</c:v>
                </c:pt>
                <c:pt idx="562">
                  <c:v>468.62992518702401</c:v>
                </c:pt>
                <c:pt idx="563">
                  <c:v>467.43291770572802</c:v>
                </c:pt>
                <c:pt idx="564">
                  <c:v>466.235910224431</c:v>
                </c:pt>
                <c:pt idx="565">
                  <c:v>465.03890274313397</c:v>
                </c:pt>
                <c:pt idx="566">
                  <c:v>463.84189526183701</c:v>
                </c:pt>
                <c:pt idx="567">
                  <c:v>462.64488778054101</c:v>
                </c:pt>
                <c:pt idx="568">
                  <c:v>461.44788029924399</c:v>
                </c:pt>
                <c:pt idx="569">
                  <c:v>460.25087281794703</c:v>
                </c:pt>
                <c:pt idx="570">
                  <c:v>459.05386533665001</c:v>
                </c:pt>
                <c:pt idx="571">
                  <c:v>457.85685785535401</c:v>
                </c:pt>
                <c:pt idx="572">
                  <c:v>456.65985037405699</c:v>
                </c:pt>
                <c:pt idx="573">
                  <c:v>455.46284289276002</c:v>
                </c:pt>
                <c:pt idx="574">
                  <c:v>454.265835411463</c:v>
                </c:pt>
                <c:pt idx="575">
                  <c:v>453.068827930167</c:v>
                </c:pt>
                <c:pt idx="576">
                  <c:v>451.87182044886998</c:v>
                </c:pt>
                <c:pt idx="577">
                  <c:v>450.67481296757302</c:v>
                </c:pt>
                <c:pt idx="578">
                  <c:v>449.477805486276</c:v>
                </c:pt>
                <c:pt idx="579">
                  <c:v>448.28079800498</c:v>
                </c:pt>
                <c:pt idx="580">
                  <c:v>447.08379052368298</c:v>
                </c:pt>
                <c:pt idx="581">
                  <c:v>445.88678304238601</c:v>
                </c:pt>
                <c:pt idx="582">
                  <c:v>444.68977556108899</c:v>
                </c:pt>
                <c:pt idx="583">
                  <c:v>443.492768079793</c:v>
                </c:pt>
                <c:pt idx="584">
                  <c:v>442.29576059849597</c:v>
                </c:pt>
                <c:pt idx="585">
                  <c:v>441.09875311719901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C5B-4304-92C5-767C5BDCE882}"/>
            </c:ext>
          </c:extLst>
        </c:ser>
        <c:ser>
          <c:idx val="7"/>
          <c:order val="7"/>
          <c:tx>
            <c:v>0% 300kPa</c:v>
          </c:tx>
          <c:spPr>
            <a:ln w="2880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Exp_res!$AK$3:$AK$150</c:f>
              <c:numCache>
                <c:formatCode>General</c:formatCode>
                <c:ptCount val="148"/>
                <c:pt idx="0">
                  <c:v>0</c:v>
                </c:pt>
                <c:pt idx="1">
                  <c:v>0</c:v>
                </c:pt>
                <c:pt idx="2">
                  <c:v>5.0344260569865301E-4</c:v>
                </c:pt>
                <c:pt idx="3">
                  <c:v>2.5172130284932702E-3</c:v>
                </c:pt>
                <c:pt idx="4">
                  <c:v>5.0344260569865299E-3</c:v>
                </c:pt>
                <c:pt idx="5">
                  <c:v>8.0550816911784499E-3</c:v>
                </c:pt>
                <c:pt idx="6">
                  <c:v>1.2082622536767699E-2</c:v>
                </c:pt>
                <c:pt idx="7">
                  <c:v>1.5606720776658299E-2</c:v>
                </c:pt>
                <c:pt idx="8">
                  <c:v>2.0137704227946099E-2</c:v>
                </c:pt>
                <c:pt idx="9">
                  <c:v>2.31583598621381E-2</c:v>
                </c:pt>
                <c:pt idx="10">
                  <c:v>2.8696228524823199E-2</c:v>
                </c:pt>
                <c:pt idx="11">
                  <c:v>3.5240982398905697E-2</c:v>
                </c:pt>
                <c:pt idx="12">
                  <c:v>4.3296064090084199E-2</c:v>
                </c:pt>
                <c:pt idx="13">
                  <c:v>4.98408179641667E-2</c:v>
                </c:pt>
                <c:pt idx="14">
                  <c:v>5.9909670078139798E-2</c:v>
                </c:pt>
                <c:pt idx="15">
                  <c:v>6.8468194375016805E-2</c:v>
                </c:pt>
                <c:pt idx="16">
                  <c:v>7.6019833460496705E-2</c:v>
                </c:pt>
                <c:pt idx="17">
                  <c:v>8.5081800363072405E-2</c:v>
                </c:pt>
                <c:pt idx="18">
                  <c:v>9.3640324659949495E-2</c:v>
                </c:pt>
                <c:pt idx="19">
                  <c:v>0.103709176773923</c:v>
                </c:pt>
                <c:pt idx="20">
                  <c:v>0.11780556973348499</c:v>
                </c:pt>
                <c:pt idx="21">
                  <c:v>0.13391573311584201</c:v>
                </c:pt>
                <c:pt idx="22">
                  <c:v>0.14599835565260999</c:v>
                </c:pt>
                <c:pt idx="23">
                  <c:v>0.15858442079507601</c:v>
                </c:pt>
                <c:pt idx="24">
                  <c:v>0.170163600726145</c:v>
                </c:pt>
                <c:pt idx="25">
                  <c:v>0.18577032150280301</c:v>
                </c:pt>
                <c:pt idx="26">
                  <c:v>0.20490114051935199</c:v>
                </c:pt>
                <c:pt idx="27">
                  <c:v>0</c:v>
                </c:pt>
                <c:pt idx="28">
                  <c:v>2.5184288263778798E-3</c:v>
                </c:pt>
                <c:pt idx="29">
                  <c:v>5.5405434180313302E-3</c:v>
                </c:pt>
                <c:pt idx="30">
                  <c:v>7.0516007138580498E-3</c:v>
                </c:pt>
                <c:pt idx="31">
                  <c:v>1.05774010707871E-2</c:v>
                </c:pt>
                <c:pt idx="32">
                  <c:v>1.41032014277161E-2</c:v>
                </c:pt>
                <c:pt idx="33">
                  <c:v>2.3673230967952E-2</c:v>
                </c:pt>
                <c:pt idx="34">
                  <c:v>3.3243260508188002E-2</c:v>
                </c:pt>
                <c:pt idx="35">
                  <c:v>4.2813290048423901E-2</c:v>
                </c:pt>
                <c:pt idx="36">
                  <c:v>5.2383319588659799E-2</c:v>
                </c:pt>
                <c:pt idx="37">
                  <c:v>6.1449663363620198E-2</c:v>
                </c:pt>
                <c:pt idx="38">
                  <c:v>7.1019692903856096E-2</c:v>
                </c:pt>
                <c:pt idx="39">
                  <c:v>7.9582350913540906E-2</c:v>
                </c:pt>
                <c:pt idx="40">
                  <c:v>9.0663437749603504E-2</c:v>
                </c:pt>
                <c:pt idx="41">
                  <c:v>0.102248210350942</c:v>
                </c:pt>
                <c:pt idx="42">
                  <c:v>0.11332929718700401</c:v>
                </c:pt>
                <c:pt idx="43">
                  <c:v>0.125417755553618</c:v>
                </c:pt>
                <c:pt idx="44">
                  <c:v>0.13750621392023199</c:v>
                </c:pt>
                <c:pt idx="45">
                  <c:v>0.150602043817397</c:v>
                </c:pt>
                <c:pt idx="46">
                  <c:v>0.16369787371456199</c:v>
                </c:pt>
                <c:pt idx="47">
                  <c:v>0.17830476090755401</c:v>
                </c:pt>
                <c:pt idx="48">
                  <c:v>0.19240796233526999</c:v>
                </c:pt>
                <c:pt idx="49">
                  <c:v>0.202985363406057</c:v>
                </c:pt>
              </c:numCache>
            </c:numRef>
          </c:xVal>
          <c:yVal>
            <c:numRef>
              <c:f>Exp_res!$AL$3:$AL$150</c:f>
              <c:numCache>
                <c:formatCode>General</c:formatCode>
                <c:ptCount val="148"/>
                <c:pt idx="0">
                  <c:v>0</c:v>
                </c:pt>
                <c:pt idx="1">
                  <c:v>7.00999999999999</c:v>
                </c:pt>
                <c:pt idx="2">
                  <c:v>32.358592785092597</c:v>
                </c:pt>
                <c:pt idx="3">
                  <c:v>233.839823093571</c:v>
                </c:pt>
                <c:pt idx="4">
                  <c:v>421.34575323884502</c:v>
                </c:pt>
                <c:pt idx="5">
                  <c:v>552.43087488920003</c:v>
                </c:pt>
                <c:pt idx="6">
                  <c:v>693.31513511917001</c:v>
                </c:pt>
                <c:pt idx="7">
                  <c:v>766.522929849197</c:v>
                </c:pt>
                <c:pt idx="8">
                  <c:v>780.24884266445395</c:v>
                </c:pt>
                <c:pt idx="9">
                  <c:v>814.12215698858597</c:v>
                </c:pt>
                <c:pt idx="10">
                  <c:v>858.95303200799401</c:v>
                </c:pt>
                <c:pt idx="11">
                  <c:v>863.39057665820201</c:v>
                </c:pt>
                <c:pt idx="12">
                  <c:v>873.69297292577096</c:v>
                </c:pt>
                <c:pt idx="13">
                  <c:v>868.00199543590497</c:v>
                </c:pt>
                <c:pt idx="14">
                  <c:v>881.22699246618402</c:v>
                </c:pt>
                <c:pt idx="15">
                  <c:v>885.85564717373495</c:v>
                </c:pt>
                <c:pt idx="16">
                  <c:v>866.38581301255101</c:v>
                </c:pt>
                <c:pt idx="17">
                  <c:v>868.47188954733895</c:v>
                </c:pt>
                <c:pt idx="18">
                  <c:v>849.00114254759103</c:v>
                </c:pt>
                <c:pt idx="19">
                  <c:v>840.33658726214196</c:v>
                </c:pt>
                <c:pt idx="20">
                  <c:v>819.03462984248802</c:v>
                </c:pt>
                <c:pt idx="21">
                  <c:v>787.52887450648802</c:v>
                </c:pt>
                <c:pt idx="22">
                  <c:v>778.15180949759304</c:v>
                </c:pt>
                <c:pt idx="23">
                  <c:v>764.67449558481599</c:v>
                </c:pt>
                <c:pt idx="24">
                  <c:v>754.19557095836694</c:v>
                </c:pt>
                <c:pt idx="25">
                  <c:v>745.59959581861699</c:v>
                </c:pt>
                <c:pt idx="26">
                  <c:v>719.77515340314199</c:v>
                </c:pt>
                <c:pt idx="27">
                  <c:v>0</c:v>
                </c:pt>
                <c:pt idx="28">
                  <c:v>144.794154345859</c:v>
                </c:pt>
                <c:pt idx="29">
                  <c:v>367.17846167845101</c:v>
                </c:pt>
                <c:pt idx="30">
                  <c:v>422.73211254516201</c:v>
                </c:pt>
                <c:pt idx="31">
                  <c:v>551.032671795071</c:v>
                </c:pt>
                <c:pt idx="32">
                  <c:v>596.563334338716</c:v>
                </c:pt>
                <c:pt idx="33">
                  <c:v>731.37603086093202</c:v>
                </c:pt>
                <c:pt idx="34">
                  <c:v>773.25239969999802</c:v>
                </c:pt>
                <c:pt idx="35">
                  <c:v>812.78685865844704</c:v>
                </c:pt>
                <c:pt idx="36">
                  <c:v>783.14665439902501</c:v>
                </c:pt>
                <c:pt idx="37">
                  <c:v>804.937642763231</c:v>
                </c:pt>
                <c:pt idx="38">
                  <c:v>829.71766876880497</c:v>
                </c:pt>
                <c:pt idx="39">
                  <c:v>828.91145515725998</c:v>
                </c:pt>
                <c:pt idx="40">
                  <c:v>820.49642984017896</c:v>
                </c:pt>
                <c:pt idx="41">
                  <c:v>809.97150279669802</c:v>
                </c:pt>
                <c:pt idx="42">
                  <c:v>803.09835132288504</c:v>
                </c:pt>
                <c:pt idx="43">
                  <c:v>782.68756904604004</c:v>
                </c:pt>
                <c:pt idx="44">
                  <c:v>780.14751647082403</c:v>
                </c:pt>
                <c:pt idx="45">
                  <c:v>770.72100724720701</c:v>
                </c:pt>
                <c:pt idx="46">
                  <c:v>726.84774371027697</c:v>
                </c:pt>
                <c:pt idx="47">
                  <c:v>718.87797014294904</c:v>
                </c:pt>
                <c:pt idx="48">
                  <c:v>707.70088960062606</c:v>
                </c:pt>
                <c:pt idx="49">
                  <c:v>698.90059989384395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C5B-4304-92C5-767C5BDCE882}"/>
            </c:ext>
          </c:extLst>
        </c:ser>
        <c:ser>
          <c:idx val="8"/>
          <c:order val="8"/>
          <c:tx>
            <c:v>0.5% 300kPa</c:v>
          </c:tx>
          <c:spPr>
            <a:ln w="28800">
              <a:noFill/>
            </a:ln>
          </c:spPr>
          <c:dPt>
            <c:idx val="106"/>
            <c:marker>
              <c:symbol val="square"/>
              <c:size val="5"/>
              <c:spPr>
                <a:solidFill>
                  <a:srgbClr val="0000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4C5B-4304-92C5-767C5BDCE882}"/>
              </c:ext>
            </c:extLst>
          </c:dPt>
          <c:dLbls>
            <c:dLbl>
              <c:idx val="106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4C5B-4304-92C5-767C5BDCE8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Exp_res!$AO$3:$AO$150</c:f>
              <c:numCache>
                <c:formatCode>General</c:formatCode>
                <c:ptCount val="148"/>
                <c:pt idx="0">
                  <c:v>0</c:v>
                </c:pt>
                <c:pt idx="1">
                  <c:v>1.0069821373158399E-3</c:v>
                </c:pt>
                <c:pt idx="2">
                  <c:v>3.02094641194752E-3</c:v>
                </c:pt>
                <c:pt idx="3">
                  <c:v>5.5384017552371099E-3</c:v>
                </c:pt>
                <c:pt idx="4">
                  <c:v>8.5593481671846303E-3</c:v>
                </c:pt>
                <c:pt idx="5">
                  <c:v>1.1076803510474201E-2</c:v>
                </c:pt>
                <c:pt idx="6">
                  <c:v>1.4601240991079701E-2</c:v>
                </c:pt>
                <c:pt idx="7">
                  <c:v>1.9132660609000901E-2</c:v>
                </c:pt>
                <c:pt idx="8">
                  <c:v>2.86989909135014E-2</c:v>
                </c:pt>
                <c:pt idx="9">
                  <c:v>3.4237392668738501E-2</c:v>
                </c:pt>
                <c:pt idx="10">
                  <c:v>4.0279285492633599E-2</c:v>
                </c:pt>
                <c:pt idx="11">
                  <c:v>4.7328160453844401E-2</c:v>
                </c:pt>
                <c:pt idx="12">
                  <c:v>6.3439874650897898E-2</c:v>
                </c:pt>
                <c:pt idx="13">
                  <c:v>7.4516678161372099E-2</c:v>
                </c:pt>
                <c:pt idx="14">
                  <c:v>8.1565553122582998E-2</c:v>
                </c:pt>
                <c:pt idx="15">
                  <c:v>9.3145847701715107E-2</c:v>
                </c:pt>
                <c:pt idx="16">
                  <c:v>0.106740106555479</c:v>
                </c:pt>
                <c:pt idx="17">
                  <c:v>0.117313418997295</c:v>
                </c:pt>
                <c:pt idx="18">
                  <c:v>0.12536927609582199</c:v>
                </c:pt>
                <c:pt idx="19">
                  <c:v>0.14198448136153299</c:v>
                </c:pt>
                <c:pt idx="20">
                  <c:v>0.15306128487200801</c:v>
                </c:pt>
                <c:pt idx="21">
                  <c:v>0.16866950800040301</c:v>
                </c:pt>
                <c:pt idx="22">
                  <c:v>0.181256784716851</c:v>
                </c:pt>
                <c:pt idx="23">
                  <c:v>0.19686500784524699</c:v>
                </c:pt>
                <c:pt idx="24">
                  <c:v>0</c:v>
                </c:pt>
                <c:pt idx="25">
                  <c:v>2.0134594361931098E-3</c:v>
                </c:pt>
                <c:pt idx="26">
                  <c:v>3.02018915428966E-3</c:v>
                </c:pt>
                <c:pt idx="27">
                  <c:v>4.5302837314345002E-3</c:v>
                </c:pt>
                <c:pt idx="28">
                  <c:v>9.0605674628689899E-3</c:v>
                </c:pt>
                <c:pt idx="29">
                  <c:v>1.35908511943035E-2</c:v>
                </c:pt>
                <c:pt idx="30">
                  <c:v>2.26514186571725E-2</c:v>
                </c:pt>
                <c:pt idx="31">
                  <c:v>3.0705256401944901E-2</c:v>
                </c:pt>
                <c:pt idx="32">
                  <c:v>3.8759094146717299E-2</c:v>
                </c:pt>
                <c:pt idx="33">
                  <c:v>4.7316296750538098E-2</c:v>
                </c:pt>
                <c:pt idx="34">
                  <c:v>5.5370134495310502E-2</c:v>
                </c:pt>
                <c:pt idx="35">
                  <c:v>6.3423972240082893E-2</c:v>
                </c:pt>
                <c:pt idx="36">
                  <c:v>7.1477809984855395E-2</c:v>
                </c:pt>
                <c:pt idx="37">
                  <c:v>7.95316477296278E-2</c:v>
                </c:pt>
                <c:pt idx="38">
                  <c:v>8.8088850333448501E-2</c:v>
                </c:pt>
                <c:pt idx="39">
                  <c:v>9.6142688078220906E-2</c:v>
                </c:pt>
                <c:pt idx="40">
                  <c:v>0.10570662040013799</c:v>
                </c:pt>
                <c:pt idx="41">
                  <c:v>0.115270552722055</c:v>
                </c:pt>
                <c:pt idx="42">
                  <c:v>0.123827755325876</c:v>
                </c:pt>
                <c:pt idx="43">
                  <c:v>0.13288832278874499</c:v>
                </c:pt>
                <c:pt idx="44">
                  <c:v>0.14245225511066201</c:v>
                </c:pt>
                <c:pt idx="45">
                  <c:v>0.15201618743258</c:v>
                </c:pt>
                <c:pt idx="46">
                  <c:v>0.16158011975449699</c:v>
                </c:pt>
                <c:pt idx="47">
                  <c:v>0.17164741693546301</c:v>
                </c:pt>
                <c:pt idx="48">
                  <c:v>0.18221807897547601</c:v>
                </c:pt>
                <c:pt idx="49">
                  <c:v>0.19329210587453899</c:v>
                </c:pt>
                <c:pt idx="50">
                  <c:v>0.201849308478359</c:v>
                </c:pt>
              </c:numCache>
            </c:numRef>
          </c:xVal>
          <c:yVal>
            <c:numRef>
              <c:f>Exp_res!$AP$3:$AP$150</c:f>
              <c:numCache>
                <c:formatCode>General</c:formatCode>
                <c:ptCount val="148"/>
                <c:pt idx="0">
                  <c:v>0</c:v>
                </c:pt>
                <c:pt idx="1">
                  <c:v>116.766182032668</c:v>
                </c:pt>
                <c:pt idx="2">
                  <c:v>320.81249604200002</c:v>
                </c:pt>
                <c:pt idx="3">
                  <c:v>482.88321113325901</c:v>
                </c:pt>
                <c:pt idx="4">
                  <c:v>607.57924552251995</c:v>
                </c:pt>
                <c:pt idx="5">
                  <c:v>701.71652975100801</c:v>
                </c:pt>
                <c:pt idx="6">
                  <c:v>780.45043633159696</c:v>
                </c:pt>
                <c:pt idx="7">
                  <c:v>878.62822943755395</c:v>
                </c:pt>
                <c:pt idx="8">
                  <c:v>958.19972870309596</c:v>
                </c:pt>
                <c:pt idx="9">
                  <c:v>995.01988254460696</c:v>
                </c:pt>
                <c:pt idx="10">
                  <c:v>1029.6504516997099</c:v>
                </c:pt>
                <c:pt idx="11">
                  <c:v>1021.0619407919</c:v>
                </c:pt>
                <c:pt idx="12">
                  <c:v>1012.67779703574</c:v>
                </c:pt>
                <c:pt idx="13">
                  <c:v>977.41481417677801</c:v>
                </c:pt>
                <c:pt idx="14">
                  <c:v>994.647702674995</c:v>
                </c:pt>
                <c:pt idx="15">
                  <c:v>950.01377934646905</c:v>
                </c:pt>
                <c:pt idx="16">
                  <c:v>900.37945460499895</c:v>
                </c:pt>
                <c:pt idx="17">
                  <c:v>881.63046425178698</c:v>
                </c:pt>
                <c:pt idx="18">
                  <c:v>889.67702441411097</c:v>
                </c:pt>
                <c:pt idx="19">
                  <c:v>873.54673030014897</c:v>
                </c:pt>
                <c:pt idx="20">
                  <c:v>863.71324023292095</c:v>
                </c:pt>
                <c:pt idx="21">
                  <c:v>814.09016606771502</c:v>
                </c:pt>
                <c:pt idx="22">
                  <c:v>797.74195932053101</c:v>
                </c:pt>
                <c:pt idx="23">
                  <c:v>792.482957433146</c:v>
                </c:pt>
                <c:pt idx="24">
                  <c:v>0</c:v>
                </c:pt>
                <c:pt idx="25">
                  <c:v>137.703661547275</c:v>
                </c:pt>
                <c:pt idx="26">
                  <c:v>226.168145499693</c:v>
                </c:pt>
                <c:pt idx="27">
                  <c:v>370.530373789105</c:v>
                </c:pt>
                <c:pt idx="28">
                  <c:v>596.33988254902999</c:v>
                </c:pt>
                <c:pt idx="29">
                  <c:v>751.62502856784795</c:v>
                </c:pt>
                <c:pt idx="30">
                  <c:v>896.04613032477198</c:v>
                </c:pt>
                <c:pt idx="31">
                  <c:v>991.596158970072</c:v>
                </c:pt>
                <c:pt idx="32">
                  <c:v>1040.3413592024899</c:v>
                </c:pt>
                <c:pt idx="33">
                  <c:v>1081.2810878365899</c:v>
                </c:pt>
                <c:pt idx="34">
                  <c:v>1059.99345199448</c:v>
                </c:pt>
                <c:pt idx="35">
                  <c:v>1071.3539028703599</c:v>
                </c:pt>
                <c:pt idx="36">
                  <c:v>1054.99021054175</c:v>
                </c:pt>
                <c:pt idx="37">
                  <c:v>1057.2720104126799</c:v>
                </c:pt>
                <c:pt idx="38">
                  <c:v>1011.0162701047</c:v>
                </c:pt>
                <c:pt idx="39">
                  <c:v>1024.6410706076199</c:v>
                </c:pt>
                <c:pt idx="40">
                  <c:v>1008.98485989985</c:v>
                </c:pt>
                <c:pt idx="41">
                  <c:v>970.56650119787696</c:v>
                </c:pt>
                <c:pt idx="42">
                  <c:v>966.17291862760896</c:v>
                </c:pt>
                <c:pt idx="43">
                  <c:v>937.16709242069101</c:v>
                </c:pt>
                <c:pt idx="44">
                  <c:v>920.89949188919502</c:v>
                </c:pt>
                <c:pt idx="45">
                  <c:v>921.061397065802</c:v>
                </c:pt>
                <c:pt idx="46">
                  <c:v>913.45099071581603</c:v>
                </c:pt>
                <c:pt idx="47">
                  <c:v>922.40359687252203</c:v>
                </c:pt>
                <c:pt idx="48">
                  <c:v>897.43993990614695</c:v>
                </c:pt>
                <c:pt idx="49">
                  <c:v>858.95055508897497</c:v>
                </c:pt>
                <c:pt idx="50">
                  <c:v>884.24190542238603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C5B-4304-92C5-767C5BDCE882}"/>
            </c:ext>
          </c:extLst>
        </c:ser>
        <c:ser>
          <c:idx val="9"/>
          <c:order val="9"/>
          <c:tx>
            <c:v>0.5% 300kPa L51</c:v>
          </c:tx>
          <c:spPr>
            <a:ln w="2880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Exp_res!$AS$3:$AS$150</c:f>
              <c:numCache>
                <c:formatCode>General</c:formatCode>
                <c:ptCount val="148"/>
                <c:pt idx="0">
                  <c:v>0</c:v>
                </c:pt>
                <c:pt idx="1">
                  <c:v>1.0073880763544301E-3</c:v>
                </c:pt>
                <c:pt idx="2">
                  <c:v>3.02216422906329E-3</c:v>
                </c:pt>
                <c:pt idx="3">
                  <c:v>6.0443284581265704E-3</c:v>
                </c:pt>
                <c:pt idx="4">
                  <c:v>9.5701867253670699E-3</c:v>
                </c:pt>
                <c:pt idx="5">
                  <c:v>1.35997390307848E-2</c:v>
                </c:pt>
                <c:pt idx="6">
                  <c:v>2.4177313832506299E-2</c:v>
                </c:pt>
                <c:pt idx="7">
                  <c:v>3.02216422906329E-2</c:v>
                </c:pt>
                <c:pt idx="8">
                  <c:v>4.1302911130531597E-2</c:v>
                </c:pt>
                <c:pt idx="9">
                  <c:v>5.3391568046784701E-2</c:v>
                </c:pt>
                <c:pt idx="10">
                  <c:v>6.1450672657620102E-2</c:v>
                </c:pt>
                <c:pt idx="11">
                  <c:v>6.95097772684556E-2</c:v>
                </c:pt>
                <c:pt idx="12">
                  <c:v>7.8072575917468204E-2</c:v>
                </c:pt>
                <c:pt idx="13">
                  <c:v>8.6635374566480794E-2</c:v>
                </c:pt>
                <c:pt idx="14">
                  <c:v>9.5198173215493495E-2</c:v>
                </c:pt>
                <c:pt idx="15">
                  <c:v>0.103257277826329</c:v>
                </c:pt>
                <c:pt idx="16">
                  <c:v>0.111316382437164</c:v>
                </c:pt>
                <c:pt idx="17">
                  <c:v>0.121390263200709</c:v>
                </c:pt>
                <c:pt idx="18">
                  <c:v>0.13499000223149299</c:v>
                </c:pt>
                <c:pt idx="19">
                  <c:v>0.14456018895686101</c:v>
                </c:pt>
                <c:pt idx="20">
                  <c:v>0.16269317433124</c:v>
                </c:pt>
                <c:pt idx="21">
                  <c:v>0.17175966701843001</c:v>
                </c:pt>
                <c:pt idx="22">
                  <c:v>0.17881138355291101</c:v>
                </c:pt>
                <c:pt idx="23">
                  <c:v>0.186366794125569</c:v>
                </c:pt>
                <c:pt idx="24">
                  <c:v>0.19392220469822799</c:v>
                </c:pt>
                <c:pt idx="25">
                  <c:v>0.20449977949994899</c:v>
                </c:pt>
                <c:pt idx="26">
                  <c:v>0</c:v>
                </c:pt>
                <c:pt idx="27">
                  <c:v>5.0353052214125002E-4</c:v>
                </c:pt>
                <c:pt idx="28">
                  <c:v>3.0211831328475001E-3</c:v>
                </c:pt>
                <c:pt idx="29">
                  <c:v>6.0423662656950003E-3</c:v>
                </c:pt>
                <c:pt idx="30">
                  <c:v>1.1077671487107499E-2</c:v>
                </c:pt>
                <c:pt idx="31">
                  <c:v>1.6616507230661302E-2</c:v>
                </c:pt>
                <c:pt idx="32">
                  <c:v>2.4672995584921299E-2</c:v>
                </c:pt>
                <c:pt idx="33">
                  <c:v>3.3736544983463797E-2</c:v>
                </c:pt>
                <c:pt idx="34">
                  <c:v>4.1793033337723801E-2</c:v>
                </c:pt>
                <c:pt idx="35">
                  <c:v>5.0353052214124998E-2</c:v>
                </c:pt>
                <c:pt idx="36">
                  <c:v>5.9920132134808797E-2</c:v>
                </c:pt>
                <c:pt idx="37">
                  <c:v>6.8480151011209994E-2</c:v>
                </c:pt>
                <c:pt idx="38">
                  <c:v>7.6536639365470005E-2</c:v>
                </c:pt>
                <c:pt idx="39">
                  <c:v>8.5096658241871306E-2</c:v>
                </c:pt>
                <c:pt idx="40">
                  <c:v>9.2649616073989999E-2</c:v>
                </c:pt>
                <c:pt idx="41">
                  <c:v>0.10171316547253299</c:v>
                </c:pt>
                <c:pt idx="42">
                  <c:v>0.10926612330465101</c:v>
                </c:pt>
                <c:pt idx="43">
                  <c:v>0.117826142181053</c:v>
                </c:pt>
                <c:pt idx="44">
                  <c:v>0.12638616105745401</c:v>
                </c:pt>
                <c:pt idx="45">
                  <c:v>0.13544971045599599</c:v>
                </c:pt>
                <c:pt idx="46">
                  <c:v>0.14753444298738599</c:v>
                </c:pt>
                <c:pt idx="47">
                  <c:v>0.158612114474494</c:v>
                </c:pt>
                <c:pt idx="48">
                  <c:v>0.168682724917319</c:v>
                </c:pt>
                <c:pt idx="49">
                  <c:v>0.18076745744870901</c:v>
                </c:pt>
                <c:pt idx="50">
                  <c:v>0.19134159841367501</c:v>
                </c:pt>
                <c:pt idx="51">
                  <c:v>0.20443339198934801</c:v>
                </c:pt>
              </c:numCache>
            </c:numRef>
          </c:xVal>
          <c:yVal>
            <c:numRef>
              <c:f>Exp_res!$AT$3:$AT$150</c:f>
              <c:numCache>
                <c:formatCode>General</c:formatCode>
                <c:ptCount val="148"/>
                <c:pt idx="0">
                  <c:v>0</c:v>
                </c:pt>
                <c:pt idx="1">
                  <c:v>68.804870379260606</c:v>
                </c:pt>
                <c:pt idx="2">
                  <c:v>170.94267216358699</c:v>
                </c:pt>
                <c:pt idx="3">
                  <c:v>277.20561629529999</c:v>
                </c:pt>
                <c:pt idx="4">
                  <c:v>453.82307109066397</c:v>
                </c:pt>
                <c:pt idx="5">
                  <c:v>598.98102063753697</c:v>
                </c:pt>
                <c:pt idx="6">
                  <c:v>852.29234198348695</c:v>
                </c:pt>
                <c:pt idx="7">
                  <c:v>931.11724633115205</c:v>
                </c:pt>
                <c:pt idx="8">
                  <c:v>1068.2889481346599</c:v>
                </c:pt>
                <c:pt idx="9">
                  <c:v>1178.74231725395</c:v>
                </c:pt>
                <c:pt idx="10">
                  <c:v>1214.9910277772201</c:v>
                </c:pt>
                <c:pt idx="11">
                  <c:v>1269.9708433762301</c:v>
                </c:pt>
                <c:pt idx="12">
                  <c:v>1288.18289461326</c:v>
                </c:pt>
                <c:pt idx="13">
                  <c:v>1262.37273852304</c:v>
                </c:pt>
                <c:pt idx="14">
                  <c:v>1308.1775087421699</c:v>
                </c:pt>
                <c:pt idx="15">
                  <c:v>1294.72138435541</c:v>
                </c:pt>
                <c:pt idx="16">
                  <c:v>1328.88708979329</c:v>
                </c:pt>
                <c:pt idx="17">
                  <c:v>1327.35640685871</c:v>
                </c:pt>
                <c:pt idx="18">
                  <c:v>1342.60365771026</c:v>
                </c:pt>
                <c:pt idx="19">
                  <c:v>1341.92324299027</c:v>
                </c:pt>
                <c:pt idx="20">
                  <c:v>1338.3431463434599</c:v>
                </c:pt>
                <c:pt idx="21">
                  <c:v>1312.47687445218</c:v>
                </c:pt>
                <c:pt idx="22">
                  <c:v>1319.60773673532</c:v>
                </c:pt>
                <c:pt idx="23">
                  <c:v>1319.62104473919</c:v>
                </c:pt>
                <c:pt idx="24">
                  <c:v>1314.4784887752301</c:v>
                </c:pt>
                <c:pt idx="25">
                  <c:v>1293.4509749855599</c:v>
                </c:pt>
                <c:pt idx="26">
                  <c:v>0</c:v>
                </c:pt>
                <c:pt idx="27">
                  <c:v>78.577159320875296</c:v>
                </c:pt>
                <c:pt idx="28">
                  <c:v>177.313331025216</c:v>
                </c:pt>
                <c:pt idx="29">
                  <c:v>381.45279457862699</c:v>
                </c:pt>
                <c:pt idx="30">
                  <c:v>607.01616224831105</c:v>
                </c:pt>
                <c:pt idx="31">
                  <c:v>769.18052237337099</c:v>
                </c:pt>
                <c:pt idx="32">
                  <c:v>921.50988040906998</c:v>
                </c:pt>
                <c:pt idx="33">
                  <c:v>1032.56919288007</c:v>
                </c:pt>
                <c:pt idx="34">
                  <c:v>1098.4582189350001</c:v>
                </c:pt>
                <c:pt idx="35">
                  <c:v>1131.2127063058699</c:v>
                </c:pt>
                <c:pt idx="36">
                  <c:v>1153.07666067065</c:v>
                </c:pt>
                <c:pt idx="37">
                  <c:v>1167.6589761877401</c:v>
                </c:pt>
                <c:pt idx="38">
                  <c:v>1164.63868930223</c:v>
                </c:pt>
                <c:pt idx="39">
                  <c:v>1154.0628497164901</c:v>
                </c:pt>
                <c:pt idx="40">
                  <c:v>1169.54847247527</c:v>
                </c:pt>
                <c:pt idx="41">
                  <c:v>1160.1976689642399</c:v>
                </c:pt>
                <c:pt idx="42">
                  <c:v>1183.4824199580301</c:v>
                </c:pt>
                <c:pt idx="43">
                  <c:v>1178.4122254767501</c:v>
                </c:pt>
                <c:pt idx="44">
                  <c:v>1184.3509042611399</c:v>
                </c:pt>
                <c:pt idx="45">
                  <c:v>1179.6117509897599</c:v>
                </c:pt>
                <c:pt idx="46">
                  <c:v>1178.54817838339</c:v>
                </c:pt>
                <c:pt idx="47">
                  <c:v>1191.81816134669</c:v>
                </c:pt>
                <c:pt idx="48">
                  <c:v>1194.18172857994</c:v>
                </c:pt>
                <c:pt idx="49">
                  <c:v>1165.8903513749001</c:v>
                </c:pt>
                <c:pt idx="50">
                  <c:v>1173.49771603574</c:v>
                </c:pt>
                <c:pt idx="51">
                  <c:v>1160.8053969467901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C5B-4304-92C5-767C5BDCE882}"/>
            </c:ext>
          </c:extLst>
        </c:ser>
        <c:ser>
          <c:idx val="10"/>
          <c:order val="10"/>
          <c:tx>
            <c:v>0% 300kPa</c:v>
          </c:tx>
          <c:spPr>
            <a:ln w="14400">
              <a:solidFill>
                <a:srgbClr val="808080"/>
              </a:solidFill>
              <a:custDash>
                <a:ds d="197000" sp="197000"/>
              </a:custDash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44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Exp_res!$BX$3:$BX$650</c:f>
              <c:numCache>
                <c:formatCode>General</c:formatCode>
                <c:ptCount val="648"/>
                <c:pt idx="0">
                  <c:v>0</c:v>
                </c:pt>
                <c:pt idx="1">
                  <c:v>1.0817828372557499E-5</c:v>
                </c:pt>
                <c:pt idx="2">
                  <c:v>3.3393608530151003E-5</c:v>
                </c:pt>
                <c:pt idx="3">
                  <c:v>5.6151315658613301E-5</c:v>
                </c:pt>
                <c:pt idx="4">
                  <c:v>7.9092297599158405E-5</c:v>
                </c:pt>
                <c:pt idx="5">
                  <c:v>1.0221800550482E-4</c:v>
                </c:pt>
                <c:pt idx="6">
                  <c:v>1.25529842511723E-4</c:v>
                </c:pt>
                <c:pt idx="7">
                  <c:v>1.4902915103833401E-4</c:v>
                </c:pt>
                <c:pt idx="8">
                  <c:v>1.7271721072517401E-4</c:v>
                </c:pt>
                <c:pt idx="9">
                  <c:v>1.96595238504063E-4</c:v>
                </c:pt>
                <c:pt idx="10">
                  <c:v>2.2066438929204101E-4</c:v>
                </c:pt>
                <c:pt idx="11">
                  <c:v>2.44925756917421E-4</c:v>
                </c:pt>
                <c:pt idx="12">
                  <c:v>2.6938037514354302E-4</c:v>
                </c:pt>
                <c:pt idx="13">
                  <c:v>2.9402921873936599E-4</c:v>
                </c:pt>
                <c:pt idx="14">
                  <c:v>3.18873204573738E-4</c:v>
                </c:pt>
                <c:pt idx="15">
                  <c:v>3.4391319272145598E-4</c:v>
                </c:pt>
                <c:pt idx="16">
                  <c:v>3.6914998757478197E-4</c:v>
                </c:pt>
                <c:pt idx="17">
                  <c:v>3.9458433895819698E-4</c:v>
                </c:pt>
                <c:pt idx="18">
                  <c:v>4.2021694324220299E-4</c:v>
                </c:pt>
                <c:pt idx="19">
                  <c:v>4.4604844445593998E-4</c:v>
                </c:pt>
                <c:pt idx="20">
                  <c:v>4.7207943539741699E-4</c:v>
                </c:pt>
                <c:pt idx="21">
                  <c:v>4.9831045873960703E-4</c:v>
                </c:pt>
                <c:pt idx="22">
                  <c:v>5.2474200813263305E-4</c:v>
                </c:pt>
                <c:pt idx="23">
                  <c:v>5.5137452930092805E-4</c:v>
                </c:pt>
                <c:pt idx="24">
                  <c:v>5.7820842113495599E-4</c:v>
                </c:pt>
                <c:pt idx="25">
                  <c:v>6.0524403677685002E-4</c:v>
                </c:pt>
                <c:pt idx="26">
                  <c:v>6.3248168469971495E-4</c:v>
                </c:pt>
                <c:pt idx="27">
                  <c:v>6.5992162978007298E-4</c:v>
                </c:pt>
                <c:pt idx="28">
                  <c:v>6.8756409436300601E-4</c:v>
                </c:pt>
                <c:pt idx="29">
                  <c:v>7.1540925931952903E-4</c:v>
                </c:pt>
                <c:pt idx="30">
                  <c:v>7.4345726509607703E-4</c:v>
                </c:pt>
                <c:pt idx="31">
                  <c:v>7.71708212755519E-4</c:v>
                </c:pt>
                <c:pt idx="32">
                  <c:v>8.0016216500962997E-4</c:v>
                </c:pt>
                <c:pt idx="33">
                  <c:v>8.2881914724234197E-4</c:v>
                </c:pt>
                <c:pt idx="34">
                  <c:v>8.5767914852374904E-4</c:v>
                </c:pt>
                <c:pt idx="35">
                  <c:v>8.86742122614584E-4</c:v>
                </c:pt>
                <c:pt idx="36">
                  <c:v>9.1600798896075198E-4</c:v>
                </c:pt>
                <c:pt idx="37">
                  <c:v>9.4547663367793705E-4</c:v>
                </c:pt>
                <c:pt idx="38">
                  <c:v>9.7514791052526802E-4</c:v>
                </c:pt>
                <c:pt idx="39">
                  <c:v>1.0050216418694201E-3</c:v>
                </c:pt>
                <c:pt idx="40">
                  <c:v>1.03509761963696E-3</c:v>
                </c:pt>
                <c:pt idx="41">
                  <c:v>1.0653756062561899E-3</c:v>
                </c:pt>
                <c:pt idx="42">
                  <c:v>1.0958553355877E-3</c:v>
                </c:pt>
                <c:pt idx="43">
                  <c:v>1.1265365138437499E-3</c:v>
                </c:pt>
                <c:pt idx="44">
                  <c:v>1.15741882049577E-3</c:v>
                </c:pt>
                <c:pt idx="45">
                  <c:v>1.18850190917066E-3</c:v>
                </c:pt>
                <c:pt idx="46">
                  <c:v>1.2197854085352301E-3</c:v>
                </c:pt>
                <c:pt idx="47">
                  <c:v>1.25126892316824E-3</c:v>
                </c:pt>
                <c:pt idx="48">
                  <c:v>1.28295203442122E-3</c:v>
                </c:pt>
                <c:pt idx="49">
                  <c:v>1.31483430126667E-3</c:v>
                </c:pt>
                <c:pt idx="50">
                  <c:v>1.34691526113427E-3</c:v>
                </c:pt>
                <c:pt idx="51">
                  <c:v>1.3791944307346799E-3</c:v>
                </c:pt>
                <c:pt idx="52">
                  <c:v>1.41167130687106E-3</c:v>
                </c:pt>
                <c:pt idx="53">
                  <c:v>1.4443453672386599E-3</c:v>
                </c:pt>
                <c:pt idx="54">
                  <c:v>1.47721607121097E-3</c:v>
                </c:pt>
                <c:pt idx="55">
                  <c:v>1.51028286061465E-3</c:v>
                </c:pt>
                <c:pt idx="56">
                  <c:v>1.54354516049088E-3</c:v>
                </c:pt>
                <c:pt idx="57">
                  <c:v>1.57700237984497E-3</c:v>
                </c:pt>
                <c:pt idx="58">
                  <c:v>1.61065391238316E-3</c:v>
                </c:pt>
                <c:pt idx="59">
                  <c:v>1.64449913723698E-3</c:v>
                </c:pt>
                <c:pt idx="60">
                  <c:v>1.6785374196748701E-3</c:v>
                </c:pt>
                <c:pt idx="61">
                  <c:v>1.71276811180195E-3</c:v>
                </c:pt>
                <c:pt idx="62">
                  <c:v>1.74719055324653E-3</c:v>
                </c:pt>
                <c:pt idx="63">
                  <c:v>1.78180407183495E-3</c:v>
                </c:pt>
                <c:pt idx="64">
                  <c:v>1.8166079842534899E-3</c:v>
                </c:pt>
                <c:pt idx="65">
                  <c:v>1.8516015966984099E-3</c:v>
                </c:pt>
                <c:pt idx="66">
                  <c:v>1.88678420551322E-3</c:v>
                </c:pt>
                <c:pt idx="67">
                  <c:v>1.92215509781436E-3</c:v>
                </c:pt>
                <c:pt idx="68">
                  <c:v>1.9577135521039999E-3</c:v>
                </c:pt>
                <c:pt idx="69">
                  <c:v>1.99345883887152E-3</c:v>
                </c:pt>
                <c:pt idx="70">
                  <c:v>2.0293902211823301E-3</c:v>
                </c:pt>
                <c:pt idx="71">
                  <c:v>2.0655069552551601E-3</c:v>
                </c:pt>
                <c:pt idx="72">
                  <c:v>2.1018082910276999E-3</c:v>
                </c:pt>
                <c:pt idx="73">
                  <c:v>2.13829347270979E-3</c:v>
                </c:pt>
                <c:pt idx="74">
                  <c:v>2.1749617393257898E-3</c:v>
                </c:pt>
                <c:pt idx="75">
                  <c:v>2.21181232524476E-3</c:v>
                </c:pt>
                <c:pt idx="76">
                  <c:v>2.2488444606996402E-3</c:v>
                </c:pt>
                <c:pt idx="77">
                  <c:v>2.2860573722950301E-3</c:v>
                </c:pt>
                <c:pt idx="78">
                  <c:v>2.3234502835035101E-3</c:v>
                </c:pt>
                <c:pt idx="79">
                  <c:v>2.3610224151510602E-3</c:v>
                </c:pt>
                <c:pt idx="80">
                  <c:v>2.3987729858914999E-3</c:v>
                </c:pt>
                <c:pt idx="81">
                  <c:v>2.4367012126699701E-3</c:v>
                </c:pt>
                <c:pt idx="82">
                  <c:v>2.4748063111758398E-3</c:v>
                </c:pt>
                <c:pt idx="83">
                  <c:v>2.5130874962848099E-3</c:v>
                </c:pt>
                <c:pt idx="84">
                  <c:v>2.5515439824905402E-3</c:v>
                </c:pt>
                <c:pt idx="85">
                  <c:v>2.5901749843263498E-3</c:v>
                </c:pt>
                <c:pt idx="86">
                  <c:v>2.6289797167757399E-3</c:v>
                </c:pt>
                <c:pt idx="87">
                  <c:v>2.6679573956740598E-3</c:v>
                </c:pt>
                <c:pt idx="88">
                  <c:v>2.70710723809918E-3</c:v>
                </c:pt>
                <c:pt idx="89">
                  <c:v>2.7464284627529601E-3</c:v>
                </c:pt>
                <c:pt idx="90">
                  <c:v>2.7859202903327599E-3</c:v>
                </c:pt>
                <c:pt idx="91">
                  <c:v>2.8255819438936201E-3</c:v>
                </c:pt>
                <c:pt idx="92">
                  <c:v>2.8654126492006701E-3</c:v>
                </c:pt>
                <c:pt idx="93">
                  <c:v>2.90541163507297E-3</c:v>
                </c:pt>
                <c:pt idx="94">
                  <c:v>2.9455781337173401E-3</c:v>
                </c:pt>
                <c:pt idx="95">
                  <c:v>2.9859113810539501E-3</c:v>
                </c:pt>
                <c:pt idx="96">
                  <c:v>3.0264106170329202E-3</c:v>
                </c:pt>
                <c:pt idx="97">
                  <c:v>3.06707508594179E-3</c:v>
                </c:pt>
                <c:pt idx="98">
                  <c:v>3.10790403670519E-3</c:v>
                </c:pt>
                <c:pt idx="99">
                  <c:v>3.1488967231754201E-3</c:v>
                </c:pt>
                <c:pt idx="100">
                  <c:v>3.1900524044153802E-3</c:v>
                </c:pt>
                <c:pt idx="101">
                  <c:v>3.2313703449729598E-3</c:v>
                </c:pt>
                <c:pt idx="102">
                  <c:v>3.2728498151475801E-3</c:v>
                </c:pt>
                <c:pt idx="103">
                  <c:v>3.3144900912489002E-3</c:v>
                </c:pt>
                <c:pt idx="104">
                  <c:v>3.3562904558483899E-3</c:v>
                </c:pt>
                <c:pt idx="105">
                  <c:v>3.3982501980222798E-3</c:v>
                </c:pt>
                <c:pt idx="106">
                  <c:v>3.4403686135880702E-3</c:v>
                </c:pt>
                <c:pt idx="107">
                  <c:v>3.4826450053336102E-3</c:v>
                </c:pt>
                <c:pt idx="108">
                  <c:v>3.5250786832385799E-3</c:v>
                </c:pt>
                <c:pt idx="109">
                  <c:v>3.5676689646897699E-3</c:v>
                </c:pt>
                <c:pt idx="110">
                  <c:v>3.6104151746889799E-3</c:v>
                </c:pt>
                <c:pt idx="111">
                  <c:v>3.6533166460544502E-3</c:v>
                </c:pt>
                <c:pt idx="112">
                  <c:v>3.6963727196157501E-3</c:v>
                </c:pt>
                <c:pt idx="113">
                  <c:v>3.7395827444024702E-3</c:v>
                </c:pt>
                <c:pt idx="114">
                  <c:v>3.7829460778261098E-3</c:v>
                </c:pt>
                <c:pt idx="115">
                  <c:v>3.8264620858565099E-3</c:v>
                </c:pt>
                <c:pt idx="116">
                  <c:v>3.87013014319192E-3</c:v>
                </c:pt>
                <c:pt idx="117">
                  <c:v>3.9139496334232903E-3</c:v>
                </c:pt>
                <c:pt idx="118">
                  <c:v>3.9579199491927798E-3</c:v>
                </c:pt>
                <c:pt idx="119">
                  <c:v>4.0020404923469402E-3</c:v>
                </c:pt>
                <c:pt idx="120">
                  <c:v>4.0463106740842303E-3</c:v>
                </c:pt>
                <c:pt idx="121">
                  <c:v>4.0907299150973299E-3</c:v>
                </c:pt>
                <c:pt idx="122">
                  <c:v>4.1352976457102097E-3</c:v>
                </c:pt>
                <c:pt idx="123">
                  <c:v>4.1800133060100201E-3</c:v>
                </c:pt>
                <c:pt idx="124">
                  <c:v>4.2248763459746897E-3</c:v>
                </c:pt>
                <c:pt idx="125">
                  <c:v>4.26988622559473E-3</c:v>
                </c:pt>
                <c:pt idx="126">
                  <c:v>4.3150424149911203E-3</c:v>
                </c:pt>
                <c:pt idx="127">
                  <c:v>4.3603443945285899E-3</c:v>
                </c:pt>
                <c:pt idx="128">
                  <c:v>4.4057916549240898E-3</c:v>
                </c:pt>
                <c:pt idx="129">
                  <c:v>4.4513836973512797E-3</c:v>
                </c:pt>
                <c:pt idx="130">
                  <c:v>4.4971200335408501E-3</c:v>
                </c:pt>
                <c:pt idx="131">
                  <c:v>4.5430001858764897E-3</c:v>
                </c:pt>
                <c:pt idx="132">
                  <c:v>4.5890236874875602E-3</c:v>
                </c:pt>
                <c:pt idx="133">
                  <c:v>4.6351900823369497E-3</c:v>
                </c:pt>
                <c:pt idx="134">
                  <c:v>4.68149892530629E-3</c:v>
                </c:pt>
                <c:pt idx="135">
                  <c:v>4.7279497822767204E-3</c:v>
                </c:pt>
                <c:pt idx="136">
                  <c:v>4.7745422302069799E-3</c:v>
                </c:pt>
                <c:pt idx="137">
                  <c:v>4.8212758572071203E-3</c:v>
                </c:pt>
                <c:pt idx="138">
                  <c:v>4.8681502626102199E-3</c:v>
                </c:pt>
                <c:pt idx="139">
                  <c:v>4.9151650570397202E-3</c:v>
                </c:pt>
                <c:pt idx="140">
                  <c:v>4.9623198624746297E-3</c:v>
                </c:pt>
                <c:pt idx="141">
                  <c:v>5.0096143123113598E-3</c:v>
                </c:pt>
                <c:pt idx="142">
                  <c:v>5.05704805142289E-3</c:v>
                </c:pt>
                <c:pt idx="143">
                  <c:v>5.1046207362150098E-3</c:v>
                </c:pt>
                <c:pt idx="144">
                  <c:v>5.1523320346805101E-3</c:v>
                </c:pt>
                <c:pt idx="145">
                  <c:v>5.2001816264499404E-3</c:v>
                </c:pt>
                <c:pt idx="146">
                  <c:v>5.2481692028408496E-3</c:v>
                </c:pt>
                <c:pt idx="147">
                  <c:v>5.29629446690409E-3</c:v>
                </c:pt>
                <c:pt idx="148">
                  <c:v>5.3445571334686101E-3</c:v>
                </c:pt>
                <c:pt idx="149">
                  <c:v>5.3929569291829502E-3</c:v>
                </c:pt>
                <c:pt idx="150">
                  <c:v>5.4414935925560298E-3</c:v>
                </c:pt>
                <c:pt idx="151">
                  <c:v>5.4901668739951899E-3</c:v>
                </c:pt>
                <c:pt idx="152">
                  <c:v>5.53897653584263E-3</c:v>
                </c:pt>
                <c:pt idx="153">
                  <c:v>5.5879223524100997E-3</c:v>
                </c:pt>
                <c:pt idx="154">
                  <c:v>5.6370041100118297E-3</c:v>
                </c:pt>
                <c:pt idx="155">
                  <c:v>5.6862216069960897E-3</c:v>
                </c:pt>
                <c:pt idx="156">
                  <c:v>5.7355746537750898E-3</c:v>
                </c:pt>
                <c:pt idx="157">
                  <c:v>5.7850630728535201E-3</c:v>
                </c:pt>
                <c:pt idx="158">
                  <c:v>5.8346866988560299E-3</c:v>
                </c:pt>
                <c:pt idx="159">
                  <c:v>5.8844453785528803E-3</c:v>
                </c:pt>
                <c:pt idx="160">
                  <c:v>5.9343389708851604E-3</c:v>
                </c:pt>
                <c:pt idx="161">
                  <c:v>5.9843673469883304E-3</c:v>
                </c:pt>
                <c:pt idx="162">
                  <c:v>6.03453039021545E-3</c:v>
                </c:pt>
                <c:pt idx="163">
                  <c:v>6.0848279961586297E-3</c:v>
                </c:pt>
                <c:pt idx="164">
                  <c:v>6.1352600726705302E-3</c:v>
                </c:pt>
                <c:pt idx="165">
                  <c:v>6.1858265398844498E-3</c:v>
                </c:pt>
                <c:pt idx="166">
                  <c:v>6.2365273302342396E-3</c:v>
                </c:pt>
                <c:pt idx="167">
                  <c:v>6.2873623884731203E-3</c:v>
                </c:pt>
                <c:pt idx="168">
                  <c:v>6.3383316716924803E-3</c:v>
                </c:pt>
                <c:pt idx="169">
                  <c:v>6.3894351493397304E-3</c:v>
                </c:pt>
                <c:pt idx="170">
                  <c:v>6.4406728032362802E-3</c:v>
                </c:pt>
                <c:pt idx="171">
                  <c:v>6.4920446275946696E-3</c:v>
                </c:pt>
                <c:pt idx="172">
                  <c:v>6.5435506290359401E-3</c:v>
                </c:pt>
                <c:pt idx="173">
                  <c:v>6.59519082660639E-3</c:v>
                </c:pt>
                <c:pt idx="174">
                  <c:v>6.6469652517945899E-3</c:v>
                </c:pt>
                <c:pt idx="175">
                  <c:v>6.6988739485482696E-3</c:v>
                </c:pt>
                <c:pt idx="176">
                  <c:v>6.7509169732907796E-3</c:v>
                </c:pt>
                <c:pt idx="177">
                  <c:v>6.8030943949385402E-3</c:v>
                </c:pt>
                <c:pt idx="178">
                  <c:v>6.8554062949175796E-3</c:v>
                </c:pt>
                <c:pt idx="179">
                  <c:v>6.9078527671812802E-3</c:v>
                </c:pt>
                <c:pt idx="180">
                  <c:v>6.9604339182276096E-3</c:v>
                </c:pt>
                <c:pt idx="181">
                  <c:v>7.0131498671170498E-3</c:v>
                </c:pt>
                <c:pt idx="182">
                  <c:v>7.0660007454910797E-3</c:v>
                </c:pt>
                <c:pt idx="183">
                  <c:v>7.1189866975905902E-3</c:v>
                </c:pt>
                <c:pt idx="184">
                  <c:v>7.1721078802753097E-3</c:v>
                </c:pt>
                <c:pt idx="185">
                  <c:v>7.2253644630436101E-3</c:v>
                </c:pt>
                <c:pt idx="186">
                  <c:v>7.2787566280527903E-3</c:v>
                </c:pt>
                <c:pt idx="187">
                  <c:v>7.3322845701403903E-3</c:v>
                </c:pt>
                <c:pt idx="188">
                  <c:v>7.3859484968457302E-3</c:v>
                </c:pt>
                <c:pt idx="189">
                  <c:v>7.4397486284329102E-3</c:v>
                </c:pt>
                <c:pt idx="190">
                  <c:v>7.49368519791393E-3</c:v>
                </c:pt>
                <c:pt idx="191">
                  <c:v>7.5477584510733296E-3</c:v>
                </c:pt>
                <c:pt idx="192">
                  <c:v>7.6019686464933204E-3</c:v>
                </c:pt>
                <c:pt idx="193">
                  <c:v>7.6563160555801497E-3</c:v>
                </c:pt>
                <c:pt idx="194">
                  <c:v>7.7108009625916204E-3</c:v>
                </c:pt>
                <c:pt idx="195">
                  <c:v>7.7654236646655002E-3</c:v>
                </c:pt>
                <c:pt idx="196">
                  <c:v>7.8201844718489393E-3</c:v>
                </c:pt>
                <c:pt idx="197">
                  <c:v>7.8750837071296393E-3</c:v>
                </c:pt>
                <c:pt idx="198">
                  <c:v>7.9301217064678999E-3</c:v>
                </c:pt>
                <c:pt idx="199">
                  <c:v>7.9852988188298304E-3</c:v>
                </c:pt>
                <c:pt idx="200">
                  <c:v>8.0406154062224594E-3</c:v>
                </c:pt>
                <c:pt idx="201">
                  <c:v>8.0960718437296294E-3</c:v>
                </c:pt>
                <c:pt idx="202">
                  <c:v>8.1516685195497096E-3</c:v>
                </c:pt>
                <c:pt idx="203">
                  <c:v>8.2074058350349102E-3</c:v>
                </c:pt>
                <c:pt idx="204">
                  <c:v>8.2632842047318002E-3</c:v>
                </c:pt>
                <c:pt idx="205">
                  <c:v>8.3193040564235095E-3</c:v>
                </c:pt>
                <c:pt idx="206">
                  <c:v>8.3754658311741594E-3</c:v>
                </c:pt>
                <c:pt idx="207">
                  <c:v>8.4317699833739608E-3</c:v>
                </c:pt>
                <c:pt idx="208">
                  <c:v>8.4882169807868006E-3</c:v>
                </c:pt>
                <c:pt idx="209">
                  <c:v>8.5448073045996803E-3</c:v>
                </c:pt>
                <c:pt idx="210">
                  <c:v>8.60154144947331E-3</c:v>
                </c:pt>
                <c:pt idx="211">
                  <c:v>8.6584199235954507E-3</c:v>
                </c:pt>
                <c:pt idx="212">
                  <c:v>8.7154432487354608E-3</c:v>
                </c:pt>
                <c:pt idx="213">
                  <c:v>8.7726119603013901E-3</c:v>
                </c:pt>
                <c:pt idx="214">
                  <c:v>8.8299266073985205E-3</c:v>
                </c:pt>
                <c:pt idx="215">
                  <c:v>8.8873877528907897E-3</c:v>
                </c:pt>
                <c:pt idx="216">
                  <c:v>8.9449959734634408E-3</c:v>
                </c:pt>
                <c:pt idx="217">
                  <c:v>9.0027518596886499E-3</c:v>
                </c:pt>
                <c:pt idx="218">
                  <c:v>9.0606560160927108E-3</c:v>
                </c:pt>
                <c:pt idx="219">
                  <c:v>9.1187090612260303E-3</c:v>
                </c:pt>
                <c:pt idx="220">
                  <c:v>9.1769116277352295E-3</c:v>
                </c:pt>
                <c:pt idx="221">
                  <c:v>9.2352643624375504E-3</c:v>
                </c:pt>
                <c:pt idx="222">
                  <c:v>9.2937679263976909E-3</c:v>
                </c:pt>
                <c:pt idx="223">
                  <c:v>9.3524229950072806E-3</c:v>
                </c:pt>
                <c:pt idx="224">
                  <c:v>9.4112302580670291E-3</c:v>
                </c:pt>
                <c:pt idx="225">
                  <c:v>9.4701904198706503E-3</c:v>
                </c:pt>
                <c:pt idx="226">
                  <c:v>9.5293041992926802E-3</c:v>
                </c:pt>
                <c:pt idx="227">
                  <c:v>9.5885723298777294E-3</c:v>
                </c:pt>
                <c:pt idx="228">
                  <c:v>9.6479955599334203E-3</c:v>
                </c:pt>
                <c:pt idx="229">
                  <c:v>9.7075746526254399E-3</c:v>
                </c:pt>
                <c:pt idx="230">
                  <c:v>9.7673103860760405E-3</c:v>
                </c:pt>
                <c:pt idx="231">
                  <c:v>9.8272035534650096E-3</c:v>
                </c:pt>
                <c:pt idx="232">
                  <c:v>9.8872549631335901E-3</c:v>
                </c:pt>
                <c:pt idx="233">
                  <c:v>9.9474654386919707E-3</c:v>
                </c:pt>
                <c:pt idx="234">
                  <c:v>1.0007835819129E-2</c:v>
                </c:pt>
                <c:pt idx="235">
                  <c:v>1.0068366958926E-2</c:v>
                </c:pt>
                <c:pt idx="236">
                  <c:v>1.0129059728172501E-2</c:v>
                </c:pt>
                <c:pt idx="237">
                  <c:v>1.01899150126871E-2</c:v>
                </c:pt>
                <c:pt idx="238">
                  <c:v>1.02509337141395E-2</c:v>
                </c:pt>
                <c:pt idx="239">
                  <c:v>1.03121167501778E-2</c:v>
                </c:pt>
                <c:pt idx="240">
                  <c:v>1.03734650545577E-2</c:v>
                </c:pt>
                <c:pt idx="241">
                  <c:v>1.04349795772766E-2</c:v>
                </c:pt>
                <c:pt idx="242">
                  <c:v>1.0496661284710201E-2</c:v>
                </c:pt>
                <c:pt idx="243">
                  <c:v>1.05585111597533E-2</c:v>
                </c:pt>
                <c:pt idx="244">
                  <c:v>1.0620530201964601E-2</c:v>
                </c:pt>
                <c:pt idx="245">
                  <c:v>1.0682719427714E-2</c:v>
                </c:pt>
                <c:pt idx="246">
                  <c:v>1.07450798703357E-2</c:v>
                </c:pt>
                <c:pt idx="247">
                  <c:v>1.0807612580283499E-2</c:v>
                </c:pt>
                <c:pt idx="248">
                  <c:v>1.0870318625291E-2</c:v>
                </c:pt>
                <c:pt idx="249">
                  <c:v>1.09331990905363E-2</c:v>
                </c:pt>
                <c:pt idx="250">
                  <c:v>1.0996255078809299E-2</c:v>
                </c:pt>
                <c:pt idx="251">
                  <c:v>1.1059487710685E-2</c:v>
                </c:pt>
                <c:pt idx="252">
                  <c:v>1.11228981247007E-2</c:v>
                </c:pt>
                <c:pt idx="253">
                  <c:v>1.11864874775362E-2</c:v>
                </c:pt>
                <c:pt idx="254">
                  <c:v>1.1250256944201001E-2</c:v>
                </c:pt>
                <c:pt idx="255">
                  <c:v>1.13142077182239E-2</c:v>
                </c:pt>
                <c:pt idx="256">
                  <c:v>1.13783410118485E-2</c:v>
                </c:pt>
                <c:pt idx="257">
                  <c:v>1.1442658056233301E-2</c:v>
                </c:pt>
                <c:pt idx="258">
                  <c:v>1.1507160101656399E-2</c:v>
                </c:pt>
                <c:pt idx="259">
                  <c:v>1.15718484177254E-2</c:v>
                </c:pt>
                <c:pt idx="260">
                  <c:v>1.16367242935925E-2</c:v>
                </c:pt>
                <c:pt idx="261">
                  <c:v>1.1701789038174501E-2</c:v>
                </c:pt>
                <c:pt idx="262">
                  <c:v>1.1767043980378301E-2</c:v>
                </c:pt>
                <c:pt idx="263">
                  <c:v>1.1832490469332E-2</c:v>
                </c:pt>
                <c:pt idx="264">
                  <c:v>1.18981298746212E-2</c:v>
                </c:pt>
                <c:pt idx="265">
                  <c:v>1.19639635865309E-2</c:v>
                </c:pt>
                <c:pt idx="266">
                  <c:v>1.2029993016293599E-2</c:v>
                </c:pt>
                <c:pt idx="267">
                  <c:v>1.20962195963429E-2</c:v>
                </c:pt>
                <c:pt idx="268">
                  <c:v>1.21626447805734E-2</c:v>
                </c:pt>
                <c:pt idx="269">
                  <c:v>1.2229270044606199E-2</c:v>
                </c:pt>
                <c:pt idx="270">
                  <c:v>1.2296096886061701E-2</c:v>
                </c:pt>
                <c:pt idx="271">
                  <c:v>1.2363126824837501E-2</c:v>
                </c:pt>
                <c:pt idx="272">
                  <c:v>1.2430361403394E-2</c:v>
                </c:pt>
                <c:pt idx="273">
                  <c:v>1.2497802187046001E-2</c:v>
                </c:pt>
                <c:pt idx="274">
                  <c:v>1.25654507642614E-2</c:v>
                </c:pt>
                <c:pt idx="275">
                  <c:v>1.2633308746967199E-2</c:v>
                </c:pt>
                <c:pt idx="276">
                  <c:v>1.2701377770861499E-2</c:v>
                </c:pt>
                <c:pt idx="277">
                  <c:v>1.27696594957346E-2</c:v>
                </c:pt>
                <c:pt idx="278">
                  <c:v>1.2838155605796099E-2</c:v>
                </c:pt>
                <c:pt idx="279">
                  <c:v>1.2906867810010301E-2</c:v>
                </c:pt>
                <c:pt idx="280">
                  <c:v>1.2975797842439201E-2</c:v>
                </c:pt>
                <c:pt idx="281">
                  <c:v>1.30449474625936E-2</c:v>
                </c:pt>
                <c:pt idx="282">
                  <c:v>1.31143184557927E-2</c:v>
                </c:pt>
                <c:pt idx="283">
                  <c:v>1.31839126335314E-2</c:v>
                </c:pt>
                <c:pt idx="284">
                  <c:v>1.32537318338566E-2</c:v>
                </c:pt>
                <c:pt idx="285">
                  <c:v>1.33237779217527E-2</c:v>
                </c:pt>
                <c:pt idx="286">
                  <c:v>1.3394052789534899E-2</c:v>
                </c:pt>
                <c:pt idx="287">
                  <c:v>1.34645583572534E-2</c:v>
                </c:pt>
                <c:pt idx="288">
                  <c:v>1.35352965731048E-2</c:v>
                </c:pt>
                <c:pt idx="289">
                  <c:v>1.3606269413855799E-2</c:v>
                </c:pt>
                <c:pt idx="290">
                  <c:v>1.3677478885274499E-2</c:v>
                </c:pt>
                <c:pt idx="291">
                  <c:v>1.3748927022573101E-2</c:v>
                </c:pt>
                <c:pt idx="292">
                  <c:v>1.38206158908605E-2</c:v>
                </c:pt>
                <c:pt idx="293">
                  <c:v>1.3892547585605699E-2</c:v>
                </c:pt>
                <c:pt idx="294">
                  <c:v>1.3964724233112499E-2</c:v>
                </c:pt>
                <c:pt idx="295">
                  <c:v>1.40371479910041E-2</c:v>
                </c:pt>
                <c:pt idx="296">
                  <c:v>1.41098210487206E-2</c:v>
                </c:pt>
                <c:pt idx="297">
                  <c:v>1.4182745628027999E-2</c:v>
                </c:pt>
                <c:pt idx="298">
                  <c:v>1.4255923983537901E-2</c:v>
                </c:pt>
                <c:pt idx="299">
                  <c:v>1.43293584032415E-2</c:v>
                </c:pt>
                <c:pt idx="300">
                  <c:v>1.44030512090548E-2</c:v>
                </c:pt>
                <c:pt idx="301">
                  <c:v>1.44770047573774E-2</c:v>
                </c:pt>
                <c:pt idx="302">
                  <c:v>1.4551221439665101E-2</c:v>
                </c:pt>
                <c:pt idx="303">
                  <c:v>1.4625703683015001E-2</c:v>
                </c:pt>
                <c:pt idx="304">
                  <c:v>1.47004539507655E-2</c:v>
                </c:pt>
                <c:pt idx="305">
                  <c:v>1.4775474743110801E-2</c:v>
                </c:pt>
                <c:pt idx="306">
                  <c:v>1.4850768597729699E-2</c:v>
                </c:pt>
                <c:pt idx="307">
                  <c:v>1.49263380904301E-2</c:v>
                </c:pt>
                <c:pt idx="308">
                  <c:v>1.5002185835808601E-2</c:v>
                </c:pt>
                <c:pt idx="309">
                  <c:v>1.50783144879264E-2</c:v>
                </c:pt>
                <c:pt idx="310">
                  <c:v>1.51547267410021E-2</c:v>
                </c:pt>
                <c:pt idx="311">
                  <c:v>1.52314253301204E-2</c:v>
                </c:pt>
                <c:pt idx="312">
                  <c:v>1.5308413031959201E-2</c:v>
                </c:pt>
                <c:pt idx="313">
                  <c:v>1.5385692665534301E-2</c:v>
                </c:pt>
                <c:pt idx="314">
                  <c:v>1.5463267092961801E-2</c:v>
                </c:pt>
                <c:pt idx="315">
                  <c:v>1.5541139220240301E-2</c:v>
                </c:pt>
                <c:pt idx="316">
                  <c:v>1.56193119980521E-2</c:v>
                </c:pt>
                <c:pt idx="317">
                  <c:v>1.5697788422584499E-2</c:v>
                </c:pt>
                <c:pt idx="318">
                  <c:v>1.57765715363711E-2</c:v>
                </c:pt>
                <c:pt idx="319">
                  <c:v>1.5855664429155099E-2</c:v>
                </c:pt>
                <c:pt idx="320">
                  <c:v>1.5935070238773899E-2</c:v>
                </c:pt>
                <c:pt idx="321">
                  <c:v>1.6014792152065499E-2</c:v>
                </c:pt>
                <c:pt idx="322">
                  <c:v>1.6094833405799199E-2</c:v>
                </c:pt>
                <c:pt idx="323">
                  <c:v>1.6175197287628701E-2</c:v>
                </c:pt>
                <c:pt idx="324">
                  <c:v>1.6255887137070199E-2</c:v>
                </c:pt>
                <c:pt idx="325">
                  <c:v>1.6336906346505801E-2</c:v>
                </c:pt>
                <c:pt idx="326">
                  <c:v>1.6418258362212099E-2</c:v>
                </c:pt>
                <c:pt idx="327">
                  <c:v>1.6499946685415899E-2</c:v>
                </c:pt>
                <c:pt idx="328">
                  <c:v>1.65819748733773E-2</c:v>
                </c:pt>
                <c:pt idx="329">
                  <c:v>1.6664346540501002E-2</c:v>
                </c:pt>
                <c:pt idx="330">
                  <c:v>1.6747065359476301E-2</c:v>
                </c:pt>
                <c:pt idx="331">
                  <c:v>1.6830135062447699E-2</c:v>
                </c:pt>
                <c:pt idx="332">
                  <c:v>1.6913559442216401E-2</c:v>
                </c:pt>
                <c:pt idx="333">
                  <c:v>1.6997342353472899E-2</c:v>
                </c:pt>
                <c:pt idx="334">
                  <c:v>1.70814877140637E-2</c:v>
                </c:pt>
                <c:pt idx="335">
                  <c:v>1.71659995062905E-2</c:v>
                </c:pt>
                <c:pt idx="336">
                  <c:v>1.7250881778245498E-2</c:v>
                </c:pt>
                <c:pt idx="337">
                  <c:v>1.7336138645182499E-2</c:v>
                </c:pt>
                <c:pt idx="338">
                  <c:v>1.7421774290924601E-2</c:v>
                </c:pt>
                <c:pt idx="339">
                  <c:v>1.7507792969311101E-2</c:v>
                </c:pt>
                <c:pt idx="340">
                  <c:v>1.7594199005683601E-2</c:v>
                </c:pt>
                <c:pt idx="341">
                  <c:v>1.7680996798413E-2</c:v>
                </c:pt>
                <c:pt idx="342">
                  <c:v>1.7768190820469099E-2</c:v>
                </c:pt>
                <c:pt idx="343">
                  <c:v>1.7855785621033501E-2</c:v>
                </c:pt>
                <c:pt idx="344">
                  <c:v>1.7943785827157499E-2</c:v>
                </c:pt>
                <c:pt idx="345">
                  <c:v>1.8032196145467101E-2</c:v>
                </c:pt>
                <c:pt idx="346">
                  <c:v>1.8121021363915302E-2</c:v>
                </c:pt>
                <c:pt idx="347">
                  <c:v>1.8210266353585101E-2</c:v>
                </c:pt>
                <c:pt idx="348">
                  <c:v>1.8299936070542599E-2</c:v>
                </c:pt>
                <c:pt idx="349">
                  <c:v>1.8390035557744801E-2</c:v>
                </c:pt>
                <c:pt idx="350">
                  <c:v>1.8480569947001001E-2</c:v>
                </c:pt>
                <c:pt idx="351">
                  <c:v>1.8571544460991601E-2</c:v>
                </c:pt>
                <c:pt idx="352">
                  <c:v>1.86629644153458E-2</c:v>
                </c:pt>
                <c:pt idx="353">
                  <c:v>1.8754835220779899E-2</c:v>
                </c:pt>
                <c:pt idx="354">
                  <c:v>1.88471623852982E-2</c:v>
                </c:pt>
                <c:pt idx="355">
                  <c:v>1.8939951516460302E-2</c:v>
                </c:pt>
                <c:pt idx="356">
                  <c:v>1.9033208323713899E-2</c:v>
                </c:pt>
                <c:pt idx="357">
                  <c:v>1.9126938620799401E-2</c:v>
                </c:pt>
                <c:pt idx="358">
                  <c:v>1.9221148328225399E-2</c:v>
                </c:pt>
                <c:pt idx="359">
                  <c:v>1.9315843475820101E-2</c:v>
                </c:pt>
                <c:pt idx="360">
                  <c:v>1.9411030205359298E-2</c:v>
                </c:pt>
                <c:pt idx="361">
                  <c:v>1.9506714773276101E-2</c:v>
                </c:pt>
                <c:pt idx="362">
                  <c:v>1.9602903553453298E-2</c:v>
                </c:pt>
                <c:pt idx="363">
                  <c:v>1.9699603040102001E-2</c:v>
                </c:pt>
                <c:pt idx="364">
                  <c:v>1.97968198507304E-2</c:v>
                </c:pt>
                <c:pt idx="365">
                  <c:v>1.9894560729205799E-2</c:v>
                </c:pt>
                <c:pt idx="366">
                  <c:v>1.99928325489124E-2</c:v>
                </c:pt>
                <c:pt idx="367">
                  <c:v>2.0091642316009999E-2</c:v>
                </c:pt>
                <c:pt idx="368">
                  <c:v>2.0190997172795901E-2</c:v>
                </c:pt>
                <c:pt idx="369">
                  <c:v>2.0290904401175602E-2</c:v>
                </c:pt>
                <c:pt idx="370">
                  <c:v>2.03913714262451E-2</c:v>
                </c:pt>
                <c:pt idx="371">
                  <c:v>2.04924058199893E-2</c:v>
                </c:pt>
                <c:pt idx="372">
                  <c:v>2.0594015305102301E-2</c:v>
                </c:pt>
                <c:pt idx="373">
                  <c:v>2.06962077589328E-2</c:v>
                </c:pt>
                <c:pt idx="374">
                  <c:v>2.0798991217560101E-2</c:v>
                </c:pt>
                <c:pt idx="375">
                  <c:v>2.0902373880006299E-2</c:v>
                </c:pt>
                <c:pt idx="376">
                  <c:v>2.1006364112589899E-2</c:v>
                </c:pt>
                <c:pt idx="377">
                  <c:v>2.11109704534258E-2</c:v>
                </c:pt>
                <c:pt idx="378">
                  <c:v>2.1216201617079499E-2</c:v>
                </c:pt>
                <c:pt idx="379">
                  <c:v>2.1322066499379101E-2</c:v>
                </c:pt>
                <c:pt idx="380">
                  <c:v>2.14285741823938E-2</c:v>
                </c:pt>
                <c:pt idx="381">
                  <c:v>2.1535733939585602E-2</c:v>
                </c:pt>
                <c:pt idx="382">
                  <c:v>2.16435552411397E-2</c:v>
                </c:pt>
                <c:pt idx="383">
                  <c:v>2.17520477594828E-2</c:v>
                </c:pt>
                <c:pt idx="384">
                  <c:v>2.1861221374997401E-2</c:v>
                </c:pt>
                <c:pt idx="385">
                  <c:v>2.19710861819386E-2</c:v>
                </c:pt>
                <c:pt idx="386">
                  <c:v>2.20816524945638E-2</c:v>
                </c:pt>
                <c:pt idx="387">
                  <c:v>2.21929308534843E-2</c:v>
                </c:pt>
                <c:pt idx="388">
                  <c:v>2.2304932032247302E-2</c:v>
                </c:pt>
                <c:pt idx="389">
                  <c:v>2.2417667044160001E-2</c:v>
                </c:pt>
                <c:pt idx="390">
                  <c:v>2.2531147149364699E-2</c:v>
                </c:pt>
                <c:pt idx="391">
                  <c:v>2.2645383862178702E-2</c:v>
                </c:pt>
                <c:pt idx="392">
                  <c:v>2.27603889587067E-2</c:v>
                </c:pt>
                <c:pt idx="393">
                  <c:v>2.2876174484743099E-2</c:v>
                </c:pt>
                <c:pt idx="394">
                  <c:v>2.2992752763973001E-2</c:v>
                </c:pt>
                <c:pt idx="395">
                  <c:v>2.3110136406488201E-2</c:v>
                </c:pt>
                <c:pt idx="396">
                  <c:v>2.32283383176311E-2</c:v>
                </c:pt>
                <c:pt idx="397">
                  <c:v>2.33473717071838E-2</c:v>
                </c:pt>
                <c:pt idx="398">
                  <c:v>2.34672500989162E-2</c:v>
                </c:pt>
                <c:pt idx="399">
                  <c:v>2.3587987340511402E-2</c:v>
                </c:pt>
                <c:pt idx="400">
                  <c:v>2.3709597613886899E-2</c:v>
                </c:pt>
                <c:pt idx="401">
                  <c:v>2.3832095445928601E-2</c:v>
                </c:pt>
                <c:pt idx="402">
                  <c:v>2.3955495719660099E-2</c:v>
                </c:pt>
                <c:pt idx="403">
                  <c:v>2.4079813685866199E-2</c:v>
                </c:pt>
                <c:pt idx="404">
                  <c:v>2.4205064975194601E-2</c:v>
                </c:pt>
                <c:pt idx="405">
                  <c:v>2.43312656107584E-2</c:v>
                </c:pt>
                <c:pt idx="406">
                  <c:v>2.44584320212657E-2</c:v>
                </c:pt>
                <c:pt idx="407">
                  <c:v>2.45865810547009E-2</c:v>
                </c:pt>
                <c:pt idx="408">
                  <c:v>2.4715729992587799E-2</c:v>
                </c:pt>
                <c:pt idx="409">
                  <c:v>2.4845896564862999E-2</c:v>
                </c:pt>
                <c:pt idx="410">
                  <c:v>2.49770989653917E-2</c:v>
                </c:pt>
                <c:pt idx="411">
                  <c:v>2.5109355868159201E-2</c:v>
                </c:pt>
                <c:pt idx="412">
                  <c:v>2.5242686444173101E-2</c:v>
                </c:pt>
                <c:pt idx="413">
                  <c:v>2.5377110379115799E-2</c:v>
                </c:pt>
                <c:pt idx="414">
                  <c:v>2.5512647891784E-2</c:v>
                </c:pt>
                <c:pt idx="415">
                  <c:v>2.5649319753362199E-2</c:v>
                </c:pt>
                <c:pt idx="416">
                  <c:v>2.5787147307571E-2</c:v>
                </c:pt>
                <c:pt idx="417">
                  <c:v>2.5926152491741999E-2</c:v>
                </c:pt>
                <c:pt idx="418">
                  <c:v>2.60663578588681E-2</c:v>
                </c:pt>
                <c:pt idx="419">
                  <c:v>2.6207786600685599E-2</c:v>
                </c:pt>
                <c:pt idx="420">
                  <c:v>2.6350462571845399E-2</c:v>
                </c:pt>
                <c:pt idx="421">
                  <c:v>2.6494410315235299E-2</c:v>
                </c:pt>
                <c:pt idx="422">
                  <c:v>2.66396550885208E-2</c:v>
                </c:pt>
                <c:pt idx="423">
                  <c:v>2.67862228919734E-2</c:v>
                </c:pt>
                <c:pt idx="424">
                  <c:v>2.6934140497664599E-2</c:v>
                </c:pt>
                <c:pt idx="425">
                  <c:v>2.70834354801027E-2</c:v>
                </c:pt>
                <c:pt idx="426">
                  <c:v>2.7234136248403502E-2</c:v>
                </c:pt>
                <c:pt idx="427">
                  <c:v>2.7386272080082898E-2</c:v>
                </c:pt>
                <c:pt idx="428">
                  <c:v>2.7539873156574302E-2</c:v>
                </c:pt>
                <c:pt idx="429">
                  <c:v>2.7694970600574399E-2</c:v>
                </c:pt>
                <c:pt idx="430">
                  <c:v>2.78515965153328E-2</c:v>
                </c:pt>
                <c:pt idx="431">
                  <c:v>2.8009784026007799E-2</c:v>
                </c:pt>
                <c:pt idx="432">
                  <c:v>2.81695673232185E-2</c:v>
                </c:pt>
                <c:pt idx="433">
                  <c:v>2.8330981708936401E-2</c:v>
                </c:pt>
                <c:pt idx="434">
                  <c:v>2.8494063644866799E-2</c:v>
                </c:pt>
                <c:pt idx="435">
                  <c:v>2.8658850803484199E-2</c:v>
                </c:pt>
                <c:pt idx="436">
                  <c:v>2.8825382121898099E-2</c:v>
                </c:pt>
                <c:pt idx="437">
                  <c:v>2.8993697858739401E-2</c:v>
                </c:pt>
                <c:pt idx="438">
                  <c:v>2.9163839654271599E-2</c:v>
                </c:pt>
                <c:pt idx="439">
                  <c:v>2.9335850593948599E-2</c:v>
                </c:pt>
                <c:pt idx="440">
                  <c:v>2.95097752756599E-2</c:v>
                </c:pt>
                <c:pt idx="441">
                  <c:v>2.9685659880919101E-2</c:v>
                </c:pt>
                <c:pt idx="442">
                  <c:v>2.98635522502795E-2</c:v>
                </c:pt>
                <c:pt idx="443">
                  <c:v>3.0043501963278402E-2</c:v>
                </c:pt>
                <c:pt idx="444">
                  <c:v>3.0225560423240198E-2</c:v>
                </c:pt>
                <c:pt idx="445">
                  <c:v>3.0409780947297401E-2</c:v>
                </c:pt>
                <c:pt idx="446">
                  <c:v>3.0596218862017199E-2</c:v>
                </c:pt>
                <c:pt idx="447">
                  <c:v>3.07849316050572E-2</c:v>
                </c:pt>
                <c:pt idx="448">
                  <c:v>3.0975978833312601E-2</c:v>
                </c:pt>
                <c:pt idx="449">
                  <c:v>3.1169422538055502E-2</c:v>
                </c:pt>
                <c:pt idx="450">
                  <c:v>3.13653271676156E-2</c:v>
                </c:pt>
                <c:pt idx="451">
                  <c:v>3.1563759758202699E-2</c:v>
                </c:pt>
                <c:pt idx="452">
                  <c:v>3.17647900735245E-2</c:v>
                </c:pt>
                <c:pt idx="453">
                  <c:v>3.1968490753919498E-2</c:v>
                </c:pt>
                <c:pt idx="454">
                  <c:v>3.2174937475789998E-2</c:v>
                </c:pt>
                <c:pt idx="455">
                  <c:v>3.2384209122201503E-2</c:v>
                </c:pt>
                <c:pt idx="456">
                  <c:v>3.2596387965595802E-2</c:v>
                </c:pt>
                <c:pt idx="457">
                  <c:v>3.2811559863663797E-2</c:v>
                </c:pt>
                <c:pt idx="458">
                  <c:v>3.3029814469529899E-2</c:v>
                </c:pt>
                <c:pt idx="459">
                  <c:v>3.3251245457517502E-2</c:v>
                </c:pt>
                <c:pt idx="460">
                  <c:v>3.3475950765899501E-2</c:v>
                </c:pt>
                <c:pt idx="461">
                  <c:v>3.3704032858189598E-2</c:v>
                </c:pt>
                <c:pt idx="462">
                  <c:v>3.3935599004691702E-2</c:v>
                </c:pt>
                <c:pt idx="463">
                  <c:v>3.4170761586223598E-2</c:v>
                </c:pt>
                <c:pt idx="464">
                  <c:v>3.4409638422133799E-2</c:v>
                </c:pt>
                <c:pt idx="465">
                  <c:v>3.46523531249801E-2</c:v>
                </c:pt>
                <c:pt idx="466">
                  <c:v>3.4899035484506097E-2</c:v>
                </c:pt>
                <c:pt idx="467">
                  <c:v>3.5149821883861697E-2</c:v>
                </c:pt>
                <c:pt idx="468">
                  <c:v>3.5404855751367099E-2</c:v>
                </c:pt>
                <c:pt idx="469">
                  <c:v>3.5664288051515301E-2</c:v>
                </c:pt>
                <c:pt idx="470">
                  <c:v>3.5928277819368699E-2</c:v>
                </c:pt>
                <c:pt idx="471">
                  <c:v>3.6196992743023702E-2</c:v>
                </c:pt>
                <c:pt idx="472">
                  <c:v>3.6470609799415001E-2</c:v>
                </c:pt>
                <c:pt idx="473">
                  <c:v>3.6749315949418201E-2</c:v>
                </c:pt>
                <c:pt idx="474">
                  <c:v>3.7033308899000299E-2</c:v>
                </c:pt>
                <c:pt idx="475">
                  <c:v>3.7322797934076203E-2</c:v>
                </c:pt>
                <c:pt idx="476">
                  <c:v>3.7618004837789001E-2</c:v>
                </c:pt>
                <c:pt idx="477">
                  <c:v>3.7919164900153797E-2</c:v>
                </c:pt>
                <c:pt idx="478">
                  <c:v>3.8226528031431298E-2</c:v>
                </c:pt>
                <c:pt idx="479">
                  <c:v>3.8540359992260298E-2</c:v>
                </c:pt>
                <c:pt idx="480">
                  <c:v>3.88609437555269E-2</c:v>
                </c:pt>
                <c:pt idx="481">
                  <c:v>3.9188581017232799E-2</c:v>
                </c:pt>
                <c:pt idx="482">
                  <c:v>3.9523593876323898E-2</c:v>
                </c:pt>
                <c:pt idx="483">
                  <c:v>3.9866326706620298E-2</c:v>
                </c:pt>
                <c:pt idx="484">
                  <c:v>4.0217148247775301E-2</c:v>
                </c:pt>
                <c:pt idx="485">
                  <c:v>4.0576453946685999E-2</c:v>
                </c:pt>
                <c:pt idx="486">
                  <c:v>4.0944668586166702E-2</c:v>
                </c:pt>
                <c:pt idx="487">
                  <c:v>4.13222492441499E-2</c:v>
                </c:pt>
                <c:pt idx="488">
                  <c:v>4.1709688634475099E-2</c:v>
                </c:pt>
                <c:pt idx="489">
                  <c:v>4.21075188897524E-2</c:v>
                </c:pt>
                <c:pt idx="490">
                  <c:v>4.2516315858265798E-2</c:v>
                </c:pt>
                <c:pt idx="491">
                  <c:v>4.2936704000909903E-2</c:v>
                </c:pt>
                <c:pt idx="492">
                  <c:v>4.3369361991396502E-2</c:v>
                </c:pt>
                <c:pt idx="493">
                  <c:v>4.3815029144277297E-2</c:v>
                </c:pt>
                <c:pt idx="494">
                  <c:v>4.4274512821802302E-2</c:v>
                </c:pt>
                <c:pt idx="495">
                  <c:v>4.4748697003755701E-2</c:v>
                </c:pt>
                <c:pt idx="496">
                  <c:v>4.5238552246071803E-2</c:v>
                </c:pt>
                <c:pt idx="497">
                  <c:v>4.5745147306835203E-2</c:v>
                </c:pt>
                <c:pt idx="498">
                  <c:v>4.6269662785650097E-2</c:v>
                </c:pt>
                <c:pt idx="499">
                  <c:v>4.68134072090233E-2</c:v>
                </c:pt>
                <c:pt idx="500">
                  <c:v>4.73778361067686E-2</c:v>
                </c:pt>
                <c:pt idx="501">
                  <c:v>4.79645747714234E-2</c:v>
                </c:pt>
                <c:pt idx="502">
                  <c:v>4.8575445586724698E-2</c:v>
                </c:pt>
                <c:pt idx="503">
                  <c:v>4.9212501070002003E-2</c:v>
                </c:pt>
                <c:pt idx="504">
                  <c:v>4.98780641222571E-2</c:v>
                </c:pt>
                <c:pt idx="505">
                  <c:v>5.05747774555858E-2</c:v>
                </c:pt>
                <c:pt idx="506">
                  <c:v>5.1305664824904E-2</c:v>
                </c:pt>
                <c:pt idx="507">
                  <c:v>5.2074207611349198E-2</c:v>
                </c:pt>
                <c:pt idx="508">
                  <c:v>5.2884441612889903E-2</c:v>
                </c:pt>
                <c:pt idx="509">
                  <c:v>5.3741080787536297E-2</c:v>
                </c:pt>
                <c:pt idx="510">
                  <c:v>5.46496774741448E-2</c:v>
                </c:pt>
                <c:pt idx="511">
                  <c:v>5.5616832785686597E-2</c:v>
                </c:pt>
                <c:pt idx="512">
                  <c:v>5.66504772643497E-2</c:v>
                </c:pt>
                <c:pt idx="513">
                  <c:v>5.7760251937149398E-2</c:v>
                </c:pt>
                <c:pt idx="514">
                  <c:v>5.8958036145278003E-2</c:v>
                </c:pt>
                <c:pt idx="515">
                  <c:v>6.0258695579208897E-2</c:v>
                </c:pt>
                <c:pt idx="516">
                  <c:v>6.1396832833996703E-2</c:v>
                </c:pt>
                <c:pt idx="517">
                  <c:v>6.25582738852168E-2</c:v>
                </c:pt>
                <c:pt idx="518">
                  <c:v>6.3743898455068504E-2</c:v>
                </c:pt>
                <c:pt idx="519">
                  <c:v>6.4954566036964395E-2</c:v>
                </c:pt>
                <c:pt idx="520">
                  <c:v>6.6191178331312397E-2</c:v>
                </c:pt>
                <c:pt idx="521">
                  <c:v>6.7454681783734594E-2</c:v>
                </c:pt>
                <c:pt idx="522">
                  <c:v>6.8746070304897794E-2</c:v>
                </c:pt>
                <c:pt idx="523">
                  <c:v>7.0066388187263004E-2</c:v>
                </c:pt>
                <c:pt idx="524">
                  <c:v>7.1416733235561802E-2</c:v>
                </c:pt>
                <c:pt idx="525">
                  <c:v>7.2798260129475004E-2</c:v>
                </c:pt>
                <c:pt idx="526">
                  <c:v>7.4212184038849202E-2</c:v>
                </c:pt>
                <c:pt idx="527">
                  <c:v>7.56597845138368E-2</c:v>
                </c:pt>
                <c:pt idx="528">
                  <c:v>7.7142409674680598E-2</c:v>
                </c:pt>
                <c:pt idx="529">
                  <c:v>7.86614807284165E-2</c:v>
                </c:pt>
                <c:pt idx="530">
                  <c:v>8.0218496842672002E-2</c:v>
                </c:pt>
                <c:pt idx="531">
                  <c:v>8.1815040409973602E-2</c:v>
                </c:pt>
                <c:pt idx="532">
                  <c:v>8.3452782739599704E-2</c:v>
                </c:pt>
                <c:pt idx="533">
                  <c:v>8.5133490218114699E-2</c:v>
                </c:pt>
                <c:pt idx="534">
                  <c:v>8.6859030984310998E-2</c:v>
                </c:pt>
                <c:pt idx="535">
                  <c:v>8.8631382169475803E-2</c:v>
                </c:pt>
                <c:pt idx="536">
                  <c:v>9.0452637759768306E-2</c:v>
                </c:pt>
                <c:pt idx="537">
                  <c:v>9.2325017144115604E-2</c:v>
                </c:pt>
                <c:pt idx="538">
                  <c:v>9.4250874418565E-2</c:v>
                </c:pt>
                <c:pt idx="539">
                  <c:v>9.6232708526567498E-2</c:v>
                </c:pt>
                <c:pt idx="540">
                  <c:v>9.8273174324382206E-2</c:v>
                </c:pt>
                <c:pt idx="541">
                  <c:v>0.100375094671869</c:v>
                </c:pt>
                <c:pt idx="542">
                  <c:v>0.102541473661591</c:v>
                </c:pt>
                <c:pt idx="543">
                  <c:v>0.104775511113609</c:v>
                </c:pt>
                <c:pt idx="544">
                  <c:v>0.10708061847998</c:v>
                </c:pt>
                <c:pt idx="545">
                  <c:v>0.10946043632201199</c:v>
                </c:pt>
                <c:pt idx="546">
                  <c:v>0.111918853545347</c:v>
                </c:pt>
                <c:pt idx="547">
                  <c:v>0.11446002860325601</c:v>
                </c:pt>
                <c:pt idx="548">
                  <c:v>0.11708841290793701</c:v>
                </c:pt>
                <c:pt idx="549">
                  <c:v>0.119808776723589</c:v>
                </c:pt>
                <c:pt idx="550">
                  <c:v>0.122626237854673</c:v>
                </c:pt>
                <c:pt idx="551">
                  <c:v>0.12554629348886201</c:v>
                </c:pt>
                <c:pt idx="552">
                  <c:v>0.12857485560815499</c:v>
                </c:pt>
                <c:pt idx="553">
                  <c:v>0.13171829044484101</c:v>
                </c:pt>
                <c:pt idx="554">
                  <c:v>0.134983462533282</c:v>
                </c:pt>
                <c:pt idx="555">
                  <c:v>0.138377783996152</c:v>
                </c:pt>
                <c:pt idx="556">
                  <c:v>0.14190926980733801</c:v>
                </c:pt>
                <c:pt idx="557">
                  <c:v>0.145586599896666</c:v>
                </c:pt>
                <c:pt idx="558">
                  <c:v>0.14941918910792901</c:v>
                </c:pt>
                <c:pt idx="559">
                  <c:v>0.153417266196513</c:v>
                </c:pt>
                <c:pt idx="560">
                  <c:v>0.15759196326243199</c:v>
                </c:pt>
                <c:pt idx="561">
                  <c:v>0.16195541726673701</c:v>
                </c:pt>
                <c:pt idx="562">
                  <c:v>0.16652088558384801</c:v>
                </c:pt>
                <c:pt idx="563">
                  <c:v>0.17130287791176199</c:v>
                </c:pt>
                <c:pt idx="564">
                  <c:v>0.17631730731214701</c:v>
                </c:pt>
                <c:pt idx="565">
                  <c:v>0.18158166370285</c:v>
                </c:pt>
                <c:pt idx="566">
                  <c:v>0.18711521380215601</c:v>
                </c:pt>
                <c:pt idx="567">
                  <c:v>0.19293923236008501</c:v>
                </c:pt>
                <c:pt idx="568">
                  <c:v>0.199077270549845</c:v>
                </c:pt>
                <c:pt idx="569">
                  <c:v>0.20555546868798699</c:v>
                </c:pt>
                <c:pt idx="570">
                  <c:v>0.212402922077843</c:v>
                </c:pt>
                <c:pt idx="571">
                  <c:v>0.21965211082397601</c:v>
                </c:pt>
                <c:pt idx="572">
                  <c:v>0.227339407074066</c:v>
                </c:pt>
              </c:numCache>
            </c:numRef>
          </c:xVal>
          <c:yVal>
            <c:numRef>
              <c:f>Exp_res!$BY$3:$BY$650</c:f>
              <c:numCache>
                <c:formatCode>General</c:formatCode>
                <c:ptCount val="648"/>
                <c:pt idx="0" formatCode="0.00%">
                  <c:v>0</c:v>
                </c:pt>
                <c:pt idx="1">
                  <c:v>0.84375</c:v>
                </c:pt>
                <c:pt idx="2">
                  <c:v>2.5270417705735899</c:v>
                </c:pt>
                <c:pt idx="3">
                  <c:v>4.2103335411471798</c:v>
                </c:pt>
                <c:pt idx="4">
                  <c:v>5.8936253117207702</c:v>
                </c:pt>
                <c:pt idx="5">
                  <c:v>7.5769170822943597</c:v>
                </c:pt>
                <c:pt idx="6">
                  <c:v>9.2602088528679491</c:v>
                </c:pt>
                <c:pt idx="7">
                  <c:v>10.9435006234415</c:v>
                </c:pt>
                <c:pt idx="8">
                  <c:v>12.6267923940151</c:v>
                </c:pt>
                <c:pt idx="9">
                  <c:v>14.3100841645887</c:v>
                </c:pt>
                <c:pt idx="10">
                  <c:v>15.9933759351623</c:v>
                </c:pt>
                <c:pt idx="11">
                  <c:v>17.676667705735898</c:v>
                </c:pt>
                <c:pt idx="12">
                  <c:v>19.359959476309498</c:v>
                </c:pt>
                <c:pt idx="13">
                  <c:v>21.043251246883099</c:v>
                </c:pt>
                <c:pt idx="14">
                  <c:v>22.726543017456699</c:v>
                </c:pt>
                <c:pt idx="15">
                  <c:v>24.409834788030299</c:v>
                </c:pt>
                <c:pt idx="16">
                  <c:v>26.093126558603799</c:v>
                </c:pt>
                <c:pt idx="17">
                  <c:v>27.7764183291774</c:v>
                </c:pt>
                <c:pt idx="18">
                  <c:v>29.459710099751</c:v>
                </c:pt>
                <c:pt idx="19">
                  <c:v>31.1430018703246</c:v>
                </c:pt>
                <c:pt idx="20">
                  <c:v>32.8262936408982</c:v>
                </c:pt>
                <c:pt idx="21">
                  <c:v>34.509585411471797</c:v>
                </c:pt>
                <c:pt idx="22">
                  <c:v>36.1928771820454</c:v>
                </c:pt>
                <c:pt idx="23">
                  <c:v>37.876168952618997</c:v>
                </c:pt>
                <c:pt idx="24">
                  <c:v>39.559460723192601</c:v>
                </c:pt>
                <c:pt idx="25">
                  <c:v>41.242752493766098</c:v>
                </c:pt>
                <c:pt idx="26">
                  <c:v>42.926044264339701</c:v>
                </c:pt>
                <c:pt idx="27">
                  <c:v>44.609336034913298</c:v>
                </c:pt>
                <c:pt idx="28">
                  <c:v>46.292627805486902</c:v>
                </c:pt>
                <c:pt idx="29">
                  <c:v>47.975919576060498</c:v>
                </c:pt>
                <c:pt idx="30">
                  <c:v>49.659211346634102</c:v>
                </c:pt>
                <c:pt idx="31">
                  <c:v>51.342503117207698</c:v>
                </c:pt>
                <c:pt idx="32">
                  <c:v>53.025794887781302</c:v>
                </c:pt>
                <c:pt idx="33">
                  <c:v>54.709086658354899</c:v>
                </c:pt>
                <c:pt idx="34">
                  <c:v>56.392378428928502</c:v>
                </c:pt>
                <c:pt idx="35">
                  <c:v>58.075670199501999</c:v>
                </c:pt>
                <c:pt idx="36">
                  <c:v>59.758961970075603</c:v>
                </c:pt>
                <c:pt idx="37">
                  <c:v>61.4422537406492</c:v>
                </c:pt>
                <c:pt idx="38">
                  <c:v>63.125545511222803</c:v>
                </c:pt>
                <c:pt idx="39">
                  <c:v>64.8088372817964</c:v>
                </c:pt>
                <c:pt idx="40">
                  <c:v>66.492129052370004</c:v>
                </c:pt>
                <c:pt idx="41">
                  <c:v>68.175420822943593</c:v>
                </c:pt>
                <c:pt idx="42">
                  <c:v>69.858712593517197</c:v>
                </c:pt>
                <c:pt idx="43">
                  <c:v>71.542004364090801</c:v>
                </c:pt>
                <c:pt idx="44">
                  <c:v>73.225296134664305</c:v>
                </c:pt>
                <c:pt idx="45">
                  <c:v>74.908587905237894</c:v>
                </c:pt>
                <c:pt idx="46">
                  <c:v>76.591879675811498</c:v>
                </c:pt>
                <c:pt idx="47">
                  <c:v>78.275171446385102</c:v>
                </c:pt>
                <c:pt idx="48">
                  <c:v>79.958463216958705</c:v>
                </c:pt>
                <c:pt idx="49">
                  <c:v>81.641754987532295</c:v>
                </c:pt>
                <c:pt idx="50">
                  <c:v>83.325046758105898</c:v>
                </c:pt>
                <c:pt idx="51">
                  <c:v>85.008338528679502</c:v>
                </c:pt>
                <c:pt idx="52">
                  <c:v>86.691630299253106</c:v>
                </c:pt>
                <c:pt idx="53">
                  <c:v>88.374922069826695</c:v>
                </c:pt>
                <c:pt idx="54">
                  <c:v>90.0582138404002</c:v>
                </c:pt>
                <c:pt idx="55">
                  <c:v>91.741505610973803</c:v>
                </c:pt>
                <c:pt idx="56">
                  <c:v>93.424797381547407</c:v>
                </c:pt>
                <c:pt idx="57">
                  <c:v>95.108089152120996</c:v>
                </c:pt>
                <c:pt idx="58">
                  <c:v>96.7913809226946</c:v>
                </c:pt>
                <c:pt idx="59">
                  <c:v>98.474672693268204</c:v>
                </c:pt>
                <c:pt idx="60">
                  <c:v>100.15796446384201</c:v>
                </c:pt>
                <c:pt idx="61">
                  <c:v>101.841256234415</c:v>
                </c:pt>
                <c:pt idx="62">
                  <c:v>103.524548004989</c:v>
                </c:pt>
                <c:pt idx="63">
                  <c:v>105.207839775563</c:v>
                </c:pt>
                <c:pt idx="64">
                  <c:v>106.89113154613599</c:v>
                </c:pt>
                <c:pt idx="65">
                  <c:v>108.57442331671</c:v>
                </c:pt>
                <c:pt idx="66">
                  <c:v>110.257715087283</c:v>
                </c:pt>
                <c:pt idx="67">
                  <c:v>111.941006857857</c:v>
                </c:pt>
                <c:pt idx="68">
                  <c:v>113.62429862843</c:v>
                </c:pt>
                <c:pt idx="69">
                  <c:v>115.307590399004</c:v>
                </c:pt>
                <c:pt idx="70">
                  <c:v>116.990882169578</c:v>
                </c:pt>
                <c:pt idx="71">
                  <c:v>118.67417394015099</c:v>
                </c:pt>
                <c:pt idx="72">
                  <c:v>120.35746571072499</c:v>
                </c:pt>
                <c:pt idx="73">
                  <c:v>122.040757481298</c:v>
                </c:pt>
                <c:pt idx="74">
                  <c:v>123.724049251872</c:v>
                </c:pt>
                <c:pt idx="75">
                  <c:v>125.407341022446</c:v>
                </c:pt>
                <c:pt idx="76">
                  <c:v>127.090632793019</c:v>
                </c:pt>
                <c:pt idx="77">
                  <c:v>128.773924563593</c:v>
                </c:pt>
                <c:pt idx="78">
                  <c:v>130.45721633416599</c:v>
                </c:pt>
                <c:pt idx="79">
                  <c:v>132.14050810474001</c:v>
                </c:pt>
                <c:pt idx="80">
                  <c:v>133.82379987531399</c:v>
                </c:pt>
                <c:pt idx="81">
                  <c:v>135.50709164588699</c:v>
                </c:pt>
                <c:pt idx="82">
                  <c:v>137.190383416461</c:v>
                </c:pt>
                <c:pt idx="83">
                  <c:v>138.873675187034</c:v>
                </c:pt>
                <c:pt idx="84">
                  <c:v>140.55696695760801</c:v>
                </c:pt>
                <c:pt idx="85">
                  <c:v>142.240258728182</c:v>
                </c:pt>
                <c:pt idx="86">
                  <c:v>143.92355049875499</c:v>
                </c:pt>
                <c:pt idx="87">
                  <c:v>145.60684226932901</c:v>
                </c:pt>
                <c:pt idx="88">
                  <c:v>147.290134039902</c:v>
                </c:pt>
                <c:pt idx="89">
                  <c:v>148.97342581047599</c:v>
                </c:pt>
                <c:pt idx="90">
                  <c:v>150.65671758104901</c:v>
                </c:pt>
                <c:pt idx="91">
                  <c:v>152.340009351623</c:v>
                </c:pt>
                <c:pt idx="92">
                  <c:v>154.02330112219701</c:v>
                </c:pt>
                <c:pt idx="93">
                  <c:v>155.70659289277</c:v>
                </c:pt>
                <c:pt idx="94">
                  <c:v>157.38988466334399</c:v>
                </c:pt>
                <c:pt idx="95">
                  <c:v>159.07317643391701</c:v>
                </c:pt>
                <c:pt idx="96">
                  <c:v>160.756468204491</c:v>
                </c:pt>
                <c:pt idx="97">
                  <c:v>162.43975997506499</c:v>
                </c:pt>
                <c:pt idx="98">
                  <c:v>164.12305174563801</c:v>
                </c:pt>
                <c:pt idx="99">
                  <c:v>165.806343516212</c:v>
                </c:pt>
                <c:pt idx="100">
                  <c:v>167.48963528678499</c:v>
                </c:pt>
                <c:pt idx="101">
                  <c:v>169.172927057359</c:v>
                </c:pt>
                <c:pt idx="102">
                  <c:v>170.85621882793299</c:v>
                </c:pt>
                <c:pt idx="103">
                  <c:v>172.53951059850601</c:v>
                </c:pt>
                <c:pt idx="104">
                  <c:v>174.22280236908</c:v>
                </c:pt>
                <c:pt idx="105">
                  <c:v>175.90609413965299</c:v>
                </c:pt>
                <c:pt idx="106">
                  <c:v>177.58938591022701</c:v>
                </c:pt>
                <c:pt idx="107">
                  <c:v>179.2726776808</c:v>
                </c:pt>
                <c:pt idx="108">
                  <c:v>180.95596945137399</c:v>
                </c:pt>
                <c:pt idx="109">
                  <c:v>182.639261221948</c:v>
                </c:pt>
                <c:pt idx="110">
                  <c:v>184.322552992521</c:v>
                </c:pt>
                <c:pt idx="111">
                  <c:v>186.00584476309501</c:v>
                </c:pt>
                <c:pt idx="112">
                  <c:v>187.68913653366801</c:v>
                </c:pt>
                <c:pt idx="113">
                  <c:v>189.37242830424199</c:v>
                </c:pt>
                <c:pt idx="114">
                  <c:v>191.05572007481601</c:v>
                </c:pt>
                <c:pt idx="115">
                  <c:v>192.739011845389</c:v>
                </c:pt>
                <c:pt idx="116">
                  <c:v>194.42230361596299</c:v>
                </c:pt>
                <c:pt idx="117">
                  <c:v>196.10559538653601</c:v>
                </c:pt>
                <c:pt idx="118">
                  <c:v>197.78888715711</c:v>
                </c:pt>
                <c:pt idx="119">
                  <c:v>199.47217892768401</c:v>
                </c:pt>
                <c:pt idx="120">
                  <c:v>201.15547069825701</c:v>
                </c:pt>
                <c:pt idx="121">
                  <c:v>202.83876246883099</c:v>
                </c:pt>
                <c:pt idx="122">
                  <c:v>204.52205423940401</c:v>
                </c:pt>
                <c:pt idx="123">
                  <c:v>206.205346009978</c:v>
                </c:pt>
                <c:pt idx="124">
                  <c:v>207.88863778055099</c:v>
                </c:pt>
                <c:pt idx="125">
                  <c:v>209.57192955112501</c:v>
                </c:pt>
                <c:pt idx="126">
                  <c:v>211.255221321699</c:v>
                </c:pt>
                <c:pt idx="127">
                  <c:v>212.93851309227199</c:v>
                </c:pt>
                <c:pt idx="128">
                  <c:v>214.62180486284601</c:v>
                </c:pt>
                <c:pt idx="129">
                  <c:v>216.305096633419</c:v>
                </c:pt>
                <c:pt idx="130">
                  <c:v>217.98838840399301</c:v>
                </c:pt>
                <c:pt idx="131">
                  <c:v>219.671680174567</c:v>
                </c:pt>
                <c:pt idx="132">
                  <c:v>221.35497194513999</c:v>
                </c:pt>
                <c:pt idx="133">
                  <c:v>223.03826371571401</c:v>
                </c:pt>
                <c:pt idx="134">
                  <c:v>224.721555486287</c:v>
                </c:pt>
                <c:pt idx="135">
                  <c:v>226.40484725686099</c:v>
                </c:pt>
                <c:pt idx="136">
                  <c:v>228.08813902743501</c:v>
                </c:pt>
                <c:pt idx="137">
                  <c:v>229.771430798008</c:v>
                </c:pt>
                <c:pt idx="138">
                  <c:v>231.45472256858201</c:v>
                </c:pt>
                <c:pt idx="139">
                  <c:v>233.13801433915501</c:v>
                </c:pt>
                <c:pt idx="140">
                  <c:v>234.82130610972899</c:v>
                </c:pt>
                <c:pt idx="141">
                  <c:v>236.50459788030301</c:v>
                </c:pt>
                <c:pt idx="142">
                  <c:v>238.187889650876</c:v>
                </c:pt>
                <c:pt idx="143">
                  <c:v>239.87118142144999</c:v>
                </c:pt>
                <c:pt idx="144">
                  <c:v>241.55447319202301</c:v>
                </c:pt>
                <c:pt idx="145">
                  <c:v>243.237764962597</c:v>
                </c:pt>
                <c:pt idx="146">
                  <c:v>244.92105673316999</c:v>
                </c:pt>
                <c:pt idx="147">
                  <c:v>246.60434850374401</c:v>
                </c:pt>
                <c:pt idx="148">
                  <c:v>248.28764027431799</c:v>
                </c:pt>
                <c:pt idx="149">
                  <c:v>249.97093204489099</c:v>
                </c:pt>
                <c:pt idx="150">
                  <c:v>251.654223815465</c:v>
                </c:pt>
                <c:pt idx="151">
                  <c:v>253.33751558603799</c:v>
                </c:pt>
                <c:pt idx="152">
                  <c:v>255.02080735661201</c:v>
                </c:pt>
                <c:pt idx="153">
                  <c:v>256.704099127186</c:v>
                </c:pt>
                <c:pt idx="154">
                  <c:v>258.38739089775902</c:v>
                </c:pt>
                <c:pt idx="155">
                  <c:v>260.07068266833301</c:v>
                </c:pt>
                <c:pt idx="156">
                  <c:v>261.75397443890603</c:v>
                </c:pt>
                <c:pt idx="157">
                  <c:v>263.43726620948001</c:v>
                </c:pt>
                <c:pt idx="158">
                  <c:v>265.120557980054</c:v>
                </c:pt>
                <c:pt idx="159">
                  <c:v>266.80384975062702</c:v>
                </c:pt>
                <c:pt idx="160">
                  <c:v>268.48714152120101</c:v>
                </c:pt>
                <c:pt idx="161">
                  <c:v>270.17043329177397</c:v>
                </c:pt>
                <c:pt idx="162">
                  <c:v>271.85372506234802</c:v>
                </c:pt>
                <c:pt idx="163">
                  <c:v>273.53701683292098</c:v>
                </c:pt>
                <c:pt idx="164">
                  <c:v>275.22030860349503</c:v>
                </c:pt>
                <c:pt idx="165">
                  <c:v>276.90360037406901</c:v>
                </c:pt>
                <c:pt idx="166">
                  <c:v>278.58689214464198</c:v>
                </c:pt>
                <c:pt idx="167">
                  <c:v>280.27018391521602</c:v>
                </c:pt>
                <c:pt idx="168">
                  <c:v>281.95347568578899</c:v>
                </c:pt>
                <c:pt idx="169">
                  <c:v>283.63676745636297</c:v>
                </c:pt>
                <c:pt idx="170">
                  <c:v>285.32005922693702</c:v>
                </c:pt>
                <c:pt idx="171">
                  <c:v>287.00335099750998</c:v>
                </c:pt>
                <c:pt idx="172">
                  <c:v>288.68664276808403</c:v>
                </c:pt>
                <c:pt idx="173">
                  <c:v>290.36993453865699</c:v>
                </c:pt>
                <c:pt idx="174">
                  <c:v>292.05322630923098</c:v>
                </c:pt>
                <c:pt idx="175">
                  <c:v>293.73651807980502</c:v>
                </c:pt>
                <c:pt idx="176">
                  <c:v>295.41980985037799</c:v>
                </c:pt>
                <c:pt idx="177">
                  <c:v>297.10310162095197</c:v>
                </c:pt>
                <c:pt idx="178">
                  <c:v>298.786393391525</c:v>
                </c:pt>
                <c:pt idx="179">
                  <c:v>300.46968516209898</c:v>
                </c:pt>
                <c:pt idx="180">
                  <c:v>302.15297693267303</c:v>
                </c:pt>
                <c:pt idx="181">
                  <c:v>303.83626870324599</c:v>
                </c:pt>
                <c:pt idx="182">
                  <c:v>305.51956047381998</c:v>
                </c:pt>
                <c:pt idx="183">
                  <c:v>307.202852244393</c:v>
                </c:pt>
                <c:pt idx="184">
                  <c:v>308.88614401496699</c:v>
                </c:pt>
                <c:pt idx="185">
                  <c:v>310.56943578554001</c:v>
                </c:pt>
                <c:pt idx="186">
                  <c:v>312.252727556114</c:v>
                </c:pt>
                <c:pt idx="187">
                  <c:v>313.93601932668798</c:v>
                </c:pt>
                <c:pt idx="188">
                  <c:v>315.619311097261</c:v>
                </c:pt>
                <c:pt idx="189">
                  <c:v>317.30260286783499</c:v>
                </c:pt>
                <c:pt idx="190">
                  <c:v>318.98589463840801</c:v>
                </c:pt>
                <c:pt idx="191">
                  <c:v>320.669186408982</c:v>
                </c:pt>
                <c:pt idx="192">
                  <c:v>322.35247817955599</c:v>
                </c:pt>
                <c:pt idx="193">
                  <c:v>324.03576995012901</c:v>
                </c:pt>
                <c:pt idx="194">
                  <c:v>325.719061720703</c:v>
                </c:pt>
                <c:pt idx="195">
                  <c:v>327.40235349127602</c:v>
                </c:pt>
                <c:pt idx="196">
                  <c:v>329.08564526185</c:v>
                </c:pt>
                <c:pt idx="197">
                  <c:v>330.76893703242399</c:v>
                </c:pt>
                <c:pt idx="198">
                  <c:v>332.45222880299701</c:v>
                </c:pt>
                <c:pt idx="199">
                  <c:v>334.135520573571</c:v>
                </c:pt>
                <c:pt idx="200">
                  <c:v>335.81881234414402</c:v>
                </c:pt>
                <c:pt idx="201">
                  <c:v>337.50210411471801</c:v>
                </c:pt>
                <c:pt idx="202">
                  <c:v>339.18539588529097</c:v>
                </c:pt>
                <c:pt idx="203">
                  <c:v>340.86868765586502</c:v>
                </c:pt>
                <c:pt idx="204">
                  <c:v>342.551979426439</c:v>
                </c:pt>
                <c:pt idx="205">
                  <c:v>344.23527119701203</c:v>
                </c:pt>
                <c:pt idx="206">
                  <c:v>345.91856296758601</c:v>
                </c:pt>
                <c:pt idx="207">
                  <c:v>347.60185473815898</c:v>
                </c:pt>
                <c:pt idx="208">
                  <c:v>349.28514650873302</c:v>
                </c:pt>
                <c:pt idx="209">
                  <c:v>350.96843827930701</c:v>
                </c:pt>
                <c:pt idx="210">
                  <c:v>352.65173004987997</c:v>
                </c:pt>
                <c:pt idx="211">
                  <c:v>354.33502182045402</c:v>
                </c:pt>
                <c:pt idx="212">
                  <c:v>356.01831359102698</c:v>
                </c:pt>
                <c:pt idx="213">
                  <c:v>357.70160536160103</c:v>
                </c:pt>
                <c:pt idx="214">
                  <c:v>359.38489713217501</c:v>
                </c:pt>
                <c:pt idx="215">
                  <c:v>361.06818890274798</c:v>
                </c:pt>
                <c:pt idx="216">
                  <c:v>362.75148067332202</c:v>
                </c:pt>
                <c:pt idx="217">
                  <c:v>364.43477244389499</c:v>
                </c:pt>
                <c:pt idx="218">
                  <c:v>366.11806421446897</c:v>
                </c:pt>
                <c:pt idx="219">
                  <c:v>367.80135598504199</c:v>
                </c:pt>
                <c:pt idx="220">
                  <c:v>369.48464775561598</c:v>
                </c:pt>
                <c:pt idx="221">
                  <c:v>371.16793952619003</c:v>
                </c:pt>
                <c:pt idx="222">
                  <c:v>372.85123129676299</c:v>
                </c:pt>
                <c:pt idx="223">
                  <c:v>374.53452306733698</c:v>
                </c:pt>
                <c:pt idx="224">
                  <c:v>376.21781483791</c:v>
                </c:pt>
                <c:pt idx="225">
                  <c:v>377.90110660848399</c:v>
                </c:pt>
                <c:pt idx="226">
                  <c:v>379.58439837905797</c:v>
                </c:pt>
                <c:pt idx="227">
                  <c:v>381.26769014963099</c:v>
                </c:pt>
                <c:pt idx="228">
                  <c:v>382.95098192020498</c:v>
                </c:pt>
                <c:pt idx="229">
                  <c:v>384.634273690778</c:v>
                </c:pt>
                <c:pt idx="230">
                  <c:v>386.31756546135199</c:v>
                </c:pt>
                <c:pt idx="231">
                  <c:v>388.00085723192598</c:v>
                </c:pt>
                <c:pt idx="232">
                  <c:v>389.684149002499</c:v>
                </c:pt>
                <c:pt idx="233">
                  <c:v>391.36744077307299</c:v>
                </c:pt>
                <c:pt idx="234">
                  <c:v>393.05073254364601</c:v>
                </c:pt>
                <c:pt idx="235">
                  <c:v>394.73402431421999</c:v>
                </c:pt>
                <c:pt idx="236">
                  <c:v>396.41731608479398</c:v>
                </c:pt>
                <c:pt idx="237">
                  <c:v>398.100607855367</c:v>
                </c:pt>
                <c:pt idx="238">
                  <c:v>399.78389962594099</c:v>
                </c:pt>
                <c:pt idx="239">
                  <c:v>401.46719139651401</c:v>
                </c:pt>
                <c:pt idx="240">
                  <c:v>403.150483167088</c:v>
                </c:pt>
                <c:pt idx="241">
                  <c:v>404.83377493766199</c:v>
                </c:pt>
                <c:pt idx="242">
                  <c:v>406.51706670823501</c:v>
                </c:pt>
                <c:pt idx="243">
                  <c:v>408.20035847880899</c:v>
                </c:pt>
                <c:pt idx="244">
                  <c:v>409.88365024938201</c:v>
                </c:pt>
                <c:pt idx="245">
                  <c:v>411.566942019956</c:v>
                </c:pt>
                <c:pt idx="246">
                  <c:v>413.25023379052902</c:v>
                </c:pt>
                <c:pt idx="247">
                  <c:v>414.93352556110301</c:v>
                </c:pt>
                <c:pt idx="248">
                  <c:v>416.616817331677</c:v>
                </c:pt>
                <c:pt idx="249">
                  <c:v>418.30010910225002</c:v>
                </c:pt>
                <c:pt idx="250">
                  <c:v>419.98340087282401</c:v>
                </c:pt>
                <c:pt idx="251">
                  <c:v>421.66669264339703</c:v>
                </c:pt>
                <c:pt idx="252">
                  <c:v>423.34998441397101</c:v>
                </c:pt>
                <c:pt idx="253">
                  <c:v>425.033276184545</c:v>
                </c:pt>
                <c:pt idx="254">
                  <c:v>426.71656795511802</c:v>
                </c:pt>
                <c:pt idx="255">
                  <c:v>428.39985972569201</c:v>
                </c:pt>
                <c:pt idx="256">
                  <c:v>430.08315149626497</c:v>
                </c:pt>
                <c:pt idx="257">
                  <c:v>431.76644326683902</c:v>
                </c:pt>
                <c:pt idx="258">
                  <c:v>433.44973503741301</c:v>
                </c:pt>
                <c:pt idx="259">
                  <c:v>435.13302680798603</c:v>
                </c:pt>
                <c:pt idx="260">
                  <c:v>436.81631857856001</c:v>
                </c:pt>
                <c:pt idx="261">
                  <c:v>438.49961034913298</c:v>
                </c:pt>
                <c:pt idx="262">
                  <c:v>440.18290211970702</c:v>
                </c:pt>
                <c:pt idx="263">
                  <c:v>441.86619389027999</c:v>
                </c:pt>
                <c:pt idx="264">
                  <c:v>443.54948566085397</c:v>
                </c:pt>
                <c:pt idx="265">
                  <c:v>445.23277743142802</c:v>
                </c:pt>
                <c:pt idx="266">
                  <c:v>446.91606920200098</c:v>
                </c:pt>
                <c:pt idx="267">
                  <c:v>448.59936097257503</c:v>
                </c:pt>
                <c:pt idx="268">
                  <c:v>450.28265274314799</c:v>
                </c:pt>
                <c:pt idx="269">
                  <c:v>451.96594451372198</c:v>
                </c:pt>
                <c:pt idx="270">
                  <c:v>453.64923628429602</c:v>
                </c:pt>
                <c:pt idx="271">
                  <c:v>455.33252805486899</c:v>
                </c:pt>
                <c:pt idx="272">
                  <c:v>457.01581982544297</c:v>
                </c:pt>
                <c:pt idx="273">
                  <c:v>458.699111596016</c:v>
                </c:pt>
                <c:pt idx="274">
                  <c:v>460.38240336658998</c:v>
                </c:pt>
                <c:pt idx="275">
                  <c:v>462.06569513716403</c:v>
                </c:pt>
                <c:pt idx="276">
                  <c:v>463.74898690773699</c:v>
                </c:pt>
                <c:pt idx="277">
                  <c:v>465.43227867831098</c:v>
                </c:pt>
                <c:pt idx="278">
                  <c:v>467.115570448884</c:v>
                </c:pt>
                <c:pt idx="279">
                  <c:v>468.79886221945799</c:v>
                </c:pt>
                <c:pt idx="280">
                  <c:v>470.48215399003101</c:v>
                </c:pt>
                <c:pt idx="281">
                  <c:v>472.165445760605</c:v>
                </c:pt>
                <c:pt idx="282">
                  <c:v>473.84873753117898</c:v>
                </c:pt>
                <c:pt idx="283">
                  <c:v>475.532029301752</c:v>
                </c:pt>
                <c:pt idx="284">
                  <c:v>477.21532107232599</c:v>
                </c:pt>
                <c:pt idx="285">
                  <c:v>478.89861284289901</c:v>
                </c:pt>
                <c:pt idx="286">
                  <c:v>480.581904613473</c:v>
                </c:pt>
                <c:pt idx="287">
                  <c:v>482.26519638404699</c:v>
                </c:pt>
                <c:pt idx="288">
                  <c:v>483.94848815462001</c:v>
                </c:pt>
                <c:pt idx="289">
                  <c:v>485.631779925194</c:v>
                </c:pt>
                <c:pt idx="290">
                  <c:v>487.31507169576702</c:v>
                </c:pt>
                <c:pt idx="291">
                  <c:v>488.998363466341</c:v>
                </c:pt>
                <c:pt idx="292">
                  <c:v>490.68165523691499</c:v>
                </c:pt>
                <c:pt idx="293">
                  <c:v>492.36494700748801</c:v>
                </c:pt>
                <c:pt idx="294">
                  <c:v>494.048238778062</c:v>
                </c:pt>
                <c:pt idx="295">
                  <c:v>495.73153054863502</c:v>
                </c:pt>
                <c:pt idx="296">
                  <c:v>497.41482231920901</c:v>
                </c:pt>
                <c:pt idx="297">
                  <c:v>499.09811408978197</c:v>
                </c:pt>
                <c:pt idx="298">
                  <c:v>500.78140586035602</c:v>
                </c:pt>
                <c:pt idx="299">
                  <c:v>502.46469763093</c:v>
                </c:pt>
                <c:pt idx="300">
                  <c:v>504.14798940150303</c:v>
                </c:pt>
                <c:pt idx="301">
                  <c:v>505.83128117207701</c:v>
                </c:pt>
                <c:pt idx="302">
                  <c:v>507.51457294264998</c:v>
                </c:pt>
                <c:pt idx="303">
                  <c:v>509.19786471322402</c:v>
                </c:pt>
                <c:pt idx="304">
                  <c:v>510.88115648379801</c:v>
                </c:pt>
                <c:pt idx="305">
                  <c:v>512.56444825437097</c:v>
                </c:pt>
                <c:pt idx="306">
                  <c:v>514.24774002494496</c:v>
                </c:pt>
                <c:pt idx="307">
                  <c:v>515.93103179551804</c:v>
                </c:pt>
                <c:pt idx="308">
                  <c:v>517.61432356609203</c:v>
                </c:pt>
                <c:pt idx="309">
                  <c:v>519.29761533666601</c:v>
                </c:pt>
                <c:pt idx="310">
                  <c:v>520.98090710723898</c:v>
                </c:pt>
                <c:pt idx="311">
                  <c:v>522.66419887781296</c:v>
                </c:pt>
                <c:pt idx="312">
                  <c:v>524.34749064838604</c:v>
                </c:pt>
                <c:pt idx="313">
                  <c:v>526.03078241896003</c:v>
                </c:pt>
                <c:pt idx="314">
                  <c:v>527.71407418953299</c:v>
                </c:pt>
                <c:pt idx="315">
                  <c:v>529.39736596010698</c:v>
                </c:pt>
                <c:pt idx="316">
                  <c:v>531.08065773068097</c:v>
                </c:pt>
                <c:pt idx="317">
                  <c:v>532.76394950125405</c:v>
                </c:pt>
                <c:pt idx="318">
                  <c:v>534.44724127182803</c:v>
                </c:pt>
                <c:pt idx="319">
                  <c:v>536.130533042401</c:v>
                </c:pt>
                <c:pt idx="320">
                  <c:v>537.81382481297499</c:v>
                </c:pt>
                <c:pt idx="321">
                  <c:v>539.49711658354897</c:v>
                </c:pt>
                <c:pt idx="322">
                  <c:v>541.18040835412205</c:v>
                </c:pt>
                <c:pt idx="323">
                  <c:v>542.86370012469604</c:v>
                </c:pt>
                <c:pt idx="324">
                  <c:v>544.546991895269</c:v>
                </c:pt>
                <c:pt idx="325">
                  <c:v>546.23028366584299</c:v>
                </c:pt>
                <c:pt idx="326">
                  <c:v>547.91357543641698</c:v>
                </c:pt>
                <c:pt idx="327">
                  <c:v>549.59686720699005</c:v>
                </c:pt>
                <c:pt idx="328">
                  <c:v>551.28015897756404</c:v>
                </c:pt>
                <c:pt idx="329">
                  <c:v>552.96345074813701</c:v>
                </c:pt>
                <c:pt idx="330">
                  <c:v>554.64674251871099</c:v>
                </c:pt>
                <c:pt idx="331">
                  <c:v>556.33003428928498</c:v>
                </c:pt>
                <c:pt idx="332">
                  <c:v>558.01332605985795</c:v>
                </c:pt>
                <c:pt idx="333">
                  <c:v>559.69661783043205</c:v>
                </c:pt>
                <c:pt idx="334">
                  <c:v>561.37990960100501</c:v>
                </c:pt>
                <c:pt idx="335">
                  <c:v>563.063201371579</c:v>
                </c:pt>
                <c:pt idx="336">
                  <c:v>564.74649314215299</c:v>
                </c:pt>
                <c:pt idx="337">
                  <c:v>566.42978491272595</c:v>
                </c:pt>
                <c:pt idx="338">
                  <c:v>568.11307668330005</c:v>
                </c:pt>
                <c:pt idx="339">
                  <c:v>569.79636845387301</c:v>
                </c:pt>
                <c:pt idx="340">
                  <c:v>571.479660224447</c:v>
                </c:pt>
                <c:pt idx="341">
                  <c:v>573.16295199501997</c:v>
                </c:pt>
                <c:pt idx="342">
                  <c:v>574.84624376559395</c:v>
                </c:pt>
                <c:pt idx="343">
                  <c:v>576.52953553616805</c:v>
                </c:pt>
                <c:pt idx="344">
                  <c:v>578.21282730674102</c:v>
                </c:pt>
                <c:pt idx="345">
                  <c:v>579.89611907731501</c:v>
                </c:pt>
                <c:pt idx="346">
                  <c:v>581.57941084788797</c:v>
                </c:pt>
                <c:pt idx="347">
                  <c:v>583.26270261846196</c:v>
                </c:pt>
                <c:pt idx="348">
                  <c:v>584.94599438903595</c:v>
                </c:pt>
                <c:pt idx="349">
                  <c:v>586.62928615960902</c:v>
                </c:pt>
                <c:pt idx="350">
                  <c:v>588.31257793018301</c:v>
                </c:pt>
                <c:pt idx="351">
                  <c:v>589.99586970075597</c:v>
                </c:pt>
                <c:pt idx="352">
                  <c:v>591.67916147132996</c:v>
                </c:pt>
                <c:pt idx="353">
                  <c:v>593.36245324190395</c:v>
                </c:pt>
                <c:pt idx="354">
                  <c:v>595.04574501247703</c:v>
                </c:pt>
                <c:pt idx="355">
                  <c:v>596.72903678305101</c:v>
                </c:pt>
                <c:pt idx="356">
                  <c:v>598.41232855362398</c:v>
                </c:pt>
                <c:pt idx="357">
                  <c:v>600.09562032419797</c:v>
                </c:pt>
                <c:pt idx="358">
                  <c:v>601.77891209477104</c:v>
                </c:pt>
                <c:pt idx="359">
                  <c:v>603.46220386534503</c:v>
                </c:pt>
                <c:pt idx="360">
                  <c:v>605.14549563591902</c:v>
                </c:pt>
                <c:pt idx="361">
                  <c:v>606.82878740649198</c:v>
                </c:pt>
                <c:pt idx="362">
                  <c:v>608.51207917706597</c:v>
                </c:pt>
                <c:pt idx="363">
                  <c:v>610.19537094763905</c:v>
                </c:pt>
                <c:pt idx="364">
                  <c:v>611.87866271821304</c:v>
                </c:pt>
                <c:pt idx="365">
                  <c:v>613.56195448878702</c:v>
                </c:pt>
                <c:pt idx="366">
                  <c:v>615.24524625935999</c:v>
                </c:pt>
                <c:pt idx="367">
                  <c:v>616.92853802993397</c:v>
                </c:pt>
                <c:pt idx="368">
                  <c:v>618.61182980050705</c:v>
                </c:pt>
                <c:pt idx="369">
                  <c:v>620.29512157108104</c:v>
                </c:pt>
                <c:pt idx="370">
                  <c:v>621.978413341654</c:v>
                </c:pt>
                <c:pt idx="371">
                  <c:v>623.66170511222799</c:v>
                </c:pt>
                <c:pt idx="372">
                  <c:v>625.34499688280198</c:v>
                </c:pt>
                <c:pt idx="373">
                  <c:v>627.02828865337494</c:v>
                </c:pt>
                <c:pt idx="374">
                  <c:v>628.71158042394904</c:v>
                </c:pt>
                <c:pt idx="375">
                  <c:v>630.39487219452201</c:v>
                </c:pt>
                <c:pt idx="376">
                  <c:v>632.078163965096</c:v>
                </c:pt>
                <c:pt idx="377">
                  <c:v>633.76145573566998</c:v>
                </c:pt>
                <c:pt idx="378">
                  <c:v>635.44474750624295</c:v>
                </c:pt>
                <c:pt idx="379">
                  <c:v>637.12803927681705</c:v>
                </c:pt>
                <c:pt idx="380">
                  <c:v>638.81133104739001</c:v>
                </c:pt>
                <c:pt idx="381">
                  <c:v>640.494622817964</c:v>
                </c:pt>
                <c:pt idx="382">
                  <c:v>642.17791458853696</c:v>
                </c:pt>
                <c:pt idx="383">
                  <c:v>643.86120635911095</c:v>
                </c:pt>
                <c:pt idx="384">
                  <c:v>645.54449812968403</c:v>
                </c:pt>
                <c:pt idx="385">
                  <c:v>647.22778990025699</c:v>
                </c:pt>
                <c:pt idx="386">
                  <c:v>648.91108167083098</c:v>
                </c:pt>
                <c:pt idx="387">
                  <c:v>650.59437344140395</c:v>
                </c:pt>
                <c:pt idx="388">
                  <c:v>652.27766521197805</c:v>
                </c:pt>
                <c:pt idx="389">
                  <c:v>653.96095698255101</c:v>
                </c:pt>
                <c:pt idx="390">
                  <c:v>655.64424875312397</c:v>
                </c:pt>
                <c:pt idx="391">
                  <c:v>657.32754052369796</c:v>
                </c:pt>
                <c:pt idx="392">
                  <c:v>659.01083229427104</c:v>
                </c:pt>
                <c:pt idx="393">
                  <c:v>660.69412406484503</c:v>
                </c:pt>
                <c:pt idx="394">
                  <c:v>662.37741583541799</c:v>
                </c:pt>
                <c:pt idx="395">
                  <c:v>664.06070760599198</c:v>
                </c:pt>
                <c:pt idx="396">
                  <c:v>665.74399937656494</c:v>
                </c:pt>
                <c:pt idx="397">
                  <c:v>667.42729114713802</c:v>
                </c:pt>
                <c:pt idx="398">
                  <c:v>669.11058291771201</c:v>
                </c:pt>
                <c:pt idx="399">
                  <c:v>670.79387468828497</c:v>
                </c:pt>
                <c:pt idx="400">
                  <c:v>672.47716645885896</c:v>
                </c:pt>
                <c:pt idx="401">
                  <c:v>674.16045822943204</c:v>
                </c:pt>
                <c:pt idx="402">
                  <c:v>675.843750000005</c:v>
                </c:pt>
                <c:pt idx="403">
                  <c:v>677.52704177057899</c:v>
                </c:pt>
                <c:pt idx="404">
                  <c:v>679.21033354115195</c:v>
                </c:pt>
                <c:pt idx="405">
                  <c:v>680.89362531172605</c:v>
                </c:pt>
                <c:pt idx="406">
                  <c:v>682.57691708229902</c:v>
                </c:pt>
                <c:pt idx="407">
                  <c:v>684.26020885287301</c:v>
                </c:pt>
                <c:pt idx="408">
                  <c:v>685.94350062344597</c:v>
                </c:pt>
                <c:pt idx="409">
                  <c:v>687.62679239401905</c:v>
                </c:pt>
                <c:pt idx="410">
                  <c:v>689.31008416459304</c:v>
                </c:pt>
                <c:pt idx="411">
                  <c:v>690.993375935166</c:v>
                </c:pt>
                <c:pt idx="412">
                  <c:v>692.67666770573999</c:v>
                </c:pt>
                <c:pt idx="413">
                  <c:v>694.35995947631295</c:v>
                </c:pt>
                <c:pt idx="414">
                  <c:v>696.04325124688603</c:v>
                </c:pt>
                <c:pt idx="415">
                  <c:v>697.72654301746002</c:v>
                </c:pt>
                <c:pt idx="416">
                  <c:v>699.40983478803298</c:v>
                </c:pt>
                <c:pt idx="417">
                  <c:v>701.09312655860697</c:v>
                </c:pt>
                <c:pt idx="418">
                  <c:v>702.77641832918005</c:v>
                </c:pt>
                <c:pt idx="419">
                  <c:v>704.45971009975403</c:v>
                </c:pt>
                <c:pt idx="420">
                  <c:v>706.143001870327</c:v>
                </c:pt>
                <c:pt idx="421">
                  <c:v>707.82629364089996</c:v>
                </c:pt>
                <c:pt idx="422">
                  <c:v>709.50958541147395</c:v>
                </c:pt>
                <c:pt idx="423">
                  <c:v>711.19287718204703</c:v>
                </c:pt>
                <c:pt idx="424">
                  <c:v>712.87616895262101</c:v>
                </c:pt>
                <c:pt idx="425">
                  <c:v>714.55946072319398</c:v>
                </c:pt>
                <c:pt idx="426">
                  <c:v>716.24275249376797</c:v>
                </c:pt>
                <c:pt idx="427">
                  <c:v>717.92604426434104</c:v>
                </c:pt>
                <c:pt idx="428">
                  <c:v>719.60933603491401</c:v>
                </c:pt>
                <c:pt idx="429">
                  <c:v>721.292627805488</c:v>
                </c:pt>
                <c:pt idx="430">
                  <c:v>722.97591957606096</c:v>
                </c:pt>
                <c:pt idx="431">
                  <c:v>724.65921134663495</c:v>
                </c:pt>
                <c:pt idx="432">
                  <c:v>726.34250311720803</c:v>
                </c:pt>
                <c:pt idx="433">
                  <c:v>728.02579488778099</c:v>
                </c:pt>
                <c:pt idx="434">
                  <c:v>729.70908665835498</c:v>
                </c:pt>
                <c:pt idx="435">
                  <c:v>731.39237842892805</c:v>
                </c:pt>
                <c:pt idx="436">
                  <c:v>733.07567019950204</c:v>
                </c:pt>
                <c:pt idx="437">
                  <c:v>734.75896197007501</c:v>
                </c:pt>
                <c:pt idx="438">
                  <c:v>736.44225374064899</c:v>
                </c:pt>
                <c:pt idx="439">
                  <c:v>738.12554551122196</c:v>
                </c:pt>
                <c:pt idx="440">
                  <c:v>739.80883728179504</c:v>
                </c:pt>
                <c:pt idx="441">
                  <c:v>741.49212905236902</c:v>
                </c:pt>
                <c:pt idx="442">
                  <c:v>743.17542082294199</c:v>
                </c:pt>
                <c:pt idx="443">
                  <c:v>744.85871259351597</c:v>
                </c:pt>
                <c:pt idx="444">
                  <c:v>746.54200436408905</c:v>
                </c:pt>
                <c:pt idx="445">
                  <c:v>748.22529613466202</c:v>
                </c:pt>
                <c:pt idx="446">
                  <c:v>749.908587905236</c:v>
                </c:pt>
                <c:pt idx="447">
                  <c:v>751.59187967580897</c:v>
                </c:pt>
                <c:pt idx="448">
                  <c:v>753.27517144638296</c:v>
                </c:pt>
                <c:pt idx="449">
                  <c:v>754.95846321695603</c:v>
                </c:pt>
                <c:pt idx="450">
                  <c:v>756.64175498753002</c:v>
                </c:pt>
                <c:pt idx="451">
                  <c:v>758.32504675810299</c:v>
                </c:pt>
                <c:pt idx="452">
                  <c:v>760.00833852867595</c:v>
                </c:pt>
                <c:pt idx="453">
                  <c:v>761.69163029925005</c:v>
                </c:pt>
                <c:pt idx="454">
                  <c:v>763.37492206982301</c:v>
                </c:pt>
                <c:pt idx="455">
                  <c:v>765.058213840397</c:v>
                </c:pt>
                <c:pt idx="456">
                  <c:v>766.74150561096997</c:v>
                </c:pt>
                <c:pt idx="457">
                  <c:v>768.42479738154304</c:v>
                </c:pt>
                <c:pt idx="458">
                  <c:v>770.10808915211703</c:v>
                </c:pt>
                <c:pt idx="459">
                  <c:v>771.79138092269</c:v>
                </c:pt>
                <c:pt idx="460">
                  <c:v>773.47467269326398</c:v>
                </c:pt>
                <c:pt idx="461">
                  <c:v>775.15796446383695</c:v>
                </c:pt>
                <c:pt idx="462">
                  <c:v>776.84125623441105</c:v>
                </c:pt>
                <c:pt idx="463">
                  <c:v>778.52454800498401</c:v>
                </c:pt>
                <c:pt idx="464">
                  <c:v>780.20783977555698</c:v>
                </c:pt>
                <c:pt idx="465">
                  <c:v>781.89113154613096</c:v>
                </c:pt>
                <c:pt idx="466">
                  <c:v>783.57442331670404</c:v>
                </c:pt>
                <c:pt idx="467">
                  <c:v>785.25771508727803</c:v>
                </c:pt>
                <c:pt idx="468">
                  <c:v>786.94100685785099</c:v>
                </c:pt>
                <c:pt idx="469">
                  <c:v>788.62429862842498</c:v>
                </c:pt>
                <c:pt idx="470">
                  <c:v>790.30759039899795</c:v>
                </c:pt>
                <c:pt idx="471">
                  <c:v>791.99088216957102</c:v>
                </c:pt>
                <c:pt idx="472">
                  <c:v>793.67417394014501</c:v>
                </c:pt>
                <c:pt idx="473">
                  <c:v>795.35746571071797</c:v>
                </c:pt>
                <c:pt idx="474">
                  <c:v>797.04075748129196</c:v>
                </c:pt>
                <c:pt idx="475">
                  <c:v>798.72404925186504</c:v>
                </c:pt>
                <c:pt idx="476">
                  <c:v>800.407341022438</c:v>
                </c:pt>
                <c:pt idx="477">
                  <c:v>802.09063279301199</c:v>
                </c:pt>
                <c:pt idx="478">
                  <c:v>803.77392456358496</c:v>
                </c:pt>
                <c:pt idx="479">
                  <c:v>805.45721633415906</c:v>
                </c:pt>
                <c:pt idx="480">
                  <c:v>807.14050810473202</c:v>
                </c:pt>
                <c:pt idx="481">
                  <c:v>808.82379987530601</c:v>
                </c:pt>
                <c:pt idx="482">
                  <c:v>810.50709164587897</c:v>
                </c:pt>
                <c:pt idx="483">
                  <c:v>812.19038341645205</c:v>
                </c:pt>
                <c:pt idx="484">
                  <c:v>813.87367518702604</c:v>
                </c:pt>
                <c:pt idx="485">
                  <c:v>815.556966957599</c:v>
                </c:pt>
                <c:pt idx="486">
                  <c:v>817.24025872817299</c:v>
                </c:pt>
                <c:pt idx="487">
                  <c:v>818.92355049874595</c:v>
                </c:pt>
                <c:pt idx="488">
                  <c:v>820.60684226931903</c:v>
                </c:pt>
                <c:pt idx="489">
                  <c:v>822.29013403989302</c:v>
                </c:pt>
                <c:pt idx="490">
                  <c:v>823.97342581046598</c:v>
                </c:pt>
                <c:pt idx="491">
                  <c:v>825.65671758103997</c:v>
                </c:pt>
                <c:pt idx="492">
                  <c:v>827.34000935161305</c:v>
                </c:pt>
                <c:pt idx="493">
                  <c:v>829.02330112218704</c:v>
                </c:pt>
                <c:pt idx="494">
                  <c:v>830.70659289276</c:v>
                </c:pt>
                <c:pt idx="495">
                  <c:v>832.38988466333296</c:v>
                </c:pt>
                <c:pt idx="496">
                  <c:v>834.07317643390695</c:v>
                </c:pt>
                <c:pt idx="497">
                  <c:v>835.75646820448003</c:v>
                </c:pt>
                <c:pt idx="498">
                  <c:v>837.43975997505402</c:v>
                </c:pt>
                <c:pt idx="499">
                  <c:v>839.12305174562698</c:v>
                </c:pt>
                <c:pt idx="500">
                  <c:v>840.80634351619995</c:v>
                </c:pt>
                <c:pt idx="501">
                  <c:v>842.48963528677405</c:v>
                </c:pt>
                <c:pt idx="502">
                  <c:v>844.17292705734701</c:v>
                </c:pt>
                <c:pt idx="503">
                  <c:v>845.856218827921</c:v>
                </c:pt>
                <c:pt idx="504">
                  <c:v>847.53951059849396</c:v>
                </c:pt>
                <c:pt idx="505">
                  <c:v>849.22280236906795</c:v>
                </c:pt>
                <c:pt idx="506">
                  <c:v>850.90609413964103</c:v>
                </c:pt>
                <c:pt idx="507">
                  <c:v>852.58938591021399</c:v>
                </c:pt>
                <c:pt idx="508">
                  <c:v>854.27267768078798</c:v>
                </c:pt>
                <c:pt idx="509">
                  <c:v>855.95596945136106</c:v>
                </c:pt>
                <c:pt idx="510">
                  <c:v>857.63926122193504</c:v>
                </c:pt>
                <c:pt idx="511">
                  <c:v>859.32255299250801</c:v>
                </c:pt>
                <c:pt idx="512">
                  <c:v>861.00584476308097</c:v>
                </c:pt>
                <c:pt idx="513">
                  <c:v>862.68913653365496</c:v>
                </c:pt>
                <c:pt idx="514">
                  <c:v>864.37242830422804</c:v>
                </c:pt>
                <c:pt idx="515">
                  <c:v>866.05572007480203</c:v>
                </c:pt>
                <c:pt idx="516">
                  <c:v>864.37242830422804</c:v>
                </c:pt>
                <c:pt idx="517">
                  <c:v>862.68913653365496</c:v>
                </c:pt>
                <c:pt idx="518">
                  <c:v>861.00584476308097</c:v>
                </c:pt>
                <c:pt idx="519">
                  <c:v>859.32255299250801</c:v>
                </c:pt>
                <c:pt idx="520">
                  <c:v>857.63926122193504</c:v>
                </c:pt>
                <c:pt idx="521">
                  <c:v>855.95596945136106</c:v>
                </c:pt>
                <c:pt idx="522">
                  <c:v>854.27267768078798</c:v>
                </c:pt>
                <c:pt idx="523">
                  <c:v>852.58938591021399</c:v>
                </c:pt>
                <c:pt idx="524">
                  <c:v>850.90609413964103</c:v>
                </c:pt>
                <c:pt idx="525">
                  <c:v>849.22280236906795</c:v>
                </c:pt>
                <c:pt idx="526">
                  <c:v>847.53951059849396</c:v>
                </c:pt>
                <c:pt idx="527">
                  <c:v>845.856218827921</c:v>
                </c:pt>
                <c:pt idx="528">
                  <c:v>844.17292705734701</c:v>
                </c:pt>
                <c:pt idx="529">
                  <c:v>842.48963528677405</c:v>
                </c:pt>
                <c:pt idx="530">
                  <c:v>840.80634351619995</c:v>
                </c:pt>
                <c:pt idx="531">
                  <c:v>839.12305174562698</c:v>
                </c:pt>
                <c:pt idx="532">
                  <c:v>837.43975997505402</c:v>
                </c:pt>
                <c:pt idx="533">
                  <c:v>835.75646820448003</c:v>
                </c:pt>
                <c:pt idx="534">
                  <c:v>834.07317643390695</c:v>
                </c:pt>
                <c:pt idx="535">
                  <c:v>832.38988466333296</c:v>
                </c:pt>
                <c:pt idx="536">
                  <c:v>830.70659289276</c:v>
                </c:pt>
                <c:pt idx="537">
                  <c:v>829.02330112218704</c:v>
                </c:pt>
                <c:pt idx="538">
                  <c:v>827.34000935161305</c:v>
                </c:pt>
                <c:pt idx="539">
                  <c:v>825.65671758103997</c:v>
                </c:pt>
                <c:pt idx="540">
                  <c:v>823.97342581046598</c:v>
                </c:pt>
                <c:pt idx="541">
                  <c:v>822.29013403989302</c:v>
                </c:pt>
                <c:pt idx="542">
                  <c:v>820.60684226931903</c:v>
                </c:pt>
                <c:pt idx="543">
                  <c:v>818.92355049874595</c:v>
                </c:pt>
                <c:pt idx="544">
                  <c:v>817.24025872817299</c:v>
                </c:pt>
                <c:pt idx="545">
                  <c:v>815.556966957599</c:v>
                </c:pt>
                <c:pt idx="546">
                  <c:v>813.87367518702604</c:v>
                </c:pt>
                <c:pt idx="547">
                  <c:v>812.19038341645205</c:v>
                </c:pt>
                <c:pt idx="548">
                  <c:v>810.50709164587897</c:v>
                </c:pt>
                <c:pt idx="549">
                  <c:v>808.82379987530601</c:v>
                </c:pt>
                <c:pt idx="550">
                  <c:v>807.14050810473202</c:v>
                </c:pt>
                <c:pt idx="551">
                  <c:v>805.45721633415906</c:v>
                </c:pt>
                <c:pt idx="552">
                  <c:v>803.77392456358496</c:v>
                </c:pt>
                <c:pt idx="553">
                  <c:v>802.09063279301199</c:v>
                </c:pt>
                <c:pt idx="554">
                  <c:v>800.407341022438</c:v>
                </c:pt>
                <c:pt idx="555">
                  <c:v>798.72404925186504</c:v>
                </c:pt>
                <c:pt idx="556">
                  <c:v>797.04075748129196</c:v>
                </c:pt>
                <c:pt idx="557">
                  <c:v>795.35746571071797</c:v>
                </c:pt>
                <c:pt idx="558">
                  <c:v>793.67417394014501</c:v>
                </c:pt>
                <c:pt idx="559">
                  <c:v>791.99088216957102</c:v>
                </c:pt>
                <c:pt idx="560">
                  <c:v>790.30759039899795</c:v>
                </c:pt>
                <c:pt idx="561">
                  <c:v>788.62429862842498</c:v>
                </c:pt>
                <c:pt idx="562">
                  <c:v>786.94100685785099</c:v>
                </c:pt>
                <c:pt idx="563">
                  <c:v>785.25771508727803</c:v>
                </c:pt>
                <c:pt idx="564">
                  <c:v>783.57442331670404</c:v>
                </c:pt>
                <c:pt idx="565">
                  <c:v>781.89113154613096</c:v>
                </c:pt>
                <c:pt idx="566">
                  <c:v>780.20783977555698</c:v>
                </c:pt>
                <c:pt idx="567">
                  <c:v>778.52454800498401</c:v>
                </c:pt>
                <c:pt idx="568">
                  <c:v>776.84125623441105</c:v>
                </c:pt>
                <c:pt idx="569">
                  <c:v>775.15796446383695</c:v>
                </c:pt>
                <c:pt idx="570">
                  <c:v>773.47467269326398</c:v>
                </c:pt>
                <c:pt idx="571">
                  <c:v>771.79138092269</c:v>
                </c:pt>
                <c:pt idx="572">
                  <c:v>770.10808915211703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C5B-4304-92C5-767C5BDCE882}"/>
            </c:ext>
          </c:extLst>
        </c:ser>
        <c:ser>
          <c:idx val="11"/>
          <c:order val="11"/>
          <c:tx>
            <c:v>0.5% 300kPa</c:v>
          </c:tx>
          <c:spPr>
            <a:ln w="21600">
              <a:solidFill>
                <a:srgbClr val="000000"/>
              </a:solidFill>
              <a:custDash>
                <a:ds d="197000" sp="197000"/>
              </a:custDash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Exp_res!$CA$3:$CA$650</c:f>
              <c:numCache>
                <c:formatCode>General</c:formatCode>
                <c:ptCount val="648"/>
                <c:pt idx="0">
                  <c:v>0</c:v>
                </c:pt>
                <c:pt idx="1">
                  <c:v>1.2900321154728799E-5</c:v>
                </c:pt>
                <c:pt idx="2">
                  <c:v>4.0049551766808603E-5</c:v>
                </c:pt>
                <c:pt idx="3">
                  <c:v>6.7463559188588203E-5</c:v>
                </c:pt>
                <c:pt idx="4">
                  <c:v>9.5144615696405395E-5</c:v>
                </c:pt>
                <c:pt idx="5">
                  <c:v>1.2309504603332099E-4</c:v>
                </c:pt>
                <c:pt idx="6">
                  <c:v>1.51317050736565E-4</c:v>
                </c:pt>
                <c:pt idx="7">
                  <c:v>1.7981269246091899E-4</c:v>
                </c:pt>
                <c:pt idx="8">
                  <c:v>2.0858389485768901E-4</c:v>
                </c:pt>
                <c:pt idx="9">
                  <c:v>2.37632443991887E-4</c:v>
                </c:pt>
                <c:pt idx="10">
                  <c:v>2.66959990528029E-4</c:v>
                </c:pt>
                <c:pt idx="11">
                  <c:v>2.9656805221654498E-4</c:v>
                </c:pt>
                <c:pt idx="12">
                  <c:v>3.2645801652234302E-4</c:v>
                </c:pt>
                <c:pt idx="13">
                  <c:v>3.5663114333195302E-4</c:v>
                </c:pt>
                <c:pt idx="14">
                  <c:v>3.8708856770982002E-4</c:v>
                </c:pt>
                <c:pt idx="15">
                  <c:v>4.1783130268601099E-4</c:v>
                </c:pt>
                <c:pt idx="16">
                  <c:v>4.48860242068408E-4</c:v>
                </c:pt>
                <c:pt idx="17">
                  <c:v>4.8017616326964403E-4</c:v>
                </c:pt>
                <c:pt idx="18">
                  <c:v>5.1177973014622296E-4</c:v>
                </c:pt>
                <c:pt idx="19">
                  <c:v>5.4367149584408001E-4</c:v>
                </c:pt>
                <c:pt idx="20">
                  <c:v>5.7585190564794905E-4</c:v>
                </c:pt>
                <c:pt idx="21">
                  <c:v>6.0832129983040702E-4</c:v>
                </c:pt>
                <c:pt idx="22">
                  <c:v>6.4107991649852499E-4</c:v>
                </c:pt>
                <c:pt idx="23">
                  <c:v>6.7412789443466398E-4</c:v>
                </c:pt>
                <c:pt idx="24">
                  <c:v>7.0746527592921405E-4</c:v>
                </c:pt>
                <c:pt idx="25">
                  <c:v>7.4109200960232799E-4</c:v>
                </c:pt>
                <c:pt idx="26">
                  <c:v>7.7500795321300601E-4</c:v>
                </c:pt>
                <c:pt idx="27">
                  <c:v>8.0921287645204897E-4</c:v>
                </c:pt>
                <c:pt idx="28">
                  <c:v>8.4370646371835197E-4</c:v>
                </c:pt>
                <c:pt idx="29">
                  <c:v>8.7848831687493002E-4</c:v>
                </c:pt>
                <c:pt idx="30">
                  <c:v>9.1355795798390104E-4</c:v>
                </c:pt>
                <c:pt idx="31">
                  <c:v>9.4891483201783899E-4</c:v>
                </c:pt>
                <c:pt idx="32">
                  <c:v>9.8455830954593203E-4</c:v>
                </c:pt>
                <c:pt idx="33">
                  <c:v>1.02048768939359E-3</c:v>
                </c:pt>
                <c:pt idx="34">
                  <c:v>1.0567022012737499E-3</c:v>
                </c:pt>
                <c:pt idx="35">
                  <c:v>1.09320100838797E-3</c:v>
                </c:pt>
                <c:pt idx="36">
                  <c:v>1.1299832099969001E-3</c:v>
                </c:pt>
                <c:pt idx="37">
                  <c:v>1.1670478439579099E-3</c:v>
                </c:pt>
                <c:pt idx="38">
                  <c:v>1.20439388922895E-3</c:v>
                </c:pt>
                <c:pt idx="39">
                  <c:v>1.2420202683382699E-3</c:v>
                </c:pt>
                <c:pt idx="40">
                  <c:v>1.27992584981736E-3</c:v>
                </c:pt>
                <c:pt idx="41">
                  <c:v>1.3181094505980301E-3</c:v>
                </c:pt>
                <c:pt idx="42">
                  <c:v>1.3565698383714399E-3</c:v>
                </c:pt>
                <c:pt idx="43">
                  <c:v>1.3953057339084801E-3</c:v>
                </c:pt>
                <c:pt idx="44">
                  <c:v>1.43431581334162E-3</c:v>
                </c:pt>
                <c:pt idx="45">
                  <c:v>1.4735987104064999E-3</c:v>
                </c:pt>
                <c:pt idx="46">
                  <c:v>1.5131530186432999E-3</c:v>
                </c:pt>
                <c:pt idx="47">
                  <c:v>1.5529772935572899E-3</c:v>
                </c:pt>
                <c:pt idx="48">
                  <c:v>1.5930700547381301E-3</c:v>
                </c:pt>
                <c:pt idx="49">
                  <c:v>1.6334297879375E-3</c:v>
                </c:pt>
                <c:pt idx="50">
                  <c:v>1.6740549471045E-3</c:v>
                </c:pt>
                <c:pt idx="51">
                  <c:v>1.71494395637939E-3</c:v>
                </c:pt>
                <c:pt idx="52">
                  <c:v>1.7560952120440701E-3</c:v>
                </c:pt>
                <c:pt idx="53">
                  <c:v>1.7975070844312301E-3</c:v>
                </c:pt>
                <c:pt idx="54">
                  <c:v>1.8391779197894E-3</c:v>
                </c:pt>
                <c:pt idx="55">
                  <c:v>1.8811060421066101E-3</c:v>
                </c:pt>
                <c:pt idx="56">
                  <c:v>1.92328975489042E-3</c:v>
                </c:pt>
                <c:pt idx="57">
                  <c:v>1.9657273429061401E-3</c:v>
                </c:pt>
                <c:pt idx="58">
                  <c:v>2.00841707387194E-3</c:v>
                </c:pt>
                <c:pt idx="59">
                  <c:v>2.0513572001116002E-3</c:v>
                </c:pt>
                <c:pt idx="60">
                  <c:v>2.0945459601657401E-3</c:v>
                </c:pt>
                <c:pt idx="61">
                  <c:v>2.1379815803602899E-3</c:v>
                </c:pt>
                <c:pt idx="62">
                  <c:v>2.1816622763336699E-3</c:v>
                </c:pt>
                <c:pt idx="63">
                  <c:v>2.2255862545222898E-3</c:v>
                </c:pt>
                <c:pt idx="64">
                  <c:v>2.2697517136053098E-3</c:v>
                </c:pt>
                <c:pt idx="65">
                  <c:v>2.3141568459082002E-3</c:v>
                </c:pt>
                <c:pt idx="66">
                  <c:v>2.3587998387662799E-3</c:v>
                </c:pt>
                <c:pt idx="67">
                  <c:v>2.4036788758477101E-3</c:v>
                </c:pt>
                <c:pt idx="68">
                  <c:v>2.4487921384376801E-3</c:v>
                </c:pt>
                <c:pt idx="69">
                  <c:v>2.4941378066829401E-3</c:v>
                </c:pt>
                <c:pt idx="70">
                  <c:v>2.5397140607976102E-3</c:v>
                </c:pt>
                <c:pt idx="71">
                  <c:v>2.58551908223112E-3</c:v>
                </c:pt>
                <c:pt idx="72">
                  <c:v>2.6315510547984498E-3</c:v>
                </c:pt>
                <c:pt idx="73">
                  <c:v>2.67780816577289E-3</c:v>
                </c:pt>
                <c:pt idx="74">
                  <c:v>2.7242886069423701E-3</c:v>
                </c:pt>
                <c:pt idx="75">
                  <c:v>2.7709905756301599E-3</c:v>
                </c:pt>
                <c:pt idx="76">
                  <c:v>2.81791227567907E-3</c:v>
                </c:pt>
                <c:pt idx="77">
                  <c:v>2.8650519184017001E-3</c:v>
                </c:pt>
                <c:pt idx="78">
                  <c:v>2.9124077234955301E-3</c:v>
                </c:pt>
                <c:pt idx="79">
                  <c:v>2.9599779199252002E-3</c:v>
                </c:pt>
                <c:pt idx="80">
                  <c:v>3.0077607467702801E-3</c:v>
                </c:pt>
                <c:pt idx="81">
                  <c:v>3.0557544540419602E-3</c:v>
                </c:pt>
                <c:pt idx="82">
                  <c:v>3.10395730346643E-3</c:v>
                </c:pt>
                <c:pt idx="83">
                  <c:v>3.1523675692380201E-3</c:v>
                </c:pt>
                <c:pt idx="84">
                  <c:v>3.2009835387409101E-3</c:v>
                </c:pt>
                <c:pt idx="85">
                  <c:v>3.24980351324099E-3</c:v>
                </c:pt>
                <c:pt idx="86">
                  <c:v>3.2988258085484001E-3</c:v>
                </c:pt>
                <c:pt idx="87">
                  <c:v>3.3480487556509101E-3</c:v>
                </c:pt>
                <c:pt idx="88">
                  <c:v>3.3974707013194102E-3</c:v>
                </c:pt>
                <c:pt idx="89">
                  <c:v>3.4470900086854199E-3</c:v>
                </c:pt>
                <c:pt idx="90">
                  <c:v>3.49690505779208E-3</c:v>
                </c:pt>
                <c:pt idx="91">
                  <c:v>3.5469142461187599E-3</c:v>
                </c:pt>
                <c:pt idx="92">
                  <c:v>3.5971159890793602E-3</c:v>
                </c:pt>
                <c:pt idx="93">
                  <c:v>3.64750872049632E-3</c:v>
                </c:pt>
                <c:pt idx="94">
                  <c:v>3.69809089305001E-3</c:v>
                </c:pt>
                <c:pt idx="95">
                  <c:v>3.7488609787036699E-3</c:v>
                </c:pt>
                <c:pt idx="96">
                  <c:v>3.7998174691059798E-3</c:v>
                </c:pt>
                <c:pt idx="97">
                  <c:v>3.8509588759703399E-3</c:v>
                </c:pt>
                <c:pt idx="98">
                  <c:v>3.9022837314326101E-3</c:v>
                </c:pt>
                <c:pt idx="99">
                  <c:v>3.95379058838723E-3</c:v>
                </c:pt>
                <c:pt idx="100">
                  <c:v>4.0054780208024499E-3</c:v>
                </c:pt>
                <c:pt idx="101">
                  <c:v>4.0573446240155997E-3</c:v>
                </c:pt>
                <c:pt idx="102">
                  <c:v>4.1093890150083398E-3</c:v>
                </c:pt>
                <c:pt idx="103">
                  <c:v>4.1616098326635303E-3</c:v>
                </c:pt>
                <c:pt idx="104">
                  <c:v>4.21400573800286E-3</c:v>
                </c:pt>
                <c:pt idx="105">
                  <c:v>4.26657541440696E-3</c:v>
                </c:pt>
                <c:pt idx="106">
                  <c:v>4.31931756781822E-3</c:v>
                </c:pt>
                <c:pt idx="107">
                  <c:v>4.3722309269266903E-3</c:v>
                </c:pt>
                <c:pt idx="108">
                  <c:v>4.4253142433396198E-3</c:v>
                </c:pt>
                <c:pt idx="109">
                  <c:v>4.4785662917356198E-3</c:v>
                </c:pt>
                <c:pt idx="110">
                  <c:v>4.5319858700033199E-3</c:v>
                </c:pt>
                <c:pt idx="111">
                  <c:v>4.5855717993654298E-3</c:v>
                </c:pt>
                <c:pt idx="112">
                  <c:v>4.6393229244888201E-3</c:v>
                </c:pt>
                <c:pt idx="113">
                  <c:v>4.6932381135808996E-3</c:v>
                </c:pt>
                <c:pt idx="114">
                  <c:v>4.7473162584727602E-3</c:v>
                </c:pt>
                <c:pt idx="115">
                  <c:v>4.8015562746896896E-3</c:v>
                </c:pt>
                <c:pt idx="116">
                  <c:v>4.8559571015098502E-3</c:v>
                </c:pt>
                <c:pt idx="117">
                  <c:v>4.9105177020104902E-3</c:v>
                </c:pt>
                <c:pt idx="118">
                  <c:v>4.9652370631041104E-3</c:v>
                </c:pt>
                <c:pt idx="119">
                  <c:v>5.0201141955628203E-3</c:v>
                </c:pt>
                <c:pt idx="120">
                  <c:v>5.0751481340325297E-3</c:v>
                </c:pt>
                <c:pt idx="121">
                  <c:v>5.1303379370382799E-3</c:v>
                </c:pt>
                <c:pt idx="122">
                  <c:v>5.1856826869786299E-3</c:v>
                </c:pt>
                <c:pt idx="123">
                  <c:v>5.2411814901120596E-3</c:v>
                </c:pt>
                <c:pt idx="124">
                  <c:v>5.2968334765346103E-3</c:v>
                </c:pt>
                <c:pt idx="125">
                  <c:v>5.3526378001489596E-3</c:v>
                </c:pt>
                <c:pt idx="126">
                  <c:v>5.4085936386260702E-3</c:v>
                </c:pt>
                <c:pt idx="127">
                  <c:v>5.4647001933591901E-3</c:v>
                </c:pt>
                <c:pt idx="128">
                  <c:v>5.5209566894111901E-3</c:v>
                </c:pt>
                <c:pt idx="129">
                  <c:v>5.5773623754546003E-3</c:v>
                </c:pt>
                <c:pt idx="130">
                  <c:v>5.6339165237060699E-3</c:v>
                </c:pt>
                <c:pt idx="131">
                  <c:v>5.6906184298544096E-3</c:v>
                </c:pt>
                <c:pt idx="132">
                  <c:v>5.7474674129831304E-3</c:v>
                </c:pt>
                <c:pt idx="133">
                  <c:v>5.80446281548779E-3</c:v>
                </c:pt>
                <c:pt idx="134">
                  <c:v>5.8616040029885602E-3</c:v>
                </c:pt>
                <c:pt idx="135">
                  <c:v>5.9188903642377402E-3</c:v>
                </c:pt>
                <c:pt idx="136">
                  <c:v>5.9763213110234897E-3</c:v>
                </c:pt>
                <c:pt idx="137">
                  <c:v>6.0338962780692E-3</c:v>
                </c:pt>
                <c:pt idx="138">
                  <c:v>6.0916147229293496E-3</c:v>
                </c:pt>
                <c:pt idx="139">
                  <c:v>6.1494761258817201E-3</c:v>
                </c:pt>
                <c:pt idx="140">
                  <c:v>6.2074799898170297E-3</c:v>
                </c:pt>
                <c:pt idx="141">
                  <c:v>6.2656258401249804E-3</c:v>
                </c:pt>
                <c:pt idx="142">
                  <c:v>6.3239132245781898E-3</c:v>
                </c:pt>
                <c:pt idx="143">
                  <c:v>6.3823417132136797E-3</c:v>
                </c:pt>
                <c:pt idx="144">
                  <c:v>6.4409108982123103E-3</c:v>
                </c:pt>
                <c:pt idx="145">
                  <c:v>6.4996203937760996E-3</c:v>
                </c:pt>
                <c:pt idx="146">
                  <c:v>6.5584698360044904E-3</c:v>
                </c:pt>
                <c:pt idx="147">
                  <c:v>6.6174588827685402E-3</c:v>
                </c:pt>
                <c:pt idx="148">
                  <c:v>6.6765872135844898E-3</c:v>
                </c:pt>
                <c:pt idx="149">
                  <c:v>6.7358545294861297E-3</c:v>
                </c:pt>
                <c:pt idx="150">
                  <c:v>6.7952605528965402E-3</c:v>
                </c:pt>
                <c:pt idx="151">
                  <c:v>6.8548050274989296E-3</c:v>
                </c:pt>
                <c:pt idx="152">
                  <c:v>6.91448771810788E-3</c:v>
                </c:pt>
                <c:pt idx="153">
                  <c:v>6.9743084105394898E-3</c:v>
                </c:pt>
                <c:pt idx="154">
                  <c:v>7.03426691148219E-3</c:v>
                </c:pt>
                <c:pt idx="155">
                  <c:v>7.0943630483675801E-3</c:v>
                </c:pt>
                <c:pt idx="156">
                  <c:v>7.1545966692413802E-3</c:v>
                </c:pt>
                <c:pt idx="157">
                  <c:v>7.2149676426352203E-3</c:v>
                </c:pt>
                <c:pt idx="158">
                  <c:v>7.2754758574389696E-3</c:v>
                </c:pt>
                <c:pt idx="159">
                  <c:v>7.3361212227739496E-3</c:v>
                </c:pt>
                <c:pt idx="160">
                  <c:v>7.3969036678666897E-3</c:v>
                </c:pt>
                <c:pt idx="161">
                  <c:v>7.4578231419244996E-3</c:v>
                </c:pt>
                <c:pt idx="162">
                  <c:v>7.5188796140118301E-3</c:v>
                </c:pt>
                <c:pt idx="163">
                  <c:v>7.5800730729279498E-3</c:v>
                </c:pt>
                <c:pt idx="164">
                  <c:v>7.64140352708633E-3</c:v>
                </c:pt>
                <c:pt idx="165">
                  <c:v>7.7028710043955499E-3</c:v>
                </c:pt>
                <c:pt idx="166">
                  <c:v>7.7644755521418798E-3</c:v>
                </c:pt>
                <c:pt idx="167">
                  <c:v>7.8262172368739405E-3</c:v>
                </c:pt>
                <c:pt idx="168">
                  <c:v>7.8880961442887206E-3</c:v>
                </c:pt>
                <c:pt idx="169">
                  <c:v>7.9501123791202392E-3</c:v>
                </c:pt>
                <c:pt idx="170">
                  <c:v>8.0122660650302803E-3</c:v>
                </c:pt>
                <c:pt idx="171">
                  <c:v>8.0745573445008094E-3</c:v>
                </c:pt>
                <c:pt idx="172">
                  <c:v>8.1369863787293904E-3</c:v>
                </c:pt>
                <c:pt idx="173">
                  <c:v>8.19955334752661E-3</c:v>
                </c:pt>
                <c:pt idx="174">
                  <c:v>8.2622584492159402E-3</c:v>
                </c:pt>
                <c:pt idx="175">
                  <c:v>8.3251019005365409E-3</c:v>
                </c:pt>
                <c:pt idx="176">
                  <c:v>8.3880839365483902E-3</c:v>
                </c:pt>
                <c:pt idx="177">
                  <c:v>8.4512048105401406E-3</c:v>
                </c:pt>
                <c:pt idx="178">
                  <c:v>8.5144647939398195E-3</c:v>
                </c:pt>
                <c:pt idx="179">
                  <c:v>8.5778641762284495E-3</c:v>
                </c:pt>
                <c:pt idx="180">
                  <c:v>8.6414032648564707E-3</c:v>
                </c:pt>
                <c:pt idx="181">
                  <c:v>8.7050823851629808E-3</c:v>
                </c:pt>
                <c:pt idx="182">
                  <c:v>8.7689018802986404E-3</c:v>
                </c:pt>
                <c:pt idx="183">
                  <c:v>8.8328621111505995E-3</c:v>
                </c:pt>
                <c:pt idx="184">
                  <c:v>8.8969634562716896E-3</c:v>
                </c:pt>
                <c:pt idx="185">
                  <c:v>8.96120631181185E-3</c:v>
                </c:pt>
                <c:pt idx="186">
                  <c:v>9.0255910914536098E-3</c:v>
                </c:pt>
                <c:pt idx="187">
                  <c:v>9.0901182263501308E-3</c:v>
                </c:pt>
                <c:pt idx="188">
                  <c:v>9.1547881650672E-3</c:v>
                </c:pt>
                <c:pt idx="189">
                  <c:v>9.2196013735278606E-3</c:v>
                </c:pt>
                <c:pt idx="190">
                  <c:v>9.2845583349613903E-3</c:v>
                </c:pt>
                <c:pt idx="191">
                  <c:v>9.34965954985492E-3</c:v>
                </c:pt>
                <c:pt idx="192">
                  <c:v>9.4149055359090909E-3</c:v>
                </c:pt>
                <c:pt idx="193">
                  <c:v>9.4802968279965802E-3</c:v>
                </c:pt>
                <c:pt idx="194">
                  <c:v>9.5458339781251695E-3</c:v>
                </c:pt>
                <c:pt idx="195">
                  <c:v>9.6115175554034905E-3</c:v>
                </c:pt>
                <c:pt idx="196">
                  <c:v>9.6773481460107596E-3</c:v>
                </c:pt>
                <c:pt idx="197">
                  <c:v>9.7433263531706005E-3</c:v>
                </c:pt>
                <c:pt idx="198">
                  <c:v>9.8094527971276692E-3</c:v>
                </c:pt>
                <c:pt idx="199">
                  <c:v>9.8757281151287107E-3</c:v>
                </c:pt>
                <c:pt idx="200">
                  <c:v>9.9421529614073193E-3</c:v>
                </c:pt>
                <c:pt idx="201">
                  <c:v>1.0008728007172099E-2</c:v>
                </c:pt>
                <c:pt idx="202">
                  <c:v>1.0075453940598901E-2</c:v>
                </c:pt>
                <c:pt idx="203">
                  <c:v>1.01423314668273E-2</c:v>
                </c:pt>
                <c:pt idx="204">
                  <c:v>1.02093613079601E-2</c:v>
                </c:pt>
                <c:pt idx="205">
                  <c:v>1.02765442030671E-2</c:v>
                </c:pt>
                <c:pt idx="206">
                  <c:v>1.03438809081936E-2</c:v>
                </c:pt>
                <c:pt idx="207">
                  <c:v>1.0411372196371499E-2</c:v>
                </c:pt>
                <c:pt idx="208">
                  <c:v>1.04790188576352E-2</c:v>
                </c:pt>
                <c:pt idx="209">
                  <c:v>1.05468216990418E-2</c:v>
                </c:pt>
                <c:pt idx="210">
                  <c:v>1.06147815446945E-2</c:v>
                </c:pt>
                <c:pt idx="211">
                  <c:v>1.0682899235770701E-2</c:v>
                </c:pt>
                <c:pt idx="212">
                  <c:v>1.0751175630554E-2</c:v>
                </c:pt>
                <c:pt idx="213">
                  <c:v>1.0819611604470701E-2</c:v>
                </c:pt>
                <c:pt idx="214">
                  <c:v>1.08882080501296E-2</c:v>
                </c:pt>
                <c:pt idx="215">
                  <c:v>1.0956965877367201E-2</c:v>
                </c:pt>
                <c:pt idx="216">
                  <c:v>1.1025886013295801E-2</c:v>
                </c:pt>
                <c:pt idx="217">
                  <c:v>1.1094969402357199E-2</c:v>
                </c:pt>
                <c:pt idx="218">
                  <c:v>1.1164217006379901E-2</c:v>
                </c:pt>
                <c:pt idx="219">
                  <c:v>1.12336298046407E-2</c:v>
                </c:pt>
                <c:pt idx="220">
                  <c:v>1.1303208793930901E-2</c:v>
                </c:pt>
                <c:pt idx="221">
                  <c:v>1.1372954988626499E-2</c:v>
                </c:pt>
                <c:pt idx="222">
                  <c:v>1.14428694207637E-2</c:v>
                </c:pt>
                <c:pt idx="223">
                  <c:v>1.15129531401175E-2</c:v>
                </c:pt>
                <c:pt idx="224">
                  <c:v>1.1583207214286699E-2</c:v>
                </c:pt>
                <c:pt idx="225">
                  <c:v>1.16536327287813E-2</c:v>
                </c:pt>
                <c:pt idx="226">
                  <c:v>1.1724230787116201E-2</c:v>
                </c:pt>
                <c:pt idx="227">
                  <c:v>1.1795002510909E-2</c:v>
                </c:pt>
                <c:pt idx="228">
                  <c:v>1.18659490399818E-2</c:v>
                </c:pt>
                <c:pt idx="229">
                  <c:v>1.19370715324693E-2</c:v>
                </c:pt>
                <c:pt idx="230">
                  <c:v>1.20083711649296E-2</c:v>
                </c:pt>
                <c:pt idx="231">
                  <c:v>1.20798491324618E-2</c:v>
                </c:pt>
                <c:pt idx="232">
                  <c:v>1.21515066488275E-2</c:v>
                </c:pt>
                <c:pt idx="233">
                  <c:v>1.2223344946576901E-2</c:v>
                </c:pt>
                <c:pt idx="234">
                  <c:v>1.2295365277180901E-2</c:v>
                </c:pt>
                <c:pt idx="235">
                  <c:v>1.23675689111672E-2</c:v>
                </c:pt>
                <c:pt idx="236">
                  <c:v>1.24399571382624E-2</c:v>
                </c:pt>
                <c:pt idx="237">
                  <c:v>1.2512531267538299E-2</c:v>
                </c:pt>
                <c:pt idx="238">
                  <c:v>1.2585292627564601E-2</c:v>
                </c:pt>
                <c:pt idx="239">
                  <c:v>1.26582425665658E-2</c:v>
                </c:pt>
                <c:pt idx="240">
                  <c:v>1.27313824525836E-2</c:v>
                </c:pt>
                <c:pt idx="241">
                  <c:v>1.2804713673645701E-2</c:v>
                </c:pt>
                <c:pt idx="242">
                  <c:v>1.28782376379386E-2</c:v>
                </c:pt>
                <c:pt idx="243">
                  <c:v>1.29519557739875E-2</c:v>
                </c:pt>
                <c:pt idx="244">
                  <c:v>1.30258695308401E-2</c:v>
                </c:pt>
                <c:pt idx="245">
                  <c:v>1.3099980378258E-2</c:v>
                </c:pt>
                <c:pt idx="246">
                  <c:v>1.31742898069123E-2</c:v>
                </c:pt>
                <c:pt idx="247">
                  <c:v>1.32487993285858E-2</c:v>
                </c:pt>
                <c:pt idx="248">
                  <c:v>1.33235104763814E-2</c:v>
                </c:pt>
                <c:pt idx="249">
                  <c:v>1.33984248049359E-2</c:v>
                </c:pt>
                <c:pt idx="250">
                  <c:v>1.34735438906402E-2</c:v>
                </c:pt>
                <c:pt idx="251">
                  <c:v>1.35488693318661E-2</c:v>
                </c:pt>
                <c:pt idx="252">
                  <c:v>1.36244027491989E-2</c:v>
                </c:pt>
                <c:pt idx="253">
                  <c:v>1.3700145785676399E-2</c:v>
                </c:pt>
                <c:pt idx="254">
                  <c:v>1.37761001070355E-2</c:v>
                </c:pt>
                <c:pt idx="255">
                  <c:v>1.3852267401963299E-2</c:v>
                </c:pt>
                <c:pt idx="256">
                  <c:v>1.3928649382357799E-2</c:v>
                </c:pt>
                <c:pt idx="257">
                  <c:v>1.40052477835925E-2</c:v>
                </c:pt>
                <c:pt idx="258">
                  <c:v>1.4082064364790601E-2</c:v>
                </c:pt>
                <c:pt idx="259">
                  <c:v>1.4159100909104201E-2</c:v>
                </c:pt>
                <c:pt idx="260">
                  <c:v>1.4236359224002701E-2</c:v>
                </c:pt>
                <c:pt idx="261">
                  <c:v>1.4313841141566299E-2</c:v>
                </c:pt>
                <c:pt idx="262">
                  <c:v>1.43915485187892E-2</c:v>
                </c:pt>
                <c:pt idx="263">
                  <c:v>1.44694832378893E-2</c:v>
                </c:pt>
                <c:pt idx="264">
                  <c:v>1.4547647206625399E-2</c:v>
                </c:pt>
                <c:pt idx="265">
                  <c:v>1.46260423586236E-2</c:v>
                </c:pt>
                <c:pt idx="266">
                  <c:v>1.47046706537102E-2</c:v>
                </c:pt>
                <c:pt idx="267">
                  <c:v>1.4783534078254E-2</c:v>
                </c:pt>
                <c:pt idx="268">
                  <c:v>1.4862634645516799E-2</c:v>
                </c:pt>
                <c:pt idx="269">
                  <c:v>1.49419743960118E-2</c:v>
                </c:pt>
                <c:pt idx="270">
                  <c:v>1.5021555397871899E-2</c:v>
                </c:pt>
                <c:pt idx="271">
                  <c:v>1.51013797472257E-2</c:v>
                </c:pt>
                <c:pt idx="272">
                  <c:v>1.5181449568583499E-2</c:v>
                </c:pt>
                <c:pt idx="273">
                  <c:v>1.5261767015232301E-2</c:v>
                </c:pt>
                <c:pt idx="274">
                  <c:v>1.53423342696402E-2</c:v>
                </c:pt>
                <c:pt idx="275">
                  <c:v>1.54231535438706E-2</c:v>
                </c:pt>
                <c:pt idx="276">
                  <c:v>1.55042270800062E-2</c:v>
                </c:pt>
                <c:pt idx="277">
                  <c:v>1.55855571505834E-2</c:v>
                </c:pt>
                <c:pt idx="278">
                  <c:v>1.56671460590368E-2</c:v>
                </c:pt>
                <c:pt idx="279">
                  <c:v>1.57489961401544E-2</c:v>
                </c:pt>
                <c:pt idx="280">
                  <c:v>1.58311097605431E-2</c:v>
                </c:pt>
                <c:pt idx="281">
                  <c:v>1.59134893191064E-2</c:v>
                </c:pt>
                <c:pt idx="282">
                  <c:v>1.5996137247532301E-2</c:v>
                </c:pt>
                <c:pt idx="283">
                  <c:v>1.6079056010793302E-2</c:v>
                </c:pt>
                <c:pt idx="284">
                  <c:v>1.6162248107657599E-2</c:v>
                </c:pt>
                <c:pt idx="285">
                  <c:v>1.6245716071214E-2</c:v>
                </c:pt>
                <c:pt idx="286">
                  <c:v>1.6329462469406902E-2</c:v>
                </c:pt>
                <c:pt idx="287">
                  <c:v>1.6413489905586099E-2</c:v>
                </c:pt>
                <c:pt idx="288">
                  <c:v>1.6497801019068298E-2</c:v>
                </c:pt>
                <c:pt idx="289">
                  <c:v>1.6582398485712298E-2</c:v>
                </c:pt>
                <c:pt idx="290">
                  <c:v>1.66672850185078E-2</c:v>
                </c:pt>
                <c:pt idx="291">
                  <c:v>1.6752463368178299E-2</c:v>
                </c:pt>
                <c:pt idx="292">
                  <c:v>1.6837936323798201E-2</c:v>
                </c:pt>
                <c:pt idx="293">
                  <c:v>1.69237067134244E-2</c:v>
                </c:pt>
                <c:pt idx="294">
                  <c:v>1.7009777404743499E-2</c:v>
                </c:pt>
                <c:pt idx="295">
                  <c:v>1.7096151305733099E-2</c:v>
                </c:pt>
                <c:pt idx="296">
                  <c:v>1.7182831365341E-2</c:v>
                </c:pt>
                <c:pt idx="297">
                  <c:v>1.7269820574178502E-2</c:v>
                </c:pt>
                <c:pt idx="298">
                  <c:v>1.73571219652312E-2</c:v>
                </c:pt>
                <c:pt idx="299">
                  <c:v>1.7444738614587601E-2</c:v>
                </c:pt>
                <c:pt idx="300">
                  <c:v>1.7532673642183801E-2</c:v>
                </c:pt>
                <c:pt idx="301">
                  <c:v>1.7620930212566999E-2</c:v>
                </c:pt>
                <c:pt idx="302">
                  <c:v>1.7709511535677298E-2</c:v>
                </c:pt>
                <c:pt idx="303">
                  <c:v>1.7798420867648199E-2</c:v>
                </c:pt>
                <c:pt idx="304">
                  <c:v>1.7887661511627E-2</c:v>
                </c:pt>
                <c:pt idx="305">
                  <c:v>1.7977236818614298E-2</c:v>
                </c:pt>
                <c:pt idx="306">
                  <c:v>1.8067150188324999E-2</c:v>
                </c:pt>
                <c:pt idx="307">
                  <c:v>1.8157405070069799E-2</c:v>
                </c:pt>
                <c:pt idx="308">
                  <c:v>1.8248004963657801E-2</c:v>
                </c:pt>
                <c:pt idx="309">
                  <c:v>1.8338953420323E-2</c:v>
                </c:pt>
                <c:pt idx="310">
                  <c:v>1.84302540436714E-2</c:v>
                </c:pt>
                <c:pt idx="311">
                  <c:v>1.85219104906535E-2</c:v>
                </c:pt>
                <c:pt idx="312">
                  <c:v>1.8613926472559699E-2</c:v>
                </c:pt>
                <c:pt idx="313">
                  <c:v>1.8706305756041101E-2</c:v>
                </c:pt>
                <c:pt idx="314">
                  <c:v>1.8799052164156099E-2</c:v>
                </c:pt>
                <c:pt idx="315">
                  <c:v>1.8892169577442101E-2</c:v>
                </c:pt>
                <c:pt idx="316">
                  <c:v>1.8985661935015399E-2</c:v>
                </c:pt>
                <c:pt idx="317">
                  <c:v>1.9079533235698599E-2</c:v>
                </c:pt>
                <c:pt idx="318">
                  <c:v>1.9173787539176E-2</c:v>
                </c:pt>
                <c:pt idx="319">
                  <c:v>1.9268428967179198E-2</c:v>
                </c:pt>
                <c:pt idx="320">
                  <c:v>1.9363461704702802E-2</c:v>
                </c:pt>
                <c:pt idx="321">
                  <c:v>1.94588900012507E-2</c:v>
                </c:pt>
                <c:pt idx="322">
                  <c:v>1.9554718172115699E-2</c:v>
                </c:pt>
                <c:pt idx="323">
                  <c:v>1.9650950599690999E-2</c:v>
                </c:pt>
                <c:pt idx="324">
                  <c:v>1.9747591734816501E-2</c:v>
                </c:pt>
                <c:pt idx="325">
                  <c:v>1.98446460981604E-2</c:v>
                </c:pt>
                <c:pt idx="326">
                  <c:v>1.99421182816359E-2</c:v>
                </c:pt>
                <c:pt idx="327">
                  <c:v>2.00400129498567E-2</c:v>
                </c:pt>
                <c:pt idx="328">
                  <c:v>2.0138334841629899E-2</c:v>
                </c:pt>
                <c:pt idx="329">
                  <c:v>2.02370887714888E-2</c:v>
                </c:pt>
                <c:pt idx="330">
                  <c:v>2.03362796312671E-2</c:v>
                </c:pt>
                <c:pt idx="331">
                  <c:v>2.04359123917142E-2</c:v>
                </c:pt>
                <c:pt idx="332">
                  <c:v>2.0535992104155298E-2</c:v>
                </c:pt>
                <c:pt idx="333">
                  <c:v>2.0636523902195499E-2</c:v>
                </c:pt>
                <c:pt idx="334">
                  <c:v>2.0737513003470098E-2</c:v>
                </c:pt>
                <c:pt idx="335">
                  <c:v>2.0838964711443801E-2</c:v>
                </c:pt>
                <c:pt idx="336">
                  <c:v>2.0940884417257902E-2</c:v>
                </c:pt>
                <c:pt idx="337">
                  <c:v>2.1043277601629499E-2</c:v>
                </c:pt>
                <c:pt idx="338">
                  <c:v>2.1146149836802599E-2</c:v>
                </c:pt>
                <c:pt idx="339">
                  <c:v>2.1249506788554001E-2</c:v>
                </c:pt>
                <c:pt idx="340">
                  <c:v>2.1353354218255099E-2</c:v>
                </c:pt>
                <c:pt idx="341">
                  <c:v>2.1457697984991898E-2</c:v>
                </c:pt>
                <c:pt idx="342">
                  <c:v>2.1562544047744801E-2</c:v>
                </c:pt>
                <c:pt idx="343">
                  <c:v>2.1667898467630401E-2</c:v>
                </c:pt>
                <c:pt idx="344">
                  <c:v>2.1773767410207399E-2</c:v>
                </c:pt>
                <c:pt idx="345">
                  <c:v>2.1880157147848502E-2</c:v>
                </c:pt>
                <c:pt idx="346">
                  <c:v>2.1987074062181301E-2</c:v>
                </c:pt>
                <c:pt idx="347">
                  <c:v>2.2094524646599799E-2</c:v>
                </c:pt>
                <c:pt idx="348">
                  <c:v>2.22025155088489E-2</c:v>
                </c:pt>
                <c:pt idx="349">
                  <c:v>2.2311053373685299E-2</c:v>
                </c:pt>
                <c:pt idx="350">
                  <c:v>2.24201450856166E-2</c:v>
                </c:pt>
                <c:pt idx="351">
                  <c:v>2.25297976117219E-2</c:v>
                </c:pt>
                <c:pt idx="352">
                  <c:v>2.2640018044556301E-2</c:v>
                </c:pt>
                <c:pt idx="353">
                  <c:v>2.27508136051431E-2</c:v>
                </c:pt>
                <c:pt idx="354">
                  <c:v>2.2862191646055699E-2</c:v>
                </c:pt>
                <c:pt idx="355">
                  <c:v>2.2974159654593498E-2</c:v>
                </c:pt>
                <c:pt idx="356">
                  <c:v>2.3086725256054801E-2</c:v>
                </c:pt>
                <c:pt idx="357">
                  <c:v>2.3199896217109699E-2</c:v>
                </c:pt>
                <c:pt idx="358">
                  <c:v>2.3313680449278101E-2</c:v>
                </c:pt>
                <c:pt idx="359">
                  <c:v>2.3428086012515201E-2</c:v>
                </c:pt>
                <c:pt idx="360">
                  <c:v>2.3543121118908699E-2</c:v>
                </c:pt>
                <c:pt idx="361">
                  <c:v>2.3658794136493799E-2</c:v>
                </c:pt>
                <c:pt idx="362">
                  <c:v>2.3775113593187201E-2</c:v>
                </c:pt>
                <c:pt idx="363">
                  <c:v>2.38920881808476E-2</c:v>
                </c:pt>
                <c:pt idx="364">
                  <c:v>2.4009726759465399E-2</c:v>
                </c:pt>
                <c:pt idx="365">
                  <c:v>2.4128038361488399E-2</c:v>
                </c:pt>
                <c:pt idx="366">
                  <c:v>2.42470321962872E-2</c:v>
                </c:pt>
                <c:pt idx="367">
                  <c:v>2.43667176547663E-2</c:v>
                </c:pt>
                <c:pt idx="368">
                  <c:v>2.4487104314127199E-2</c:v>
                </c:pt>
                <c:pt idx="369">
                  <c:v>2.46082019427885E-2</c:v>
                </c:pt>
                <c:pt idx="370">
                  <c:v>2.4730020505470299E-2</c:v>
                </c:pt>
                <c:pt idx="371">
                  <c:v>2.4852570168448E-2</c:v>
                </c:pt>
                <c:pt idx="372">
                  <c:v>2.4975861304984099E-2</c:v>
                </c:pt>
                <c:pt idx="373">
                  <c:v>2.5099904500944101E-2</c:v>
                </c:pt>
                <c:pt idx="374">
                  <c:v>2.5224710560604099E-2</c:v>
                </c:pt>
                <c:pt idx="375">
                  <c:v>2.5350290512657799E-2</c:v>
                </c:pt>
                <c:pt idx="376">
                  <c:v>2.5476655616432701E-2</c:v>
                </c:pt>
                <c:pt idx="377">
                  <c:v>2.5603817368321399E-2</c:v>
                </c:pt>
                <c:pt idx="378">
                  <c:v>2.5731787508440001E-2</c:v>
                </c:pt>
                <c:pt idx="379">
                  <c:v>2.58605780275208E-2</c:v>
                </c:pt>
                <c:pt idx="380">
                  <c:v>2.5990201174051399E-2</c:v>
                </c:pt>
                <c:pt idx="381">
                  <c:v>2.6120669461668099E-2</c:v>
                </c:pt>
                <c:pt idx="382">
                  <c:v>2.6251995676818001E-2</c:v>
                </c:pt>
                <c:pt idx="383">
                  <c:v>2.63841928866979E-2</c:v>
                </c:pt>
                <c:pt idx="384">
                  <c:v>2.6517274447485299E-2</c:v>
                </c:pt>
                <c:pt idx="385">
                  <c:v>2.6651254012871502E-2</c:v>
                </c:pt>
                <c:pt idx="386">
                  <c:v>2.6786145542912702E-2</c:v>
                </c:pt>
                <c:pt idx="387">
                  <c:v>2.69219633132123E-2</c:v>
                </c:pt>
                <c:pt idx="388">
                  <c:v>2.7058721924448199E-2</c:v>
                </c:pt>
                <c:pt idx="389">
                  <c:v>2.71964363122634E-2</c:v>
                </c:pt>
                <c:pt idx="390">
                  <c:v>2.7335121757533699E-2</c:v>
                </c:pt>
                <c:pt idx="391">
                  <c:v>2.7474793897032002E-2</c:v>
                </c:pt>
                <c:pt idx="392">
                  <c:v>2.76154687345069E-2</c:v>
                </c:pt>
                <c:pt idx="393">
                  <c:v>2.77571626521943E-2</c:v>
                </c:pt>
                <c:pt idx="394">
                  <c:v>2.78998924227838E-2</c:v>
                </c:pt>
                <c:pt idx="395">
                  <c:v>2.8043675221860399E-2</c:v>
                </c:pt>
                <c:pt idx="396">
                  <c:v>2.8188528640845301E-2</c:v>
                </c:pt>
                <c:pt idx="397">
                  <c:v>2.83344707004584E-2</c:v>
                </c:pt>
                <c:pt idx="398">
                  <c:v>2.8481519864730201E-2</c:v>
                </c:pt>
                <c:pt idx="399">
                  <c:v>2.8629695055587601E-2</c:v>
                </c:pt>
                <c:pt idx="400">
                  <c:v>2.8779015668043799E-2</c:v>
                </c:pt>
                <c:pt idx="401">
                  <c:v>2.89295015860223E-2</c:v>
                </c:pt>
                <c:pt idx="402">
                  <c:v>2.90811731988454E-2</c:v>
                </c:pt>
                <c:pt idx="403">
                  <c:v>2.92340514184233E-2</c:v>
                </c:pt>
                <c:pt idx="404">
                  <c:v>2.9388157697177598E-2</c:v>
                </c:pt>
                <c:pt idx="405">
                  <c:v>2.9543514046738301E-2</c:v>
                </c:pt>
                <c:pt idx="406">
                  <c:v>2.9700143057454401E-2</c:v>
                </c:pt>
                <c:pt idx="407">
                  <c:v>2.9858067918760601E-2</c:v>
                </c:pt>
                <c:pt idx="408">
                  <c:v>3.0017312440445601E-2</c:v>
                </c:pt>
                <c:pt idx="409">
                  <c:v>3.01779010748702E-2</c:v>
                </c:pt>
                <c:pt idx="410">
                  <c:v>3.0339858940186398E-2</c:v>
                </c:pt>
                <c:pt idx="411">
                  <c:v>3.0503211844612899E-2</c:v>
                </c:pt>
                <c:pt idx="412">
                  <c:v>3.0667986311822298E-2</c:v>
                </c:pt>
                <c:pt idx="413">
                  <c:v>3.0834209607506199E-2</c:v>
                </c:pt>
                <c:pt idx="414">
                  <c:v>3.1001909767178499E-2</c:v>
                </c:pt>
                <c:pt idx="415">
                  <c:v>3.1171115625292199E-2</c:v>
                </c:pt>
                <c:pt idx="416">
                  <c:v>3.1341856845741103E-2</c:v>
                </c:pt>
                <c:pt idx="417">
                  <c:v>3.1514163953826599E-2</c:v>
                </c:pt>
                <c:pt idx="418">
                  <c:v>3.1688068369776203E-2</c:v>
                </c:pt>
                <c:pt idx="419">
                  <c:v>3.1863602443903599E-2</c:v>
                </c:pt>
                <c:pt idx="420">
                  <c:v>3.2040799493507001E-2</c:v>
                </c:pt>
                <c:pt idx="421">
                  <c:v>3.2219693841611399E-2</c:v>
                </c:pt>
                <c:pt idx="422">
                  <c:v>3.2400320857664797E-2</c:v>
                </c:pt>
                <c:pt idx="423">
                  <c:v>3.2582717000308098E-2</c:v>
                </c:pt>
                <c:pt idx="424">
                  <c:v>3.2766919862346103E-2</c:v>
                </c:pt>
                <c:pt idx="425">
                  <c:v>3.2952968218058099E-2</c:v>
                </c:pt>
                <c:pt idx="426">
                  <c:v>3.3140902072993403E-2</c:v>
                </c:pt>
                <c:pt idx="427">
                  <c:v>3.33307627164105E-2</c:v>
                </c:pt>
                <c:pt idx="428">
                  <c:v>3.3522592776530899E-2</c:v>
                </c:pt>
                <c:pt idx="429">
                  <c:v>3.3716436278788599E-2</c:v>
                </c:pt>
                <c:pt idx="430">
                  <c:v>3.3912338707273698E-2</c:v>
                </c:pt>
                <c:pt idx="431">
                  <c:v>3.4110347069580299E-2</c:v>
                </c:pt>
                <c:pt idx="432">
                  <c:v>3.4310509965289102E-2</c:v>
                </c:pt>
                <c:pt idx="433">
                  <c:v>3.4512877658329701E-2</c:v>
                </c:pt>
                <c:pt idx="434">
                  <c:v>3.4717502153490697E-2</c:v>
                </c:pt>
                <c:pt idx="435">
                  <c:v>3.4924437277363302E-2</c:v>
                </c:pt>
                <c:pt idx="436">
                  <c:v>3.5133738764032203E-2</c:v>
                </c:pt>
                <c:pt idx="437">
                  <c:v>3.5345464345849301E-2</c:v>
                </c:pt>
                <c:pt idx="438">
                  <c:v>3.5559673849656803E-2</c:v>
                </c:pt>
                <c:pt idx="439">
                  <c:v>3.57764292988558E-2</c:v>
                </c:pt>
                <c:pt idx="440">
                  <c:v>3.59957950217503E-2</c:v>
                </c:pt>
                <c:pt idx="441">
                  <c:v>3.6217837766636202E-2</c:v>
                </c:pt>
                <c:pt idx="442">
                  <c:v>3.6442626824143398E-2</c:v>
                </c:pt>
                <c:pt idx="443">
                  <c:v>3.6670234157384497E-2</c:v>
                </c:pt>
                <c:pt idx="444">
                  <c:v>3.69007345405169E-2</c:v>
                </c:pt>
                <c:pt idx="445">
                  <c:v>3.7134205706376502E-2</c:v>
                </c:pt>
                <c:pt idx="446">
                  <c:v>3.7370728503903897E-2</c:v>
                </c:pt>
                <c:pt idx="447">
                  <c:v>3.76103870661521E-2</c:v>
                </c:pt>
                <c:pt idx="448">
                  <c:v>3.7853268989739397E-2</c:v>
                </c:pt>
                <c:pt idx="449">
                  <c:v>3.8099465526693202E-2</c:v>
                </c:pt>
                <c:pt idx="450">
                  <c:v>3.8349071789724902E-2</c:v>
                </c:pt>
                <c:pt idx="451">
                  <c:v>3.8602186972077498E-2</c:v>
                </c:pt>
                <c:pt idx="452">
                  <c:v>3.8858914583204403E-2</c:v>
                </c:pt>
                <c:pt idx="453">
                  <c:v>3.9119362701661199E-2</c:v>
                </c:pt>
                <c:pt idx="454">
                  <c:v>3.9383644246744197E-2</c:v>
                </c:pt>
                <c:pt idx="455">
                  <c:v>3.965187727056E-2</c:v>
                </c:pt>
                <c:pt idx="456">
                  <c:v>3.9924185272398001E-2</c:v>
                </c:pt>
                <c:pt idx="457">
                  <c:v>4.0200697537476501E-2</c:v>
                </c:pt>
                <c:pt idx="458">
                  <c:v>4.0481549502361998E-2</c:v>
                </c:pt>
                <c:pt idx="459">
                  <c:v>4.0766883149617801E-2</c:v>
                </c:pt>
                <c:pt idx="460">
                  <c:v>4.1056847434526998E-2</c:v>
                </c:pt>
                <c:pt idx="461">
                  <c:v>4.1351598747066502E-2</c:v>
                </c:pt>
                <c:pt idx="462">
                  <c:v>4.1651301412674598E-2</c:v>
                </c:pt>
                <c:pt idx="463">
                  <c:v>4.1956128235787302E-2</c:v>
                </c:pt>
                <c:pt idx="464">
                  <c:v>4.2266261090588397E-2</c:v>
                </c:pt>
                <c:pt idx="465">
                  <c:v>4.2581891563978701E-2</c:v>
                </c:pt>
                <c:pt idx="466">
                  <c:v>4.2903221656388497E-2</c:v>
                </c:pt>
                <c:pt idx="467">
                  <c:v>4.32304645467858E-2</c:v>
                </c:pt>
                <c:pt idx="468">
                  <c:v>4.3563845429051798E-2</c:v>
                </c:pt>
                <c:pt idx="469">
                  <c:v>4.3903602427855598E-2</c:v>
                </c:pt>
                <c:pt idx="470">
                  <c:v>4.4249987603251703E-2</c:v>
                </c:pt>
                <c:pt idx="471">
                  <c:v>4.46032680545028E-2</c:v>
                </c:pt>
                <c:pt idx="472">
                  <c:v>4.4963727135105401E-2</c:v>
                </c:pt>
                <c:pt idx="473">
                  <c:v>4.5331665792714297E-2</c:v>
                </c:pt>
                <c:pt idx="474">
                  <c:v>4.5707404049670802E-2</c:v>
                </c:pt>
                <c:pt idx="475">
                  <c:v>4.60912826421895E-2</c:v>
                </c:pt>
                <c:pt idx="476">
                  <c:v>4.64836648390205E-2</c:v>
                </c:pt>
                <c:pt idx="477">
                  <c:v>4.6884938463654803E-2</c:v>
                </c:pt>
                <c:pt idx="478">
                  <c:v>4.7295518147993501E-2</c:v>
                </c:pt>
                <c:pt idx="479">
                  <c:v>4.7715847849964702E-2</c:v>
                </c:pt>
                <c:pt idx="480">
                  <c:v>4.8146403673014503E-2</c:v>
                </c:pt>
                <c:pt idx="481">
                  <c:v>4.8587697031906699E-2</c:v>
                </c:pt>
                <c:pt idx="482">
                  <c:v>4.9040278217078702E-2</c:v>
                </c:pt>
                <c:pt idx="483">
                  <c:v>4.9504740419226902E-2</c:v>
                </c:pt>
                <c:pt idx="484">
                  <c:v>4.9981724287212301E-2</c:v>
                </c:pt>
                <c:pt idx="485">
                  <c:v>5.0471923106274401E-2</c:v>
                </c:pt>
                <c:pt idx="486">
                  <c:v>5.09760887005399E-2</c:v>
                </c:pt>
                <c:pt idx="487">
                  <c:v>5.1495038184721398E-2</c:v>
                </c:pt>
                <c:pt idx="488">
                  <c:v>5.2029661715738203E-2</c:v>
                </c:pt>
                <c:pt idx="489">
                  <c:v>5.2580931427138801E-2</c:v>
                </c:pt>
                <c:pt idx="490">
                  <c:v>5.3149911769412701E-2</c:v>
                </c:pt>
                <c:pt idx="491">
                  <c:v>5.3737771529925503E-2</c:v>
                </c:pt>
                <c:pt idx="492">
                  <c:v>5.4345797870416997E-2</c:v>
                </c:pt>
                <c:pt idx="493">
                  <c:v>5.4975412802028098E-2</c:v>
                </c:pt>
                <c:pt idx="494">
                  <c:v>5.5628192623380798E-2</c:v>
                </c:pt>
                <c:pt idx="495">
                  <c:v>5.6305890984261399E-2</c:v>
                </c:pt>
                <c:pt idx="496">
                  <c:v>5.7010466416848302E-2</c:v>
                </c:pt>
                <c:pt idx="497">
                  <c:v>5.7744115413559997E-2</c:v>
                </c:pt>
                <c:pt idx="498">
                  <c:v>5.8509312447217098E-2</c:v>
                </c:pt>
                <c:pt idx="499">
                  <c:v>5.9308858756612903E-2</c:v>
                </c:pt>
                <c:pt idx="500">
                  <c:v>6.0145942304352697E-2</c:v>
                </c:pt>
                <c:pt idx="501">
                  <c:v>6.1024212121384203E-2</c:v>
                </c:pt>
                <c:pt idx="502">
                  <c:v>6.19478713853574E-2</c:v>
                </c:pt>
                <c:pt idx="503">
                  <c:v>6.2921795192879895E-2</c:v>
                </c:pt>
                <c:pt idx="504">
                  <c:v>6.3951681320702905E-2</c:v>
                </c:pt>
                <c:pt idx="505">
                  <c:v>6.50442457129871E-2</c:v>
                </c:pt>
                <c:pt idx="506">
                  <c:v>6.6207479608788394E-2</c:v>
                </c:pt>
                <c:pt idx="507">
                  <c:v>6.7450993185501795E-2</c:v>
                </c:pt>
                <c:pt idx="508">
                  <c:v>6.8786483146472496E-2</c:v>
                </c:pt>
                <c:pt idx="509">
                  <c:v>6.9938360840265196E-2</c:v>
                </c:pt>
                <c:pt idx="510">
                  <c:v>7.1110719153621396E-2</c:v>
                </c:pt>
                <c:pt idx="511">
                  <c:v>7.23042816149531E-2</c:v>
                </c:pt>
                <c:pt idx="512">
                  <c:v>7.3519698554319696E-2</c:v>
                </c:pt>
                <c:pt idx="513">
                  <c:v>7.4757647983560105E-2</c:v>
                </c:pt>
                <c:pt idx="514">
                  <c:v>7.6018837043472301E-2</c:v>
                </c:pt>
                <c:pt idx="515">
                  <c:v>7.73040035408077E-2</c:v>
                </c:pt>
                <c:pt idx="516">
                  <c:v>7.8613917581626502E-2</c:v>
                </c:pt>
                <c:pt idx="517">
                  <c:v>7.9949383308128896E-2</c:v>
                </c:pt>
                <c:pt idx="518">
                  <c:v>8.1311240746672495E-2</c:v>
                </c:pt>
                <c:pt idx="519">
                  <c:v>8.2700367775363604E-2</c:v>
                </c:pt>
                <c:pt idx="520">
                  <c:v>8.4117682220338399E-2</c:v>
                </c:pt>
                <c:pt idx="521">
                  <c:v>8.5564144090660904E-2</c:v>
                </c:pt>
                <c:pt idx="522">
                  <c:v>8.7040757962646098E-2</c:v>
                </c:pt>
                <c:pt idx="523">
                  <c:v>8.8548575525408804E-2</c:v>
                </c:pt>
                <c:pt idx="524">
                  <c:v>9.0088698300503395E-2</c:v>
                </c:pt>
                <c:pt idx="525">
                  <c:v>9.1662280549729497E-2</c:v>
                </c:pt>
                <c:pt idx="526">
                  <c:v>9.3270532386486596E-2</c:v>
                </c:pt>
                <c:pt idx="527">
                  <c:v>9.4914723107527396E-2</c:v>
                </c:pt>
                <c:pt idx="528">
                  <c:v>9.6596184763582393E-2</c:v>
                </c:pt>
                <c:pt idx="529">
                  <c:v>9.8316315989119205E-2</c:v>
                </c:pt>
                <c:pt idx="530">
                  <c:v>0.10007658611350601</c:v>
                </c:pt>
                <c:pt idx="531">
                  <c:v>0.101878539578068</c:v>
                </c:pt>
                <c:pt idx="532">
                  <c:v>0.103723800685996</c:v>
                </c:pt>
                <c:pt idx="533">
                  <c:v>0.105614078714846</c:v>
                </c:pt>
                <c:pt idx="534">
                  <c:v>0.10755117342442699</c:v>
                </c:pt>
                <c:pt idx="535">
                  <c:v>0.109536980996364</c:v>
                </c:pt>
                <c:pt idx="536">
                  <c:v>0.111573500445441</c:v>
                </c:pt>
                <c:pt idx="537">
                  <c:v>0.113662840547211</c:v>
                </c:pt>
                <c:pt idx="538">
                  <c:v>0.11580722733121</c:v>
                </c:pt>
                <c:pt idx="539">
                  <c:v>0.11800901219458899</c:v>
                </c:pt>
                <c:pt idx="540">
                  <c:v>0.120270680697178</c:v>
                </c:pt>
                <c:pt idx="541">
                  <c:v>0.12259486210595</c:v>
                </c:pt>
                <c:pt idx="542">
                  <c:v>0.124984339764745</c:v>
                </c:pt>
                <c:pt idx="543">
                  <c:v>0.12744206237406699</c:v>
                </c:pt>
                <c:pt idx="544">
                  <c:v>0.12997115627585501</c:v>
                </c:pt>
                <c:pt idx="545">
                  <c:v>0.13257493884969401</c:v>
                </c:pt>
                <c:pt idx="546">
                  <c:v>0.13525693314003501</c:v>
                </c:pt>
                <c:pt idx="547">
                  <c:v>0.13802088384894401</c:v>
                </c:pt>
                <c:pt idx="548">
                  <c:v>0.140870774846027</c:v>
                </c:pt>
                <c:pt idx="549">
                  <c:v>0.14381084836678801</c:v>
                </c:pt>
                <c:pt idx="550">
                  <c:v>0.146845626093143</c:v>
                </c:pt>
                <c:pt idx="551">
                  <c:v>0.149979932335743</c:v>
                </c:pt>
                <c:pt idx="552">
                  <c:v>0.15321891956755901</c:v>
                </c:pt>
                <c:pt idx="553">
                  <c:v>0.15656809659271001</c:v>
                </c:pt>
                <c:pt idx="554">
                  <c:v>0.160033359674432</c:v>
                </c:pt>
                <c:pt idx="555">
                  <c:v>0.16362102699251099</c:v>
                </c:pt>
                <c:pt idx="556">
                  <c:v>0.16733787685448101</c:v>
                </c:pt>
                <c:pt idx="557">
                  <c:v>0.17119119014795101</c:v>
                </c:pt>
                <c:pt idx="558">
                  <c:v>0.17518879759518299</c:v>
                </c:pt>
                <c:pt idx="559">
                  <c:v>0.179339132457663</c:v>
                </c:pt>
                <c:pt idx="560">
                  <c:v>0.183651289440312</c:v>
                </c:pt>
                <c:pt idx="561">
                  <c:v>0.18813509066534001</c:v>
                </c:pt>
                <c:pt idx="562">
                  <c:v>0.19280115972829101</c:v>
                </c:pt>
                <c:pt idx="563">
                  <c:v>0.197661005018165</c:v>
                </c:pt>
                <c:pt idx="564">
                  <c:v>0.20272711368544299</c:v>
                </c:pt>
                <c:pt idx="565">
                  <c:v>0.208013057883432</c:v>
                </c:pt>
                <c:pt idx="566">
                  <c:v>0.213533615198441</c:v>
                </c:pt>
                <c:pt idx="567">
                  <c:v>0.21930490553405499</c:v>
                </c:pt>
              </c:numCache>
            </c:numRef>
          </c:xVal>
          <c:yVal>
            <c:numRef>
              <c:f>Exp_res!$CB$3:$CB$650</c:f>
              <c:numCache>
                <c:formatCode>General</c:formatCode>
                <c:ptCount val="648"/>
                <c:pt idx="0">
                  <c:v>0</c:v>
                </c:pt>
                <c:pt idx="1">
                  <c:v>1.01249999999993</c:v>
                </c:pt>
                <c:pt idx="2">
                  <c:v>3.03245012468824</c:v>
                </c:pt>
                <c:pt idx="3">
                  <c:v>5.0524002493765501</c:v>
                </c:pt>
                <c:pt idx="4">
                  <c:v>7.0723503740648503</c:v>
                </c:pt>
                <c:pt idx="5">
                  <c:v>9.0923004987531595</c:v>
                </c:pt>
                <c:pt idx="6">
                  <c:v>11.112250623441501</c:v>
                </c:pt>
                <c:pt idx="7">
                  <c:v>13.132200748129801</c:v>
                </c:pt>
                <c:pt idx="8">
                  <c:v>15.152150872818099</c:v>
                </c:pt>
                <c:pt idx="9">
                  <c:v>17.172100997506401</c:v>
                </c:pt>
                <c:pt idx="10">
                  <c:v>19.192051122194702</c:v>
                </c:pt>
                <c:pt idx="11">
                  <c:v>21.212001246882998</c:v>
                </c:pt>
                <c:pt idx="12">
                  <c:v>23.231951371571299</c:v>
                </c:pt>
                <c:pt idx="13">
                  <c:v>25.251901496259599</c:v>
                </c:pt>
                <c:pt idx="14">
                  <c:v>27.271851620947899</c:v>
                </c:pt>
                <c:pt idx="15">
                  <c:v>29.291801745636199</c:v>
                </c:pt>
                <c:pt idx="16">
                  <c:v>31.3117518703245</c:v>
                </c:pt>
                <c:pt idx="17">
                  <c:v>33.3317019950128</c:v>
                </c:pt>
                <c:pt idx="18">
                  <c:v>35.3516521197012</c:v>
                </c:pt>
                <c:pt idx="19">
                  <c:v>37.3716022443895</c:v>
                </c:pt>
                <c:pt idx="20">
                  <c:v>39.3915523690778</c:v>
                </c:pt>
                <c:pt idx="21">
                  <c:v>41.4115024937661</c:v>
                </c:pt>
                <c:pt idx="22">
                  <c:v>43.431452618454401</c:v>
                </c:pt>
                <c:pt idx="23">
                  <c:v>45.451402743142701</c:v>
                </c:pt>
                <c:pt idx="24">
                  <c:v>47.471352867831001</c:v>
                </c:pt>
                <c:pt idx="25">
                  <c:v>49.491302992519302</c:v>
                </c:pt>
                <c:pt idx="26">
                  <c:v>51.511253117207602</c:v>
                </c:pt>
                <c:pt idx="27">
                  <c:v>53.531203241895902</c:v>
                </c:pt>
                <c:pt idx="28">
                  <c:v>55.551153366584202</c:v>
                </c:pt>
                <c:pt idx="29">
                  <c:v>57.571103491272503</c:v>
                </c:pt>
                <c:pt idx="30">
                  <c:v>59.591053615960902</c:v>
                </c:pt>
                <c:pt idx="31">
                  <c:v>61.611003740649203</c:v>
                </c:pt>
                <c:pt idx="32">
                  <c:v>63.630953865337503</c:v>
                </c:pt>
                <c:pt idx="33">
                  <c:v>65.650903990025796</c:v>
                </c:pt>
                <c:pt idx="34">
                  <c:v>67.670854114714103</c:v>
                </c:pt>
                <c:pt idx="35">
                  <c:v>69.690804239402397</c:v>
                </c:pt>
                <c:pt idx="36">
                  <c:v>71.710754364090704</c:v>
                </c:pt>
                <c:pt idx="37">
                  <c:v>73.730704488778997</c:v>
                </c:pt>
                <c:pt idx="38">
                  <c:v>75.750654613467304</c:v>
                </c:pt>
                <c:pt idx="39">
                  <c:v>77.770604738155598</c:v>
                </c:pt>
                <c:pt idx="40">
                  <c:v>79.790554862843905</c:v>
                </c:pt>
                <c:pt idx="41">
                  <c:v>81.810504987532198</c:v>
                </c:pt>
                <c:pt idx="42">
                  <c:v>83.830455112220505</c:v>
                </c:pt>
                <c:pt idx="43">
                  <c:v>85.850405236908799</c:v>
                </c:pt>
                <c:pt idx="44">
                  <c:v>87.870355361597206</c:v>
                </c:pt>
                <c:pt idx="45">
                  <c:v>89.890305486285499</c:v>
                </c:pt>
                <c:pt idx="46">
                  <c:v>91.910255610973806</c:v>
                </c:pt>
                <c:pt idx="47">
                  <c:v>93.930205735662099</c:v>
                </c:pt>
                <c:pt idx="48">
                  <c:v>95.950155860350407</c:v>
                </c:pt>
                <c:pt idx="49">
                  <c:v>97.9701059850387</c:v>
                </c:pt>
                <c:pt idx="50">
                  <c:v>99.990056109727007</c:v>
                </c:pt>
                <c:pt idx="51">
                  <c:v>102.010006234415</c:v>
                </c:pt>
                <c:pt idx="52">
                  <c:v>104.02995635910401</c:v>
                </c:pt>
                <c:pt idx="53">
                  <c:v>106.049906483792</c:v>
                </c:pt>
                <c:pt idx="54">
                  <c:v>108.06985660847999</c:v>
                </c:pt>
                <c:pt idx="55">
                  <c:v>110.089806733169</c:v>
                </c:pt>
                <c:pt idx="56">
                  <c:v>112.10975685785699</c:v>
                </c:pt>
                <c:pt idx="57">
                  <c:v>114.129706982545</c:v>
                </c:pt>
                <c:pt idx="58">
                  <c:v>116.149657107233</c:v>
                </c:pt>
                <c:pt idx="59">
                  <c:v>118.169607231922</c:v>
                </c:pt>
                <c:pt idx="60">
                  <c:v>120.18955735661</c:v>
                </c:pt>
                <c:pt idx="61">
                  <c:v>122.209507481298</c:v>
                </c:pt>
                <c:pt idx="62">
                  <c:v>124.22945760598699</c:v>
                </c:pt>
                <c:pt idx="63">
                  <c:v>126.249407730675</c:v>
                </c:pt>
                <c:pt idx="64">
                  <c:v>128.26935785536301</c:v>
                </c:pt>
                <c:pt idx="65">
                  <c:v>130.289307980052</c:v>
                </c:pt>
                <c:pt idx="66">
                  <c:v>132.30925810474</c:v>
                </c:pt>
                <c:pt idx="67">
                  <c:v>134.32920822942799</c:v>
                </c:pt>
                <c:pt idx="68">
                  <c:v>136.34915835411701</c:v>
                </c:pt>
                <c:pt idx="69">
                  <c:v>138.369108478805</c:v>
                </c:pt>
                <c:pt idx="70">
                  <c:v>140.389058603493</c:v>
                </c:pt>
                <c:pt idx="71">
                  <c:v>142.40900872818099</c:v>
                </c:pt>
                <c:pt idx="72">
                  <c:v>144.42895885287001</c:v>
                </c:pt>
                <c:pt idx="73">
                  <c:v>146.44890897755801</c:v>
                </c:pt>
                <c:pt idx="74">
                  <c:v>148.468859102246</c:v>
                </c:pt>
                <c:pt idx="75">
                  <c:v>150.48880922693499</c:v>
                </c:pt>
                <c:pt idx="76">
                  <c:v>152.50875935162301</c:v>
                </c:pt>
                <c:pt idx="77">
                  <c:v>154.52870947631101</c:v>
                </c:pt>
                <c:pt idx="78">
                  <c:v>156.548659601</c:v>
                </c:pt>
                <c:pt idx="79">
                  <c:v>158.56860972568799</c:v>
                </c:pt>
                <c:pt idx="80">
                  <c:v>160.58855985037599</c:v>
                </c:pt>
                <c:pt idx="81">
                  <c:v>162.608509975065</c:v>
                </c:pt>
                <c:pt idx="82">
                  <c:v>164.628460099753</c:v>
                </c:pt>
                <c:pt idx="83">
                  <c:v>166.64841022444099</c:v>
                </c:pt>
                <c:pt idx="84">
                  <c:v>168.66836034912899</c:v>
                </c:pt>
                <c:pt idx="85">
                  <c:v>170.68831047381801</c:v>
                </c:pt>
                <c:pt idx="86">
                  <c:v>172.708260598506</c:v>
                </c:pt>
                <c:pt idx="87">
                  <c:v>174.728210723194</c:v>
                </c:pt>
                <c:pt idx="88">
                  <c:v>176.74816084788301</c:v>
                </c:pt>
                <c:pt idx="89">
                  <c:v>178.76811097257101</c:v>
                </c:pt>
                <c:pt idx="90">
                  <c:v>180.788061097259</c:v>
                </c:pt>
                <c:pt idx="91">
                  <c:v>182.80801122194799</c:v>
                </c:pt>
                <c:pt idx="92">
                  <c:v>184.82796134663599</c:v>
                </c:pt>
                <c:pt idx="93">
                  <c:v>186.84791147132401</c:v>
                </c:pt>
                <c:pt idx="94">
                  <c:v>188.867861596013</c:v>
                </c:pt>
                <c:pt idx="95">
                  <c:v>190.887811720701</c:v>
                </c:pt>
                <c:pt idx="96">
                  <c:v>192.90776184538899</c:v>
                </c:pt>
                <c:pt idx="97">
                  <c:v>194.92771197007701</c:v>
                </c:pt>
                <c:pt idx="98">
                  <c:v>196.947662094766</c:v>
                </c:pt>
                <c:pt idx="99">
                  <c:v>198.967612219454</c:v>
                </c:pt>
                <c:pt idx="100">
                  <c:v>200.98756234414199</c:v>
                </c:pt>
                <c:pt idx="101">
                  <c:v>203.00751246883101</c:v>
                </c:pt>
                <c:pt idx="102">
                  <c:v>205.027462593519</c:v>
                </c:pt>
                <c:pt idx="103">
                  <c:v>207.047412718207</c:v>
                </c:pt>
                <c:pt idx="104">
                  <c:v>209.06736284289599</c:v>
                </c:pt>
                <c:pt idx="105">
                  <c:v>211.08731296758401</c:v>
                </c:pt>
                <c:pt idx="106">
                  <c:v>213.10726309227201</c:v>
                </c:pt>
                <c:pt idx="107">
                  <c:v>215.12721321696</c:v>
                </c:pt>
                <c:pt idx="108">
                  <c:v>217.14716334164899</c:v>
                </c:pt>
                <c:pt idx="109">
                  <c:v>219.16711346633701</c:v>
                </c:pt>
                <c:pt idx="110">
                  <c:v>221.18706359102501</c:v>
                </c:pt>
                <c:pt idx="111">
                  <c:v>223.207013715714</c:v>
                </c:pt>
                <c:pt idx="112">
                  <c:v>225.22696384040199</c:v>
                </c:pt>
                <c:pt idx="113">
                  <c:v>227.24691396508999</c:v>
                </c:pt>
                <c:pt idx="114">
                  <c:v>229.26686408977901</c:v>
                </c:pt>
                <c:pt idx="115">
                  <c:v>231.286814214467</c:v>
                </c:pt>
                <c:pt idx="116">
                  <c:v>233.306764339155</c:v>
                </c:pt>
                <c:pt idx="117">
                  <c:v>235.32671446384401</c:v>
                </c:pt>
                <c:pt idx="118">
                  <c:v>237.34666458853201</c:v>
                </c:pt>
                <c:pt idx="119">
                  <c:v>239.36661471322</c:v>
                </c:pt>
                <c:pt idx="120">
                  <c:v>241.386564837908</c:v>
                </c:pt>
                <c:pt idx="121">
                  <c:v>243.40651496259699</c:v>
                </c:pt>
                <c:pt idx="122">
                  <c:v>245.42646508728501</c:v>
                </c:pt>
                <c:pt idx="123">
                  <c:v>247.446415211973</c:v>
                </c:pt>
                <c:pt idx="124">
                  <c:v>249.46636533666199</c:v>
                </c:pt>
                <c:pt idx="125">
                  <c:v>251.48631546134999</c:v>
                </c:pt>
                <c:pt idx="126">
                  <c:v>253.50626558603801</c:v>
                </c:pt>
                <c:pt idx="127">
                  <c:v>255.526215710727</c:v>
                </c:pt>
                <c:pt idx="128">
                  <c:v>257.54616583541502</c:v>
                </c:pt>
                <c:pt idx="129">
                  <c:v>259.56611596010299</c:v>
                </c:pt>
                <c:pt idx="130">
                  <c:v>261.58606608479198</c:v>
                </c:pt>
                <c:pt idx="131">
                  <c:v>263.60601620948</c:v>
                </c:pt>
                <c:pt idx="132">
                  <c:v>265.62596633416803</c:v>
                </c:pt>
                <c:pt idx="133">
                  <c:v>267.64591645885599</c:v>
                </c:pt>
                <c:pt idx="134">
                  <c:v>269.66586658354498</c:v>
                </c:pt>
                <c:pt idx="135">
                  <c:v>271.68581670823301</c:v>
                </c:pt>
                <c:pt idx="136">
                  <c:v>273.70576683292097</c:v>
                </c:pt>
                <c:pt idx="137">
                  <c:v>275.72571695761002</c:v>
                </c:pt>
                <c:pt idx="138">
                  <c:v>277.74566708229798</c:v>
                </c:pt>
                <c:pt idx="139">
                  <c:v>279.76561720698601</c:v>
                </c:pt>
                <c:pt idx="140">
                  <c:v>281.785567331675</c:v>
                </c:pt>
                <c:pt idx="141">
                  <c:v>283.80551745636302</c:v>
                </c:pt>
                <c:pt idx="142">
                  <c:v>285.82546758105099</c:v>
                </c:pt>
                <c:pt idx="143">
                  <c:v>287.84541770573998</c:v>
                </c:pt>
                <c:pt idx="144">
                  <c:v>289.865367830428</c:v>
                </c:pt>
                <c:pt idx="145">
                  <c:v>291.88531795511602</c:v>
                </c:pt>
                <c:pt idx="146">
                  <c:v>293.90526807980399</c:v>
                </c:pt>
                <c:pt idx="147">
                  <c:v>295.92521820449298</c:v>
                </c:pt>
                <c:pt idx="148">
                  <c:v>297.945168329181</c:v>
                </c:pt>
                <c:pt idx="149">
                  <c:v>299.96511845386902</c:v>
                </c:pt>
                <c:pt idx="150">
                  <c:v>301.98506857855801</c:v>
                </c:pt>
                <c:pt idx="151">
                  <c:v>304.00501870324598</c:v>
                </c:pt>
                <c:pt idx="152">
                  <c:v>306.024968827934</c:v>
                </c:pt>
                <c:pt idx="153">
                  <c:v>308.04491895262299</c:v>
                </c:pt>
                <c:pt idx="154">
                  <c:v>310.06486907731102</c:v>
                </c:pt>
                <c:pt idx="155">
                  <c:v>312.08481920199898</c:v>
                </c:pt>
                <c:pt idx="156">
                  <c:v>314.10476932668797</c:v>
                </c:pt>
                <c:pt idx="157">
                  <c:v>316.124719451376</c:v>
                </c:pt>
                <c:pt idx="158">
                  <c:v>318.14466957606402</c:v>
                </c:pt>
                <c:pt idx="159">
                  <c:v>320.16461970075301</c:v>
                </c:pt>
                <c:pt idx="160">
                  <c:v>322.18456982544097</c:v>
                </c:pt>
                <c:pt idx="161">
                  <c:v>324.204519950129</c:v>
                </c:pt>
                <c:pt idx="162">
                  <c:v>326.22447007481702</c:v>
                </c:pt>
                <c:pt idx="163">
                  <c:v>328.24442019950601</c:v>
                </c:pt>
                <c:pt idx="164">
                  <c:v>330.26437032419398</c:v>
                </c:pt>
                <c:pt idx="165">
                  <c:v>332.284320448882</c:v>
                </c:pt>
                <c:pt idx="166">
                  <c:v>334.30427057357099</c:v>
                </c:pt>
                <c:pt idx="167">
                  <c:v>336.32422069825901</c:v>
                </c:pt>
                <c:pt idx="168">
                  <c:v>338.34417082294698</c:v>
                </c:pt>
                <c:pt idx="169">
                  <c:v>340.36412094763602</c:v>
                </c:pt>
                <c:pt idx="170">
                  <c:v>342.38407107232399</c:v>
                </c:pt>
                <c:pt idx="171">
                  <c:v>344.40402119701201</c:v>
                </c:pt>
                <c:pt idx="172">
                  <c:v>346.42397132169998</c:v>
                </c:pt>
                <c:pt idx="173">
                  <c:v>348.44392144638903</c:v>
                </c:pt>
                <c:pt idx="174">
                  <c:v>350.46387157107699</c:v>
                </c:pt>
                <c:pt idx="175">
                  <c:v>352.48382169576502</c:v>
                </c:pt>
                <c:pt idx="176">
                  <c:v>354.50377182045401</c:v>
                </c:pt>
                <c:pt idx="177">
                  <c:v>356.52372194514197</c:v>
                </c:pt>
                <c:pt idx="178">
                  <c:v>358.54367206983</c:v>
                </c:pt>
                <c:pt idx="179">
                  <c:v>360.56362219451898</c:v>
                </c:pt>
                <c:pt idx="180">
                  <c:v>362.58357231920701</c:v>
                </c:pt>
                <c:pt idx="181">
                  <c:v>364.60352244389497</c:v>
                </c:pt>
                <c:pt idx="182">
                  <c:v>366.62347256858402</c:v>
                </c:pt>
                <c:pt idx="183">
                  <c:v>368.64342269327199</c:v>
                </c:pt>
                <c:pt idx="184">
                  <c:v>370.66337281796001</c:v>
                </c:pt>
                <c:pt idx="185">
                  <c:v>372.68332294264798</c:v>
                </c:pt>
                <c:pt idx="186">
                  <c:v>374.70327306733702</c:v>
                </c:pt>
                <c:pt idx="187">
                  <c:v>376.72322319202499</c:v>
                </c:pt>
                <c:pt idx="188">
                  <c:v>378.74317331671301</c:v>
                </c:pt>
                <c:pt idx="189">
                  <c:v>380.763123441402</c:v>
                </c:pt>
                <c:pt idx="190">
                  <c:v>382.78307356609002</c:v>
                </c:pt>
                <c:pt idx="191">
                  <c:v>384.80302369077799</c:v>
                </c:pt>
                <c:pt idx="192">
                  <c:v>386.82297381546698</c:v>
                </c:pt>
                <c:pt idx="193">
                  <c:v>388.842923940155</c:v>
                </c:pt>
                <c:pt idx="194">
                  <c:v>390.86287406484303</c:v>
                </c:pt>
                <c:pt idx="195">
                  <c:v>392.88282418953202</c:v>
                </c:pt>
                <c:pt idx="196">
                  <c:v>394.90277431421998</c:v>
                </c:pt>
                <c:pt idx="197">
                  <c:v>396.92272443890801</c:v>
                </c:pt>
                <c:pt idx="198">
                  <c:v>398.94267456359597</c:v>
                </c:pt>
                <c:pt idx="199">
                  <c:v>400.96262468828502</c:v>
                </c:pt>
                <c:pt idx="200">
                  <c:v>402.98257481297298</c:v>
                </c:pt>
                <c:pt idx="201">
                  <c:v>405.00252493766101</c:v>
                </c:pt>
                <c:pt idx="202">
                  <c:v>407.02247506235</c:v>
                </c:pt>
                <c:pt idx="203">
                  <c:v>409.04242518703802</c:v>
                </c:pt>
                <c:pt idx="204">
                  <c:v>411.06237531172599</c:v>
                </c:pt>
                <c:pt idx="205">
                  <c:v>413.08232543641498</c:v>
                </c:pt>
                <c:pt idx="206">
                  <c:v>415.102275561103</c:v>
                </c:pt>
                <c:pt idx="207">
                  <c:v>417.12222568579102</c:v>
                </c:pt>
                <c:pt idx="208">
                  <c:v>419.14217581048001</c:v>
                </c:pt>
                <c:pt idx="209">
                  <c:v>421.16212593516798</c:v>
                </c:pt>
                <c:pt idx="210">
                  <c:v>423.182076059856</c:v>
                </c:pt>
                <c:pt idx="211">
                  <c:v>425.20202618454499</c:v>
                </c:pt>
                <c:pt idx="212">
                  <c:v>427.22197630923301</c:v>
                </c:pt>
                <c:pt idx="213">
                  <c:v>429.24192643392098</c:v>
                </c:pt>
                <c:pt idx="214">
                  <c:v>431.261876558609</c:v>
                </c:pt>
                <c:pt idx="215">
                  <c:v>433.28182668329799</c:v>
                </c:pt>
                <c:pt idx="216">
                  <c:v>435.30177680798602</c:v>
                </c:pt>
                <c:pt idx="217">
                  <c:v>437.32172693267398</c:v>
                </c:pt>
                <c:pt idx="218">
                  <c:v>439.34167705736297</c:v>
                </c:pt>
                <c:pt idx="219">
                  <c:v>441.361627182051</c:v>
                </c:pt>
                <c:pt idx="220">
                  <c:v>443.38157730673902</c:v>
                </c:pt>
                <c:pt idx="221">
                  <c:v>445.40152743142801</c:v>
                </c:pt>
                <c:pt idx="222">
                  <c:v>447.42147755611597</c:v>
                </c:pt>
                <c:pt idx="223">
                  <c:v>449.441427680804</c:v>
                </c:pt>
                <c:pt idx="224">
                  <c:v>451.46137780549299</c:v>
                </c:pt>
                <c:pt idx="225">
                  <c:v>453.48132793018101</c:v>
                </c:pt>
                <c:pt idx="226">
                  <c:v>455.50127805486898</c:v>
                </c:pt>
                <c:pt idx="227">
                  <c:v>457.521228179557</c:v>
                </c:pt>
                <c:pt idx="228">
                  <c:v>459.54117830424599</c:v>
                </c:pt>
                <c:pt idx="229">
                  <c:v>461.56112842893401</c:v>
                </c:pt>
                <c:pt idx="230">
                  <c:v>463.58107855362198</c:v>
                </c:pt>
                <c:pt idx="231">
                  <c:v>465.60102867831102</c:v>
                </c:pt>
                <c:pt idx="232">
                  <c:v>467.62097880299899</c:v>
                </c:pt>
                <c:pt idx="233">
                  <c:v>469.64092892768701</c:v>
                </c:pt>
                <c:pt idx="234">
                  <c:v>471.660879052376</c:v>
                </c:pt>
                <c:pt idx="235">
                  <c:v>473.68082917706403</c:v>
                </c:pt>
                <c:pt idx="236">
                  <c:v>475.70077930175199</c:v>
                </c:pt>
                <c:pt idx="237">
                  <c:v>477.72072942644002</c:v>
                </c:pt>
                <c:pt idx="238">
                  <c:v>479.74067955112901</c:v>
                </c:pt>
                <c:pt idx="239">
                  <c:v>481.76062967581697</c:v>
                </c:pt>
                <c:pt idx="240">
                  <c:v>483.780579800505</c:v>
                </c:pt>
                <c:pt idx="241">
                  <c:v>485.80052992519398</c:v>
                </c:pt>
                <c:pt idx="242">
                  <c:v>487.82048004988201</c:v>
                </c:pt>
                <c:pt idx="243">
                  <c:v>489.84043017456997</c:v>
                </c:pt>
                <c:pt idx="244">
                  <c:v>491.86038029925902</c:v>
                </c:pt>
                <c:pt idx="245">
                  <c:v>493.88033042394699</c:v>
                </c:pt>
                <c:pt idx="246">
                  <c:v>495.90028054863501</c:v>
                </c:pt>
                <c:pt idx="247">
                  <c:v>497.920230673324</c:v>
                </c:pt>
                <c:pt idx="248">
                  <c:v>499.94018079801202</c:v>
                </c:pt>
                <c:pt idx="249">
                  <c:v>501.96013092269999</c:v>
                </c:pt>
                <c:pt idx="250">
                  <c:v>503.98008104738898</c:v>
                </c:pt>
                <c:pt idx="251">
                  <c:v>506.000031172077</c:v>
                </c:pt>
                <c:pt idx="252">
                  <c:v>508.01998129676502</c:v>
                </c:pt>
                <c:pt idx="253">
                  <c:v>510.03993142145299</c:v>
                </c:pt>
                <c:pt idx="254">
                  <c:v>512.05988154614204</c:v>
                </c:pt>
                <c:pt idx="255">
                  <c:v>514.07983167083</c:v>
                </c:pt>
                <c:pt idx="256">
                  <c:v>516.09978179551797</c:v>
                </c:pt>
                <c:pt idx="257">
                  <c:v>518.11973192020696</c:v>
                </c:pt>
                <c:pt idx="258">
                  <c:v>520.13968204489504</c:v>
                </c:pt>
                <c:pt idx="259">
                  <c:v>522.15963216958301</c:v>
                </c:pt>
                <c:pt idx="260">
                  <c:v>524.179582294272</c:v>
                </c:pt>
                <c:pt idx="261">
                  <c:v>526.19953241895996</c:v>
                </c:pt>
                <c:pt idx="262">
                  <c:v>528.21948254364804</c:v>
                </c:pt>
                <c:pt idx="263">
                  <c:v>530.23943266833601</c:v>
                </c:pt>
                <c:pt idx="264">
                  <c:v>532.259382793025</c:v>
                </c:pt>
                <c:pt idx="265">
                  <c:v>534.27933291771296</c:v>
                </c:pt>
                <c:pt idx="266">
                  <c:v>536.29928304240104</c:v>
                </c:pt>
                <c:pt idx="267">
                  <c:v>538.31923316709003</c:v>
                </c:pt>
                <c:pt idx="268">
                  <c:v>540.339183291778</c:v>
                </c:pt>
                <c:pt idx="269">
                  <c:v>542.35913341646597</c:v>
                </c:pt>
                <c:pt idx="270">
                  <c:v>544.37908354115496</c:v>
                </c:pt>
                <c:pt idx="271">
                  <c:v>546.39903366584304</c:v>
                </c:pt>
                <c:pt idx="272">
                  <c:v>548.418983790531</c:v>
                </c:pt>
                <c:pt idx="273">
                  <c:v>550.43893391521999</c:v>
                </c:pt>
                <c:pt idx="274">
                  <c:v>552.45888403990796</c:v>
                </c:pt>
                <c:pt idx="275">
                  <c:v>554.47883416459604</c:v>
                </c:pt>
                <c:pt idx="276">
                  <c:v>556.49878428928503</c:v>
                </c:pt>
                <c:pt idx="277">
                  <c:v>558.51873441397299</c:v>
                </c:pt>
                <c:pt idx="278">
                  <c:v>560.53868453866096</c:v>
                </c:pt>
                <c:pt idx="279">
                  <c:v>562.55863466334904</c:v>
                </c:pt>
                <c:pt idx="280">
                  <c:v>564.57858478803803</c:v>
                </c:pt>
                <c:pt idx="281">
                  <c:v>566.598534912726</c:v>
                </c:pt>
                <c:pt idx="282">
                  <c:v>568.61848503741396</c:v>
                </c:pt>
                <c:pt idx="283">
                  <c:v>570.63843516210295</c:v>
                </c:pt>
                <c:pt idx="284">
                  <c:v>572.65838528679103</c:v>
                </c:pt>
                <c:pt idx="285">
                  <c:v>574.678335411479</c:v>
                </c:pt>
                <c:pt idx="286">
                  <c:v>576.69828553616799</c:v>
                </c:pt>
                <c:pt idx="287">
                  <c:v>578.71823566085595</c:v>
                </c:pt>
                <c:pt idx="288">
                  <c:v>580.73818578554403</c:v>
                </c:pt>
                <c:pt idx="289">
                  <c:v>582.758135910232</c:v>
                </c:pt>
                <c:pt idx="290">
                  <c:v>584.77808603492099</c:v>
                </c:pt>
                <c:pt idx="291">
                  <c:v>586.79803615960896</c:v>
                </c:pt>
                <c:pt idx="292">
                  <c:v>588.81798628429704</c:v>
                </c:pt>
                <c:pt idx="293">
                  <c:v>590.83793640898602</c:v>
                </c:pt>
                <c:pt idx="294">
                  <c:v>592.85788653367399</c:v>
                </c:pt>
                <c:pt idx="295">
                  <c:v>594.87783665836196</c:v>
                </c:pt>
                <c:pt idx="296">
                  <c:v>596.89778678305095</c:v>
                </c:pt>
                <c:pt idx="297">
                  <c:v>598.91773690773903</c:v>
                </c:pt>
                <c:pt idx="298">
                  <c:v>600.93768703242699</c:v>
                </c:pt>
                <c:pt idx="299">
                  <c:v>602.95763715711598</c:v>
                </c:pt>
                <c:pt idx="300">
                  <c:v>604.97758728180395</c:v>
                </c:pt>
                <c:pt idx="301">
                  <c:v>606.99753740649203</c:v>
                </c:pt>
                <c:pt idx="302">
                  <c:v>609.01748753118</c:v>
                </c:pt>
                <c:pt idx="303">
                  <c:v>611.03743765586898</c:v>
                </c:pt>
                <c:pt idx="304">
                  <c:v>613.05738778055695</c:v>
                </c:pt>
                <c:pt idx="305">
                  <c:v>615.07733790524503</c:v>
                </c:pt>
                <c:pt idx="306">
                  <c:v>617.09728802993402</c:v>
                </c:pt>
                <c:pt idx="307">
                  <c:v>619.11723815462199</c:v>
                </c:pt>
                <c:pt idx="308">
                  <c:v>621.13718827930995</c:v>
                </c:pt>
                <c:pt idx="309">
                  <c:v>623.15713840399906</c:v>
                </c:pt>
                <c:pt idx="310">
                  <c:v>625.17708852868702</c:v>
                </c:pt>
                <c:pt idx="311">
                  <c:v>627.19703865337499</c:v>
                </c:pt>
                <c:pt idx="312">
                  <c:v>629.21698877806398</c:v>
                </c:pt>
                <c:pt idx="313">
                  <c:v>631.23693890275194</c:v>
                </c:pt>
                <c:pt idx="314">
                  <c:v>633.25688902744002</c:v>
                </c:pt>
                <c:pt idx="315">
                  <c:v>635.27683915212799</c:v>
                </c:pt>
                <c:pt idx="316">
                  <c:v>637.29678927681698</c:v>
                </c:pt>
                <c:pt idx="317">
                  <c:v>639.31673940150495</c:v>
                </c:pt>
                <c:pt idx="318">
                  <c:v>641.33668952619303</c:v>
                </c:pt>
                <c:pt idx="319">
                  <c:v>643.35663965088202</c:v>
                </c:pt>
                <c:pt idx="320">
                  <c:v>645.37658977556998</c:v>
                </c:pt>
                <c:pt idx="321">
                  <c:v>647.39653990025795</c:v>
                </c:pt>
                <c:pt idx="322">
                  <c:v>649.41649002494705</c:v>
                </c:pt>
                <c:pt idx="323">
                  <c:v>651.43644014963502</c:v>
                </c:pt>
                <c:pt idx="324">
                  <c:v>653.45639027432298</c:v>
                </c:pt>
                <c:pt idx="325">
                  <c:v>655.47634039901197</c:v>
                </c:pt>
                <c:pt idx="326">
                  <c:v>657.49629052370005</c:v>
                </c:pt>
                <c:pt idx="327">
                  <c:v>659.51624064838802</c:v>
                </c:pt>
                <c:pt idx="328">
                  <c:v>661.53619077307599</c:v>
                </c:pt>
                <c:pt idx="329">
                  <c:v>663.55614089776498</c:v>
                </c:pt>
                <c:pt idx="330">
                  <c:v>665.57609102245306</c:v>
                </c:pt>
                <c:pt idx="331">
                  <c:v>667.59604114714102</c:v>
                </c:pt>
                <c:pt idx="332">
                  <c:v>669.61599127183001</c:v>
                </c:pt>
                <c:pt idx="333">
                  <c:v>671.63594139651798</c:v>
                </c:pt>
                <c:pt idx="334">
                  <c:v>673.65589152120594</c:v>
                </c:pt>
                <c:pt idx="335">
                  <c:v>675.67584164589505</c:v>
                </c:pt>
                <c:pt idx="336">
                  <c:v>677.69579177058301</c:v>
                </c:pt>
                <c:pt idx="337">
                  <c:v>679.71574189527098</c:v>
                </c:pt>
                <c:pt idx="338">
                  <c:v>681.73569201995997</c:v>
                </c:pt>
                <c:pt idx="339">
                  <c:v>683.75564214464805</c:v>
                </c:pt>
                <c:pt idx="340">
                  <c:v>685.77559226933602</c:v>
                </c:pt>
                <c:pt idx="341">
                  <c:v>687.79554239402501</c:v>
                </c:pt>
                <c:pt idx="342">
                  <c:v>689.81549251871297</c:v>
                </c:pt>
                <c:pt idx="343">
                  <c:v>691.83544264340105</c:v>
                </c:pt>
                <c:pt idx="344">
                  <c:v>693.85539276808902</c:v>
                </c:pt>
                <c:pt idx="345">
                  <c:v>695.87534289277801</c:v>
                </c:pt>
                <c:pt idx="346">
                  <c:v>697.89529301746597</c:v>
                </c:pt>
                <c:pt idx="347">
                  <c:v>699.91524314215405</c:v>
                </c:pt>
                <c:pt idx="348">
                  <c:v>701.93519326684304</c:v>
                </c:pt>
                <c:pt idx="349">
                  <c:v>703.95514339153101</c:v>
                </c:pt>
                <c:pt idx="350">
                  <c:v>705.97509351621898</c:v>
                </c:pt>
                <c:pt idx="351">
                  <c:v>707.99504364090797</c:v>
                </c:pt>
                <c:pt idx="352">
                  <c:v>710.01499376559605</c:v>
                </c:pt>
                <c:pt idx="353">
                  <c:v>712.03494389028401</c:v>
                </c:pt>
                <c:pt idx="354">
                  <c:v>714.05489401497198</c:v>
                </c:pt>
                <c:pt idx="355">
                  <c:v>716.07484413966097</c:v>
                </c:pt>
                <c:pt idx="356">
                  <c:v>718.09479426434905</c:v>
                </c:pt>
                <c:pt idx="357">
                  <c:v>720.11474438903701</c:v>
                </c:pt>
                <c:pt idx="358">
                  <c:v>722.134694513726</c:v>
                </c:pt>
                <c:pt idx="359">
                  <c:v>724.15464463841397</c:v>
                </c:pt>
                <c:pt idx="360">
                  <c:v>726.17459476310205</c:v>
                </c:pt>
                <c:pt idx="361">
                  <c:v>728.19454488779104</c:v>
                </c:pt>
                <c:pt idx="362">
                  <c:v>730.21449501247901</c:v>
                </c:pt>
                <c:pt idx="363">
                  <c:v>732.23444513716697</c:v>
                </c:pt>
                <c:pt idx="364">
                  <c:v>734.25439526185596</c:v>
                </c:pt>
                <c:pt idx="365">
                  <c:v>736.27434538654404</c:v>
                </c:pt>
                <c:pt idx="366">
                  <c:v>738.29429551123201</c:v>
                </c:pt>
                <c:pt idx="367">
                  <c:v>740.31424563591997</c:v>
                </c:pt>
                <c:pt idx="368">
                  <c:v>742.33419576060896</c:v>
                </c:pt>
                <c:pt idx="369">
                  <c:v>744.35414588529704</c:v>
                </c:pt>
                <c:pt idx="370">
                  <c:v>746.37409600998501</c:v>
                </c:pt>
                <c:pt idx="371">
                  <c:v>748.394046134674</c:v>
                </c:pt>
                <c:pt idx="372">
                  <c:v>750.41399625936197</c:v>
                </c:pt>
                <c:pt idx="373">
                  <c:v>752.43394638405005</c:v>
                </c:pt>
                <c:pt idx="374">
                  <c:v>754.45389650873904</c:v>
                </c:pt>
                <c:pt idx="375">
                  <c:v>756.473846633427</c:v>
                </c:pt>
                <c:pt idx="376">
                  <c:v>758.49379675811497</c:v>
                </c:pt>
                <c:pt idx="377">
                  <c:v>760.51374688280396</c:v>
                </c:pt>
                <c:pt idx="378">
                  <c:v>762.53369700749204</c:v>
                </c:pt>
                <c:pt idx="379">
                  <c:v>764.55364713218</c:v>
                </c:pt>
                <c:pt idx="380">
                  <c:v>766.57359725686797</c:v>
                </c:pt>
                <c:pt idx="381">
                  <c:v>768.59354738155696</c:v>
                </c:pt>
                <c:pt idx="382">
                  <c:v>770.61349750624504</c:v>
                </c:pt>
                <c:pt idx="383">
                  <c:v>772.63344763093301</c:v>
                </c:pt>
                <c:pt idx="384">
                  <c:v>774.653397755622</c:v>
                </c:pt>
                <c:pt idx="385">
                  <c:v>776.67334788030996</c:v>
                </c:pt>
                <c:pt idx="386">
                  <c:v>778.69329800499804</c:v>
                </c:pt>
                <c:pt idx="387">
                  <c:v>780.71324812968703</c:v>
                </c:pt>
                <c:pt idx="388">
                  <c:v>782.733198254375</c:v>
                </c:pt>
                <c:pt idx="389">
                  <c:v>784.75314837906296</c:v>
                </c:pt>
                <c:pt idx="390">
                  <c:v>786.77309850375104</c:v>
                </c:pt>
                <c:pt idx="391">
                  <c:v>788.79304862844003</c:v>
                </c:pt>
                <c:pt idx="392">
                  <c:v>790.812998753128</c:v>
                </c:pt>
                <c:pt idx="393">
                  <c:v>792.83294887781597</c:v>
                </c:pt>
                <c:pt idx="394">
                  <c:v>794.85289900250496</c:v>
                </c:pt>
                <c:pt idx="395">
                  <c:v>796.87284912719304</c:v>
                </c:pt>
                <c:pt idx="396">
                  <c:v>798.892799251881</c:v>
                </c:pt>
                <c:pt idx="397">
                  <c:v>800.91274937656999</c:v>
                </c:pt>
                <c:pt idx="398">
                  <c:v>802.93269950125796</c:v>
                </c:pt>
                <c:pt idx="399">
                  <c:v>804.95264962594604</c:v>
                </c:pt>
                <c:pt idx="400">
                  <c:v>806.97259975063503</c:v>
                </c:pt>
                <c:pt idx="401">
                  <c:v>808.99254987532299</c:v>
                </c:pt>
                <c:pt idx="402">
                  <c:v>811.01250000001096</c:v>
                </c:pt>
                <c:pt idx="403">
                  <c:v>813.03245012469995</c:v>
                </c:pt>
                <c:pt idx="404">
                  <c:v>815.05240024938803</c:v>
                </c:pt>
                <c:pt idx="405">
                  <c:v>817.072350374076</c:v>
                </c:pt>
                <c:pt idx="406">
                  <c:v>819.09230049876396</c:v>
                </c:pt>
                <c:pt idx="407">
                  <c:v>821.11225062345295</c:v>
                </c:pt>
                <c:pt idx="408">
                  <c:v>823.13220074814103</c:v>
                </c:pt>
                <c:pt idx="409">
                  <c:v>825.152150872829</c:v>
                </c:pt>
                <c:pt idx="410">
                  <c:v>827.17210099751799</c:v>
                </c:pt>
                <c:pt idx="411">
                  <c:v>829.19205112220595</c:v>
                </c:pt>
                <c:pt idx="412">
                  <c:v>831.21200124689403</c:v>
                </c:pt>
                <c:pt idx="413">
                  <c:v>833.23195137158302</c:v>
                </c:pt>
                <c:pt idx="414">
                  <c:v>835.25190149627099</c:v>
                </c:pt>
                <c:pt idx="415">
                  <c:v>837.27185162095896</c:v>
                </c:pt>
                <c:pt idx="416">
                  <c:v>839.29180174564794</c:v>
                </c:pt>
                <c:pt idx="417">
                  <c:v>841.31175187033602</c:v>
                </c:pt>
                <c:pt idx="418">
                  <c:v>843.33170199502399</c:v>
                </c:pt>
                <c:pt idx="419">
                  <c:v>845.35165211971196</c:v>
                </c:pt>
                <c:pt idx="420">
                  <c:v>847.37160224440095</c:v>
                </c:pt>
                <c:pt idx="421">
                  <c:v>849.39155236908903</c:v>
                </c:pt>
                <c:pt idx="422">
                  <c:v>851.41150249377699</c:v>
                </c:pt>
                <c:pt idx="423">
                  <c:v>853.43145261846598</c:v>
                </c:pt>
                <c:pt idx="424">
                  <c:v>855.45140274315395</c:v>
                </c:pt>
                <c:pt idx="425">
                  <c:v>857.47135286784203</c:v>
                </c:pt>
                <c:pt idx="426">
                  <c:v>859.49130299253102</c:v>
                </c:pt>
                <c:pt idx="427">
                  <c:v>861.51125311721898</c:v>
                </c:pt>
                <c:pt idx="428">
                  <c:v>863.53120324190695</c:v>
                </c:pt>
                <c:pt idx="429">
                  <c:v>865.55115336659605</c:v>
                </c:pt>
                <c:pt idx="430">
                  <c:v>867.57110349128402</c:v>
                </c:pt>
                <c:pt idx="431">
                  <c:v>869.59105361597199</c:v>
                </c:pt>
                <c:pt idx="432">
                  <c:v>871.61100374065995</c:v>
                </c:pt>
                <c:pt idx="433">
                  <c:v>873.63095386534906</c:v>
                </c:pt>
                <c:pt idx="434">
                  <c:v>875.65090399003702</c:v>
                </c:pt>
                <c:pt idx="435">
                  <c:v>877.67085411472499</c:v>
                </c:pt>
                <c:pt idx="436">
                  <c:v>879.69080423941398</c:v>
                </c:pt>
                <c:pt idx="437">
                  <c:v>881.71075436410194</c:v>
                </c:pt>
                <c:pt idx="438">
                  <c:v>883.73070448879002</c:v>
                </c:pt>
                <c:pt idx="439">
                  <c:v>885.75065461347901</c:v>
                </c:pt>
                <c:pt idx="440">
                  <c:v>887.77060473816698</c:v>
                </c:pt>
                <c:pt idx="441">
                  <c:v>889.79055486285495</c:v>
                </c:pt>
                <c:pt idx="442">
                  <c:v>891.81050498754303</c:v>
                </c:pt>
                <c:pt idx="443">
                  <c:v>893.83045511223202</c:v>
                </c:pt>
                <c:pt idx="444">
                  <c:v>895.85040523691998</c:v>
                </c:pt>
                <c:pt idx="445">
                  <c:v>897.87035536160795</c:v>
                </c:pt>
                <c:pt idx="446">
                  <c:v>899.89030548629705</c:v>
                </c:pt>
                <c:pt idx="447">
                  <c:v>901.91025561098502</c:v>
                </c:pt>
                <c:pt idx="448">
                  <c:v>903.93020573567298</c:v>
                </c:pt>
                <c:pt idx="449">
                  <c:v>905.95015586036197</c:v>
                </c:pt>
                <c:pt idx="450">
                  <c:v>907.97010598505005</c:v>
                </c:pt>
                <c:pt idx="451">
                  <c:v>909.99005610973802</c:v>
                </c:pt>
                <c:pt idx="452">
                  <c:v>912.01000623442701</c:v>
                </c:pt>
                <c:pt idx="453">
                  <c:v>914.02995635911498</c:v>
                </c:pt>
                <c:pt idx="454">
                  <c:v>916.04990648380306</c:v>
                </c:pt>
                <c:pt idx="455">
                  <c:v>918.06985660849205</c:v>
                </c:pt>
                <c:pt idx="456">
                  <c:v>920.08980673318001</c:v>
                </c:pt>
                <c:pt idx="457">
                  <c:v>922.10975685786798</c:v>
                </c:pt>
                <c:pt idx="458">
                  <c:v>924.12970698255594</c:v>
                </c:pt>
                <c:pt idx="459">
                  <c:v>926.14965710724505</c:v>
                </c:pt>
                <c:pt idx="460">
                  <c:v>928.16960723193301</c:v>
                </c:pt>
                <c:pt idx="461">
                  <c:v>930.18955735662098</c:v>
                </c:pt>
                <c:pt idx="462">
                  <c:v>932.20950748130997</c:v>
                </c:pt>
                <c:pt idx="463">
                  <c:v>934.22945760599805</c:v>
                </c:pt>
                <c:pt idx="464">
                  <c:v>936.24940773068602</c:v>
                </c:pt>
                <c:pt idx="465">
                  <c:v>938.26935785537501</c:v>
                </c:pt>
                <c:pt idx="466">
                  <c:v>940.28930798006297</c:v>
                </c:pt>
                <c:pt idx="467">
                  <c:v>942.30925810475105</c:v>
                </c:pt>
                <c:pt idx="468">
                  <c:v>944.32920822944004</c:v>
                </c:pt>
                <c:pt idx="469">
                  <c:v>946.34915835412801</c:v>
                </c:pt>
                <c:pt idx="470">
                  <c:v>948.36910847881597</c:v>
                </c:pt>
                <c:pt idx="471">
                  <c:v>950.38905860350405</c:v>
                </c:pt>
                <c:pt idx="472">
                  <c:v>952.40900872819304</c:v>
                </c:pt>
                <c:pt idx="473">
                  <c:v>954.42895885288101</c:v>
                </c:pt>
                <c:pt idx="474">
                  <c:v>956.44890897756898</c:v>
                </c:pt>
                <c:pt idx="475">
                  <c:v>958.46885910225797</c:v>
                </c:pt>
                <c:pt idx="476">
                  <c:v>960.48880922694605</c:v>
                </c:pt>
                <c:pt idx="477">
                  <c:v>962.50875935163401</c:v>
                </c:pt>
                <c:pt idx="478">
                  <c:v>964.528709476323</c:v>
                </c:pt>
                <c:pt idx="479">
                  <c:v>966.54865960101097</c:v>
                </c:pt>
                <c:pt idx="480">
                  <c:v>968.56860972569905</c:v>
                </c:pt>
                <c:pt idx="481">
                  <c:v>970.58855985038701</c:v>
                </c:pt>
                <c:pt idx="482">
                  <c:v>972.608509975076</c:v>
                </c:pt>
                <c:pt idx="483">
                  <c:v>974.62846009976397</c:v>
                </c:pt>
                <c:pt idx="484">
                  <c:v>976.64841022445205</c:v>
                </c:pt>
                <c:pt idx="485">
                  <c:v>978.66836034914104</c:v>
                </c:pt>
                <c:pt idx="486">
                  <c:v>980.68831047382901</c:v>
                </c:pt>
                <c:pt idx="487">
                  <c:v>982.70826059851697</c:v>
                </c:pt>
                <c:pt idx="488">
                  <c:v>984.72821072320596</c:v>
                </c:pt>
                <c:pt idx="489">
                  <c:v>986.74816084789404</c:v>
                </c:pt>
                <c:pt idx="490">
                  <c:v>988.76811097258201</c:v>
                </c:pt>
                <c:pt idx="491">
                  <c:v>990.788061097271</c:v>
                </c:pt>
                <c:pt idx="492">
                  <c:v>992.80801122195896</c:v>
                </c:pt>
                <c:pt idx="493">
                  <c:v>994.82796134664704</c:v>
                </c:pt>
                <c:pt idx="494">
                  <c:v>996.84791147133501</c:v>
                </c:pt>
                <c:pt idx="495">
                  <c:v>998.867861596024</c:v>
                </c:pt>
                <c:pt idx="496">
                  <c:v>1000.88781172071</c:v>
                </c:pt>
                <c:pt idx="497">
                  <c:v>1002.9077618454</c:v>
                </c:pt>
                <c:pt idx="498">
                  <c:v>1004.9277119700899</c:v>
                </c:pt>
                <c:pt idx="499">
                  <c:v>1006.94766209478</c:v>
                </c:pt>
                <c:pt idx="500">
                  <c:v>1008.96761221947</c:v>
                </c:pt>
                <c:pt idx="501">
                  <c:v>1010.98756234415</c:v>
                </c:pt>
                <c:pt idx="502">
                  <c:v>1013.00751246884</c:v>
                </c:pt>
                <c:pt idx="503">
                  <c:v>1015.02746259353</c:v>
                </c:pt>
                <c:pt idx="504">
                  <c:v>1017.04741271822</c:v>
                </c:pt>
                <c:pt idx="505">
                  <c:v>1019.06736284291</c:v>
                </c:pt>
                <c:pt idx="506">
                  <c:v>1021.0873129676</c:v>
                </c:pt>
                <c:pt idx="507">
                  <c:v>1023.10726309228</c:v>
                </c:pt>
                <c:pt idx="508">
                  <c:v>1025.1272132169699</c:v>
                </c:pt>
                <c:pt idx="509">
                  <c:v>1023.10726309228</c:v>
                </c:pt>
                <c:pt idx="510">
                  <c:v>1021.0873129676</c:v>
                </c:pt>
                <c:pt idx="511">
                  <c:v>1019.06736284291</c:v>
                </c:pt>
                <c:pt idx="512">
                  <c:v>1017.04741271822</c:v>
                </c:pt>
                <c:pt idx="513">
                  <c:v>1015.02746259353</c:v>
                </c:pt>
                <c:pt idx="514">
                  <c:v>1013.00751246884</c:v>
                </c:pt>
                <c:pt idx="515">
                  <c:v>1010.98756234415</c:v>
                </c:pt>
                <c:pt idx="516">
                  <c:v>1008.96761221947</c:v>
                </c:pt>
                <c:pt idx="517">
                  <c:v>1006.94766209478</c:v>
                </c:pt>
                <c:pt idx="518">
                  <c:v>1004.9277119700899</c:v>
                </c:pt>
                <c:pt idx="519">
                  <c:v>1002.9077618454</c:v>
                </c:pt>
                <c:pt idx="520">
                  <c:v>1000.88781172071</c:v>
                </c:pt>
                <c:pt idx="521">
                  <c:v>998.867861596024</c:v>
                </c:pt>
                <c:pt idx="522">
                  <c:v>996.84791147133501</c:v>
                </c:pt>
                <c:pt idx="523">
                  <c:v>994.82796134664704</c:v>
                </c:pt>
                <c:pt idx="524">
                  <c:v>992.80801122195896</c:v>
                </c:pt>
                <c:pt idx="525">
                  <c:v>990.788061097271</c:v>
                </c:pt>
                <c:pt idx="526">
                  <c:v>988.76811097258201</c:v>
                </c:pt>
                <c:pt idx="527">
                  <c:v>986.74816084789404</c:v>
                </c:pt>
                <c:pt idx="528">
                  <c:v>984.72821072320596</c:v>
                </c:pt>
                <c:pt idx="529">
                  <c:v>982.70826059851697</c:v>
                </c:pt>
                <c:pt idx="530">
                  <c:v>980.68831047382901</c:v>
                </c:pt>
                <c:pt idx="531">
                  <c:v>978.66836034914104</c:v>
                </c:pt>
                <c:pt idx="532">
                  <c:v>976.64841022445205</c:v>
                </c:pt>
                <c:pt idx="533">
                  <c:v>974.62846009976397</c:v>
                </c:pt>
                <c:pt idx="534">
                  <c:v>972.608509975076</c:v>
                </c:pt>
                <c:pt idx="535">
                  <c:v>970.58855985038701</c:v>
                </c:pt>
                <c:pt idx="536">
                  <c:v>968.56860972569905</c:v>
                </c:pt>
                <c:pt idx="537">
                  <c:v>966.54865960101097</c:v>
                </c:pt>
                <c:pt idx="538">
                  <c:v>964.528709476323</c:v>
                </c:pt>
                <c:pt idx="539">
                  <c:v>962.50875935163401</c:v>
                </c:pt>
                <c:pt idx="540">
                  <c:v>960.48880922694605</c:v>
                </c:pt>
                <c:pt idx="541">
                  <c:v>958.46885910225797</c:v>
                </c:pt>
                <c:pt idx="542">
                  <c:v>956.44890897756898</c:v>
                </c:pt>
                <c:pt idx="543">
                  <c:v>954.42895885288101</c:v>
                </c:pt>
                <c:pt idx="544">
                  <c:v>952.40900872819304</c:v>
                </c:pt>
                <c:pt idx="545">
                  <c:v>950.38905860350405</c:v>
                </c:pt>
                <c:pt idx="546">
                  <c:v>948.36910847881597</c:v>
                </c:pt>
                <c:pt idx="547">
                  <c:v>946.34915835412801</c:v>
                </c:pt>
                <c:pt idx="548">
                  <c:v>944.32920822944004</c:v>
                </c:pt>
                <c:pt idx="549">
                  <c:v>942.30925810475105</c:v>
                </c:pt>
                <c:pt idx="550">
                  <c:v>940.28930798006297</c:v>
                </c:pt>
                <c:pt idx="551">
                  <c:v>938.26935785537501</c:v>
                </c:pt>
                <c:pt idx="552">
                  <c:v>936.24940773068602</c:v>
                </c:pt>
                <c:pt idx="553">
                  <c:v>934.22945760599805</c:v>
                </c:pt>
                <c:pt idx="554">
                  <c:v>932.20950748130997</c:v>
                </c:pt>
                <c:pt idx="555">
                  <c:v>930.18955735662098</c:v>
                </c:pt>
                <c:pt idx="556">
                  <c:v>928.16960723193301</c:v>
                </c:pt>
                <c:pt idx="557">
                  <c:v>926.14965710724505</c:v>
                </c:pt>
                <c:pt idx="558">
                  <c:v>924.12970698255594</c:v>
                </c:pt>
                <c:pt idx="559">
                  <c:v>922.10975685786798</c:v>
                </c:pt>
                <c:pt idx="560">
                  <c:v>920.08980673318001</c:v>
                </c:pt>
                <c:pt idx="561">
                  <c:v>918.06985660849205</c:v>
                </c:pt>
                <c:pt idx="562">
                  <c:v>916.04990648380306</c:v>
                </c:pt>
                <c:pt idx="563">
                  <c:v>914.02995635911498</c:v>
                </c:pt>
                <c:pt idx="564">
                  <c:v>912.01000623442701</c:v>
                </c:pt>
                <c:pt idx="565">
                  <c:v>909.99005610973802</c:v>
                </c:pt>
                <c:pt idx="566">
                  <c:v>907.97010598505005</c:v>
                </c:pt>
                <c:pt idx="567">
                  <c:v>905.95015586036197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C5B-4304-92C5-767C5BDCE882}"/>
            </c:ext>
          </c:extLst>
        </c:ser>
        <c:ser>
          <c:idx val="12"/>
          <c:order val="12"/>
          <c:tx>
            <c:v>0.5% 300kPa L51</c:v>
          </c:tx>
          <c:spPr>
            <a:ln w="28800">
              <a:solidFill>
                <a:srgbClr val="FF0000"/>
              </a:solidFill>
              <a:custDash>
                <a:ds d="197000" sp="197000"/>
              </a:custDash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Exp_res!$CD$3:$CD$650</c:f>
              <c:numCache>
                <c:formatCode>General</c:formatCode>
                <c:ptCount val="648"/>
                <c:pt idx="0">
                  <c:v>0</c:v>
                </c:pt>
                <c:pt idx="1">
                  <c:v>1.65739022087686E-5</c:v>
                </c:pt>
                <c:pt idx="2">
                  <c:v>5.1911877005646698E-5</c:v>
                </c:pt>
                <c:pt idx="3">
                  <c:v>8.7708379804608399E-5</c:v>
                </c:pt>
                <c:pt idx="4">
                  <c:v>1.2396829980908101E-4</c:v>
                </c:pt>
                <c:pt idx="5">
                  <c:v>1.60696310701677E-4</c:v>
                </c:pt>
                <c:pt idx="6">
                  <c:v>1.9789666170916799E-4</c:v>
                </c:pt>
                <c:pt idx="7">
                  <c:v>2.35573166922553E-4</c:v>
                </c:pt>
                <c:pt idx="8">
                  <c:v>2.7372921021457102E-4</c:v>
                </c:pt>
                <c:pt idx="9">
                  <c:v>3.1236775355691199E-4</c:v>
                </c:pt>
                <c:pt idx="10">
                  <c:v>3.51491346558381E-4</c:v>
                </c:pt>
                <c:pt idx="11">
                  <c:v>3.9110213662756202E-4</c:v>
                </c:pt>
                <c:pt idx="12">
                  <c:v>4.3120187953787399E-4</c:v>
                </c:pt>
                <c:pt idx="13">
                  <c:v>4.7179195029184901E-4</c:v>
                </c:pt>
                <c:pt idx="14">
                  <c:v>5.1287335421977705E-4</c:v>
                </c:pt>
                <c:pt idx="15">
                  <c:v>5.5444673826737995E-4</c:v>
                </c:pt>
                <c:pt idx="16">
                  <c:v>5.9651240243493997E-4</c:v>
                </c:pt>
                <c:pt idx="17">
                  <c:v>6.3907031133511203E-4</c:v>
                </c:pt>
                <c:pt idx="18">
                  <c:v>6.8212010583839397E-4</c:v>
                </c:pt>
                <c:pt idx="19">
                  <c:v>7.2566111477909395E-4</c:v>
                </c:pt>
                <c:pt idx="20">
                  <c:v>7.6969236669463396E-4</c:v>
                </c:pt>
                <c:pt idx="21">
                  <c:v>8.1421260157302602E-4</c:v>
                </c:pt>
                <c:pt idx="22">
                  <c:v>8.5922028258540099E-4</c:v>
                </c:pt>
                <c:pt idx="23">
                  <c:v>9.0471360777973097E-4</c:v>
                </c:pt>
                <c:pt idx="24">
                  <c:v>9.5069052171636598E-4</c:v>
                </c:pt>
                <c:pt idx="25">
                  <c:v>9.971487270236069E-4</c:v>
                </c:pt>
                <c:pt idx="26">
                  <c:v>1.0440856958554201E-3</c:v>
                </c:pt>
                <c:pt idx="27">
                  <c:v>1.0914986812337901E-3</c:v>
                </c:pt>
                <c:pt idx="28">
                  <c:v>1.13938472825831E-3</c:v>
                </c:pt>
                <c:pt idx="29">
                  <c:v>1.18774068516931E-3</c:v>
                </c:pt>
                <c:pt idx="30">
                  <c:v>1.23656321424877E-3</c:v>
                </c:pt>
                <c:pt idx="31">
                  <c:v>1.28584880254717E-3</c:v>
                </c:pt>
                <c:pt idx="32">
                  <c:v>1.33559377242398E-3</c:v>
                </c:pt>
                <c:pt idx="33">
                  <c:v>1.38579429189057E-3</c:v>
                </c:pt>
                <c:pt idx="34">
                  <c:v>1.4364463847470999E-3</c:v>
                </c:pt>
                <c:pt idx="35">
                  <c:v>1.48754594050272E-3</c:v>
                </c:pt>
                <c:pt idx="36">
                  <c:v>1.53908872407281E-3</c:v>
                </c:pt>
                <c:pt idx="37">
                  <c:v>1.59107038524582E-3</c:v>
                </c:pt>
                <c:pt idx="38">
                  <c:v>1.64348646791369E-3</c:v>
                </c:pt>
                <c:pt idx="39">
                  <c:v>1.6963324190606801E-3</c:v>
                </c:pt>
                <c:pt idx="40">
                  <c:v>1.74960359750675E-3</c:v>
                </c:pt>
                <c:pt idx="41">
                  <c:v>1.8032952824015599E-3</c:v>
                </c:pt>
                <c:pt idx="42">
                  <c:v>1.8574026814665199E-3</c:v>
                </c:pt>
                <c:pt idx="43">
                  <c:v>1.9119209389830401E-3</c:v>
                </c:pt>
                <c:pt idx="44">
                  <c:v>1.9668451435246601E-3</c:v>
                </c:pt>
                <c:pt idx="45">
                  <c:v>2.0221703354342101E-3</c:v>
                </c:pt>
                <c:pt idx="46">
                  <c:v>2.0778915140434199E-3</c:v>
                </c:pt>
                <c:pt idx="47">
                  <c:v>2.1340036446374799E-3</c:v>
                </c:pt>
                <c:pt idx="48">
                  <c:v>2.19050166516412E-3</c:v>
                </c:pt>
                <c:pt idx="49">
                  <c:v>2.2473804926894901E-3</c:v>
                </c:pt>
                <c:pt idx="50">
                  <c:v>2.3046350296016399E-3</c:v>
                </c:pt>
                <c:pt idx="51">
                  <c:v>2.3622601695652301E-3</c:v>
                </c:pt>
                <c:pt idx="52">
                  <c:v>2.42025080322878E-3</c:v>
                </c:pt>
                <c:pt idx="53">
                  <c:v>2.47860182368841E-3</c:v>
                </c:pt>
                <c:pt idx="54">
                  <c:v>2.5373081317106999E-3</c:v>
                </c:pt>
                <c:pt idx="55">
                  <c:v>2.5963646407188199E-3</c:v>
                </c:pt>
                <c:pt idx="56">
                  <c:v>2.6557662815457398E-3</c:v>
                </c:pt>
                <c:pt idx="57">
                  <c:v>2.7155080069578199E-3</c:v>
                </c:pt>
                <c:pt idx="58">
                  <c:v>2.7755847959546002E-3</c:v>
                </c:pt>
                <c:pt idx="59">
                  <c:v>2.83599165784784E-3</c:v>
                </c:pt>
                <c:pt idx="60">
                  <c:v>2.89672363612546E-3</c:v>
                </c:pt>
                <c:pt idx="61">
                  <c:v>2.95777581210472E-3</c:v>
                </c:pt>
                <c:pt idx="62">
                  <c:v>3.0191433083799901E-3</c:v>
                </c:pt>
                <c:pt idx="63">
                  <c:v>3.08082129206956E-3</c:v>
                </c:pt>
                <c:pt idx="64">
                  <c:v>3.1428049778676401E-3</c:v>
                </c:pt>
                <c:pt idx="65">
                  <c:v>3.20508963090572E-3</c:v>
                </c:pt>
                <c:pt idx="66">
                  <c:v>3.2676705694294102E-3</c:v>
                </c:pt>
                <c:pt idx="67">
                  <c:v>3.3305431672953001E-3</c:v>
                </c:pt>
                <c:pt idx="68">
                  <c:v>3.3937028562944799E-3</c:v>
                </c:pt>
                <c:pt idx="69">
                  <c:v>3.45714512830615E-3</c:v>
                </c:pt>
                <c:pt idx="70">
                  <c:v>3.5208655372889999E-3</c:v>
                </c:pt>
                <c:pt idx="71">
                  <c:v>3.5848597011139999E-3</c:v>
                </c:pt>
                <c:pt idx="72">
                  <c:v>3.6491233032442099E-3</c:v>
                </c:pt>
                <c:pt idx="73">
                  <c:v>3.7136520942681402E-3</c:v>
                </c:pt>
                <c:pt idx="74">
                  <c:v>3.7784418932903701E-3</c:v>
                </c:pt>
                <c:pt idx="75">
                  <c:v>3.8434885891857101E-3</c:v>
                </c:pt>
                <c:pt idx="76">
                  <c:v>3.9087881417216204E-3</c:v>
                </c:pt>
                <c:pt idx="77">
                  <c:v>3.9743365825544901E-3</c:v>
                </c:pt>
                <c:pt idx="78">
                  <c:v>4.0401300161041096E-3</c:v>
                </c:pt>
                <c:pt idx="79">
                  <c:v>4.1061646203122302E-3</c:v>
                </c:pt>
                <c:pt idx="80">
                  <c:v>4.1724366472894901E-3</c:v>
                </c:pt>
                <c:pt idx="81">
                  <c:v>4.2389424238555998E-3</c:v>
                </c:pt>
                <c:pt idx="82">
                  <c:v>4.3056783519777502E-3</c:v>
                </c:pt>
                <c:pt idx="83">
                  <c:v>4.37264090911207E-3</c:v>
                </c:pt>
                <c:pt idx="84">
                  <c:v>4.4398266484525E-3</c:v>
                </c:pt>
                <c:pt idx="85">
                  <c:v>4.5072321990908297E-3</c:v>
                </c:pt>
                <c:pt idx="86">
                  <c:v>4.5748542660938403E-3</c:v>
                </c:pt>
                <c:pt idx="87">
                  <c:v>4.6426896305006501E-3</c:v>
                </c:pt>
                <c:pt idx="88">
                  <c:v>4.71073514924456E-3</c:v>
                </c:pt>
                <c:pt idx="89">
                  <c:v>4.7789877550037602E-3</c:v>
                </c:pt>
                <c:pt idx="90">
                  <c:v>4.8474444559850997E-3</c:v>
                </c:pt>
                <c:pt idx="91">
                  <c:v>4.9161023356437596E-3</c:v>
                </c:pt>
                <c:pt idx="92">
                  <c:v>4.9849585523439703E-3</c:v>
                </c:pt>
                <c:pt idx="93">
                  <c:v>5.0540103389629101E-3</c:v>
                </c:pt>
                <c:pt idx="94">
                  <c:v>5.1232550024426999E-3</c:v>
                </c:pt>
                <c:pt idx="95">
                  <c:v>5.1926899232929502E-3</c:v>
                </c:pt>
                <c:pt idx="96">
                  <c:v>5.2623125550477498E-3</c:v>
                </c:pt>
                <c:pt idx="97">
                  <c:v>5.3321204236797598E-3</c:v>
                </c:pt>
                <c:pt idx="98">
                  <c:v>5.4021111269748796E-3</c:v>
                </c:pt>
                <c:pt idx="99">
                  <c:v>5.4722823338705104E-3</c:v>
                </c:pt>
                <c:pt idx="100">
                  <c:v>5.5426317837601298E-3</c:v>
                </c:pt>
                <c:pt idx="101">
                  <c:v>5.6131572857666696E-3</c:v>
                </c:pt>
                <c:pt idx="102">
                  <c:v>5.6838567179883096E-3</c:v>
                </c:pt>
                <c:pt idx="103">
                  <c:v>5.7547280267179098E-3</c:v>
                </c:pt>
                <c:pt idx="104">
                  <c:v>5.8257692256395502E-3</c:v>
                </c:pt>
                <c:pt idx="105">
                  <c:v>5.8969783950046598E-3</c:v>
                </c:pt>
                <c:pt idx="106">
                  <c:v>5.9683536807883502E-3</c:v>
                </c:pt>
                <c:pt idx="107">
                  <c:v>6.0398932938311002E-3</c:v>
                </c:pt>
                <c:pt idx="108">
                  <c:v>6.1115955089644097E-3</c:v>
                </c:pt>
                <c:pt idx="109">
                  <c:v>6.1834586641249297E-3</c:v>
                </c:pt>
                <c:pt idx="110">
                  <c:v>6.2554811594582602E-3</c:v>
                </c:pt>
                <c:pt idx="111">
                  <c:v>6.3276614564135797E-3</c:v>
                </c:pt>
                <c:pt idx="112">
                  <c:v>6.3999980768314601E-3</c:v>
                </c:pt>
                <c:pt idx="113">
                  <c:v>6.4724896020264501E-3</c:v>
                </c:pt>
                <c:pt idx="114">
                  <c:v>6.5451346718656597E-3</c:v>
                </c:pt>
                <c:pt idx="115">
                  <c:v>6.6179319838450901E-3</c:v>
                </c:pt>
                <c:pt idx="116">
                  <c:v>6.6908802921650402E-3</c:v>
                </c:pt>
                <c:pt idx="117">
                  <c:v>6.7639784068054499E-3</c:v>
                </c:pt>
                <c:pt idx="118">
                  <c:v>6.8372251926035396E-3</c:v>
                </c:pt>
                <c:pt idx="119">
                  <c:v>6.9106195683331902E-3</c:v>
                </c:pt>
                <c:pt idx="120">
                  <c:v>6.9841605057889998E-3</c:v>
                </c:pt>
                <c:pt idx="121">
                  <c:v>7.0578470288745199E-3</c:v>
                </c:pt>
                <c:pt idx="122">
                  <c:v>7.1316782126966804E-3</c:v>
                </c:pt>
                <c:pt idx="123">
                  <c:v>7.2056531826664204E-3</c:v>
                </c:pt>
                <c:pt idx="124">
                  <c:v>7.2797711136074602E-3</c:v>
                </c:pt>
                <c:pt idx="125">
                  <c:v>7.3540312288725802E-3</c:v>
                </c:pt>
                <c:pt idx="126">
                  <c:v>7.4284327994694E-3</c:v>
                </c:pt>
                <c:pt idx="127">
                  <c:v>7.5029751431956596E-3</c:v>
                </c:pt>
                <c:pt idx="128">
                  <c:v>7.5776576237845004E-3</c:v>
                </c:pt>
                <c:pt idx="129">
                  <c:v>7.6524796500612004E-3</c:v>
                </c:pt>
                <c:pt idx="130">
                  <c:v>7.7274406751104002E-3</c:v>
                </c:pt>
                <c:pt idx="131">
                  <c:v>7.8025401954555998E-3</c:v>
                </c:pt>
                <c:pt idx="132">
                  <c:v>7.8777777502511605E-3</c:v>
                </c:pt>
                <c:pt idx="133">
                  <c:v>7.9531529204860101E-3</c:v>
                </c:pt>
                <c:pt idx="134">
                  <c:v>8.0286653282012205E-3</c:v>
                </c:pt>
                <c:pt idx="135">
                  <c:v>8.1043146357203891E-3</c:v>
                </c:pt>
                <c:pt idx="136">
                  <c:v>8.1801005448935305E-3</c:v>
                </c:pt>
                <c:pt idx="137">
                  <c:v>8.2560227963547894E-3</c:v>
                </c:pt>
                <c:pt idx="138">
                  <c:v>8.3320811687942805E-3</c:v>
                </c:pt>
                <c:pt idx="139">
                  <c:v>8.4082754782437794E-3</c:v>
                </c:pt>
                <c:pt idx="140">
                  <c:v>8.4846055773770204E-3</c:v>
                </c:pt>
                <c:pt idx="141">
                  <c:v>8.5610713548240798E-3</c:v>
                </c:pt>
                <c:pt idx="142">
                  <c:v>8.6376727345005896E-3</c:v>
                </c:pt>
                <c:pt idx="143">
                  <c:v>8.7144096749511794E-3</c:v>
                </c:pt>
                <c:pt idx="144">
                  <c:v>8.7912821687079305E-3</c:v>
                </c:pt>
                <c:pt idx="145">
                  <c:v>8.8682902416630308E-3</c:v>
                </c:pt>
                <c:pt idx="146">
                  <c:v>8.9454339524564792E-3</c:v>
                </c:pt>
                <c:pt idx="147">
                  <c:v>9.0227133918782693E-3</c:v>
                </c:pt>
                <c:pt idx="148">
                  <c:v>9.1001286822851302E-3</c:v>
                </c:pt>
                <c:pt idx="149">
                  <c:v>9.1776799770319894E-3</c:v>
                </c:pt>
                <c:pt idx="150">
                  <c:v>9.2553674599178092E-3</c:v>
                </c:pt>
                <c:pt idx="151">
                  <c:v>9.33319134464578E-3</c:v>
                </c:pt>
                <c:pt idx="152">
                  <c:v>9.4111518742983104E-3</c:v>
                </c:pt>
                <c:pt idx="153">
                  <c:v>9.4892493208256004E-3</c:v>
                </c:pt>
                <c:pt idx="154">
                  <c:v>9.5674839845490307E-3</c:v>
                </c:pt>
                <c:pt idx="155">
                  <c:v>9.6458561936781009E-3</c:v>
                </c:pt>
                <c:pt idx="156">
                  <c:v>9.7243663038414693E-3</c:v>
                </c:pt>
                <c:pt idx="157">
                  <c:v>9.8030146976317793E-3</c:v>
                </c:pt>
                <c:pt idx="158">
                  <c:v>9.8818017841640002E-3</c:v>
                </c:pt>
                <c:pt idx="159">
                  <c:v>9.9607279986475197E-3</c:v>
                </c:pt>
                <c:pt idx="160">
                  <c:v>1.0039793801971101E-2</c:v>
                </c:pt>
                <c:pt idx="161">
                  <c:v>1.01189996803014E-2</c:v>
                </c:pt>
                <c:pt idx="162">
                  <c:v>1.0198346144694399E-2</c:v>
                </c:pt>
                <c:pt idx="163">
                  <c:v>1.02778337307199E-2</c:v>
                </c:pt>
                <c:pt idx="164">
                  <c:v>1.0357462998097901E-2</c:v>
                </c:pt>
                <c:pt idx="165">
                  <c:v>1.04372345303485E-2</c:v>
                </c:pt>
                <c:pt idx="166">
                  <c:v>1.0517148934453401E-2</c:v>
                </c:pt>
                <c:pt idx="167">
                  <c:v>1.0597206840529901E-2</c:v>
                </c:pt>
                <c:pt idx="168">
                  <c:v>1.0677408901516999E-2</c:v>
                </c:pt>
                <c:pt idx="169">
                  <c:v>1.0757755792872701E-2</c:v>
                </c:pt>
                <c:pt idx="170">
                  <c:v>1.08382482122838E-2</c:v>
                </c:pt>
                <c:pt idx="171">
                  <c:v>1.09188868793861E-2</c:v>
                </c:pt>
                <c:pt idx="172">
                  <c:v>1.09996725354968E-2</c:v>
                </c:pt>
                <c:pt idx="173">
                  <c:v>1.1080605943357601E-2</c:v>
                </c:pt>
                <c:pt idx="174">
                  <c:v>1.1161687886888901E-2</c:v>
                </c:pt>
                <c:pt idx="175">
                  <c:v>1.12429191709543E-2</c:v>
                </c:pt>
                <c:pt idx="176">
                  <c:v>1.1324300621135999E-2</c:v>
                </c:pt>
                <c:pt idx="177">
                  <c:v>1.14058330835208E-2</c:v>
                </c:pt>
                <c:pt idx="178">
                  <c:v>1.1487517424496101E-2</c:v>
                </c:pt>
                <c:pt idx="179">
                  <c:v>1.1569354530555799E-2</c:v>
                </c:pt>
                <c:pt idx="180">
                  <c:v>1.1651345308116399E-2</c:v>
                </c:pt>
                <c:pt idx="181">
                  <c:v>1.1733490683342699E-2</c:v>
                </c:pt>
                <c:pt idx="182">
                  <c:v>1.18157916019835E-2</c:v>
                </c:pt>
                <c:pt idx="183">
                  <c:v>1.1898249029215499E-2</c:v>
                </c:pt>
                <c:pt idx="184">
                  <c:v>1.19808639494985E-2</c:v>
                </c:pt>
                <c:pt idx="185">
                  <c:v>1.20636373664377E-2</c:v>
                </c:pt>
                <c:pt idx="186">
                  <c:v>1.21465703026563E-2</c:v>
                </c:pt>
                <c:pt idx="187">
                  <c:v>1.22296637996765E-2</c:v>
                </c:pt>
                <c:pt idx="188">
                  <c:v>1.2312918917809E-2</c:v>
                </c:pt>
                <c:pt idx="189">
                  <c:v>1.23963367360515E-2</c:v>
                </c:pt>
                <c:pt idx="190">
                  <c:v>1.2479918351995901E-2</c:v>
                </c:pt>
                <c:pt idx="191">
                  <c:v>1.2563664881742299E-2</c:v>
                </c:pt>
                <c:pt idx="192">
                  <c:v>1.2647577459823299E-2</c:v>
                </c:pt>
                <c:pt idx="193">
                  <c:v>1.2731657239135E-2</c:v>
                </c:pt>
                <c:pt idx="194">
                  <c:v>1.28159053908759E-2</c:v>
                </c:pt>
                <c:pt idx="195">
                  <c:v>1.29003231044948E-2</c:v>
                </c:pt>
                <c:pt idx="196">
                  <c:v>1.2984911587645E-2</c:v>
                </c:pt>
                <c:pt idx="197">
                  <c:v>1.30696720661472E-2</c:v>
                </c:pt>
                <c:pt idx="198">
                  <c:v>1.3154605783959401E-2</c:v>
                </c:pt>
                <c:pt idx="199">
                  <c:v>1.3239714003154501E-2</c:v>
                </c:pt>
                <c:pt idx="200">
                  <c:v>1.33249980039049E-2</c:v>
                </c:pt>
                <c:pt idx="201">
                  <c:v>1.3410459084474699E-2</c:v>
                </c:pt>
                <c:pt idx="202">
                  <c:v>1.34960985612188E-2</c:v>
                </c:pt>
                <c:pt idx="203">
                  <c:v>1.3581917768589601E-2</c:v>
                </c:pt>
                <c:pt idx="204">
                  <c:v>1.366791805915E-2</c:v>
                </c:pt>
                <c:pt idx="205">
                  <c:v>1.3754100803593501E-2</c:v>
                </c:pt>
                <c:pt idx="206">
                  <c:v>1.3840467390771801E-2</c:v>
                </c:pt>
                <c:pt idx="207">
                  <c:v>1.39270192277283E-2</c:v>
                </c:pt>
                <c:pt idx="208">
                  <c:v>1.40137577397389E-2</c:v>
                </c:pt>
                <c:pt idx="209">
                  <c:v>1.41006843703597E-2</c:v>
                </c:pt>
                <c:pt idx="210">
                  <c:v>1.4187800581480199E-2</c:v>
                </c:pt>
                <c:pt idx="211">
                  <c:v>1.4275107853384801E-2</c:v>
                </c:pt>
                <c:pt idx="212">
                  <c:v>1.4362607684819E-2</c:v>
                </c:pt>
                <c:pt idx="213">
                  <c:v>1.44503015930635E-2</c:v>
                </c:pt>
                <c:pt idx="214">
                  <c:v>1.45381911140143E-2</c:v>
                </c:pt>
                <c:pt idx="215">
                  <c:v>1.46262778022685E-2</c:v>
                </c:pt>
                <c:pt idx="216">
                  <c:v>1.47145632312181E-2</c:v>
                </c:pt>
                <c:pt idx="217">
                  <c:v>1.4803048993148099E-2</c:v>
                </c:pt>
                <c:pt idx="218">
                  <c:v>1.4891736699342999E-2</c:v>
                </c:pt>
                <c:pt idx="219">
                  <c:v>1.49806279801981E-2</c:v>
                </c:pt>
                <c:pt idx="220">
                  <c:v>1.5069724485337501E-2</c:v>
                </c:pt>
                <c:pt idx="221">
                  <c:v>1.51590278837392E-2</c:v>
                </c:pt>
                <c:pt idx="222">
                  <c:v>1.52485398638652E-2</c:v>
                </c:pt>
                <c:pt idx="223">
                  <c:v>1.5338262133798601E-2</c:v>
                </c:pt>
                <c:pt idx="224">
                  <c:v>1.5428196421387E-2</c:v>
                </c:pt>
                <c:pt idx="225">
                  <c:v>1.55183444743923E-2</c:v>
                </c:pt>
                <c:pt idx="226">
                  <c:v>1.56087080606459E-2</c:v>
                </c:pt>
                <c:pt idx="227">
                  <c:v>1.5699288968211201E-2</c:v>
                </c:pt>
                <c:pt idx="228">
                  <c:v>1.5790089005552201E-2</c:v>
                </c:pt>
                <c:pt idx="229">
                  <c:v>1.5881110001707902E-2</c:v>
                </c:pt>
                <c:pt idx="230">
                  <c:v>1.5972353806473799E-2</c:v>
                </c:pt>
                <c:pt idx="231">
                  <c:v>1.60638222905892E-2</c:v>
                </c:pt>
                <c:pt idx="232">
                  <c:v>1.6155517345931101E-2</c:v>
                </c:pt>
                <c:pt idx="233">
                  <c:v>1.6247440885714701E-2</c:v>
                </c:pt>
                <c:pt idx="234">
                  <c:v>1.63395948447E-2</c:v>
                </c:pt>
                <c:pt idx="235">
                  <c:v>1.64319811794056E-2</c:v>
                </c:pt>
                <c:pt idx="236">
                  <c:v>1.6524601868328E-2</c:v>
                </c:pt>
                <c:pt idx="237">
                  <c:v>1.6617458912168599E-2</c:v>
                </c:pt>
                <c:pt idx="238">
                  <c:v>1.6710554334067099E-2</c:v>
                </c:pt>
                <c:pt idx="239">
                  <c:v>1.68038901798407E-2</c:v>
                </c:pt>
                <c:pt idx="240">
                  <c:v>1.6897468518231502E-2</c:v>
                </c:pt>
                <c:pt idx="241">
                  <c:v>1.6991291441159601E-2</c:v>
                </c:pt>
                <c:pt idx="242">
                  <c:v>1.70853610639841E-2</c:v>
                </c:pt>
                <c:pt idx="243">
                  <c:v>1.717967952577E-2</c:v>
                </c:pt>
                <c:pt idx="244">
                  <c:v>1.7274248989563201E-2</c:v>
                </c:pt>
                <c:pt idx="245">
                  <c:v>1.7369071642671902E-2</c:v>
                </c:pt>
                <c:pt idx="246">
                  <c:v>1.74641496969557E-2</c:v>
                </c:pt>
                <c:pt idx="247">
                  <c:v>1.7559485389121901E-2</c:v>
                </c:pt>
                <c:pt idx="248">
                  <c:v>1.7655080981029098E-2</c:v>
                </c:pt>
                <c:pt idx="249">
                  <c:v>1.7750938759998301E-2</c:v>
                </c:pt>
                <c:pt idx="250">
                  <c:v>1.7847061039131799E-2</c:v>
                </c:pt>
                <c:pt idx="251">
                  <c:v>1.7943450157640001E-2</c:v>
                </c:pt>
                <c:pt idx="252">
                  <c:v>1.80401084811753E-2</c:v>
                </c:pt>
                <c:pt idx="253">
                  <c:v>1.8137038402174999E-2</c:v>
                </c:pt>
                <c:pt idx="254">
                  <c:v>1.8234242340211201E-2</c:v>
                </c:pt>
                <c:pt idx="255">
                  <c:v>1.8331722742349999E-2</c:v>
                </c:pt>
                <c:pt idx="256">
                  <c:v>1.8429482083517999E-2</c:v>
                </c:pt>
                <c:pt idx="257">
                  <c:v>1.8527522866878102E-2</c:v>
                </c:pt>
                <c:pt idx="258">
                  <c:v>1.8625847624213501E-2</c:v>
                </c:pt>
                <c:pt idx="259">
                  <c:v>1.87244589163202E-2</c:v>
                </c:pt>
                <c:pt idx="260">
                  <c:v>1.8823359333409499E-2</c:v>
                </c:pt>
                <c:pt idx="261">
                  <c:v>1.89225514955184E-2</c:v>
                </c:pt>
                <c:pt idx="262">
                  <c:v>1.9022038052929399E-2</c:v>
                </c:pt>
                <c:pt idx="263">
                  <c:v>1.9121821686600898E-2</c:v>
                </c:pt>
                <c:pt idx="264">
                  <c:v>1.9221905108605199E-2</c:v>
                </c:pt>
                <c:pt idx="265">
                  <c:v>1.93222910625785E-2</c:v>
                </c:pt>
                <c:pt idx="266">
                  <c:v>1.94229823241788E-2</c:v>
                </c:pt>
                <c:pt idx="267">
                  <c:v>1.9523981701555601E-2</c:v>
                </c:pt>
                <c:pt idx="268">
                  <c:v>1.9625292035828499E-2</c:v>
                </c:pt>
                <c:pt idx="269">
                  <c:v>1.9726916201577901E-2</c:v>
                </c:pt>
                <c:pt idx="270">
                  <c:v>1.98288571073451E-2</c:v>
                </c:pt>
                <c:pt idx="271">
                  <c:v>1.99311176961443E-2</c:v>
                </c:pt>
                <c:pt idx="272">
                  <c:v>2.00337009459855E-2</c:v>
                </c:pt>
                <c:pt idx="273">
                  <c:v>2.0136609870408499E-2</c:v>
                </c:pt>
                <c:pt idx="274">
                  <c:v>2.0239847519029599E-2</c:v>
                </c:pt>
                <c:pt idx="275">
                  <c:v>2.0343416978099299E-2</c:v>
                </c:pt>
                <c:pt idx="276">
                  <c:v>2.0447321371072399E-2</c:v>
                </c:pt>
                <c:pt idx="277">
                  <c:v>2.0551563859191099E-2</c:v>
                </c:pt>
                <c:pt idx="278">
                  <c:v>2.06561476420805E-2</c:v>
                </c:pt>
                <c:pt idx="279">
                  <c:v>2.0761075958356801E-2</c:v>
                </c:pt>
                <c:pt idx="280">
                  <c:v>2.0866352086249901E-2</c:v>
                </c:pt>
                <c:pt idx="281">
                  <c:v>2.0971979344238102E-2</c:v>
                </c:pt>
                <c:pt idx="282">
                  <c:v>2.1077961091698499E-2</c:v>
                </c:pt>
                <c:pt idx="283">
                  <c:v>2.1184300729570098E-2</c:v>
                </c:pt>
                <c:pt idx="284">
                  <c:v>2.1291001701032899E-2</c:v>
                </c:pt>
                <c:pt idx="285">
                  <c:v>2.1398067492200801E-2</c:v>
                </c:pt>
                <c:pt idx="286">
                  <c:v>2.15055016328305E-2</c:v>
                </c:pt>
                <c:pt idx="287">
                  <c:v>2.1613307697045999E-2</c:v>
                </c:pt>
                <c:pt idx="288">
                  <c:v>2.1721489304079099E-2</c:v>
                </c:pt>
                <c:pt idx="289">
                  <c:v>2.1830050119026001E-2</c:v>
                </c:pt>
                <c:pt idx="290">
                  <c:v>2.1938993853621799E-2</c:v>
                </c:pt>
                <c:pt idx="291">
                  <c:v>2.20483242670306E-2</c:v>
                </c:pt>
                <c:pt idx="292">
                  <c:v>2.2158045166655101E-2</c:v>
                </c:pt>
                <c:pt idx="293">
                  <c:v>2.2268160408963199E-2</c:v>
                </c:pt>
                <c:pt idx="294">
                  <c:v>2.2378673900333001E-2</c:v>
                </c:pt>
                <c:pt idx="295">
                  <c:v>2.2489589597918601E-2</c:v>
                </c:pt>
                <c:pt idx="296">
                  <c:v>2.2600911510532999E-2</c:v>
                </c:pt>
                <c:pt idx="297">
                  <c:v>2.2712643699552601E-2</c:v>
                </c:pt>
                <c:pt idx="298">
                  <c:v>2.2824790279842501E-2</c:v>
                </c:pt>
                <c:pt idx="299">
                  <c:v>2.2937355420701501E-2</c:v>
                </c:pt>
                <c:pt idx="300">
                  <c:v>2.30503433468301E-2</c:v>
                </c:pt>
                <c:pt idx="301">
                  <c:v>2.3163758339320301E-2</c:v>
                </c:pt>
                <c:pt idx="302">
                  <c:v>2.3277604736667502E-2</c:v>
                </c:pt>
                <c:pt idx="303">
                  <c:v>2.33918869358073E-2</c:v>
                </c:pt>
                <c:pt idx="304">
                  <c:v>2.3506609393174501E-2</c:v>
                </c:pt>
                <c:pt idx="305">
                  <c:v>2.3621776625788599E-2</c:v>
                </c:pt>
                <c:pt idx="306">
                  <c:v>2.3737393212363199E-2</c:v>
                </c:pt>
                <c:pt idx="307">
                  <c:v>2.3853463794442299E-2</c:v>
                </c:pt>
                <c:pt idx="308">
                  <c:v>2.3969993077562899E-2</c:v>
                </c:pt>
                <c:pt idx="309">
                  <c:v>2.40869858324456E-2</c:v>
                </c:pt>
                <c:pt idx="310">
                  <c:v>2.4204446896212501E-2</c:v>
                </c:pt>
                <c:pt idx="311">
                  <c:v>2.4322381173635398E-2</c:v>
                </c:pt>
                <c:pt idx="312">
                  <c:v>2.44407936384127E-2</c:v>
                </c:pt>
                <c:pt idx="313">
                  <c:v>2.45596893344774E-2</c:v>
                </c:pt>
                <c:pt idx="314">
                  <c:v>2.4679073377337098E-2</c:v>
                </c:pt>
                <c:pt idx="315">
                  <c:v>2.4798950955445601E-2</c:v>
                </c:pt>
                <c:pt idx="316">
                  <c:v>2.4919327331608301E-2</c:v>
                </c:pt>
                <c:pt idx="317">
                  <c:v>2.5040207844422398E-2</c:v>
                </c:pt>
                <c:pt idx="318">
                  <c:v>2.51615979097509E-2</c:v>
                </c:pt>
                <c:pt idx="319">
                  <c:v>2.5283503022235001E-2</c:v>
                </c:pt>
                <c:pt idx="320">
                  <c:v>2.5405928756842298E-2</c:v>
                </c:pt>
                <c:pt idx="321">
                  <c:v>2.5528880770453798E-2</c:v>
                </c:pt>
                <c:pt idx="322">
                  <c:v>2.5652364803491302E-2</c:v>
                </c:pt>
                <c:pt idx="323">
                  <c:v>2.57763866815846E-2</c:v>
                </c:pt>
                <c:pt idx="324">
                  <c:v>2.5900952317281501E-2</c:v>
                </c:pt>
                <c:pt idx="325">
                  <c:v>2.60260677118004E-2</c:v>
                </c:pt>
                <c:pt idx="326">
                  <c:v>2.6151738956828E-2</c:v>
                </c:pt>
                <c:pt idx="327">
                  <c:v>2.6277972236362801E-2</c:v>
                </c:pt>
                <c:pt idx="328">
                  <c:v>2.6404773828605701E-2</c:v>
                </c:pt>
                <c:pt idx="329">
                  <c:v>2.65321501078997E-2</c:v>
                </c:pt>
                <c:pt idx="330">
                  <c:v>2.6660107546719498E-2</c:v>
                </c:pt>
                <c:pt idx="331">
                  <c:v>2.6788652717713701E-2</c:v>
                </c:pt>
                <c:pt idx="332">
                  <c:v>2.6917792295798999E-2</c:v>
                </c:pt>
                <c:pt idx="333">
                  <c:v>2.7047533060311501E-2</c:v>
                </c:pt>
                <c:pt idx="334">
                  <c:v>2.7177881897212701E-2</c:v>
                </c:pt>
                <c:pt idx="335">
                  <c:v>2.7308845801356198E-2</c:v>
                </c:pt>
                <c:pt idx="336">
                  <c:v>2.7440431878813201E-2</c:v>
                </c:pt>
                <c:pt idx="337">
                  <c:v>2.7572647349261601E-2</c:v>
                </c:pt>
                <c:pt idx="338">
                  <c:v>2.7705499548439101E-2</c:v>
                </c:pt>
                <c:pt idx="339">
                  <c:v>2.7838995930662799E-2</c:v>
                </c:pt>
                <c:pt idx="340">
                  <c:v>2.79731440714177E-2</c:v>
                </c:pt>
                <c:pt idx="341">
                  <c:v>2.8107951670015899E-2</c:v>
                </c:pt>
                <c:pt idx="342">
                  <c:v>2.8243426552329601E-2</c:v>
                </c:pt>
                <c:pt idx="343">
                  <c:v>2.8379576673598899E-2</c:v>
                </c:pt>
                <c:pt idx="344">
                  <c:v>2.8516410121318801E-2</c:v>
                </c:pt>
                <c:pt idx="345">
                  <c:v>2.86539351182068E-2</c:v>
                </c:pt>
                <c:pt idx="346">
                  <c:v>2.87921600252532E-2</c:v>
                </c:pt>
                <c:pt idx="347">
                  <c:v>2.8931093344859202E-2</c:v>
                </c:pt>
                <c:pt idx="348">
                  <c:v>2.9070743724063E-2</c:v>
                </c:pt>
                <c:pt idx="349">
                  <c:v>2.9211119957859199E-2</c:v>
                </c:pt>
                <c:pt idx="350">
                  <c:v>2.9352230992613498E-2</c:v>
                </c:pt>
                <c:pt idx="351">
                  <c:v>2.9494085929575801E-2</c:v>
                </c:pt>
                <c:pt idx="352">
                  <c:v>2.9636694028496599E-2</c:v>
                </c:pt>
                <c:pt idx="353">
                  <c:v>2.9780064711348E-2</c:v>
                </c:pt>
                <c:pt idx="354">
                  <c:v>2.9924207566155599E-2</c:v>
                </c:pt>
                <c:pt idx="355">
                  <c:v>3.0069132350942999E-2</c:v>
                </c:pt>
                <c:pt idx="356">
                  <c:v>3.02148489977941E-2</c:v>
                </c:pt>
                <c:pt idx="357">
                  <c:v>3.0361367617037501E-2</c:v>
                </c:pt>
                <c:pt idx="358">
                  <c:v>3.0508698501556498E-2</c:v>
                </c:pt>
                <c:pt idx="359">
                  <c:v>3.0656852131230299E-2</c:v>
                </c:pt>
                <c:pt idx="360">
                  <c:v>3.08058391775103E-2</c:v>
                </c:pt>
                <c:pt idx="361">
                  <c:v>3.0955670508137301E-2</c:v>
                </c:pt>
                <c:pt idx="362">
                  <c:v>3.1106357192004198E-2</c:v>
                </c:pt>
                <c:pt idx="363">
                  <c:v>3.1257910504169303E-2</c:v>
                </c:pt>
                <c:pt idx="364">
                  <c:v>3.1410341931027597E-2</c:v>
                </c:pt>
                <c:pt idx="365">
                  <c:v>3.1563663175642902E-2</c:v>
                </c:pt>
                <c:pt idx="366">
                  <c:v>3.17178861632509E-2</c:v>
                </c:pt>
                <c:pt idx="367">
                  <c:v>3.1873023046935699E-2</c:v>
                </c:pt>
                <c:pt idx="368">
                  <c:v>3.20290862134891E-2</c:v>
                </c:pt>
                <c:pt idx="369">
                  <c:v>3.2186088289458903E-2</c:v>
                </c:pt>
                <c:pt idx="370">
                  <c:v>3.2344042147393497E-2</c:v>
                </c:pt>
                <c:pt idx="371">
                  <c:v>3.2502960912290199E-2</c:v>
                </c:pt>
                <c:pt idx="372">
                  <c:v>3.2662857968256603E-2</c:v>
                </c:pt>
                <c:pt idx="373">
                  <c:v>3.2823746965390498E-2</c:v>
                </c:pt>
                <c:pt idx="374">
                  <c:v>3.2985641826891399E-2</c:v>
                </c:pt>
                <c:pt idx="375">
                  <c:v>3.3148556756409098E-2</c:v>
                </c:pt>
                <c:pt idx="376">
                  <c:v>3.3312506245640298E-2</c:v>
                </c:pt>
                <c:pt idx="377">
                  <c:v>3.3477505082184403E-2</c:v>
                </c:pt>
                <c:pt idx="378">
                  <c:v>3.3643568357667603E-2</c:v>
                </c:pt>
                <c:pt idx="379">
                  <c:v>3.3810711476146199E-2</c:v>
                </c:pt>
                <c:pt idx="380">
                  <c:v>3.3978950162803001E-2</c:v>
                </c:pt>
                <c:pt idx="381">
                  <c:v>3.4148300472946098E-2</c:v>
                </c:pt>
                <c:pt idx="382">
                  <c:v>3.4318778801324799E-2</c:v>
                </c:pt>
                <c:pt idx="383">
                  <c:v>3.4490401891775303E-2</c:v>
                </c:pt>
                <c:pt idx="384">
                  <c:v>3.4663186847211203E-2</c:v>
                </c:pt>
                <c:pt idx="385">
                  <c:v>3.4837151139971302E-2</c:v>
                </c:pt>
                <c:pt idx="386">
                  <c:v>3.5012312622543798E-2</c:v>
                </c:pt>
                <c:pt idx="387">
                  <c:v>3.5188689538679603E-2</c:v>
                </c:pt>
                <c:pt idx="388">
                  <c:v>3.5366300534914401E-2</c:v>
                </c:pt>
                <c:pt idx="389">
                  <c:v>3.5545164672517497E-2</c:v>
                </c:pt>
                <c:pt idx="390">
                  <c:v>3.5725301439883797E-2</c:v>
                </c:pt>
                <c:pt idx="391">
                  <c:v>3.5906730765393198E-2</c:v>
                </c:pt>
                <c:pt idx="392">
                  <c:v>3.6089473030753903E-2</c:v>
                </c:pt>
                <c:pt idx="393">
                  <c:v>3.6273549084855902E-2</c:v>
                </c:pt>
                <c:pt idx="394">
                  <c:v>3.6458980258155298E-2</c:v>
                </c:pt>
                <c:pt idx="395">
                  <c:v>3.6645788377614702E-2</c:v>
                </c:pt>
                <c:pt idx="396">
                  <c:v>3.6833995782227298E-2</c:v>
                </c:pt>
                <c:pt idx="397">
                  <c:v>3.7023625339149102E-2</c:v>
                </c:pt>
                <c:pt idx="398">
                  <c:v>3.72147004604707E-2</c:v>
                </c:pt>
                <c:pt idx="399">
                  <c:v>3.7407245120658697E-2</c:v>
                </c:pt>
                <c:pt idx="400">
                  <c:v>3.7601283874697501E-2</c:v>
                </c:pt>
                <c:pt idx="401">
                  <c:v>3.7796841876967899E-2</c:v>
                </c:pt>
                <c:pt idx="402">
                  <c:v>3.7993944900896102E-2</c:v>
                </c:pt>
                <c:pt idx="403">
                  <c:v>3.8192619359413399E-2</c:v>
                </c:pt>
                <c:pt idx="404">
                  <c:v>3.8392892326265603E-2</c:v>
                </c:pt>
                <c:pt idx="405">
                  <c:v>3.8594791558214797E-2</c:v>
                </c:pt>
                <c:pt idx="406">
                  <c:v>3.87983455181794E-2</c:v>
                </c:pt>
                <c:pt idx="407">
                  <c:v>3.9003583399359901E-2</c:v>
                </c:pt>
                <c:pt idx="408">
                  <c:v>3.9210535150401099E-2</c:v>
                </c:pt>
                <c:pt idx="409">
                  <c:v>3.9419231501644801E-2</c:v>
                </c:pt>
                <c:pt idx="410">
                  <c:v>3.9629703992529401E-2</c:v>
                </c:pt>
                <c:pt idx="411">
                  <c:v>3.9841985000198601E-2</c:v>
                </c:pt>
                <c:pt idx="412">
                  <c:v>4.0056107769381899E-2</c:v>
                </c:pt>
                <c:pt idx="413">
                  <c:v>4.0272106443616E-2</c:v>
                </c:pt>
                <c:pt idx="414">
                  <c:v>4.0490016097880402E-2</c:v>
                </c:pt>
                <c:pt idx="415">
                  <c:v>4.07098727727234E-2</c:v>
                </c:pt>
                <c:pt idx="416">
                  <c:v>4.0931713509962803E-2</c:v>
                </c:pt>
                <c:pt idx="417">
                  <c:v>4.1155576390046203E-2</c:v>
                </c:pt>
                <c:pt idx="418">
                  <c:v>4.13815005711674E-2</c:v>
                </c:pt>
                <c:pt idx="419">
                  <c:v>4.1609526330237102E-2</c:v>
                </c:pt>
                <c:pt idx="420">
                  <c:v>4.1839695105814E-2</c:v>
                </c:pt>
                <c:pt idx="421">
                  <c:v>4.2072049543110501E-2</c:v>
                </c:pt>
                <c:pt idx="422">
                  <c:v>4.2306633541194398E-2</c:v>
                </c:pt>
                <c:pt idx="423">
                  <c:v>4.2543492302515598E-2</c:v>
                </c:pt>
                <c:pt idx="424">
                  <c:v>4.2782672384896997E-2</c:v>
                </c:pt>
                <c:pt idx="425">
                  <c:v>4.3024221756137702E-2</c:v>
                </c:pt>
                <c:pt idx="426">
                  <c:v>4.3268189851388E-2</c:v>
                </c:pt>
                <c:pt idx="427">
                  <c:v>4.3514627633465197E-2</c:v>
                </c:pt>
                <c:pt idx="428">
                  <c:v>4.3763587656293998E-2</c:v>
                </c:pt>
                <c:pt idx="429">
                  <c:v>4.4015124131667499E-2</c:v>
                </c:pt>
                <c:pt idx="430">
                  <c:v>4.4269292999538801E-2</c:v>
                </c:pt>
                <c:pt idx="431">
                  <c:v>4.4526152002068498E-2</c:v>
                </c:pt>
                <c:pt idx="432">
                  <c:v>4.4785760761673801E-2</c:v>
                </c:pt>
                <c:pt idx="433">
                  <c:v>4.50481808633382E-2</c:v>
                </c:pt>
                <c:pt idx="434">
                  <c:v>4.5313475941466001E-2</c:v>
                </c:pt>
                <c:pt idx="435">
                  <c:v>4.5581711771584398E-2</c:v>
                </c:pt>
                <c:pt idx="436">
                  <c:v>4.5852956367221101E-2</c:v>
                </c:pt>
                <c:pt idx="437">
                  <c:v>4.61272800823131E-2</c:v>
                </c:pt>
                <c:pt idx="438">
                  <c:v>4.64047557195265E-2</c:v>
                </c:pt>
                <c:pt idx="439">
                  <c:v>4.66854586449044E-2</c:v>
                </c:pt>
                <c:pt idx="440">
                  <c:v>4.6969466909289298E-2</c:v>
                </c:pt>
                <c:pt idx="441">
                  <c:v>4.72568613770055E-2</c:v>
                </c:pt>
                <c:pt idx="442">
                  <c:v>4.7547725862328097E-2</c:v>
                </c:pt>
                <c:pt idx="443">
                  <c:v>4.7842147274312401E-2</c:v>
                </c:pt>
                <c:pt idx="444">
                  <c:v>4.8140215770600903E-2</c:v>
                </c:pt>
                <c:pt idx="445">
                  <c:v>4.84420249208884E-2</c:v>
                </c:pt>
                <c:pt idx="446">
                  <c:v>4.8747671880776201E-2</c:v>
                </c:pt>
                <c:pt idx="447">
                  <c:v>4.9057257576821701E-2</c:v>
                </c:pt>
                <c:pt idx="448">
                  <c:v>4.9370886903655098E-2</c:v>
                </c:pt>
                <c:pt idx="449">
                  <c:v>4.9688668934121799E-2</c:v>
                </c:pt>
                <c:pt idx="450">
                  <c:v>5.00107171434932E-2</c:v>
                </c:pt>
                <c:pt idx="451">
                  <c:v>5.03371496488925E-2</c:v>
                </c:pt>
                <c:pt idx="452">
                  <c:v>5.0668089465189199E-2</c:v>
                </c:pt>
                <c:pt idx="453">
                  <c:v>5.1003664778738501E-2</c:v>
                </c:pt>
                <c:pt idx="454">
                  <c:v>5.134400924048E-2</c:v>
                </c:pt>
                <c:pt idx="455">
                  <c:v>5.1689262280056998E-2</c:v>
                </c:pt>
                <c:pt idx="456">
                  <c:v>5.20395694427956E-2</c:v>
                </c:pt>
                <c:pt idx="457">
                  <c:v>5.2395082751560303E-2</c:v>
                </c:pt>
                <c:pt idx="458">
                  <c:v>5.2755961095725799E-2</c:v>
                </c:pt>
                <c:pt idx="459">
                  <c:v>5.3122370649735302E-2</c:v>
                </c:pt>
                <c:pt idx="460">
                  <c:v>5.3494485323984799E-2</c:v>
                </c:pt>
                <c:pt idx="461">
                  <c:v>5.3872487251074498E-2</c:v>
                </c:pt>
                <c:pt idx="462">
                  <c:v>5.4256567310803798E-2</c:v>
                </c:pt>
                <c:pt idx="463">
                  <c:v>5.4646925697672502E-2</c:v>
                </c:pt>
                <c:pt idx="464">
                  <c:v>5.5043772535079298E-2</c:v>
                </c:pt>
                <c:pt idx="465">
                  <c:v>5.5447328540903999E-2</c:v>
                </c:pt>
                <c:pt idx="466">
                  <c:v>5.5857825749711397E-2</c:v>
                </c:pt>
                <c:pt idx="467">
                  <c:v>5.62755082974538E-2</c:v>
                </c:pt>
                <c:pt idx="468">
                  <c:v>5.6700633275268301E-2</c:v>
                </c:pt>
                <c:pt idx="469">
                  <c:v>5.7133471659794502E-2</c:v>
                </c:pt>
                <c:pt idx="470">
                  <c:v>5.7574309328383803E-2</c:v>
                </c:pt>
                <c:pt idx="471">
                  <c:v>5.8023448168660799E-2</c:v>
                </c:pt>
                <c:pt idx="472">
                  <c:v>5.8481207293145702E-2</c:v>
                </c:pt>
                <c:pt idx="473">
                  <c:v>5.8947924371099601E-2</c:v>
                </c:pt>
                <c:pt idx="474">
                  <c:v>5.9423957091416998E-2</c:v>
                </c:pt>
                <c:pt idx="475">
                  <c:v>5.99096847723408E-2</c:v>
                </c:pt>
                <c:pt idx="476">
                  <c:v>6.0405510136023501E-2</c:v>
                </c:pt>
                <c:pt idx="477">
                  <c:v>6.0911861268603699E-2</c:v>
                </c:pt>
                <c:pt idx="478">
                  <c:v>6.1429193789540898E-2</c:v>
                </c:pt>
                <c:pt idx="479">
                  <c:v>6.1957993257584699E-2</c:v>
                </c:pt>
                <c:pt idx="480">
                  <c:v>6.2498777845013197E-2</c:v>
                </c:pt>
                <c:pt idx="481">
                  <c:v>6.3052101316826703E-2</c:v>
                </c:pt>
                <c:pt idx="482">
                  <c:v>6.3618556357567094E-2</c:v>
                </c:pt>
                <c:pt idx="483">
                  <c:v>6.4198778295558506E-2</c:v>
                </c:pt>
                <c:pt idx="484">
                  <c:v>6.4793449282894405E-2</c:v>
                </c:pt>
                <c:pt idx="485">
                  <c:v>6.5403302999718804E-2</c:v>
                </c:pt>
                <c:pt idx="486">
                  <c:v>6.6029129963690397E-2</c:v>
                </c:pt>
                <c:pt idx="487">
                  <c:v>6.6671783540448795E-2</c:v>
                </c:pt>
                <c:pt idx="488">
                  <c:v>6.7332186769081398E-2</c:v>
                </c:pt>
                <c:pt idx="489">
                  <c:v>6.8011340138802404E-2</c:v>
                </c:pt>
                <c:pt idx="490">
                  <c:v>6.8710330480376294E-2</c:v>
                </c:pt>
                <c:pt idx="491">
                  <c:v>6.94303411695643E-2</c:v>
                </c:pt>
                <c:pt idx="492">
                  <c:v>7.0172663881831104E-2</c:v>
                </c:pt>
                <c:pt idx="493">
                  <c:v>7.0938712190021694E-2</c:v>
                </c:pt>
                <c:pt idx="494">
                  <c:v>7.1730037362759194E-2</c:v>
                </c:pt>
                <c:pt idx="495">
                  <c:v>7.2548346805024297E-2</c:v>
                </c:pt>
                <c:pt idx="496">
                  <c:v>7.3395525689227498E-2</c:v>
                </c:pt>
                <c:pt idx="497">
                  <c:v>7.4273662462556594E-2</c:v>
                </c:pt>
                <c:pt idx="498">
                  <c:v>7.5185079094700596E-2</c:v>
                </c:pt>
                <c:pt idx="499">
                  <c:v>7.6132367163383105E-2</c:v>
                </c:pt>
                <c:pt idx="500">
                  <c:v>7.7118431183380298E-2</c:v>
                </c:pt>
                <c:pt idx="501">
                  <c:v>7.8146540995986405E-2</c:v>
                </c:pt>
                <c:pt idx="502">
                  <c:v>7.9220395590713005E-2</c:v>
                </c:pt>
                <c:pt idx="503">
                  <c:v>8.0344201488236497E-2</c:v>
                </c:pt>
                <c:pt idx="504">
                  <c:v>8.1522769860348301E-2</c:v>
                </c:pt>
                <c:pt idx="505">
                  <c:v>8.2761638029579795E-2</c:v>
                </c:pt>
                <c:pt idx="506">
                  <c:v>8.4067223078163306E-2</c:v>
                </c:pt>
                <c:pt idx="507">
                  <c:v>8.5382347389920996E-2</c:v>
                </c:pt>
                <c:pt idx="508">
                  <c:v>8.6717040812531607E-2</c:v>
                </c:pt>
                <c:pt idx="509">
                  <c:v>8.8071967276845201E-2</c:v>
                </c:pt>
                <c:pt idx="510">
                  <c:v>8.9447642587726306E-2</c:v>
                </c:pt>
                <c:pt idx="511">
                  <c:v>9.0844600880584103E-2</c:v>
                </c:pt>
                <c:pt idx="512">
                  <c:v>9.2263395426924896E-2</c:v>
                </c:pt>
                <c:pt idx="513">
                  <c:v>9.3704599481888501E-2</c:v>
                </c:pt>
                <c:pt idx="514">
                  <c:v>9.5168807176338299E-2</c:v>
                </c:pt>
                <c:pt idx="515">
                  <c:v>9.6656634456250598E-2</c:v>
                </c:pt>
                <c:pt idx="516">
                  <c:v>9.8168720072351598E-2</c:v>
                </c:pt>
                <c:pt idx="517">
                  <c:v>9.9705726623157395E-2</c:v>
                </c:pt>
                <c:pt idx="518">
                  <c:v>0.10126834165481099</c:v>
                </c:pt>
                <c:pt idx="519">
                  <c:v>0.102857278821349</c:v>
                </c:pt>
                <c:pt idx="520">
                  <c:v>0.10447327910931301</c:v>
                </c:pt>
                <c:pt idx="521">
                  <c:v>0.106117112130899</c:v>
                </c:pt>
                <c:pt idx="522">
                  <c:v>0.10778957749017901</c:v>
                </c:pt>
                <c:pt idx="523">
                  <c:v>0.10949150622725</c:v>
                </c:pt>
                <c:pt idx="524">
                  <c:v>0.111223762345563</c:v>
                </c:pt>
                <c:pt idx="525">
                  <c:v>0.11298724442807399</c:v>
                </c:pt>
                <c:pt idx="526">
                  <c:v>0.114782887348332</c:v>
                </c:pt>
                <c:pt idx="527">
                  <c:v>0.11661166408307599</c:v>
                </c:pt>
                <c:pt idx="528">
                  <c:v>0.11847458763346499</c:v>
                </c:pt>
                <c:pt idx="529">
                  <c:v>0.120372713062635</c:v>
                </c:pt>
                <c:pt idx="530">
                  <c:v>0.12230713965791</c:v>
                </c:pt>
                <c:pt idx="531">
                  <c:v>0.124279013226688</c:v>
                </c:pt>
                <c:pt idx="532">
                  <c:v>0.12628952853578701</c:v>
                </c:pt>
                <c:pt idx="533">
                  <c:v>0.12833993190485499</c:v>
                </c:pt>
                <c:pt idx="534">
                  <c:v>0.130431523965373</c:v>
                </c:pt>
                <c:pt idx="535">
                  <c:v>0.13256566259776001</c:v>
                </c:pt>
                <c:pt idx="536">
                  <c:v>0.13474376606022401</c:v>
                </c:pt>
                <c:pt idx="537">
                  <c:v>0.136967316324171</c:v>
                </c:pt>
                <c:pt idx="538">
                  <c:v>0.13923786263235099</c:v>
                </c:pt>
                <c:pt idx="539">
                  <c:v>0.14155702529737199</c:v>
                </c:pt>
                <c:pt idx="540">
                  <c:v>0.14392649975982999</c:v>
                </c:pt>
                <c:pt idx="541">
                  <c:v>0.14634806092712599</c:v>
                </c:pt>
                <c:pt idx="542">
                  <c:v>0.14882356781596801</c:v>
                </c:pt>
                <c:pt idx="543">
                  <c:v>0.151354968523812</c:v>
                </c:pt>
                <c:pt idx="544">
                  <c:v>0.15394430555688501</c:v>
                </c:pt>
                <c:pt idx="545">
                  <c:v>0.15659372154515</c:v>
                </c:pt>
                <c:pt idx="546">
                  <c:v>0.159305465377579</c:v>
                </c:pt>
                <c:pt idx="547">
                  <c:v>0.16208189879443299</c:v>
                </c:pt>
                <c:pt idx="548">
                  <c:v>0.16492550347697599</c:v>
                </c:pt>
                <c:pt idx="549">
                  <c:v>0.16783888867920099</c:v>
                </c:pt>
                <c:pt idx="550">
                  <c:v>0.170824799450775</c:v>
                </c:pt>
                <c:pt idx="551">
                  <c:v>0.17388612550563301</c:v>
                </c:pt>
                <c:pt idx="552">
                  <c:v>0.17702591079642799</c:v>
                </c:pt>
                <c:pt idx="553">
                  <c:v>0.18024736386159701</c:v>
                </c:pt>
                <c:pt idx="554">
                  <c:v>0.18355386901912699</c:v>
                </c:pt>
                <c:pt idx="555">
                  <c:v>0.18694899848934901</c:v>
                </c:pt>
                <c:pt idx="556">
                  <c:v>0.190436525538422</c:v>
                </c:pt>
                <c:pt idx="557">
                  <c:v>0.19402043874462299</c:v>
                </c:pt>
                <c:pt idx="558">
                  <c:v>0.19770495750148601</c:v>
                </c:pt>
                <c:pt idx="559">
                  <c:v>0.201494548885255</c:v>
                </c:pt>
                <c:pt idx="560">
                  <c:v>0.20539394602939701</c:v>
                </c:pt>
                <c:pt idx="561">
                  <c:v>0.20940816816628899</c:v>
                </c:pt>
                <c:pt idx="562">
                  <c:v>0.213542542515958</c:v>
                </c:pt>
              </c:numCache>
            </c:numRef>
          </c:xVal>
          <c:yVal>
            <c:numRef>
              <c:f>Exp_res!$CE$3:$CE$650</c:f>
              <c:numCache>
                <c:formatCode>General</c:formatCode>
                <c:ptCount val="648"/>
                <c:pt idx="0">
                  <c:v>0</c:v>
                </c:pt>
                <c:pt idx="1">
                  <c:v>1.3125</c:v>
                </c:pt>
                <c:pt idx="2">
                  <c:v>3.9309538653366798</c:v>
                </c:pt>
                <c:pt idx="3">
                  <c:v>6.5494077306733498</c:v>
                </c:pt>
                <c:pt idx="4">
                  <c:v>9.1678615960100291</c:v>
                </c:pt>
                <c:pt idx="5">
                  <c:v>11.7863154613467</c:v>
                </c:pt>
                <c:pt idx="6">
                  <c:v>14.4047693266834</c:v>
                </c:pt>
                <c:pt idx="7">
                  <c:v>17.023223192020101</c:v>
                </c:pt>
                <c:pt idx="8">
                  <c:v>19.641677057356699</c:v>
                </c:pt>
                <c:pt idx="9">
                  <c:v>22.260130922693399</c:v>
                </c:pt>
                <c:pt idx="10">
                  <c:v>24.8785847880301</c:v>
                </c:pt>
                <c:pt idx="11">
                  <c:v>27.497038653366801</c:v>
                </c:pt>
                <c:pt idx="12">
                  <c:v>30.115492518703402</c:v>
                </c:pt>
                <c:pt idx="13">
                  <c:v>32.733946384040102</c:v>
                </c:pt>
                <c:pt idx="14">
                  <c:v>35.352400249376799</c:v>
                </c:pt>
                <c:pt idx="15">
                  <c:v>37.970854114713497</c:v>
                </c:pt>
                <c:pt idx="16">
                  <c:v>40.589307980050101</c:v>
                </c:pt>
                <c:pt idx="17">
                  <c:v>43.207761845386798</c:v>
                </c:pt>
                <c:pt idx="18">
                  <c:v>45.826215710723503</c:v>
                </c:pt>
                <c:pt idx="19">
                  <c:v>48.4446695760602</c:v>
                </c:pt>
                <c:pt idx="20">
                  <c:v>51.063123441396797</c:v>
                </c:pt>
                <c:pt idx="21">
                  <c:v>53.681577306733502</c:v>
                </c:pt>
                <c:pt idx="22">
                  <c:v>56.300031172070199</c:v>
                </c:pt>
                <c:pt idx="23">
                  <c:v>58.918485037406903</c:v>
                </c:pt>
                <c:pt idx="24">
                  <c:v>61.536938902743501</c:v>
                </c:pt>
                <c:pt idx="25">
                  <c:v>64.155392768080205</c:v>
                </c:pt>
                <c:pt idx="26">
                  <c:v>66.773846633416895</c:v>
                </c:pt>
                <c:pt idx="27">
                  <c:v>69.392300498753599</c:v>
                </c:pt>
                <c:pt idx="28">
                  <c:v>72.010754364090303</c:v>
                </c:pt>
                <c:pt idx="29">
                  <c:v>74.629208229426894</c:v>
                </c:pt>
                <c:pt idx="30">
                  <c:v>77.247662094763598</c:v>
                </c:pt>
                <c:pt idx="31">
                  <c:v>79.866115960100302</c:v>
                </c:pt>
                <c:pt idx="32">
                  <c:v>82.484569825437006</c:v>
                </c:pt>
                <c:pt idx="33">
                  <c:v>85.103023690773597</c:v>
                </c:pt>
                <c:pt idx="34">
                  <c:v>87.721477556110301</c:v>
                </c:pt>
                <c:pt idx="35">
                  <c:v>90.339931421447005</c:v>
                </c:pt>
                <c:pt idx="36">
                  <c:v>92.958385286783695</c:v>
                </c:pt>
                <c:pt idx="37">
                  <c:v>95.5768391521203</c:v>
                </c:pt>
                <c:pt idx="38">
                  <c:v>98.195293017457004</c:v>
                </c:pt>
                <c:pt idx="39">
                  <c:v>100.81374688279401</c:v>
                </c:pt>
                <c:pt idx="40">
                  <c:v>103.43220074813</c:v>
                </c:pt>
                <c:pt idx="41">
                  <c:v>106.050654613467</c:v>
                </c:pt>
                <c:pt idx="42">
                  <c:v>108.66910847880401</c:v>
                </c:pt>
                <c:pt idx="43">
                  <c:v>111.28756234414</c:v>
                </c:pt>
                <c:pt idx="44">
                  <c:v>113.906016209477</c:v>
                </c:pt>
                <c:pt idx="45">
                  <c:v>116.524470074814</c:v>
                </c:pt>
                <c:pt idx="46">
                  <c:v>119.14292394015</c:v>
                </c:pt>
                <c:pt idx="47">
                  <c:v>121.761377805487</c:v>
                </c:pt>
                <c:pt idx="48">
                  <c:v>124.379831670824</c:v>
                </c:pt>
                <c:pt idx="49">
                  <c:v>126.99828553616</c:v>
                </c:pt>
                <c:pt idx="50">
                  <c:v>129.616739401497</c:v>
                </c:pt>
                <c:pt idx="51">
                  <c:v>132.23519326683399</c:v>
                </c:pt>
                <c:pt idx="52">
                  <c:v>134.85364713217001</c:v>
                </c:pt>
                <c:pt idx="53">
                  <c:v>137.472100997507</c:v>
                </c:pt>
                <c:pt idx="54">
                  <c:v>140.09055486284399</c:v>
                </c:pt>
                <c:pt idx="55">
                  <c:v>142.70900872818001</c:v>
                </c:pt>
                <c:pt idx="56">
                  <c:v>145.327462593517</c:v>
                </c:pt>
                <c:pt idx="57">
                  <c:v>147.94591645885399</c:v>
                </c:pt>
                <c:pt idx="58">
                  <c:v>150.564370324191</c:v>
                </c:pt>
                <c:pt idx="59">
                  <c:v>153.182824189527</c:v>
                </c:pt>
                <c:pt idx="60">
                  <c:v>155.80127805486401</c:v>
                </c:pt>
                <c:pt idx="61">
                  <c:v>158.419731920201</c:v>
                </c:pt>
                <c:pt idx="62">
                  <c:v>161.038185785537</c:v>
                </c:pt>
                <c:pt idx="63">
                  <c:v>163.65663965087401</c:v>
                </c:pt>
                <c:pt idx="64">
                  <c:v>166.275093516211</c:v>
                </c:pt>
                <c:pt idx="65">
                  <c:v>168.89354738154699</c:v>
                </c:pt>
                <c:pt idx="66">
                  <c:v>171.51200124688401</c:v>
                </c:pt>
                <c:pt idx="67">
                  <c:v>174.130455112221</c:v>
                </c:pt>
                <c:pt idx="68">
                  <c:v>176.74890897755699</c:v>
                </c:pt>
                <c:pt idx="69">
                  <c:v>179.36736284289401</c:v>
                </c:pt>
                <c:pt idx="70">
                  <c:v>181.985816708231</c:v>
                </c:pt>
                <c:pt idx="71">
                  <c:v>184.60427057356699</c:v>
                </c:pt>
                <c:pt idx="72">
                  <c:v>187.22272443890401</c:v>
                </c:pt>
                <c:pt idx="73">
                  <c:v>189.841178304241</c:v>
                </c:pt>
                <c:pt idx="74">
                  <c:v>192.45963216957699</c:v>
                </c:pt>
                <c:pt idx="75">
                  <c:v>195.07808603491401</c:v>
                </c:pt>
                <c:pt idx="76">
                  <c:v>197.696539900251</c:v>
                </c:pt>
                <c:pt idx="77">
                  <c:v>200.31499376558699</c:v>
                </c:pt>
                <c:pt idx="78">
                  <c:v>202.93344763092401</c:v>
                </c:pt>
                <c:pt idx="79">
                  <c:v>205.551901496261</c:v>
                </c:pt>
                <c:pt idx="80">
                  <c:v>208.17035536159699</c:v>
                </c:pt>
                <c:pt idx="81">
                  <c:v>210.78880922693401</c:v>
                </c:pt>
                <c:pt idx="82">
                  <c:v>213.40726309227099</c:v>
                </c:pt>
                <c:pt idx="83">
                  <c:v>216.02571695760699</c:v>
                </c:pt>
                <c:pt idx="84">
                  <c:v>218.64417082294401</c:v>
                </c:pt>
                <c:pt idx="85">
                  <c:v>221.26262468828099</c:v>
                </c:pt>
                <c:pt idx="86">
                  <c:v>223.88107855361699</c:v>
                </c:pt>
                <c:pt idx="87">
                  <c:v>226.499532418954</c:v>
                </c:pt>
                <c:pt idx="88">
                  <c:v>229.11798628429099</c:v>
                </c:pt>
                <c:pt idx="89">
                  <c:v>231.73644014962699</c:v>
                </c:pt>
                <c:pt idx="90">
                  <c:v>234.354894014964</c:v>
                </c:pt>
                <c:pt idx="91">
                  <c:v>236.97334788030099</c:v>
                </c:pt>
                <c:pt idx="92">
                  <c:v>239.59180174563701</c:v>
                </c:pt>
                <c:pt idx="93">
                  <c:v>242.210255610974</c:v>
                </c:pt>
                <c:pt idx="94">
                  <c:v>244.82870947631099</c:v>
                </c:pt>
                <c:pt idx="95">
                  <c:v>247.44716334164801</c:v>
                </c:pt>
                <c:pt idx="96">
                  <c:v>250.065617206984</c:v>
                </c:pt>
                <c:pt idx="97">
                  <c:v>252.68407107232099</c:v>
                </c:pt>
                <c:pt idx="98">
                  <c:v>255.30252493765801</c:v>
                </c:pt>
                <c:pt idx="99">
                  <c:v>257.920978802994</c:v>
                </c:pt>
                <c:pt idx="100">
                  <c:v>260.53943266833102</c:v>
                </c:pt>
                <c:pt idx="101">
                  <c:v>263.15788653366798</c:v>
                </c:pt>
                <c:pt idx="102">
                  <c:v>265.77634039900403</c:v>
                </c:pt>
                <c:pt idx="103">
                  <c:v>268.39479426434099</c:v>
                </c:pt>
                <c:pt idx="104">
                  <c:v>271.013248129678</c:v>
                </c:pt>
                <c:pt idx="105">
                  <c:v>273.631701995014</c:v>
                </c:pt>
                <c:pt idx="106">
                  <c:v>276.25015586035101</c:v>
                </c:pt>
                <c:pt idx="107">
                  <c:v>278.86860972568797</c:v>
                </c:pt>
                <c:pt idx="108">
                  <c:v>281.48706359102403</c:v>
                </c:pt>
                <c:pt idx="109">
                  <c:v>284.10551745636099</c:v>
                </c:pt>
                <c:pt idx="110">
                  <c:v>286.723971321698</c:v>
                </c:pt>
                <c:pt idx="111">
                  <c:v>289.342425187034</c:v>
                </c:pt>
                <c:pt idx="112">
                  <c:v>291.96087905237101</c:v>
                </c:pt>
                <c:pt idx="113">
                  <c:v>294.57933291770797</c:v>
                </c:pt>
                <c:pt idx="114">
                  <c:v>297.19778678304402</c:v>
                </c:pt>
                <c:pt idx="115">
                  <c:v>299.81624064838098</c:v>
                </c:pt>
                <c:pt idx="116">
                  <c:v>302.434694513718</c:v>
                </c:pt>
                <c:pt idx="117">
                  <c:v>305.05314837905399</c:v>
                </c:pt>
                <c:pt idx="118">
                  <c:v>307.67160224439101</c:v>
                </c:pt>
                <c:pt idx="119">
                  <c:v>310.29005610972803</c:v>
                </c:pt>
                <c:pt idx="120">
                  <c:v>312.90850997506402</c:v>
                </c:pt>
                <c:pt idx="121">
                  <c:v>315.52696384040098</c:v>
                </c:pt>
                <c:pt idx="122">
                  <c:v>318.145417705738</c:v>
                </c:pt>
                <c:pt idx="123">
                  <c:v>320.76387157107399</c:v>
                </c:pt>
                <c:pt idx="124">
                  <c:v>323.38232543641101</c:v>
                </c:pt>
                <c:pt idx="125">
                  <c:v>326.00077930174803</c:v>
                </c:pt>
                <c:pt idx="126">
                  <c:v>328.61923316708402</c:v>
                </c:pt>
                <c:pt idx="127">
                  <c:v>331.23768703242098</c:v>
                </c:pt>
                <c:pt idx="128">
                  <c:v>333.856140897758</c:v>
                </c:pt>
                <c:pt idx="129">
                  <c:v>336.47459476309399</c:v>
                </c:pt>
                <c:pt idx="130">
                  <c:v>339.09304862843101</c:v>
                </c:pt>
                <c:pt idx="131">
                  <c:v>341.71150249376802</c:v>
                </c:pt>
                <c:pt idx="132">
                  <c:v>344.32995635910498</c:v>
                </c:pt>
                <c:pt idx="133">
                  <c:v>346.94841022444098</c:v>
                </c:pt>
                <c:pt idx="134">
                  <c:v>349.56686408977799</c:v>
                </c:pt>
                <c:pt idx="135">
                  <c:v>352.18531795511501</c:v>
                </c:pt>
                <c:pt idx="136">
                  <c:v>354.803771820451</c:v>
                </c:pt>
                <c:pt idx="137">
                  <c:v>357.42222568578802</c:v>
                </c:pt>
                <c:pt idx="138">
                  <c:v>360.04067955112498</c:v>
                </c:pt>
                <c:pt idx="139">
                  <c:v>362.65913341646097</c:v>
                </c:pt>
                <c:pt idx="140">
                  <c:v>365.27758728179799</c:v>
                </c:pt>
                <c:pt idx="141">
                  <c:v>367.89604114713501</c:v>
                </c:pt>
                <c:pt idx="142">
                  <c:v>370.514495012471</c:v>
                </c:pt>
                <c:pt idx="143">
                  <c:v>373.13294887780802</c:v>
                </c:pt>
                <c:pt idx="144">
                  <c:v>375.75140274314498</c:v>
                </c:pt>
                <c:pt idx="145">
                  <c:v>378.36985660848097</c:v>
                </c:pt>
                <c:pt idx="146">
                  <c:v>380.98831047381799</c:v>
                </c:pt>
                <c:pt idx="147">
                  <c:v>383.60676433915501</c:v>
                </c:pt>
                <c:pt idx="148">
                  <c:v>386.225218204491</c:v>
                </c:pt>
                <c:pt idx="149">
                  <c:v>388.84367206982802</c:v>
                </c:pt>
                <c:pt idx="150">
                  <c:v>391.46212593516498</c:v>
                </c:pt>
                <c:pt idx="151">
                  <c:v>394.08057980050103</c:v>
                </c:pt>
                <c:pt idx="152">
                  <c:v>396.69903366583799</c:v>
                </c:pt>
                <c:pt idx="153">
                  <c:v>399.317487531175</c:v>
                </c:pt>
                <c:pt idx="154">
                  <c:v>401.935941396511</c:v>
                </c:pt>
                <c:pt idx="155">
                  <c:v>404.55439526184801</c:v>
                </c:pt>
                <c:pt idx="156">
                  <c:v>407.17284912718497</c:v>
                </c:pt>
                <c:pt idx="157">
                  <c:v>409.79130299252103</c:v>
                </c:pt>
                <c:pt idx="158">
                  <c:v>412.40975685785799</c:v>
                </c:pt>
                <c:pt idx="159">
                  <c:v>415.028210723195</c:v>
                </c:pt>
                <c:pt idx="160">
                  <c:v>417.646664588531</c:v>
                </c:pt>
                <c:pt idx="161">
                  <c:v>420.26511845386801</c:v>
                </c:pt>
                <c:pt idx="162">
                  <c:v>422.88357231920497</c:v>
                </c:pt>
                <c:pt idx="163">
                  <c:v>425.50202618454199</c:v>
                </c:pt>
                <c:pt idx="164">
                  <c:v>428.12048004987798</c:v>
                </c:pt>
                <c:pt idx="165">
                  <c:v>430.738933915215</c:v>
                </c:pt>
                <c:pt idx="166">
                  <c:v>433.35738778055202</c:v>
                </c:pt>
                <c:pt idx="167">
                  <c:v>435.97584164588801</c:v>
                </c:pt>
                <c:pt idx="168">
                  <c:v>438.59429551122503</c:v>
                </c:pt>
                <c:pt idx="169">
                  <c:v>441.21274937656199</c:v>
                </c:pt>
                <c:pt idx="170">
                  <c:v>443.83120324189798</c:v>
                </c:pt>
                <c:pt idx="171">
                  <c:v>446.449657107235</c:v>
                </c:pt>
                <c:pt idx="172">
                  <c:v>449.06811097257201</c:v>
                </c:pt>
                <c:pt idx="173">
                  <c:v>451.68656483790801</c:v>
                </c:pt>
                <c:pt idx="174">
                  <c:v>454.30501870324503</c:v>
                </c:pt>
                <c:pt idx="175">
                  <c:v>456.92347256858199</c:v>
                </c:pt>
                <c:pt idx="176">
                  <c:v>459.54192643391798</c:v>
                </c:pt>
                <c:pt idx="177">
                  <c:v>462.160380299255</c:v>
                </c:pt>
                <c:pt idx="178">
                  <c:v>464.77883416459201</c:v>
                </c:pt>
                <c:pt idx="179">
                  <c:v>467.39728802992801</c:v>
                </c:pt>
                <c:pt idx="180">
                  <c:v>470.01574189526502</c:v>
                </c:pt>
                <c:pt idx="181">
                  <c:v>472.63419576060198</c:v>
                </c:pt>
                <c:pt idx="182">
                  <c:v>475.25264962593798</c:v>
                </c:pt>
                <c:pt idx="183">
                  <c:v>477.87110349127499</c:v>
                </c:pt>
                <c:pt idx="184">
                  <c:v>480.48955735661201</c:v>
                </c:pt>
                <c:pt idx="185">
                  <c:v>483.108011221948</c:v>
                </c:pt>
                <c:pt idx="186">
                  <c:v>485.72646508728502</c:v>
                </c:pt>
                <c:pt idx="187">
                  <c:v>488.34491895262198</c:v>
                </c:pt>
                <c:pt idx="188">
                  <c:v>490.96337281795797</c:v>
                </c:pt>
                <c:pt idx="189">
                  <c:v>493.58182668329499</c:v>
                </c:pt>
                <c:pt idx="190">
                  <c:v>496.20028054863201</c:v>
                </c:pt>
                <c:pt idx="191">
                  <c:v>498.818734413968</c:v>
                </c:pt>
                <c:pt idx="192">
                  <c:v>501.43718827930502</c:v>
                </c:pt>
                <c:pt idx="193">
                  <c:v>504.05564214464198</c:v>
                </c:pt>
                <c:pt idx="194">
                  <c:v>506.67409600997797</c:v>
                </c:pt>
                <c:pt idx="195">
                  <c:v>509.29254987531499</c:v>
                </c:pt>
                <c:pt idx="196">
                  <c:v>511.91100374065201</c:v>
                </c:pt>
                <c:pt idx="197">
                  <c:v>514.52945760598902</c:v>
                </c:pt>
                <c:pt idx="198">
                  <c:v>517.14791147132496</c:v>
                </c:pt>
                <c:pt idx="199">
                  <c:v>519.76636533666203</c:v>
                </c:pt>
                <c:pt idx="200">
                  <c:v>522.38481920199797</c:v>
                </c:pt>
                <c:pt idx="201">
                  <c:v>525.00327306733504</c:v>
                </c:pt>
                <c:pt idx="202">
                  <c:v>527.621726932672</c:v>
                </c:pt>
                <c:pt idx="203">
                  <c:v>530.24018079800896</c:v>
                </c:pt>
                <c:pt idx="204">
                  <c:v>532.85863466334501</c:v>
                </c:pt>
                <c:pt idx="205">
                  <c:v>535.47708852868197</c:v>
                </c:pt>
                <c:pt idx="206">
                  <c:v>538.09554239401905</c:v>
                </c:pt>
                <c:pt idx="207">
                  <c:v>540.71399625935499</c:v>
                </c:pt>
                <c:pt idx="208">
                  <c:v>543.33245012469195</c:v>
                </c:pt>
                <c:pt idx="209">
                  <c:v>545.95090399002902</c:v>
                </c:pt>
                <c:pt idx="210">
                  <c:v>548.56935785536496</c:v>
                </c:pt>
                <c:pt idx="211">
                  <c:v>551.18781172070203</c:v>
                </c:pt>
                <c:pt idx="212">
                  <c:v>553.80626558603899</c:v>
                </c:pt>
                <c:pt idx="213">
                  <c:v>556.42471945137504</c:v>
                </c:pt>
                <c:pt idx="214">
                  <c:v>559.043173316712</c:v>
                </c:pt>
                <c:pt idx="215">
                  <c:v>561.66162718204896</c:v>
                </c:pt>
                <c:pt idx="216">
                  <c:v>564.28008104738501</c:v>
                </c:pt>
                <c:pt idx="217">
                  <c:v>566.89853491272197</c:v>
                </c:pt>
                <c:pt idx="218">
                  <c:v>569.51698877805904</c:v>
                </c:pt>
                <c:pt idx="219">
                  <c:v>572.13544264339498</c:v>
                </c:pt>
                <c:pt idx="220">
                  <c:v>574.75389650873205</c:v>
                </c:pt>
                <c:pt idx="221">
                  <c:v>577.37235037406901</c:v>
                </c:pt>
                <c:pt idx="222">
                  <c:v>579.99080423940495</c:v>
                </c:pt>
                <c:pt idx="223">
                  <c:v>582.60925810474203</c:v>
                </c:pt>
                <c:pt idx="224">
                  <c:v>585.22771197007899</c:v>
                </c:pt>
                <c:pt idx="225">
                  <c:v>587.84616583541504</c:v>
                </c:pt>
                <c:pt idx="226">
                  <c:v>590.464619700752</c:v>
                </c:pt>
                <c:pt idx="227">
                  <c:v>593.08307356608896</c:v>
                </c:pt>
                <c:pt idx="228">
                  <c:v>595.70152743142501</c:v>
                </c:pt>
                <c:pt idx="229">
                  <c:v>598.31998129676197</c:v>
                </c:pt>
                <c:pt idx="230">
                  <c:v>600.93843516209904</c:v>
                </c:pt>
                <c:pt idx="231">
                  <c:v>603.55688902743498</c:v>
                </c:pt>
                <c:pt idx="232">
                  <c:v>606.17534289277205</c:v>
                </c:pt>
                <c:pt idx="233">
                  <c:v>608.79379675810901</c:v>
                </c:pt>
                <c:pt idx="234">
                  <c:v>611.41225062344597</c:v>
                </c:pt>
                <c:pt idx="235">
                  <c:v>614.03070448878202</c:v>
                </c:pt>
                <c:pt idx="236">
                  <c:v>616.64915835411898</c:v>
                </c:pt>
                <c:pt idx="237">
                  <c:v>619.26761221945503</c:v>
                </c:pt>
                <c:pt idx="238">
                  <c:v>621.88606608479199</c:v>
                </c:pt>
                <c:pt idx="239">
                  <c:v>624.50451995012895</c:v>
                </c:pt>
                <c:pt idx="240">
                  <c:v>627.12297381546603</c:v>
                </c:pt>
                <c:pt idx="241">
                  <c:v>629.74142768080196</c:v>
                </c:pt>
                <c:pt idx="242">
                  <c:v>632.35988154613904</c:v>
                </c:pt>
                <c:pt idx="243">
                  <c:v>634.978335411476</c:v>
                </c:pt>
                <c:pt idx="244">
                  <c:v>637.59678927681205</c:v>
                </c:pt>
                <c:pt idx="245">
                  <c:v>640.21524314214901</c:v>
                </c:pt>
                <c:pt idx="246">
                  <c:v>642.83369700748494</c:v>
                </c:pt>
                <c:pt idx="247">
                  <c:v>645.45215087282202</c:v>
                </c:pt>
                <c:pt idx="248">
                  <c:v>648.07060473815795</c:v>
                </c:pt>
                <c:pt idx="249">
                  <c:v>650.68905860349503</c:v>
                </c:pt>
                <c:pt idx="250">
                  <c:v>653.30751246883096</c:v>
                </c:pt>
                <c:pt idx="251">
                  <c:v>655.92596633416804</c:v>
                </c:pt>
                <c:pt idx="252">
                  <c:v>658.54442019950397</c:v>
                </c:pt>
                <c:pt idx="253">
                  <c:v>661.16287406484105</c:v>
                </c:pt>
                <c:pt idx="254">
                  <c:v>663.78132793017699</c:v>
                </c:pt>
                <c:pt idx="255">
                  <c:v>666.39978179551395</c:v>
                </c:pt>
                <c:pt idx="256">
                  <c:v>669.01823566085</c:v>
                </c:pt>
                <c:pt idx="257">
                  <c:v>671.63668952618696</c:v>
                </c:pt>
                <c:pt idx="258">
                  <c:v>674.25514339152301</c:v>
                </c:pt>
                <c:pt idx="259">
                  <c:v>676.87359725685997</c:v>
                </c:pt>
                <c:pt idx="260">
                  <c:v>679.49205112219602</c:v>
                </c:pt>
                <c:pt idx="261">
                  <c:v>682.11050498753298</c:v>
                </c:pt>
                <c:pt idx="262">
                  <c:v>684.72895885286903</c:v>
                </c:pt>
                <c:pt idx="263">
                  <c:v>687.34741271820599</c:v>
                </c:pt>
                <c:pt idx="264">
                  <c:v>689.96586658354204</c:v>
                </c:pt>
                <c:pt idx="265">
                  <c:v>692.584320448879</c:v>
                </c:pt>
                <c:pt idx="266">
                  <c:v>695.20277431421505</c:v>
                </c:pt>
                <c:pt idx="267">
                  <c:v>697.82122817955201</c:v>
                </c:pt>
                <c:pt idx="268">
                  <c:v>700.43968204488795</c:v>
                </c:pt>
                <c:pt idx="269">
                  <c:v>703.05813591022502</c:v>
                </c:pt>
                <c:pt idx="270">
                  <c:v>705.67658977556096</c:v>
                </c:pt>
                <c:pt idx="271">
                  <c:v>708.29504364089803</c:v>
                </c:pt>
                <c:pt idx="272">
                  <c:v>710.91349750623397</c:v>
                </c:pt>
                <c:pt idx="273">
                  <c:v>713.53195137157104</c:v>
                </c:pt>
                <c:pt idx="274">
                  <c:v>716.15040523690698</c:v>
                </c:pt>
                <c:pt idx="275">
                  <c:v>718.76885910224405</c:v>
                </c:pt>
                <c:pt idx="276">
                  <c:v>721.38731296757999</c:v>
                </c:pt>
                <c:pt idx="277">
                  <c:v>724.00576683291695</c:v>
                </c:pt>
                <c:pt idx="278">
                  <c:v>726.624220698253</c:v>
                </c:pt>
                <c:pt idx="279">
                  <c:v>729.24267456358996</c:v>
                </c:pt>
                <c:pt idx="280">
                  <c:v>731.86112842892601</c:v>
                </c:pt>
                <c:pt idx="281">
                  <c:v>734.47958229426297</c:v>
                </c:pt>
                <c:pt idx="282">
                  <c:v>737.09803615959902</c:v>
                </c:pt>
                <c:pt idx="283">
                  <c:v>739.71649002493598</c:v>
                </c:pt>
                <c:pt idx="284">
                  <c:v>742.33494389027203</c:v>
                </c:pt>
                <c:pt idx="285">
                  <c:v>744.95339775560899</c:v>
                </c:pt>
                <c:pt idx="286">
                  <c:v>747.57185162094504</c:v>
                </c:pt>
                <c:pt idx="287">
                  <c:v>750.190305486282</c:v>
                </c:pt>
                <c:pt idx="288">
                  <c:v>752.80875935161805</c:v>
                </c:pt>
                <c:pt idx="289">
                  <c:v>755.42721321695501</c:v>
                </c:pt>
                <c:pt idx="290">
                  <c:v>758.04566708229095</c:v>
                </c:pt>
                <c:pt idx="291">
                  <c:v>760.66412094762802</c:v>
                </c:pt>
                <c:pt idx="292">
                  <c:v>763.28257481296396</c:v>
                </c:pt>
                <c:pt idx="293">
                  <c:v>765.90102867830103</c:v>
                </c:pt>
                <c:pt idx="294">
                  <c:v>768.51948254363697</c:v>
                </c:pt>
                <c:pt idx="295">
                  <c:v>771.13793640897404</c:v>
                </c:pt>
                <c:pt idx="296">
                  <c:v>773.75639027430998</c:v>
                </c:pt>
                <c:pt idx="297">
                  <c:v>776.37484413964705</c:v>
                </c:pt>
                <c:pt idx="298">
                  <c:v>778.99329800498299</c:v>
                </c:pt>
                <c:pt idx="299">
                  <c:v>781.61175187031995</c:v>
                </c:pt>
                <c:pt idx="300">
                  <c:v>784.230205735656</c:v>
                </c:pt>
                <c:pt idx="301">
                  <c:v>786.84865960099296</c:v>
                </c:pt>
                <c:pt idx="302">
                  <c:v>789.46711346632901</c:v>
                </c:pt>
                <c:pt idx="303">
                  <c:v>792.08556733166597</c:v>
                </c:pt>
                <c:pt idx="304">
                  <c:v>794.70402119700202</c:v>
                </c:pt>
                <c:pt idx="305">
                  <c:v>797.32247506233898</c:v>
                </c:pt>
                <c:pt idx="306">
                  <c:v>799.94092892767503</c:v>
                </c:pt>
                <c:pt idx="307">
                  <c:v>802.55938279301199</c:v>
                </c:pt>
                <c:pt idx="308">
                  <c:v>805.17783665834804</c:v>
                </c:pt>
                <c:pt idx="309">
                  <c:v>807.796290523685</c:v>
                </c:pt>
                <c:pt idx="310">
                  <c:v>810.41474438902105</c:v>
                </c:pt>
                <c:pt idx="311">
                  <c:v>813.03319825435801</c:v>
                </c:pt>
                <c:pt idx="312">
                  <c:v>815.65165211969395</c:v>
                </c:pt>
                <c:pt idx="313">
                  <c:v>818.27010598503102</c:v>
                </c:pt>
                <c:pt idx="314">
                  <c:v>820.88855985036696</c:v>
                </c:pt>
                <c:pt idx="315">
                  <c:v>823.50701371570403</c:v>
                </c:pt>
                <c:pt idx="316">
                  <c:v>826.12546758103997</c:v>
                </c:pt>
                <c:pt idx="317">
                  <c:v>828.74392144637704</c:v>
                </c:pt>
                <c:pt idx="318">
                  <c:v>831.36237531171298</c:v>
                </c:pt>
                <c:pt idx="319">
                  <c:v>833.98082917705005</c:v>
                </c:pt>
                <c:pt idx="320">
                  <c:v>836.59928304238701</c:v>
                </c:pt>
                <c:pt idx="321">
                  <c:v>839.21773690772295</c:v>
                </c:pt>
                <c:pt idx="322">
                  <c:v>841.836190773059</c:v>
                </c:pt>
                <c:pt idx="323">
                  <c:v>844.45464463839596</c:v>
                </c:pt>
                <c:pt idx="324">
                  <c:v>847.07309850373201</c:v>
                </c:pt>
                <c:pt idx="325">
                  <c:v>849.69155236906897</c:v>
                </c:pt>
                <c:pt idx="326">
                  <c:v>852.31000623440605</c:v>
                </c:pt>
                <c:pt idx="327">
                  <c:v>854.92846009974198</c:v>
                </c:pt>
                <c:pt idx="328">
                  <c:v>857.54691396507906</c:v>
                </c:pt>
                <c:pt idx="329">
                  <c:v>860.16536783041499</c:v>
                </c:pt>
                <c:pt idx="330">
                  <c:v>862.78382169575195</c:v>
                </c:pt>
                <c:pt idx="331">
                  <c:v>865.402275561088</c:v>
                </c:pt>
                <c:pt idx="332">
                  <c:v>868.02072942642405</c:v>
                </c:pt>
                <c:pt idx="333">
                  <c:v>870.63918329176101</c:v>
                </c:pt>
                <c:pt idx="334">
                  <c:v>873.25763715709797</c:v>
                </c:pt>
                <c:pt idx="335">
                  <c:v>875.87609102243403</c:v>
                </c:pt>
                <c:pt idx="336">
                  <c:v>878.49454488777099</c:v>
                </c:pt>
                <c:pt idx="337">
                  <c:v>881.11299875310704</c:v>
                </c:pt>
                <c:pt idx="338">
                  <c:v>883.731452618444</c:v>
                </c:pt>
                <c:pt idx="339">
                  <c:v>886.34990648378005</c:v>
                </c:pt>
                <c:pt idx="340">
                  <c:v>888.96836034911701</c:v>
                </c:pt>
                <c:pt idx="341">
                  <c:v>891.58681421445306</c:v>
                </c:pt>
                <c:pt idx="342">
                  <c:v>894.20526807979002</c:v>
                </c:pt>
                <c:pt idx="343">
                  <c:v>896.82372194512595</c:v>
                </c:pt>
                <c:pt idx="344">
                  <c:v>899.44217581046303</c:v>
                </c:pt>
                <c:pt idx="345">
                  <c:v>902.06062967579896</c:v>
                </c:pt>
                <c:pt idx="346">
                  <c:v>904.67908354113604</c:v>
                </c:pt>
                <c:pt idx="347">
                  <c:v>907.29753740647197</c:v>
                </c:pt>
                <c:pt idx="348">
                  <c:v>909.91599127180905</c:v>
                </c:pt>
                <c:pt idx="349">
                  <c:v>912.53444513714498</c:v>
                </c:pt>
                <c:pt idx="350">
                  <c:v>915.15289900248194</c:v>
                </c:pt>
                <c:pt idx="351">
                  <c:v>917.771352867818</c:v>
                </c:pt>
                <c:pt idx="352">
                  <c:v>920.38980673315496</c:v>
                </c:pt>
                <c:pt idx="353">
                  <c:v>923.00826059849101</c:v>
                </c:pt>
                <c:pt idx="354">
                  <c:v>925.62671446382797</c:v>
                </c:pt>
                <c:pt idx="355">
                  <c:v>928.24516832916402</c:v>
                </c:pt>
                <c:pt idx="356">
                  <c:v>930.86362219450098</c:v>
                </c:pt>
                <c:pt idx="357">
                  <c:v>933.48207605983703</c:v>
                </c:pt>
                <c:pt idx="358">
                  <c:v>936.10052992517399</c:v>
                </c:pt>
                <c:pt idx="359">
                  <c:v>938.71898379051004</c:v>
                </c:pt>
                <c:pt idx="360">
                  <c:v>941.337437655847</c:v>
                </c:pt>
                <c:pt idx="361">
                  <c:v>943.95589152118305</c:v>
                </c:pt>
                <c:pt idx="362">
                  <c:v>946.57434538652001</c:v>
                </c:pt>
                <c:pt idx="363">
                  <c:v>949.19279925185594</c:v>
                </c:pt>
                <c:pt idx="364">
                  <c:v>951.81125311719302</c:v>
                </c:pt>
                <c:pt idx="365">
                  <c:v>954.42970698252896</c:v>
                </c:pt>
                <c:pt idx="366">
                  <c:v>957.04816084786603</c:v>
                </c:pt>
                <c:pt idx="367">
                  <c:v>959.66661471320197</c:v>
                </c:pt>
                <c:pt idx="368">
                  <c:v>962.28506857853904</c:v>
                </c:pt>
                <c:pt idx="369">
                  <c:v>964.90352244387498</c:v>
                </c:pt>
                <c:pt idx="370">
                  <c:v>967.52197630921205</c:v>
                </c:pt>
                <c:pt idx="371">
                  <c:v>970.14043017454799</c:v>
                </c:pt>
                <c:pt idx="372">
                  <c:v>972.75888403988495</c:v>
                </c:pt>
                <c:pt idx="373">
                  <c:v>975.377337905221</c:v>
                </c:pt>
                <c:pt idx="374">
                  <c:v>977.99579177055796</c:v>
                </c:pt>
                <c:pt idx="375">
                  <c:v>980.61424563589401</c:v>
                </c:pt>
                <c:pt idx="376">
                  <c:v>983.23269950123097</c:v>
                </c:pt>
                <c:pt idx="377">
                  <c:v>985.85115336656702</c:v>
                </c:pt>
                <c:pt idx="378">
                  <c:v>988.46960723190398</c:v>
                </c:pt>
                <c:pt idx="379">
                  <c:v>991.08806109724003</c:v>
                </c:pt>
                <c:pt idx="380">
                  <c:v>993.70651496257699</c:v>
                </c:pt>
                <c:pt idx="381">
                  <c:v>996.32496882791304</c:v>
                </c:pt>
                <c:pt idx="382">
                  <c:v>998.94342269325</c:v>
                </c:pt>
                <c:pt idx="383">
                  <c:v>1001.56187655859</c:v>
                </c:pt>
                <c:pt idx="384">
                  <c:v>1004.1803304239201</c:v>
                </c:pt>
                <c:pt idx="385">
                  <c:v>1006.79878428926</c:v>
                </c:pt>
                <c:pt idx="386">
                  <c:v>1009.4172381546</c:v>
                </c:pt>
                <c:pt idx="387">
                  <c:v>1012.03569201993</c:v>
                </c:pt>
                <c:pt idx="388">
                  <c:v>1014.6541458852701</c:v>
                </c:pt>
                <c:pt idx="389">
                  <c:v>1017.27259975061</c:v>
                </c:pt>
                <c:pt idx="390">
                  <c:v>1019.89105361594</c:v>
                </c:pt>
                <c:pt idx="391">
                  <c:v>1022.50950748128</c:v>
                </c:pt>
                <c:pt idx="392">
                  <c:v>1025.1279613466099</c:v>
                </c:pt>
                <c:pt idx="393">
                  <c:v>1027.7464152119501</c:v>
                </c:pt>
                <c:pt idx="394">
                  <c:v>1030.36486907729</c:v>
                </c:pt>
                <c:pt idx="395">
                  <c:v>1032.9833229426199</c:v>
                </c:pt>
                <c:pt idx="396">
                  <c:v>1035.6017768079601</c:v>
                </c:pt>
                <c:pt idx="397">
                  <c:v>1038.2202306733</c:v>
                </c:pt>
                <c:pt idx="398">
                  <c:v>1040.8386845386301</c:v>
                </c:pt>
                <c:pt idx="399">
                  <c:v>1043.45713840397</c:v>
                </c:pt>
                <c:pt idx="400">
                  <c:v>1046.0755922693099</c:v>
                </c:pt>
                <c:pt idx="401">
                  <c:v>1048.6940461346401</c:v>
                </c:pt>
                <c:pt idx="402">
                  <c:v>1051.31249999998</c:v>
                </c:pt>
                <c:pt idx="403">
                  <c:v>1053.9309538653199</c:v>
                </c:pt>
                <c:pt idx="404">
                  <c:v>1056.54940773065</c:v>
                </c:pt>
                <c:pt idx="405">
                  <c:v>1059.16786159599</c:v>
                </c:pt>
                <c:pt idx="406">
                  <c:v>1061.7863154613301</c:v>
                </c:pt>
                <c:pt idx="407">
                  <c:v>1064.40476932666</c:v>
                </c:pt>
                <c:pt idx="408">
                  <c:v>1067.0232231919999</c:v>
                </c:pt>
                <c:pt idx="409">
                  <c:v>1069.6416770573401</c:v>
                </c:pt>
                <c:pt idx="410">
                  <c:v>1072.26013092267</c:v>
                </c:pt>
                <c:pt idx="411">
                  <c:v>1074.8785847880099</c:v>
                </c:pt>
                <c:pt idx="412">
                  <c:v>1077.49703865335</c:v>
                </c:pt>
                <c:pt idx="413">
                  <c:v>1080.11549251868</c:v>
                </c:pt>
                <c:pt idx="414">
                  <c:v>1082.7339463840201</c:v>
                </c:pt>
                <c:pt idx="415">
                  <c:v>1085.35240024935</c:v>
                </c:pt>
                <c:pt idx="416">
                  <c:v>1087.9708541146899</c:v>
                </c:pt>
                <c:pt idx="417">
                  <c:v>1090.5893079800301</c:v>
                </c:pt>
                <c:pt idx="418">
                  <c:v>1093.20776184536</c:v>
                </c:pt>
                <c:pt idx="419">
                  <c:v>1095.8262157106999</c:v>
                </c:pt>
                <c:pt idx="420">
                  <c:v>1098.44466957604</c:v>
                </c:pt>
                <c:pt idx="421">
                  <c:v>1101.06312344137</c:v>
                </c:pt>
                <c:pt idx="422">
                  <c:v>1103.6815773067101</c:v>
                </c:pt>
                <c:pt idx="423">
                  <c:v>1106.30003117205</c:v>
                </c:pt>
                <c:pt idx="424">
                  <c:v>1108.9184850373799</c:v>
                </c:pt>
                <c:pt idx="425">
                  <c:v>1111.5369389027201</c:v>
                </c:pt>
                <c:pt idx="426">
                  <c:v>1114.15539276806</c:v>
                </c:pt>
                <c:pt idx="427">
                  <c:v>1116.7738466333899</c:v>
                </c:pt>
                <c:pt idx="428">
                  <c:v>1119.39230049873</c:v>
                </c:pt>
                <c:pt idx="429">
                  <c:v>1122.01075436407</c:v>
                </c:pt>
                <c:pt idx="430">
                  <c:v>1124.6292082294001</c:v>
                </c:pt>
                <c:pt idx="431">
                  <c:v>1127.24766209474</c:v>
                </c:pt>
                <c:pt idx="432">
                  <c:v>1129.8661159600799</c:v>
                </c:pt>
                <c:pt idx="433">
                  <c:v>1132.4845698254101</c:v>
                </c:pt>
                <c:pt idx="434">
                  <c:v>1135.10302369075</c:v>
                </c:pt>
                <c:pt idx="435">
                  <c:v>1137.7214775560799</c:v>
                </c:pt>
                <c:pt idx="436">
                  <c:v>1140.33993142142</c:v>
                </c:pt>
                <c:pt idx="437">
                  <c:v>1142.9583852867599</c:v>
                </c:pt>
                <c:pt idx="438">
                  <c:v>1145.5768391520901</c:v>
                </c:pt>
                <c:pt idx="439">
                  <c:v>1148.19529301743</c:v>
                </c:pt>
                <c:pt idx="440">
                  <c:v>1150.8137468827699</c:v>
                </c:pt>
                <c:pt idx="441">
                  <c:v>1153.4322007481001</c:v>
                </c:pt>
                <c:pt idx="442">
                  <c:v>1156.05065461344</c:v>
                </c:pt>
                <c:pt idx="443">
                  <c:v>1158.6691084787799</c:v>
                </c:pt>
                <c:pt idx="444">
                  <c:v>1161.28756234411</c:v>
                </c:pt>
                <c:pt idx="445">
                  <c:v>1163.9060162094499</c:v>
                </c:pt>
                <c:pt idx="446">
                  <c:v>1166.5244700747901</c:v>
                </c:pt>
                <c:pt idx="447">
                  <c:v>1169.14292394012</c:v>
                </c:pt>
                <c:pt idx="448">
                  <c:v>1171.7613778054599</c:v>
                </c:pt>
                <c:pt idx="449">
                  <c:v>1174.3798316708001</c:v>
                </c:pt>
                <c:pt idx="450">
                  <c:v>1176.99828553613</c:v>
                </c:pt>
                <c:pt idx="451">
                  <c:v>1179.6167394014701</c:v>
                </c:pt>
                <c:pt idx="452">
                  <c:v>1182.23519326681</c:v>
                </c:pt>
                <c:pt idx="453">
                  <c:v>1184.8536471321399</c:v>
                </c:pt>
                <c:pt idx="454">
                  <c:v>1187.4721009974801</c:v>
                </c:pt>
                <c:pt idx="455">
                  <c:v>1190.09055486281</c:v>
                </c:pt>
                <c:pt idx="456">
                  <c:v>1192.7090087281499</c:v>
                </c:pt>
                <c:pt idx="457">
                  <c:v>1195.3274625934901</c:v>
                </c:pt>
                <c:pt idx="458">
                  <c:v>1197.94591645882</c:v>
                </c:pt>
                <c:pt idx="459">
                  <c:v>1200.5643703241601</c:v>
                </c:pt>
                <c:pt idx="460">
                  <c:v>1203.1828241895</c:v>
                </c:pt>
                <c:pt idx="461">
                  <c:v>1205.8012780548299</c:v>
                </c:pt>
                <c:pt idx="462">
                  <c:v>1208.4197319201701</c:v>
                </c:pt>
                <c:pt idx="463">
                  <c:v>1211.03818578551</c:v>
                </c:pt>
                <c:pt idx="464">
                  <c:v>1213.6566396508399</c:v>
                </c:pt>
                <c:pt idx="465">
                  <c:v>1216.27509351618</c:v>
                </c:pt>
                <c:pt idx="466">
                  <c:v>1218.89354738152</c:v>
                </c:pt>
                <c:pt idx="467">
                  <c:v>1221.5120012468501</c:v>
                </c:pt>
                <c:pt idx="468">
                  <c:v>1224.13045511219</c:v>
                </c:pt>
                <c:pt idx="469">
                  <c:v>1226.7489089775299</c:v>
                </c:pt>
                <c:pt idx="470">
                  <c:v>1229.3673628428601</c:v>
                </c:pt>
                <c:pt idx="471">
                  <c:v>1231.9858167082</c:v>
                </c:pt>
                <c:pt idx="472">
                  <c:v>1234.6042705735399</c:v>
                </c:pt>
                <c:pt idx="473">
                  <c:v>1237.22272443887</c:v>
                </c:pt>
                <c:pt idx="474">
                  <c:v>1239.84117830421</c:v>
                </c:pt>
                <c:pt idx="475">
                  <c:v>1242.4596321695501</c:v>
                </c:pt>
                <c:pt idx="476">
                  <c:v>1245.07808603488</c:v>
                </c:pt>
                <c:pt idx="477">
                  <c:v>1247.6965399002199</c:v>
                </c:pt>
                <c:pt idx="478">
                  <c:v>1250.3149937655501</c:v>
                </c:pt>
                <c:pt idx="479">
                  <c:v>1252.93344763089</c:v>
                </c:pt>
                <c:pt idx="480">
                  <c:v>1255.5519014962299</c:v>
                </c:pt>
                <c:pt idx="481">
                  <c:v>1258.17035536156</c:v>
                </c:pt>
                <c:pt idx="482">
                  <c:v>1260.7888092269</c:v>
                </c:pt>
                <c:pt idx="483">
                  <c:v>1263.4072630922401</c:v>
                </c:pt>
                <c:pt idx="484">
                  <c:v>1266.02571695757</c:v>
                </c:pt>
                <c:pt idx="485">
                  <c:v>1268.6441708229099</c:v>
                </c:pt>
                <c:pt idx="486">
                  <c:v>1271.2626246882501</c:v>
                </c:pt>
                <c:pt idx="487">
                  <c:v>1273.88107855358</c:v>
                </c:pt>
                <c:pt idx="488">
                  <c:v>1276.4995324189199</c:v>
                </c:pt>
                <c:pt idx="489">
                  <c:v>1279.11798628426</c:v>
                </c:pt>
                <c:pt idx="490">
                  <c:v>1281.73644014959</c:v>
                </c:pt>
                <c:pt idx="491">
                  <c:v>1284.3548940149301</c:v>
                </c:pt>
                <c:pt idx="492">
                  <c:v>1286.97334788027</c:v>
                </c:pt>
                <c:pt idx="493">
                  <c:v>1289.5918017455999</c:v>
                </c:pt>
                <c:pt idx="494">
                  <c:v>1292.2102556109401</c:v>
                </c:pt>
                <c:pt idx="495">
                  <c:v>1294.82870947628</c:v>
                </c:pt>
                <c:pt idx="496">
                  <c:v>1297.4471633416099</c:v>
                </c:pt>
                <c:pt idx="497">
                  <c:v>1300.06561720695</c:v>
                </c:pt>
                <c:pt idx="498">
                  <c:v>1302.6840710722799</c:v>
                </c:pt>
                <c:pt idx="499">
                  <c:v>1305.3025249376201</c:v>
                </c:pt>
                <c:pt idx="500">
                  <c:v>1307.92097880296</c:v>
                </c:pt>
                <c:pt idx="501">
                  <c:v>1310.5394326682899</c:v>
                </c:pt>
                <c:pt idx="502">
                  <c:v>1313.1578865336301</c:v>
                </c:pt>
                <c:pt idx="503">
                  <c:v>1315.77634039897</c:v>
                </c:pt>
                <c:pt idx="504">
                  <c:v>1318.3947942642999</c:v>
                </c:pt>
                <c:pt idx="505">
                  <c:v>1321.01324812964</c:v>
                </c:pt>
                <c:pt idx="506">
                  <c:v>1323.6317019949799</c:v>
                </c:pt>
                <c:pt idx="507">
                  <c:v>1321.01324812964</c:v>
                </c:pt>
                <c:pt idx="508">
                  <c:v>1318.3947942642999</c:v>
                </c:pt>
                <c:pt idx="509">
                  <c:v>1315.77634039897</c:v>
                </c:pt>
                <c:pt idx="510">
                  <c:v>1313.1578865336301</c:v>
                </c:pt>
                <c:pt idx="511">
                  <c:v>1310.5394326682899</c:v>
                </c:pt>
                <c:pt idx="512">
                  <c:v>1307.92097880296</c:v>
                </c:pt>
                <c:pt idx="513">
                  <c:v>1305.3025249376201</c:v>
                </c:pt>
                <c:pt idx="514">
                  <c:v>1302.6840710722799</c:v>
                </c:pt>
                <c:pt idx="515">
                  <c:v>1300.06561720695</c:v>
                </c:pt>
                <c:pt idx="516">
                  <c:v>1297.4471633416099</c:v>
                </c:pt>
                <c:pt idx="517">
                  <c:v>1294.82870947628</c:v>
                </c:pt>
                <c:pt idx="518">
                  <c:v>1292.2102556109401</c:v>
                </c:pt>
                <c:pt idx="519">
                  <c:v>1289.5918017455999</c:v>
                </c:pt>
                <c:pt idx="520">
                  <c:v>1286.97334788027</c:v>
                </c:pt>
                <c:pt idx="521">
                  <c:v>1284.3548940149301</c:v>
                </c:pt>
                <c:pt idx="522">
                  <c:v>1281.73644014959</c:v>
                </c:pt>
                <c:pt idx="523">
                  <c:v>1279.11798628426</c:v>
                </c:pt>
                <c:pt idx="524">
                  <c:v>1276.4995324189199</c:v>
                </c:pt>
                <c:pt idx="525">
                  <c:v>1273.88107855358</c:v>
                </c:pt>
                <c:pt idx="526">
                  <c:v>1271.2626246882501</c:v>
                </c:pt>
                <c:pt idx="527">
                  <c:v>1268.6441708229099</c:v>
                </c:pt>
                <c:pt idx="528">
                  <c:v>1266.02571695757</c:v>
                </c:pt>
                <c:pt idx="529">
                  <c:v>1263.4072630922401</c:v>
                </c:pt>
                <c:pt idx="530">
                  <c:v>1260.7888092269</c:v>
                </c:pt>
                <c:pt idx="531">
                  <c:v>1258.17035536156</c:v>
                </c:pt>
                <c:pt idx="532">
                  <c:v>1255.5519014962299</c:v>
                </c:pt>
                <c:pt idx="533">
                  <c:v>1252.93344763089</c:v>
                </c:pt>
                <c:pt idx="534">
                  <c:v>1250.3149937655501</c:v>
                </c:pt>
                <c:pt idx="535">
                  <c:v>1247.6965399002199</c:v>
                </c:pt>
                <c:pt idx="536">
                  <c:v>1245.07808603488</c:v>
                </c:pt>
                <c:pt idx="537">
                  <c:v>1242.4596321695501</c:v>
                </c:pt>
                <c:pt idx="538">
                  <c:v>1239.84117830421</c:v>
                </c:pt>
                <c:pt idx="539">
                  <c:v>1237.22272443887</c:v>
                </c:pt>
                <c:pt idx="540">
                  <c:v>1234.6042705735399</c:v>
                </c:pt>
                <c:pt idx="541">
                  <c:v>1231.9858167082</c:v>
                </c:pt>
                <c:pt idx="542">
                  <c:v>1229.3673628428601</c:v>
                </c:pt>
                <c:pt idx="543">
                  <c:v>1226.7489089775299</c:v>
                </c:pt>
                <c:pt idx="544">
                  <c:v>1224.13045511219</c:v>
                </c:pt>
                <c:pt idx="545">
                  <c:v>1221.5120012468501</c:v>
                </c:pt>
                <c:pt idx="546">
                  <c:v>1218.89354738152</c:v>
                </c:pt>
                <c:pt idx="547">
                  <c:v>1216.27509351618</c:v>
                </c:pt>
                <c:pt idx="548">
                  <c:v>1213.6566396508399</c:v>
                </c:pt>
                <c:pt idx="549">
                  <c:v>1211.03818578551</c:v>
                </c:pt>
                <c:pt idx="550">
                  <c:v>1208.4197319201701</c:v>
                </c:pt>
                <c:pt idx="551">
                  <c:v>1205.8012780548299</c:v>
                </c:pt>
                <c:pt idx="552">
                  <c:v>1203.1828241895</c:v>
                </c:pt>
                <c:pt idx="553">
                  <c:v>1200.5643703241601</c:v>
                </c:pt>
                <c:pt idx="554">
                  <c:v>1197.94591645882</c:v>
                </c:pt>
                <c:pt idx="555">
                  <c:v>1195.3274625934901</c:v>
                </c:pt>
                <c:pt idx="556">
                  <c:v>1192.7090087281499</c:v>
                </c:pt>
                <c:pt idx="557">
                  <c:v>1190.09055486281</c:v>
                </c:pt>
                <c:pt idx="558">
                  <c:v>1187.4721009974801</c:v>
                </c:pt>
                <c:pt idx="559">
                  <c:v>1184.8536471321399</c:v>
                </c:pt>
                <c:pt idx="560">
                  <c:v>1182.23519326681</c:v>
                </c:pt>
                <c:pt idx="561">
                  <c:v>1179.6167394014701</c:v>
                </c:pt>
                <c:pt idx="562">
                  <c:v>1176.99828553613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C5B-4304-92C5-767C5BDCE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78821"/>
        <c:axId val="39557623"/>
      </c:scatterChart>
      <c:valAx>
        <c:axId val="36378821"/>
        <c:scaling>
          <c:orientation val="minMax"/>
          <c:max val="0.2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5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lang="pt-BR" sz="15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Axial strain</a:t>
                </a:r>
              </a:p>
            </c:rich>
          </c:tx>
          <c:layout>
            <c:manualLayout>
              <c:xMode val="edge"/>
              <c:yMode val="edge"/>
              <c:x val="0.44680988323333998"/>
              <c:y val="0.90252824973579404"/>
            </c:manualLayout>
          </c:layout>
          <c:overlay val="0"/>
          <c:spPr>
            <a:noFill/>
            <a:ln w="0">
              <a:noFill/>
            </a:ln>
          </c:spPr>
        </c:title>
        <c:numFmt formatCode="[$-409]General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  <a:endParaRPr lang="pt-BR"/>
          </a:p>
        </c:txPr>
        <c:crossAx val="39557623"/>
        <c:crosses val="autoZero"/>
        <c:crossBetween val="midCat"/>
        <c:majorUnit val="0.05"/>
      </c:valAx>
      <c:valAx>
        <c:axId val="39557623"/>
        <c:scaling>
          <c:orientation val="minMax"/>
          <c:max val="1500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5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lang="pt-BR" sz="15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q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10800">
            <a:solidFill>
              <a:srgbClr val="666666"/>
            </a:solidFill>
            <a:round/>
          </a:ln>
        </c:spPr>
        <c:txPr>
          <a:bodyPr/>
          <a:lstStyle/>
          <a:p>
            <a:pPr>
              <a:defRPr sz="1220" b="0" u="none" strike="noStrik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  <a:endParaRPr lang="pt-BR"/>
          </a:p>
        </c:txPr>
        <c:crossAx val="36378821"/>
        <c:crosses val="autoZero"/>
        <c:crossBetween val="midCat"/>
        <c:majorUnit val="375"/>
      </c:valAx>
      <c:spPr>
        <a:solidFill>
          <a:srgbClr val="FFFFFF"/>
        </a:solidFill>
        <a:ln w="0">
          <a:solidFill>
            <a:srgbClr val="000000"/>
          </a:solidFill>
        </a:ln>
      </c:spPr>
    </c:plotArea>
    <c:plotVisOnly val="0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4831301206373801"/>
          <c:y val="2.51199089504918E-2"/>
          <c:w val="0.83794593897167902"/>
          <c:h val="0.812860743029022"/>
        </c:manualLayout>
      </c:layout>
      <c:scatterChart>
        <c:scatterStyle val="lineMarker"/>
        <c:varyColors val="0"/>
        <c:ser>
          <c:idx val="0"/>
          <c:order val="0"/>
          <c:tx>
            <c:v>0% 100kPa</c:v>
          </c:tx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66666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Exp_res!$M$3:$M$150</c:f>
              <c:numCache>
                <c:formatCode>0.0000</c:formatCode>
                <c:ptCount val="148"/>
                <c:pt idx="0">
                  <c:v>0</c:v>
                </c:pt>
                <c:pt idx="1">
                  <c:v>1.0063265607332299E-3</c:v>
                </c:pt>
                <c:pt idx="2">
                  <c:v>1.5094898410998501E-3</c:v>
                </c:pt>
                <c:pt idx="3">
                  <c:v>4.0253062429329196E-3</c:v>
                </c:pt>
                <c:pt idx="4">
                  <c:v>9.5601023269656898E-3</c:v>
                </c:pt>
                <c:pt idx="5">
                  <c:v>1.7107551532464901E-2</c:v>
                </c:pt>
                <c:pt idx="6">
                  <c:v>2.41518374575975E-2</c:v>
                </c:pt>
                <c:pt idx="7">
                  <c:v>3.3208776504196597E-2</c:v>
                </c:pt>
                <c:pt idx="8">
                  <c:v>4.37752053918955E-2</c:v>
                </c:pt>
                <c:pt idx="9">
                  <c:v>6.0379593643993798E-2</c:v>
                </c:pt>
                <c:pt idx="10">
                  <c:v>6.6417553008393193E-2</c:v>
                </c:pt>
                <c:pt idx="11">
                  <c:v>7.4468165494259095E-2</c:v>
                </c:pt>
                <c:pt idx="12">
                  <c:v>8.5537757662324604E-2</c:v>
                </c:pt>
                <c:pt idx="13">
                  <c:v>9.5097859989290295E-2</c:v>
                </c:pt>
                <c:pt idx="14">
                  <c:v>0.103148472475156</c:v>
                </c:pt>
                <c:pt idx="15">
                  <c:v>0.109689595119922</c:v>
                </c:pt>
                <c:pt idx="16">
                  <c:v>0.116733881045055</c:v>
                </c:pt>
                <c:pt idx="17">
                  <c:v>0.12931296305421999</c:v>
                </c:pt>
                <c:pt idx="18">
                  <c:v>0.136357248979353</c:v>
                </c:pt>
                <c:pt idx="19">
                  <c:v>0.14692367786705199</c:v>
                </c:pt>
                <c:pt idx="20">
                  <c:v>0.16252173955841701</c:v>
                </c:pt>
                <c:pt idx="21">
                  <c:v>0.17258500516574901</c:v>
                </c:pt>
                <c:pt idx="22">
                  <c:v>0.184660923894548</c:v>
                </c:pt>
                <c:pt idx="23">
                  <c:v>0.19724000590371299</c:v>
                </c:pt>
                <c:pt idx="24">
                  <c:v>0</c:v>
                </c:pt>
                <c:pt idx="25">
                  <c:v>1.0064864336691601E-3</c:v>
                </c:pt>
                <c:pt idx="26">
                  <c:v>1.5097296505037401E-3</c:v>
                </c:pt>
                <c:pt idx="27">
                  <c:v>2.5162160841728999E-3</c:v>
                </c:pt>
                <c:pt idx="28">
                  <c:v>7.5486482525187202E-3</c:v>
                </c:pt>
                <c:pt idx="29">
                  <c:v>1.20778372040299E-2</c:v>
                </c:pt>
                <c:pt idx="30">
                  <c:v>2.26459447575562E-2</c:v>
                </c:pt>
                <c:pt idx="31">
                  <c:v>3.4723781961586098E-2</c:v>
                </c:pt>
                <c:pt idx="32">
                  <c:v>4.4788646298277703E-2</c:v>
                </c:pt>
                <c:pt idx="33">
                  <c:v>5.6363240285473099E-2</c:v>
                </c:pt>
                <c:pt idx="34">
                  <c:v>6.9447563923172195E-2</c:v>
                </c:pt>
                <c:pt idx="35">
                  <c:v>7.8002698609360099E-2</c:v>
                </c:pt>
                <c:pt idx="36">
                  <c:v>8.4041617211375E-2</c:v>
                </c:pt>
                <c:pt idx="37">
                  <c:v>9.1590265463893802E-2</c:v>
                </c:pt>
                <c:pt idx="38">
                  <c:v>0.10064864336691599</c:v>
                </c:pt>
                <c:pt idx="39">
                  <c:v>0.109707021269939</c:v>
                </c:pt>
                <c:pt idx="40">
                  <c:v>0.120778372040299</c:v>
                </c:pt>
                <c:pt idx="41">
                  <c:v>0.12883026350965299</c:v>
                </c:pt>
                <c:pt idx="42">
                  <c:v>0.13839188462950999</c:v>
                </c:pt>
                <c:pt idx="43">
                  <c:v>0.15348918113454699</c:v>
                </c:pt>
                <c:pt idx="44">
                  <c:v>0.16405728868807301</c:v>
                </c:pt>
                <c:pt idx="45">
                  <c:v>0.17462539624160001</c:v>
                </c:pt>
                <c:pt idx="46">
                  <c:v>0.18569674701196001</c:v>
                </c:pt>
                <c:pt idx="47">
                  <c:v>0.195761611348652</c:v>
                </c:pt>
                <c:pt idx="48">
                  <c:v>0.201800529950667</c:v>
                </c:pt>
              </c:numCache>
            </c:numRef>
          </c:xVal>
          <c:yVal>
            <c:numRef>
              <c:f>Exp_res!$O$3:$O$150</c:f>
              <c:numCache>
                <c:formatCode>0.0000</c:formatCode>
                <c:ptCount val="148"/>
                <c:pt idx="0">
                  <c:v>0</c:v>
                </c:pt>
                <c:pt idx="1">
                  <c:v>2.2846001449763E-4</c:v>
                </c:pt>
                <c:pt idx="2">
                  <c:v>2.8893472421759098E-4</c:v>
                </c:pt>
                <c:pt idx="3">
                  <c:v>1.0952641871504001E-3</c:v>
                </c:pt>
                <c:pt idx="4">
                  <c:v>4.5692002899526001E-4</c:v>
                </c:pt>
                <c:pt idx="5">
                  <c:v>-2.53321839604725E-3</c:v>
                </c:pt>
                <c:pt idx="6">
                  <c:v>-5.1806667993433203E-3</c:v>
                </c:pt>
                <c:pt idx="7">
                  <c:v>-9.8439388599714205E-3</c:v>
                </c:pt>
                <c:pt idx="8">
                  <c:v>-1.4332506203630699E-2</c:v>
                </c:pt>
                <c:pt idx="9">
                  <c:v>-1.6408804570682702E-2</c:v>
                </c:pt>
                <c:pt idx="10">
                  <c:v>-1.8189448801325999E-2</c:v>
                </c:pt>
                <c:pt idx="11">
                  <c:v>-2.03195024659069E-2</c:v>
                </c:pt>
                <c:pt idx="12">
                  <c:v>-2.2449556130487699E-2</c:v>
                </c:pt>
                <c:pt idx="13">
                  <c:v>-2.4115970353882198E-2</c:v>
                </c:pt>
                <c:pt idx="14">
                  <c:v>-2.4922299816815E-2</c:v>
                </c:pt>
                <c:pt idx="15">
                  <c:v>-2.60780387136854E-2</c:v>
                </c:pt>
                <c:pt idx="16">
                  <c:v>-2.9242881855696699E-2</c:v>
                </c:pt>
                <c:pt idx="17">
                  <c:v>-3.01029666161583E-2</c:v>
                </c:pt>
                <c:pt idx="18">
                  <c:v>-3.03919013403759E-2</c:v>
                </c:pt>
                <c:pt idx="19">
                  <c:v>-3.0855540781562302E-2</c:v>
                </c:pt>
                <c:pt idx="20">
                  <c:v>-3.1890330258992697E-2</c:v>
                </c:pt>
                <c:pt idx="21">
                  <c:v>-3.2407724997707901E-2</c:v>
                </c:pt>
                <c:pt idx="22">
                  <c:v>-3.3214054460640699E-2</c:v>
                </c:pt>
                <c:pt idx="23">
                  <c:v>-3.4074139221102397E-2</c:v>
                </c:pt>
                <c:pt idx="24">
                  <c:v>0</c:v>
                </c:pt>
                <c:pt idx="25">
                  <c:v>2.21916847462171E-4</c:v>
                </c:pt>
                <c:pt idx="26">
                  <c:v>6.0522776580591799E-4</c:v>
                </c:pt>
                <c:pt idx="27">
                  <c:v>1.2037307786584401E-3</c:v>
                </c:pt>
                <c:pt idx="28">
                  <c:v>1.9703526153459299E-3</c:v>
                </c:pt>
                <c:pt idx="29">
                  <c:v>1.91655459171874E-3</c:v>
                </c:pt>
                <c:pt idx="30">
                  <c:v>1.68118823834977E-4</c:v>
                </c:pt>
                <c:pt idx="31">
                  <c:v>-1.6946377442565699E-3</c:v>
                </c:pt>
                <c:pt idx="32">
                  <c:v>-4.43161219628999E-3</c:v>
                </c:pt>
                <c:pt idx="33">
                  <c:v>-8.2041986031468703E-3</c:v>
                </c:pt>
                <c:pt idx="34">
                  <c:v>-1.0228349242120001E-2</c:v>
                </c:pt>
                <c:pt idx="35">
                  <c:v>-1.1600198844613401E-2</c:v>
                </c:pt>
                <c:pt idx="36">
                  <c:v>-1.24206187049281E-2</c:v>
                </c:pt>
                <c:pt idx="37">
                  <c:v>-1.3187240541615601E-2</c:v>
                </c:pt>
                <c:pt idx="38">
                  <c:v>-1.41690544728118E-2</c:v>
                </c:pt>
                <c:pt idx="39">
                  <c:v>-1.44985673675284E-2</c:v>
                </c:pt>
                <c:pt idx="40">
                  <c:v>-1.52113911805887E-2</c:v>
                </c:pt>
                <c:pt idx="41">
                  <c:v>-1.58636922170684E-2</c:v>
                </c:pt>
                <c:pt idx="42">
                  <c:v>-1.6684112077383101E-2</c:v>
                </c:pt>
                <c:pt idx="43">
                  <c:v>-1.7289339843188999E-2</c:v>
                </c:pt>
                <c:pt idx="44">
                  <c:v>-1.8271153774385301E-2</c:v>
                </c:pt>
                <c:pt idx="45">
                  <c:v>-1.8762060739983401E-2</c:v>
                </c:pt>
                <c:pt idx="46">
                  <c:v>-1.9528682576670901E-2</c:v>
                </c:pt>
                <c:pt idx="47">
                  <c:v>-1.9804397447760198E-2</c:v>
                </c:pt>
                <c:pt idx="48">
                  <c:v>-2.0571019284447701E-2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D5-4828-9207-1F56BEDB9CF4}"/>
            </c:ext>
          </c:extLst>
        </c:ser>
        <c:ser>
          <c:idx val="1"/>
          <c:order val="1"/>
          <c:tx>
            <c:v>0% 100kPa</c:v>
          </c:tx>
          <c:spPr>
            <a:ln w="1440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44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Exp_res!$BF$3:$BF$650</c:f>
              <c:numCache>
                <c:formatCode>General</c:formatCode>
                <c:ptCount val="648"/>
                <c:pt idx="0" formatCode="0.00%">
                  <c:v>0</c:v>
                </c:pt>
                <c:pt idx="1">
                  <c:v>9.8138249271608798E-6</c:v>
                </c:pt>
                <c:pt idx="2">
                  <c:v>2.9358848456606899E-5</c:v>
                </c:pt>
                <c:pt idx="3">
                  <c:v>4.8858924511129997E-5</c:v>
                </c:pt>
                <c:pt idx="4">
                  <c:v>6.8313953614020995E-5</c:v>
                </c:pt>
                <c:pt idx="5">
                  <c:v>8.7723841707648594E-5</c:v>
                </c:pt>
                <c:pt idx="6">
                  <c:v>1.07088500057804E-4</c:v>
                </c:pt>
                <c:pt idx="7">
                  <c:v>1.26407845169983E-4</c:v>
                </c:pt>
                <c:pt idx="8">
                  <c:v>1.4568179870627E-4</c:v>
                </c:pt>
                <c:pt idx="9">
                  <c:v>1.64910287403218E-4</c:v>
                </c:pt>
                <c:pt idx="10">
                  <c:v>1.8409324298988001E-4</c:v>
                </c:pt>
                <c:pt idx="11">
                  <c:v>2.03230602107022E-4</c:v>
                </c:pt>
                <c:pt idx="12">
                  <c:v>2.2232230622724899E-4</c:v>
                </c:pt>
                <c:pt idx="13">
                  <c:v>2.4136830157554399E-4</c:v>
                </c:pt>
                <c:pt idx="14">
                  <c:v>2.6036853905127603E-4</c:v>
                </c:pt>
                <c:pt idx="15">
                  <c:v>2.79322974150878E-4</c:v>
                </c:pt>
                <c:pt idx="16">
                  <c:v>2.9823156689147E-4</c:v>
                </c:pt>
                <c:pt idx="17">
                  <c:v>3.1709428173566602E-4</c:v>
                </c:pt>
                <c:pt idx="18">
                  <c:v>3.3591108751755997E-4</c:v>
                </c:pt>
                <c:pt idx="19">
                  <c:v>3.5468195736933802E-4</c:v>
                </c:pt>
                <c:pt idx="20">
                  <c:v>3.7340686864950401E-4</c:v>
                </c:pt>
                <c:pt idx="21">
                  <c:v>3.9208580287161898E-4</c:v>
                </c:pt>
                <c:pt idx="22">
                  <c:v>4.1071874563472098E-4</c:v>
                </c:pt>
                <c:pt idx="23">
                  <c:v>4.2930568655430299E-4</c:v>
                </c:pt>
                <c:pt idx="24">
                  <c:v>4.47846619194833E-4</c:v>
                </c:pt>
                <c:pt idx="25">
                  <c:v>4.6634154100301501E-4</c:v>
                </c:pt>
                <c:pt idx="26">
                  <c:v>4.8479045324254199E-4</c:v>
                </c:pt>
                <c:pt idx="27">
                  <c:v>5.0319336092928004E-4</c:v>
                </c:pt>
                <c:pt idx="28">
                  <c:v>5.2155027276830704E-4</c:v>
                </c:pt>
                <c:pt idx="29">
                  <c:v>5.39861201091128E-4</c:v>
                </c:pt>
                <c:pt idx="30">
                  <c:v>5.5812616179493502E-4</c:v>
                </c:pt>
                <c:pt idx="31">
                  <c:v>5.7634517428194199E-4</c:v>
                </c:pt>
                <c:pt idx="32">
                  <c:v>5.9451826140047498E-4</c:v>
                </c:pt>
                <c:pt idx="33">
                  <c:v>6.1264544938620705E-4</c:v>
                </c:pt>
                <c:pt idx="34">
                  <c:v>6.3072676780542999E-4</c:v>
                </c:pt>
                <c:pt idx="35">
                  <c:v>6.48762249498338E-4</c:v>
                </c:pt>
                <c:pt idx="36">
                  <c:v>6.66751930523656E-4</c:v>
                </c:pt>
                <c:pt idx="37">
                  <c:v>6.8469585010420104E-4</c:v>
                </c:pt>
                <c:pt idx="38">
                  <c:v>7.0259405057310404E-4</c:v>
                </c:pt>
                <c:pt idx="39">
                  <c:v>7.2044657732109601E-4</c:v>
                </c:pt>
                <c:pt idx="40">
                  <c:v>7.3825347874445903E-4</c:v>
                </c:pt>
                <c:pt idx="41">
                  <c:v>7.5601480619388504E-4</c:v>
                </c:pt>
                <c:pt idx="42">
                  <c:v>7.7373061392410798E-4</c:v>
                </c:pt>
                <c:pt idx="43">
                  <c:v>7.9140095904419903E-4</c:v>
                </c:pt>
                <c:pt idx="44">
                  <c:v>8.0902590146867E-4</c:v>
                </c:pt>
                <c:pt idx="45">
                  <c:v>8.2660550386939099E-4</c:v>
                </c:pt>
                <c:pt idx="46">
                  <c:v>8.4413983162779001E-4</c:v>
                </c:pt>
                <c:pt idx="47">
                  <c:v>8.6162895278837903E-4</c:v>
                </c:pt>
                <c:pt idx="48">
                  <c:v>8.7907293801205003E-4</c:v>
                </c:pt>
                <c:pt idx="49">
                  <c:v>8.9647186053082198E-4</c:v>
                </c:pt>
                <c:pt idx="50">
                  <c:v>9.1382579610274205E-4</c:v>
                </c:pt>
                <c:pt idx="51">
                  <c:v>9.31134822967072E-4</c:v>
                </c:pt>
                <c:pt idx="52">
                  <c:v>9.4839902180068696E-4</c:v>
                </c:pt>
                <c:pt idx="53">
                  <c:v>9.6561847567462904E-4</c:v>
                </c:pt>
                <c:pt idx="54">
                  <c:v>9.8279327001080303E-4</c:v>
                </c:pt>
                <c:pt idx="55">
                  <c:v>9.9992349253989993E-4</c:v>
                </c:pt>
                <c:pt idx="56">
                  <c:v>1.01700923325905E-3</c:v>
                </c:pt>
                <c:pt idx="57">
                  <c:v>1.0340505843905901E-3</c:v>
                </c:pt>
                <c:pt idx="58">
                  <c:v>1.05104764034037E-3</c:v>
                </c:pt>
                <c:pt idx="59">
                  <c:v>1.0680004976574399E-3</c:v>
                </c:pt>
                <c:pt idx="60">
                  <c:v>1.08490925499328E-3</c:v>
                </c:pt>
                <c:pt idx="61">
                  <c:v>1.1017740130617199E-3</c:v>
                </c:pt>
                <c:pt idx="62">
                  <c:v>1.1185948745994401E-3</c:v>
                </c:pt>
                <c:pt idx="63">
                  <c:v>1.1353719443262899E-3</c:v>
                </c:pt>
                <c:pt idx="64">
                  <c:v>1.15210532890631E-3</c:v>
                </c:pt>
                <c:pt idx="65">
                  <c:v>1.16879513690866E-3</c:v>
                </c:pt>
                <c:pt idx="66">
                  <c:v>1.18544147876956E-3</c:v>
                </c:pt>
                <c:pt idx="67">
                  <c:v>1.20204446675333E-3</c:v>
                </c:pt>
                <c:pt idx="68">
                  <c:v>1.2186042149146801E-3</c:v>
                </c:pt>
                <c:pt idx="69">
                  <c:v>1.2351208390609901E-3</c:v>
                </c:pt>
                <c:pt idx="70">
                  <c:v>1.2515944567145E-3</c:v>
                </c:pt>
                <c:pt idx="71">
                  <c:v>1.26802518707489E-3</c:v>
                </c:pt>
                <c:pt idx="72">
                  <c:v>1.28441315098234E-3</c:v>
                </c:pt>
                <c:pt idx="73">
                  <c:v>1.30075847088048E-3</c:v>
                </c:pt>
                <c:pt idx="74">
                  <c:v>1.31706127077933E-3</c:v>
                </c:pt>
                <c:pt idx="75">
                  <c:v>1.3333216762190501E-3</c:v>
                </c:pt>
                <c:pt idx="76">
                  <c:v>1.34953981423331E-3</c:v>
                </c:pt>
                <c:pt idx="77">
                  <c:v>1.3657158133132099E-3</c:v>
                </c:pt>
                <c:pt idx="78">
                  <c:v>1.3818498033707899E-3</c:v>
                </c:pt>
                <c:pt idx="79">
                  <c:v>1.3979419157036899E-3</c:v>
                </c:pt>
                <c:pt idx="80">
                  <c:v>1.41399228295874E-3</c:v>
                </c:pt>
                <c:pt idx="81">
                  <c:v>1.4300010390969099E-3</c:v>
                </c:pt>
                <c:pt idx="82">
                  <c:v>1.4459683193575399E-3</c:v>
                </c:pt>
                <c:pt idx="83">
                  <c:v>1.4618942602229799E-3</c:v>
                </c:pt>
                <c:pt idx="84">
                  <c:v>1.4777789993836599E-3</c:v>
                </c:pt>
                <c:pt idx="85">
                  <c:v>1.49362267570294E-3</c:v>
                </c:pt>
                <c:pt idx="86">
                  <c:v>1.50942542918227E-3</c:v>
                </c:pt>
                <c:pt idx="87">
                  <c:v>1.5251874009265701E-3</c:v>
                </c:pt>
                <c:pt idx="88">
                  <c:v>1.5409087331097601E-3</c:v>
                </c:pt>
                <c:pt idx="89">
                  <c:v>1.5565895689400699E-3</c:v>
                </c:pt>
                <c:pt idx="90">
                  <c:v>1.57223005262612E-3</c:v>
                </c:pt>
                <c:pt idx="91">
                  <c:v>1.5878303293429901E-3</c:v>
                </c:pt>
                <c:pt idx="92">
                  <c:v>1.6033905451978601E-3</c:v>
                </c:pt>
                <c:pt idx="93">
                  <c:v>1.6189108471969299E-3</c:v>
                </c:pt>
                <c:pt idx="94">
                  <c:v>1.63439138321128E-3</c:v>
                </c:pt>
                <c:pt idx="95">
                  <c:v>1.6498323019440301E-3</c:v>
                </c:pt>
                <c:pt idx="96">
                  <c:v>1.66523375289696E-3</c:v>
                </c:pt>
                <c:pt idx="97">
                  <c:v>1.68059588633766E-3</c:v>
                </c:pt>
                <c:pt idx="98">
                  <c:v>1.69591885326684E-3</c:v>
                </c:pt>
                <c:pt idx="99">
                  <c:v>1.7112028053854499E-3</c:v>
                </c:pt>
                <c:pt idx="100">
                  <c:v>1.7264478950630099E-3</c:v>
                </c:pt>
                <c:pt idx="101">
                  <c:v>1.7416542753047599E-3</c:v>
                </c:pt>
                <c:pt idx="102">
                  <c:v>1.7568220997205999E-3</c:v>
                </c:pt>
                <c:pt idx="103">
                  <c:v>1.77195152249263E-3</c:v>
                </c:pt>
                <c:pt idx="104">
                  <c:v>1.7870426983446399E-3</c:v>
                </c:pt>
                <c:pt idx="105">
                  <c:v>1.8020957825102899E-3</c:v>
                </c:pt>
                <c:pt idx="106">
                  <c:v>1.81711093070271E-3</c:v>
                </c:pt>
                <c:pt idx="107">
                  <c:v>1.8320882990835699E-3</c:v>
                </c:pt>
                <c:pt idx="108">
                  <c:v>1.8470280442332301E-3</c:v>
                </c:pt>
                <c:pt idx="109">
                  <c:v>1.8619303231201601E-3</c:v>
                </c:pt>
                <c:pt idx="110">
                  <c:v>1.8767952930716599E-3</c:v>
                </c:pt>
                <c:pt idx="111">
                  <c:v>1.89162311174423E-3</c:v>
                </c:pt>
                <c:pt idx="112">
                  <c:v>1.9064139370944999E-3</c:v>
                </c:pt>
                <c:pt idx="113">
                  <c:v>1.9211679273505101E-3</c:v>
                </c:pt>
                <c:pt idx="114">
                  <c:v>1.9358852409829799E-3</c:v>
                </c:pt>
                <c:pt idx="115">
                  <c:v>1.95056603667765E-3</c:v>
                </c:pt>
                <c:pt idx="116">
                  <c:v>1.9652104733069399E-3</c:v>
                </c:pt>
                <c:pt idx="117">
                  <c:v>1.97981870990286E-3</c:v>
                </c:pt>
                <c:pt idx="118">
                  <c:v>1.9943909056298801E-3</c:v>
                </c:pt>
                <c:pt idx="119">
                  <c:v>2.0089272197580201E-3</c:v>
                </c:pt>
                <c:pt idx="120">
                  <c:v>2.0234278116364902E-3</c:v>
                </c:pt>
                <c:pt idx="121">
                  <c:v>2.0378928406681401E-3</c:v>
                </c:pt>
                <c:pt idx="122">
                  <c:v>2.0523224662831901E-3</c:v>
                </c:pt>
                <c:pt idx="123">
                  <c:v>2.0667168479144198E-3</c:v>
                </c:pt>
                <c:pt idx="124">
                  <c:v>2.0810761449723599E-3</c:v>
                </c:pt>
                <c:pt idx="125">
                  <c:v>2.0954005168206001E-3</c:v>
                </c:pt>
                <c:pt idx="126">
                  <c:v>2.1096901227520299E-3</c:v>
                </c:pt>
                <c:pt idx="127">
                  <c:v>2.1239451219649099E-3</c:v>
                </c:pt>
                <c:pt idx="128">
                  <c:v>2.1381656735400502E-3</c:v>
                </c:pt>
                <c:pt idx="129">
                  <c:v>2.1523519364176902E-3</c:v>
                </c:pt>
                <c:pt idx="130">
                  <c:v>2.1665040693753098E-3</c:v>
                </c:pt>
                <c:pt idx="131">
                  <c:v>2.1806222310055299E-3</c:v>
                </c:pt>
                <c:pt idx="132">
                  <c:v>2.1947065796948601E-3</c:v>
                </c:pt>
                <c:pt idx="133">
                  <c:v>2.2087572736022398E-3</c:v>
                </c:pt>
                <c:pt idx="134">
                  <c:v>2.2227744706386802E-3</c:v>
                </c:pt>
                <c:pt idx="135">
                  <c:v>2.23675832844692E-3</c:v>
                </c:pt>
                <c:pt idx="136">
                  <c:v>2.25070900438168E-3</c:v>
                </c:pt>
                <c:pt idx="137">
                  <c:v>2.2646266554902702E-3</c:v>
                </c:pt>
                <c:pt idx="138">
                  <c:v>2.2785114384936199E-3</c:v>
                </c:pt>
                <c:pt idx="139">
                  <c:v>2.2923635097680901E-3</c:v>
                </c:pt>
                <c:pt idx="140">
                  <c:v>2.3061830253270901E-3</c:v>
                </c:pt>
                <c:pt idx="141">
                  <c:v>2.3199701408037499E-3</c:v>
                </c:pt>
                <c:pt idx="142">
                  <c:v>2.3337250114337299E-3</c:v>
                </c:pt>
                <c:pt idx="143">
                  <c:v>2.3474477920383701E-3</c:v>
                </c:pt>
                <c:pt idx="144">
                  <c:v>2.3611386370086902E-3</c:v>
                </c:pt>
                <c:pt idx="145">
                  <c:v>2.3747977002893002E-3</c:v>
                </c:pt>
                <c:pt idx="146">
                  <c:v>2.38842513536329E-3</c:v>
                </c:pt>
                <c:pt idx="147">
                  <c:v>2.4011939663327801E-3</c:v>
                </c:pt>
                <c:pt idx="148">
                  <c:v>2.45660213139872E-3</c:v>
                </c:pt>
                <c:pt idx="149">
                  <c:v>2.5121404993608599E-3</c:v>
                </c:pt>
                <c:pt idx="150">
                  <c:v>2.5678090181030398E-3</c:v>
                </c:pt>
                <c:pt idx="151">
                  <c:v>2.6236076549665602E-3</c:v>
                </c:pt>
                <c:pt idx="152">
                  <c:v>2.6795363966869799E-3</c:v>
                </c:pt>
                <c:pt idx="153">
                  <c:v>2.7355952493313801E-3</c:v>
                </c:pt>
                <c:pt idx="154">
                  <c:v>2.7917842382368602E-3</c:v>
                </c:pt>
                <c:pt idx="155">
                  <c:v>2.8481034079494601E-3</c:v>
                </c:pt>
                <c:pt idx="156">
                  <c:v>2.9045528221646301E-3</c:v>
                </c:pt>
                <c:pt idx="157">
                  <c:v>2.9611325636685602E-3</c:v>
                </c:pt>
                <c:pt idx="158">
                  <c:v>3.0178427342810298E-3</c:v>
                </c:pt>
                <c:pt idx="159">
                  <c:v>3.0746834547993101E-3</c:v>
                </c:pt>
                <c:pt idx="160">
                  <c:v>3.1316548649442202E-3</c:v>
                </c:pt>
                <c:pt idx="161">
                  <c:v>3.1887571233075299E-3</c:v>
                </c:pt>
                <c:pt idx="162">
                  <c:v>3.2459904073007702E-3</c:v>
                </c:pt>
                <c:pt idx="163">
                  <c:v>3.3033549131069799E-3</c:v>
                </c:pt>
                <c:pt idx="164">
                  <c:v>3.3608508556333501E-3</c:v>
                </c:pt>
                <c:pt idx="165">
                  <c:v>3.41847846846649E-3</c:v>
                </c:pt>
                <c:pt idx="166">
                  <c:v>3.47623800383004E-3</c:v>
                </c:pt>
                <c:pt idx="167">
                  <c:v>3.53412973254427E-3</c:v>
                </c:pt>
                <c:pt idx="168">
                  <c:v>3.5921539439882702E-3</c:v>
                </c:pt>
                <c:pt idx="169">
                  <c:v>3.6503109460645101E-3</c:v>
                </c:pt>
                <c:pt idx="170">
                  <c:v>3.70860106516614E-3</c:v>
                </c:pt>
                <c:pt idx="171">
                  <c:v>3.76702464614664E-3</c:v>
                </c:pt>
                <c:pt idx="172">
                  <c:v>3.8255820522928598E-3</c:v>
                </c:pt>
                <c:pt idx="173">
                  <c:v>3.8842736653002001E-3</c:v>
                </c:pt>
                <c:pt idx="174">
                  <c:v>3.9430998852508998E-3</c:v>
                </c:pt>
                <c:pt idx="175">
                  <c:v>4.0020611305955703E-3</c:v>
                </c:pt>
                <c:pt idx="176">
                  <c:v>4.0611578381378197E-3</c:v>
                </c:pt>
                <c:pt idx="177">
                  <c:v>4.1203904630215697E-3</c:v>
                </c:pt>
                <c:pt idx="178">
                  <c:v>4.1797594787219196E-3</c:v>
                </c:pt>
                <c:pt idx="179">
                  <c:v>4.2392653770394603E-3</c:v>
                </c:pt>
                <c:pt idx="180">
                  <c:v>4.2989086680975197E-3</c:v>
                </c:pt>
                <c:pt idx="181">
                  <c:v>4.3586898803434498E-3</c:v>
                </c:pt>
                <c:pt idx="182">
                  <c:v>4.4186095605524998E-3</c:v>
                </c:pt>
                <c:pt idx="183">
                  <c:v>4.4786682738363597E-3</c:v>
                </c:pt>
                <c:pt idx="184">
                  <c:v>4.5388666036546201E-3</c:v>
                </c:pt>
                <c:pt idx="185">
                  <c:v>4.5992051518300003E-3</c:v>
                </c:pt>
                <c:pt idx="186">
                  <c:v>4.6596845385674804E-3</c:v>
                </c:pt>
                <c:pt idx="187">
                  <c:v>4.7203054024774803E-3</c:v>
                </c:pt>
                <c:pt idx="188">
                  <c:v>4.7810684006025202E-3</c:v>
                </c:pt>
                <c:pt idx="189">
                  <c:v>4.8419742084479401E-3</c:v>
                </c:pt>
                <c:pt idx="190">
                  <c:v>4.9030235200171199E-3</c:v>
                </c:pt>
                <c:pt idx="191">
                  <c:v>4.9642170478498603E-3</c:v>
                </c:pt>
                <c:pt idx="192">
                  <c:v>5.0255555230658E-3</c:v>
                </c:pt>
                <c:pt idx="193">
                  <c:v>5.0870396954118E-3</c:v>
                </c:pt>
                <c:pt idx="194">
                  <c:v>5.14867033331307E-3</c:v>
                </c:pt>
                <c:pt idx="195">
                  <c:v>5.2104482239296703E-3</c:v>
                </c:pt>
                <c:pt idx="196">
                  <c:v>5.2723741732160099E-3</c:v>
                </c:pt>
                <c:pt idx="197">
                  <c:v>5.3344490059864403E-3</c:v>
                </c:pt>
                <c:pt idx="198">
                  <c:v>5.3966735659840698E-3</c:v>
                </c:pt>
                <c:pt idx="199">
                  <c:v>5.4590487159545597E-3</c:v>
                </c:pt>
                <c:pt idx="200">
                  <c:v>5.5215753377250796E-3</c:v>
                </c:pt>
                <c:pt idx="201">
                  <c:v>5.5842543322871798E-3</c:v>
                </c:pt>
                <c:pt idx="202">
                  <c:v>5.6470866198849601E-3</c:v>
                </c:pt>
                <c:pt idx="203">
                  <c:v>5.7100731401082197E-3</c:v>
                </c:pt>
                <c:pt idx="204">
                  <c:v>5.7732148519896798E-3</c:v>
                </c:pt>
                <c:pt idx="205">
                  <c:v>5.8365127341087003E-3</c:v>
                </c:pt>
                <c:pt idx="206">
                  <c:v>5.8999677846984103E-3</c:v>
                </c:pt>
                <c:pt idx="207">
                  <c:v>5.9635810217590398E-3</c:v>
                </c:pt>
                <c:pt idx="208">
                  <c:v>6.0273534831763297E-3</c:v>
                </c:pt>
                <c:pt idx="209">
                  <c:v>6.0912862268448003E-3</c:v>
                </c:pt>
                <c:pt idx="210">
                  <c:v>6.1553803307968502E-3</c:v>
                </c:pt>
                <c:pt idx="211">
                  <c:v>6.2196368933369597E-3</c:v>
                </c:pt>
                <c:pt idx="212">
                  <c:v>6.2840570331817803E-3</c:v>
                </c:pt>
                <c:pt idx="213">
                  <c:v>6.34864188960546E-3</c:v>
                </c:pt>
                <c:pt idx="214">
                  <c:v>6.4133926225908196E-3</c:v>
                </c:pt>
                <c:pt idx="215">
                  <c:v>6.4783104129864204E-3</c:v>
                </c:pt>
                <c:pt idx="216">
                  <c:v>6.5433964626693602E-3</c:v>
                </c:pt>
                <c:pt idx="217">
                  <c:v>6.6086519947140404E-3</c:v>
                </c:pt>
                <c:pt idx="218">
                  <c:v>6.6740782535671204E-3</c:v>
                </c:pt>
                <c:pt idx="219">
                  <c:v>6.7396765052282603E-3</c:v>
                </c:pt>
                <c:pt idx="220">
                  <c:v>6.8054480374376298E-3</c:v>
                </c:pt>
                <c:pt idx="221">
                  <c:v>6.8713941598694097E-3</c:v>
                </c:pt>
                <c:pt idx="222">
                  <c:v>6.9375162043319302E-3</c:v>
                </c:pt>
                <c:pt idx="223">
                  <c:v>7.0038155249739697E-3</c:v>
                </c:pt>
                <c:pt idx="224">
                  <c:v>7.0702934984985403E-3</c:v>
                </c:pt>
                <c:pt idx="225">
                  <c:v>7.1369515243825303E-3</c:v>
                </c:pt>
                <c:pt idx="226">
                  <c:v>7.2037910251039998E-3</c:v>
                </c:pt>
                <c:pt idx="227">
                  <c:v>7.2708134463760699E-3</c:v>
                </c:pt>
                <c:pt idx="228">
                  <c:v>7.3380202573880603E-3</c:v>
                </c:pt>
                <c:pt idx="229">
                  <c:v>7.4054129510538903E-3</c:v>
                </c:pt>
                <c:pt idx="230">
                  <c:v>7.47299304426822E-3</c:v>
                </c:pt>
                <c:pt idx="231">
                  <c:v>7.5407620781695996E-3</c:v>
                </c:pt>
                <c:pt idx="232">
                  <c:v>7.6087216184116298E-3</c:v>
                </c:pt>
                <c:pt idx="233">
                  <c:v>7.67687325544196E-3</c:v>
                </c:pt>
                <c:pt idx="234">
                  <c:v>7.7452186047891596E-3</c:v>
                </c:pt>
                <c:pt idx="235">
                  <c:v>7.8137593073580106E-3</c:v>
                </c:pt>
                <c:pt idx="236">
                  <c:v>7.8824970297324097E-3</c:v>
                </c:pt>
                <c:pt idx="237">
                  <c:v>7.9514334644876297E-3</c:v>
                </c:pt>
                <c:pt idx="238">
                  <c:v>8.0205703305108404E-3</c:v>
                </c:pt>
                <c:pt idx="239">
                  <c:v>8.0899093733298403E-3</c:v>
                </c:pt>
                <c:pt idx="240">
                  <c:v>8.1594523654519701E-3</c:v>
                </c:pt>
                <c:pt idx="241">
                  <c:v>8.2292011067112408E-3</c:v>
                </c:pt>
                <c:pt idx="242">
                  <c:v>8.29915742462509E-3</c:v>
                </c:pt>
                <c:pt idx="243">
                  <c:v>8.3693231747610005E-3</c:v>
                </c:pt>
                <c:pt idx="244">
                  <c:v>8.4397002411124196E-3</c:v>
                </c:pt>
                <c:pt idx="245">
                  <c:v>8.5102905364849608E-3</c:v>
                </c:pt>
                <c:pt idx="246">
                  <c:v>8.5810960028929496E-3</c:v>
                </c:pt>
                <c:pt idx="247">
                  <c:v>8.6521186119657492E-3</c:v>
                </c:pt>
                <c:pt idx="248">
                  <c:v>8.7233603653657701E-3</c:v>
                </c:pt>
                <c:pt idx="249">
                  <c:v>8.7948232952160393E-3</c:v>
                </c:pt>
                <c:pt idx="250">
                  <c:v>8.8665094645404598E-3</c:v>
                </c:pt>
                <c:pt idx="251">
                  <c:v>8.9384209677140398E-3</c:v>
                </c:pt>
                <c:pt idx="252">
                  <c:v>9.0105599309257701E-3</c:v>
                </c:pt>
                <c:pt idx="253">
                  <c:v>9.0829285126529397E-3</c:v>
                </c:pt>
                <c:pt idx="254">
                  <c:v>9.1555289041478898E-3</c:v>
                </c:pt>
                <c:pt idx="255">
                  <c:v>9.2283633299371799E-3</c:v>
                </c:pt>
                <c:pt idx="256">
                  <c:v>9.30143404833364E-3</c:v>
                </c:pt>
                <c:pt idx="257">
                  <c:v>9.3747433519612393E-3</c:v>
                </c:pt>
                <c:pt idx="258">
                  <c:v>9.4482935682941808E-3</c:v>
                </c:pt>
                <c:pt idx="259">
                  <c:v>9.5220870602086595E-3</c:v>
                </c:pt>
                <c:pt idx="260">
                  <c:v>9.5961262265497407E-3</c:v>
                </c:pt>
                <c:pt idx="261">
                  <c:v>9.6704135027119494E-3</c:v>
                </c:pt>
                <c:pt idx="262">
                  <c:v>9.7449513612353593E-3</c:v>
                </c:pt>
                <c:pt idx="263">
                  <c:v>9.8197423124163092E-3</c:v>
                </c:pt>
                <c:pt idx="264">
                  <c:v>9.8947889049339904E-3</c:v>
                </c:pt>
                <c:pt idx="265">
                  <c:v>9.9700937264930994E-3</c:v>
                </c:pt>
                <c:pt idx="266">
                  <c:v>1.00456594044828E-2</c:v>
                </c:pt>
                <c:pt idx="267">
                  <c:v>1.01214886066527E-2</c:v>
                </c:pt>
                <c:pt idx="268">
                  <c:v>1.01975840418056E-2</c:v>
                </c:pt>
                <c:pt idx="269">
                  <c:v>1.0273948460508799E-2</c:v>
                </c:pt>
                <c:pt idx="270">
                  <c:v>1.0350584655823201E-2</c:v>
                </c:pt>
                <c:pt idx="271">
                  <c:v>1.0427495464050701E-2</c:v>
                </c:pt>
                <c:pt idx="272">
                  <c:v>1.05046837655018E-2</c:v>
                </c:pt>
                <c:pt idx="273">
                  <c:v>1.05821524852823E-2</c:v>
                </c:pt>
                <c:pt idx="274">
                  <c:v>1.0659904594100499E-2</c:v>
                </c:pt>
                <c:pt idx="275">
                  <c:v>1.07379431090953E-2</c:v>
                </c:pt>
                <c:pt idx="276">
                  <c:v>1.08162710946853E-2</c:v>
                </c:pt>
                <c:pt idx="277">
                  <c:v>1.0894891663441099E-2</c:v>
                </c:pt>
                <c:pt idx="278">
                  <c:v>1.0973807976978601E-2</c:v>
                </c:pt>
                <c:pt idx="279">
                  <c:v>1.10530232468778E-2</c:v>
                </c:pt>
                <c:pt idx="280">
                  <c:v>1.1132540735623199E-2</c:v>
                </c:pt>
                <c:pt idx="281">
                  <c:v>1.12123637575709E-2</c:v>
                </c:pt>
                <c:pt idx="282">
                  <c:v>1.12924956799401E-2</c:v>
                </c:pt>
                <c:pt idx="283">
                  <c:v>1.13729399238308E-2</c:v>
                </c:pt>
                <c:pt idx="284">
                  <c:v>1.1453699965269E-2</c:v>
                </c:pt>
                <c:pt idx="285">
                  <c:v>1.1534779336278901E-2</c:v>
                </c:pt>
                <c:pt idx="286">
                  <c:v>1.1616181625984301E-2</c:v>
                </c:pt>
                <c:pt idx="287">
                  <c:v>1.1697910481739101E-2</c:v>
                </c:pt>
                <c:pt idx="288">
                  <c:v>1.1779969610288101E-2</c:v>
                </c:pt>
                <c:pt idx="289">
                  <c:v>1.1862362778959299E-2</c:v>
                </c:pt>
                <c:pt idx="290">
                  <c:v>1.1945093816888E-2</c:v>
                </c:pt>
                <c:pt idx="291">
                  <c:v>1.20281666162742E-2</c:v>
                </c:pt>
                <c:pt idx="292">
                  <c:v>1.2111585133674999E-2</c:v>
                </c:pt>
                <c:pt idx="293">
                  <c:v>1.21953533913307E-2</c:v>
                </c:pt>
                <c:pt idx="294">
                  <c:v>1.22794754785288E-2</c:v>
                </c:pt>
                <c:pt idx="295">
                  <c:v>1.2363955553004799E-2</c:v>
                </c:pt>
                <c:pt idx="296">
                  <c:v>1.24487978423817E-2</c:v>
                </c:pt>
                <c:pt idx="297">
                  <c:v>1.2534006645650001E-2</c:v>
                </c:pt>
                <c:pt idx="298">
                  <c:v>1.2619586334688499E-2</c:v>
                </c:pt>
                <c:pt idx="299">
                  <c:v>1.27055413558274E-2</c:v>
                </c:pt>
                <c:pt idx="300">
                  <c:v>1.27918762314565E-2</c:v>
                </c:pt>
                <c:pt idx="301">
                  <c:v>1.28785955616776E-2</c:v>
                </c:pt>
                <c:pt idx="302">
                  <c:v>1.2965704026004599E-2</c:v>
                </c:pt>
                <c:pt idx="303">
                  <c:v>1.30532063851118E-2</c:v>
                </c:pt>
                <c:pt idx="304">
                  <c:v>1.31411074826323E-2</c:v>
                </c:pt>
                <c:pt idx="305">
                  <c:v>1.3229412247008E-2</c:v>
                </c:pt>
                <c:pt idx="306">
                  <c:v>1.33181256933939E-2</c:v>
                </c:pt>
                <c:pt idx="307">
                  <c:v>1.34072529256165E-2</c:v>
                </c:pt>
                <c:pt idx="308">
                  <c:v>1.3496799138190799E-2</c:v>
                </c:pt>
                <c:pt idx="309">
                  <c:v>1.35867696183955E-2</c:v>
                </c:pt>
                <c:pt idx="310">
                  <c:v>1.3677169748409599E-2</c:v>
                </c:pt>
                <c:pt idx="311">
                  <c:v>1.3768005007513E-2</c:v>
                </c:pt>
                <c:pt idx="312">
                  <c:v>1.3859280974352199E-2</c:v>
                </c:pt>
                <c:pt idx="313">
                  <c:v>1.3951003329274099E-2</c:v>
                </c:pt>
                <c:pt idx="314">
                  <c:v>1.4043177856729899E-2</c:v>
                </c:pt>
                <c:pt idx="315">
                  <c:v>1.41358104477521E-2</c:v>
                </c:pt>
                <c:pt idx="316">
                  <c:v>1.42289071025072E-2</c:v>
                </c:pt>
                <c:pt idx="317">
                  <c:v>1.43224739329261E-2</c:v>
                </c:pt>
                <c:pt idx="318">
                  <c:v>1.44165171654157E-2</c:v>
                </c:pt>
                <c:pt idx="319">
                  <c:v>1.45110431436546E-2</c:v>
                </c:pt>
                <c:pt idx="320">
                  <c:v>1.4606058331475999E-2</c:v>
                </c:pt>
                <c:pt idx="321">
                  <c:v>1.47015693158409E-2</c:v>
                </c:pt>
                <c:pt idx="322">
                  <c:v>1.47975828099048E-2</c:v>
                </c:pt>
                <c:pt idx="323">
                  <c:v>1.48941056561814E-2</c:v>
                </c:pt>
                <c:pt idx="324">
                  <c:v>1.4991144829808199E-2</c:v>
                </c:pt>
                <c:pt idx="325">
                  <c:v>1.50887074419159E-2</c:v>
                </c:pt>
                <c:pt idx="326">
                  <c:v>1.51868007431065E-2</c:v>
                </c:pt>
                <c:pt idx="327">
                  <c:v>1.5285432127045299E-2</c:v>
                </c:pt>
                <c:pt idx="328">
                  <c:v>1.5384609134168999E-2</c:v>
                </c:pt>
                <c:pt idx="329">
                  <c:v>1.54843394555167E-2</c:v>
                </c:pt>
                <c:pt idx="330">
                  <c:v>1.55846309366868E-2</c:v>
                </c:pt>
                <c:pt idx="331">
                  <c:v>1.5685491581926399E-2</c:v>
                </c:pt>
                <c:pt idx="332">
                  <c:v>1.57869295583568E-2</c:v>
                </c:pt>
                <c:pt idx="333">
                  <c:v>1.58889532003419E-2</c:v>
                </c:pt>
                <c:pt idx="334">
                  <c:v>1.5991571014005002E-2</c:v>
                </c:pt>
                <c:pt idx="335">
                  <c:v>1.6094791681899201E-2</c:v>
                </c:pt>
                <c:pt idx="336">
                  <c:v>1.6198624067838899E-2</c:v>
                </c:pt>
                <c:pt idx="337">
                  <c:v>1.6303077221897801E-2</c:v>
                </c:pt>
                <c:pt idx="338">
                  <c:v>1.6408160385581801E-2</c:v>
                </c:pt>
                <c:pt idx="339">
                  <c:v>1.65138829971824E-2</c:v>
                </c:pt>
                <c:pt idx="340">
                  <c:v>1.6620254697319401E-2</c:v>
                </c:pt>
                <c:pt idx="341">
                  <c:v>1.6727285334680701E-2</c:v>
                </c:pt>
                <c:pt idx="342">
                  <c:v>1.68349849719674E-2</c:v>
                </c:pt>
                <c:pt idx="343">
                  <c:v>1.6943363892052501E-2</c:v>
                </c:pt>
                <c:pt idx="344">
                  <c:v>1.7052432604364402E-2</c:v>
                </c:pt>
                <c:pt idx="345">
                  <c:v>1.7162201851501802E-2</c:v>
                </c:pt>
                <c:pt idx="346">
                  <c:v>1.7272682616093899E-2</c:v>
                </c:pt>
                <c:pt idx="347">
                  <c:v>1.7383886127913199E-2</c:v>
                </c:pt>
                <c:pt idx="348">
                  <c:v>1.7495823871254802E-2</c:v>
                </c:pt>
                <c:pt idx="349">
                  <c:v>1.7608507592592599E-2</c:v>
                </c:pt>
                <c:pt idx="350">
                  <c:v>1.7721949308526101E-2</c:v>
                </c:pt>
                <c:pt idx="351">
                  <c:v>1.7836161314029701E-2</c:v>
                </c:pt>
                <c:pt idx="352">
                  <c:v>1.7951156191019401E-2</c:v>
                </c:pt>
                <c:pt idx="353">
                  <c:v>1.8066946817251701E-2</c:v>
                </c:pt>
                <c:pt idx="354">
                  <c:v>1.8183546375568599E-2</c:v>
                </c:pt>
                <c:pt idx="355">
                  <c:v>1.8300968363507801E-2</c:v>
                </c:pt>
                <c:pt idx="356">
                  <c:v>1.8419226603292201E-2</c:v>
                </c:pt>
                <c:pt idx="357">
                  <c:v>1.8538335252218902E-2</c:v>
                </c:pt>
                <c:pt idx="358">
                  <c:v>1.8658308813466602E-2</c:v>
                </c:pt>
                <c:pt idx="359">
                  <c:v>1.87791621473411E-2</c:v>
                </c:pt>
                <c:pt idx="360">
                  <c:v>1.8900910482980302E-2</c:v>
                </c:pt>
                <c:pt idx="361">
                  <c:v>1.90235694305422E-2</c:v>
                </c:pt>
                <c:pt idx="362">
                  <c:v>1.9147154993899702E-2</c:v>
                </c:pt>
                <c:pt idx="363">
                  <c:v>1.9271683583865301E-2</c:v>
                </c:pt>
                <c:pt idx="364">
                  <c:v>1.93971720319773E-2</c:v>
                </c:pt>
                <c:pt idx="365">
                  <c:v>1.9523637604870199E-2</c:v>
                </c:pt>
                <c:pt idx="366">
                  <c:v>1.96510980192648E-2</c:v>
                </c:pt>
                <c:pt idx="367">
                  <c:v>1.9779571457605699E-2</c:v>
                </c:pt>
                <c:pt idx="368">
                  <c:v>1.99090765843828E-2</c:v>
                </c:pt>
                <c:pt idx="369">
                  <c:v>2.0039632563171799E-2</c:v>
                </c:pt>
                <c:pt idx="370">
                  <c:v>2.0171259074431899E-2</c:v>
                </c:pt>
                <c:pt idx="371">
                  <c:v>2.0303976334101501E-2</c:v>
                </c:pt>
                <c:pt idx="372">
                  <c:v>2.0437805113034901E-2</c:v>
                </c:pt>
                <c:pt idx="373">
                  <c:v>2.0572766757325899E-2</c:v>
                </c:pt>
                <c:pt idx="374">
                  <c:v>2.0708883209567999E-2</c:v>
                </c:pt>
                <c:pt idx="375">
                  <c:v>2.0846177031101001E-2</c:v>
                </c:pt>
                <c:pt idx="376">
                  <c:v>2.0984671425302501E-2</c:v>
                </c:pt>
                <c:pt idx="377">
                  <c:v>2.1124390261980899E-2</c:v>
                </c:pt>
                <c:pt idx="378">
                  <c:v>2.12653581029335E-2</c:v>
                </c:pt>
                <c:pt idx="379">
                  <c:v>2.14076002287375E-2</c:v>
                </c:pt>
                <c:pt idx="380">
                  <c:v>2.1551142666846001E-2</c:v>
                </c:pt>
                <c:pt idx="381">
                  <c:v>2.16960122210639E-2</c:v>
                </c:pt>
                <c:pt idx="382">
                  <c:v>2.1842236502487501E-2</c:v>
                </c:pt>
                <c:pt idx="383">
                  <c:v>2.1989843961994798E-2</c:v>
                </c:pt>
                <c:pt idx="384">
                  <c:v>2.21388639243809E-2</c:v>
                </c:pt>
                <c:pt idx="385">
                  <c:v>2.22893266242381E-2</c:v>
                </c:pt>
                <c:pt idx="386">
                  <c:v>2.24412632436897E-2</c:v>
                </c:pt>
                <c:pt idx="387">
                  <c:v>2.2594705952092699E-2</c:v>
                </c:pt>
                <c:pt idx="388">
                  <c:v>2.27496879478329E-2</c:v>
                </c:pt>
                <c:pt idx="389">
                  <c:v>2.2906243502347899E-2</c:v>
                </c:pt>
                <c:pt idx="390">
                  <c:v>2.3064408006518902E-2</c:v>
                </c:pt>
                <c:pt idx="391">
                  <c:v>2.3224218019587101E-2</c:v>
                </c:pt>
                <c:pt idx="392">
                  <c:v>2.3385711320760599E-2</c:v>
                </c:pt>
                <c:pt idx="393">
                  <c:v>2.3548926963690601E-2</c:v>
                </c:pt>
                <c:pt idx="394">
                  <c:v>2.3713905334010299E-2</c:v>
                </c:pt>
                <c:pt idx="395">
                  <c:v>2.3880688210143702E-2</c:v>
                </c:pt>
                <c:pt idx="396">
                  <c:v>2.4049318827611001E-2</c:v>
                </c:pt>
                <c:pt idx="397">
                  <c:v>2.42198419470727E-2</c:v>
                </c:pt>
                <c:pt idx="398">
                  <c:v>2.4392303926375699E-2</c:v>
                </c:pt>
                <c:pt idx="399">
                  <c:v>2.45667527968862E-2</c:v>
                </c:pt>
                <c:pt idx="400">
                  <c:v>2.4743238344419102E-2</c:v>
                </c:pt>
                <c:pt idx="401">
                  <c:v>2.4921812195098699E-2</c:v>
                </c:pt>
                <c:pt idx="402">
                  <c:v>2.5102527906513399E-2</c:v>
                </c:pt>
                <c:pt idx="403">
                  <c:v>2.52854410645625E-2</c:v>
                </c:pt>
                <c:pt idx="404">
                  <c:v>2.5470609386422999E-2</c:v>
                </c:pt>
                <c:pt idx="405">
                  <c:v>2.56580928301069E-2</c:v>
                </c:pt>
                <c:pt idx="406">
                  <c:v>2.5847953711119299E-2</c:v>
                </c:pt>
                <c:pt idx="407">
                  <c:v>2.60402568267766E-2</c:v>
                </c:pt>
                <c:pt idx="408">
                  <c:v>2.6235069588791501E-2</c:v>
                </c:pt>
                <c:pt idx="409">
                  <c:v>2.6432462164796298E-2</c:v>
                </c:pt>
                <c:pt idx="410">
                  <c:v>2.66325076295305E-2</c:v>
                </c:pt>
                <c:pt idx="411">
                  <c:v>2.6835282126496902E-2</c:v>
                </c:pt>
                <c:pt idx="412">
                  <c:v>2.7040865040963199E-2</c:v>
                </c:pt>
                <c:pt idx="413">
                  <c:v>2.72493391852776E-2</c:v>
                </c:pt>
                <c:pt idx="414">
                  <c:v>2.7460790997560901E-2</c:v>
                </c:pt>
                <c:pt idx="415">
                  <c:v>2.7675310754947599E-2</c:v>
                </c:pt>
                <c:pt idx="416">
                  <c:v>2.7892992802670401E-2</c:v>
                </c:pt>
                <c:pt idx="417">
                  <c:v>2.8113935800417999E-2</c:v>
                </c:pt>
                <c:pt idx="418">
                  <c:v>2.8338242987546499E-2</c:v>
                </c:pt>
                <c:pt idx="419">
                  <c:v>2.8566022468901799E-2</c:v>
                </c:pt>
                <c:pt idx="420">
                  <c:v>2.8797387523195501E-2</c:v>
                </c:pt>
                <c:pt idx="421">
                  <c:v>2.9032456936101899E-2</c:v>
                </c:pt>
                <c:pt idx="422">
                  <c:v>2.9271355360483701E-2</c:v>
                </c:pt>
                <c:pt idx="423">
                  <c:v>2.9514213706435401E-2</c:v>
                </c:pt>
                <c:pt idx="424">
                  <c:v>2.9761169564147701E-2</c:v>
                </c:pt>
                <c:pt idx="425">
                  <c:v>3.00123676629536E-2</c:v>
                </c:pt>
                <c:pt idx="426">
                  <c:v>3.02679603703273E-2</c:v>
                </c:pt>
                <c:pt idx="427">
                  <c:v>3.0528108235068199E-2</c:v>
                </c:pt>
                <c:pt idx="428">
                  <c:v>3.0792980579439001E-2</c:v>
                </c:pt>
                <c:pt idx="429">
                  <c:v>3.10627561456337E-2</c:v>
                </c:pt>
                <c:pt idx="430">
                  <c:v>3.13376238026528E-2</c:v>
                </c:pt>
                <c:pt idx="431">
                  <c:v>3.1617783320468301E-2</c:v>
                </c:pt>
                <c:pt idx="432">
                  <c:v>3.1903446219295598E-2</c:v>
                </c:pt>
                <c:pt idx="433">
                  <c:v>3.2194836702863001E-2</c:v>
                </c:pt>
                <c:pt idx="434">
                  <c:v>3.24921926858232E-2</c:v>
                </c:pt>
                <c:pt idx="435">
                  <c:v>3.27957669269053E-2</c:v>
                </c:pt>
                <c:pt idx="436">
                  <c:v>3.3105828281107003E-2</c:v>
                </c:pt>
                <c:pt idx="437">
                  <c:v>3.3422663086212799E-2</c:v>
                </c:pt>
                <c:pt idx="438">
                  <c:v>3.3746576701263901E-2</c:v>
                </c:pt>
                <c:pt idx="439">
                  <c:v>3.4077895217356699E-2</c:v>
                </c:pt>
                <c:pt idx="440">
                  <c:v>3.4416967364401398E-2</c:v>
                </c:pt>
                <c:pt idx="441">
                  <c:v>3.47641666413381E-2</c:v>
                </c:pt>
                <c:pt idx="442">
                  <c:v>3.5119893701902397E-2</c:v>
                </c:pt>
                <c:pt idx="443">
                  <c:v>3.5484579033541297E-2</c:v>
                </c:pt>
                <c:pt idx="444">
                  <c:v>3.58586859736751E-2</c:v>
                </c:pt>
                <c:pt idx="445">
                  <c:v>3.6242714115470399E-2</c:v>
                </c:pt>
                <c:pt idx="446">
                  <c:v>3.6637203164925997E-2</c:v>
                </c:pt>
                <c:pt idx="447">
                  <c:v>3.7042737322810999E-2</c:v>
                </c:pt>
                <c:pt idx="448">
                  <c:v>3.7459950279333701E-2</c:v>
                </c:pt>
                <c:pt idx="449">
                  <c:v>3.78895309270579E-2</c:v>
                </c:pt>
                <c:pt idx="450">
                  <c:v>3.8332229919368001E-2</c:v>
                </c:pt>
                <c:pt idx="451">
                  <c:v>3.8788867228867201E-2</c:v>
                </c:pt>
                <c:pt idx="452">
                  <c:v>3.9260340893961701E-2</c:v>
                </c:pt>
                <c:pt idx="453">
                  <c:v>3.9747637184501902E-2</c:v>
                </c:pt>
                <c:pt idx="454">
                  <c:v>4.0251842471360398E-2</c:v>
                </c:pt>
                <c:pt idx="455">
                  <c:v>4.0774157153755201E-2</c:v>
                </c:pt>
                <c:pt idx="456">
                  <c:v>4.1315912086782702E-2</c:v>
                </c:pt>
                <c:pt idx="457">
                  <c:v>4.1878588066581297E-2</c:v>
                </c:pt>
                <c:pt idx="458">
                  <c:v>4.2463839080928101E-2</c:v>
                </c:pt>
                <c:pt idx="459">
                  <c:v>4.3073520231626201E-2</c:v>
                </c:pt>
                <c:pt idx="460">
                  <c:v>4.3709721499861902E-2</c:v>
                </c:pt>
                <c:pt idx="461">
                  <c:v>4.43748088827291E-2</c:v>
                </c:pt>
                <c:pt idx="462">
                  <c:v>4.50714749160884E-2</c:v>
                </c:pt>
                <c:pt idx="463">
                  <c:v>4.5802801271551501E-2</c:v>
                </c:pt>
                <c:pt idx="464">
                  <c:v>4.6572337057258502E-2</c:v>
                </c:pt>
                <c:pt idx="465">
                  <c:v>4.7384197790786599E-2</c:v>
                </c:pt>
                <c:pt idx="466">
                  <c:v>4.8243191946501701E-2</c:v>
                </c:pt>
                <c:pt idx="467">
                  <c:v>4.9154984824078901E-2</c:v>
                </c:pt>
                <c:pt idx="468">
                  <c:v>5.0126313752009002E-2</c:v>
                </c:pt>
                <c:pt idx="469">
                  <c:v>5.1165275183261798E-2</c:v>
                </c:pt>
                <c:pt idx="470">
                  <c:v>5.2281714523160799E-2</c:v>
                </c:pt>
                <c:pt idx="471">
                  <c:v>5.3487766140542299E-2</c:v>
                </c:pt>
                <c:pt idx="472">
                  <c:v>5.4798618697660603E-2</c:v>
                </c:pt>
                <c:pt idx="473">
                  <c:v>5.6233628749822698E-2</c:v>
                </c:pt>
                <c:pt idx="474">
                  <c:v>5.6771187830411199E-2</c:v>
                </c:pt>
                <c:pt idx="475">
                  <c:v>5.7316381872757401E-2</c:v>
                </c:pt>
                <c:pt idx="476">
                  <c:v>5.7869463112243197E-2</c:v>
                </c:pt>
                <c:pt idx="477">
                  <c:v>5.8430643238468402E-2</c:v>
                </c:pt>
                <c:pt idx="478">
                  <c:v>5.90001419018613E-2</c:v>
                </c:pt>
                <c:pt idx="479">
                  <c:v>5.9578187070768403E-2</c:v>
                </c:pt>
                <c:pt idx="480">
                  <c:v>6.0165015407219802E-2</c:v>
                </c:pt>
                <c:pt idx="481">
                  <c:v>6.07608726625102E-2</c:v>
                </c:pt>
                <c:pt idx="482">
                  <c:v>6.1366014093820302E-2</c:v>
                </c:pt>
                <c:pt idx="483">
                  <c:v>6.1980704903187703E-2</c:v>
                </c:pt>
                <c:pt idx="484">
                  <c:v>6.2605220700231001E-2</c:v>
                </c:pt>
                <c:pt idx="485">
                  <c:v>6.3239847990136003E-2</c:v>
                </c:pt>
                <c:pt idx="486">
                  <c:v>6.3884884688521201E-2</c:v>
                </c:pt>
                <c:pt idx="487">
                  <c:v>6.4540640664921906E-2</c:v>
                </c:pt>
                <c:pt idx="488">
                  <c:v>6.5207438316760305E-2</c:v>
                </c:pt>
                <c:pt idx="489">
                  <c:v>6.5885613175813401E-2</c:v>
                </c:pt>
                <c:pt idx="490">
                  <c:v>6.6575514549342102E-2</c:v>
                </c:pt>
                <c:pt idx="491">
                  <c:v>6.7277506198215806E-2</c:v>
                </c:pt>
                <c:pt idx="492">
                  <c:v>6.7991967054543204E-2</c:v>
                </c:pt>
                <c:pt idx="493">
                  <c:v>6.8719291981523406E-2</c:v>
                </c:pt>
                <c:pt idx="494">
                  <c:v>6.9459892578447202E-2</c:v>
                </c:pt>
                <c:pt idx="495">
                  <c:v>7.0214198034011396E-2</c:v>
                </c:pt>
                <c:pt idx="496">
                  <c:v>7.0982656031367594E-2</c:v>
                </c:pt>
                <c:pt idx="497">
                  <c:v>7.1765733708613194E-2</c:v>
                </c:pt>
                <c:pt idx="498">
                  <c:v>7.2563918678732395E-2</c:v>
                </c:pt>
                <c:pt idx="499">
                  <c:v>7.3377720113339304E-2</c:v>
                </c:pt>
                <c:pt idx="500">
                  <c:v>7.4207669894939404E-2</c:v>
                </c:pt>
                <c:pt idx="501">
                  <c:v>7.5054323842836002E-2</c:v>
                </c:pt>
                <c:pt idx="502">
                  <c:v>7.5918263018250304E-2</c:v>
                </c:pt>
                <c:pt idx="503">
                  <c:v>7.6800095114713807E-2</c:v>
                </c:pt>
                <c:pt idx="504">
                  <c:v>7.7700455940331106E-2</c:v>
                </c:pt>
                <c:pt idx="505">
                  <c:v>7.8620010999102194E-2</c:v>
                </c:pt>
                <c:pt idx="506">
                  <c:v>7.9559457179151402E-2</c:v>
                </c:pt>
                <c:pt idx="507">
                  <c:v>8.05195245564269E-2</c:v>
                </c:pt>
                <c:pt idx="508">
                  <c:v>8.1500978323235898E-2</c:v>
                </c:pt>
                <c:pt idx="509">
                  <c:v>8.2504620851861707E-2</c:v>
                </c:pt>
                <c:pt idx="510">
                  <c:v>8.3531293904487006E-2</c:v>
                </c:pt>
                <c:pt idx="511">
                  <c:v>8.4581881001729406E-2</c:v>
                </c:pt>
                <c:pt idx="512">
                  <c:v>8.5657309963302494E-2</c:v>
                </c:pt>
                <c:pt idx="513">
                  <c:v>8.6758555635647799E-2</c:v>
                </c:pt>
                <c:pt idx="514">
                  <c:v>8.7886642822875699E-2</c:v>
                </c:pt>
                <c:pt idx="515">
                  <c:v>8.9042649439014604E-2</c:v>
                </c:pt>
                <c:pt idx="516">
                  <c:v>9.0227709901407604E-2</c:v>
                </c:pt>
                <c:pt idx="517">
                  <c:v>9.1443018787182001E-2</c:v>
                </c:pt>
                <c:pt idx="518">
                  <c:v>9.2689834777016006E-2</c:v>
                </c:pt>
                <c:pt idx="519">
                  <c:v>9.3969484913033793E-2</c:v>
                </c:pt>
                <c:pt idx="520">
                  <c:v>9.5283369200561602E-2</c:v>
                </c:pt>
                <c:pt idx="521">
                  <c:v>9.6632965586760003E-2</c:v>
                </c:pt>
                <c:pt idx="522">
                  <c:v>9.8019835352822202E-2</c:v>
                </c:pt>
                <c:pt idx="523">
                  <c:v>9.9445628960591906E-2</c:v>
                </c:pt>
                <c:pt idx="524">
                  <c:v>0.100912092399137</c:v>
                </c:pt>
                <c:pt idx="525">
                  <c:v>0.10242107408213</c:v>
                </c:pt>
                <c:pt idx="526">
                  <c:v>0.10397453235288601</c:v>
                </c:pt>
                <c:pt idx="527">
                  <c:v>0.105574543660772</c:v>
                </c:pt>
                <c:pt idx="528">
                  <c:v>0.107223311480404</c:v>
                </c:pt>
                <c:pt idx="529">
                  <c:v>0.10892317605396699</c:v>
                </c:pt>
                <c:pt idx="530">
                  <c:v>0.110676625047038</c:v>
                </c:pt>
                <c:pt idx="531">
                  <c:v>0.11248630521986799</c:v>
                </c:pt>
                <c:pt idx="532">
                  <c:v>0.11435503522932899</c:v>
                </c:pt>
                <c:pt idx="533">
                  <c:v>0.116285819691926</c:v>
                </c:pt>
                <c:pt idx="534">
                  <c:v>0.118281864655784</c:v>
                </c:pt>
                <c:pt idx="535">
                  <c:v>0.120346594649758</c:v>
                </c:pt>
                <c:pt idx="536">
                  <c:v>0.12248367150112099</c:v>
                </c:pt>
                <c:pt idx="537">
                  <c:v>0.124697015140418</c:v>
                </c:pt>
                <c:pt idx="538">
                  <c:v>0.12699082664351299</c:v>
                </c:pt>
                <c:pt idx="539">
                  <c:v>0.12936961379754999</c:v>
                </c:pt>
                <c:pt idx="540">
                  <c:v>0.13183821952035099</c:v>
                </c:pt>
                <c:pt idx="541">
                  <c:v>0.13440185351296299</c:v>
                </c:pt>
                <c:pt idx="542">
                  <c:v>0.13706612758401401</c:v>
                </c:pt>
                <c:pt idx="543">
                  <c:v>0.13983709515392601</c:v>
                </c:pt>
                <c:pt idx="544">
                  <c:v>0.14272129552914201</c:v>
                </c:pt>
                <c:pt idx="545">
                  <c:v>0.14572580363374699</c:v>
                </c:pt>
                <c:pt idx="546">
                  <c:v>0.14885828600159801</c:v>
                </c:pt>
                <c:pt idx="547">
                  <c:v>0.15212706397011699</c:v>
                </c:pt>
                <c:pt idx="548">
                  <c:v>0.155541185182343</c:v>
                </c:pt>
                <c:pt idx="549">
                  <c:v>0.159110504702585</c:v>
                </c:pt>
                <c:pt idx="550">
                  <c:v>0.16284577729104399</c:v>
                </c:pt>
                <c:pt idx="551">
                  <c:v>0.166758762673441</c:v>
                </c:pt>
                <c:pt idx="552">
                  <c:v>0.170862345995521</c:v>
                </c:pt>
                <c:pt idx="553">
                  <c:v>0.175170676084628</c:v>
                </c:pt>
                <c:pt idx="554">
                  <c:v>0.179699324671454</c:v>
                </c:pt>
                <c:pt idx="555">
                  <c:v>0.18446547037995401</c:v>
                </c:pt>
                <c:pt idx="556">
                  <c:v>0.18948811210552599</c:v>
                </c:pt>
                <c:pt idx="557">
                  <c:v>0.19478831741380701</c:v>
                </c:pt>
                <c:pt idx="558">
                  <c:v>0.20038951286131301</c:v>
                </c:pt>
                <c:pt idx="559">
                  <c:v>0.20631782473890101</c:v>
                </c:pt>
              </c:numCache>
            </c:numRef>
          </c:xVal>
          <c:yVal>
            <c:numRef>
              <c:f>Exp_res!$BH$3:$BH$650</c:f>
              <c:numCache>
                <c:formatCode>General</c:formatCode>
                <c:ptCount val="648"/>
                <c:pt idx="0">
                  <c:v>0</c:v>
                </c:pt>
                <c:pt idx="1">
                  <c:v>6.78307479005015E-6</c:v>
                </c:pt>
                <c:pt idx="2">
                  <c:v>2.0292141016301898E-5</c:v>
                </c:pt>
                <c:pt idx="3">
                  <c:v>3.3770352493963601E-5</c:v>
                </c:pt>
                <c:pt idx="4">
                  <c:v>4.7217849839605899E-5</c:v>
                </c:pt>
                <c:pt idx="5">
                  <c:v>6.0634772710543401E-5</c:v>
                </c:pt>
                <c:pt idx="6">
                  <c:v>7.4021259814050904E-5</c:v>
                </c:pt>
                <c:pt idx="7">
                  <c:v>8.7377448915606904E-5</c:v>
                </c:pt>
                <c:pt idx="8">
                  <c:v>1.0070347684713901E-4</c:v>
                </c:pt>
                <c:pt idx="9">
                  <c:v>1.13999479516241E-4</c:v>
                </c:pt>
                <c:pt idx="10">
                  <c:v>1.27265591913592E-4</c:v>
                </c:pt>
                <c:pt idx="11">
                  <c:v>1.4050194812147699E-4</c:v>
                </c:pt>
                <c:pt idx="12">
                  <c:v>1.5370868132245401E-4</c:v>
                </c:pt>
                <c:pt idx="13">
                  <c:v>1.6688592380649899E-4</c:v>
                </c:pt>
                <c:pt idx="14">
                  <c:v>1.80033806979669E-4</c:v>
                </c:pt>
                <c:pt idx="15">
                  <c:v>1.9315246137179901E-4</c:v>
                </c:pt>
                <c:pt idx="16">
                  <c:v>2.0624201664392599E-4</c:v>
                </c:pt>
                <c:pt idx="17">
                  <c:v>2.1930260159612599E-4</c:v>
                </c:pt>
                <c:pt idx="18">
                  <c:v>2.3233434417562599E-4</c:v>
                </c:pt>
                <c:pt idx="19">
                  <c:v>2.4533737148354102E-4</c:v>
                </c:pt>
                <c:pt idx="20">
                  <c:v>2.58311809783127E-4</c:v>
                </c:pt>
                <c:pt idx="21">
                  <c:v>2.7125778450623098E-4</c:v>
                </c:pt>
                <c:pt idx="22">
                  <c:v>2.8417542026141698E-4</c:v>
                </c:pt>
                <c:pt idx="23">
                  <c:v>2.9706484084042099E-4</c:v>
                </c:pt>
                <c:pt idx="24">
                  <c:v>3.0992616922584902E-4</c:v>
                </c:pt>
                <c:pt idx="25">
                  <c:v>3.2275952759778202E-4</c:v>
                </c:pt>
                <c:pt idx="26">
                  <c:v>3.3556503734147699E-4</c:v>
                </c:pt>
                <c:pt idx="27">
                  <c:v>3.4834281905313398E-4</c:v>
                </c:pt>
                <c:pt idx="28">
                  <c:v>3.6109299254788099E-4</c:v>
                </c:pt>
                <c:pt idx="29">
                  <c:v>3.7381567686512401E-4</c:v>
                </c:pt>
                <c:pt idx="30">
                  <c:v>3.8651099027681298E-4</c:v>
                </c:pt>
                <c:pt idx="31">
                  <c:v>3.9917905029279E-4</c:v>
                </c:pt>
                <c:pt idx="32">
                  <c:v>4.1181997366836898E-4</c:v>
                </c:pt>
                <c:pt idx="33">
                  <c:v>4.2443387640926303E-4</c:v>
                </c:pt>
                <c:pt idx="34">
                  <c:v>4.3702087377972098E-4</c:v>
                </c:pt>
                <c:pt idx="35">
                  <c:v>4.4958108030773898E-4</c:v>
                </c:pt>
                <c:pt idx="36">
                  <c:v>4.6211460979152702E-4</c:v>
                </c:pt>
                <c:pt idx="37">
                  <c:v>4.74621575305975E-4</c:v>
                </c:pt>
                <c:pt idx="38">
                  <c:v>4.8710208920842401E-4</c:v>
                </c:pt>
                <c:pt idx="39">
                  <c:v>4.9955626314499805E-4</c:v>
                </c:pt>
                <c:pt idx="40">
                  <c:v>5.1198420805637502E-4</c:v>
                </c:pt>
                <c:pt idx="41">
                  <c:v>5.24386034183838E-4</c:v>
                </c:pt>
                <c:pt idx="42">
                  <c:v>5.3676185107519401E-4</c:v>
                </c:pt>
                <c:pt idx="43">
                  <c:v>5.4911176759040597E-4</c:v>
                </c:pt>
                <c:pt idx="44">
                  <c:v>5.6143589190737304E-4</c:v>
                </c:pt>
                <c:pt idx="45">
                  <c:v>5.7373433152798498E-4</c:v>
                </c:pt>
                <c:pt idx="46">
                  <c:v>5.86007193282924E-4</c:v>
                </c:pt>
                <c:pt idx="47">
                  <c:v>5.9825458333842097E-4</c:v>
                </c:pt>
                <c:pt idx="48">
                  <c:v>6.1047660720036604E-4</c:v>
                </c:pt>
                <c:pt idx="49">
                  <c:v>6.2267336972091905E-4</c:v>
                </c:pt>
                <c:pt idx="50">
                  <c:v>6.3484497510374002E-4</c:v>
                </c:pt>
                <c:pt idx="51">
                  <c:v>6.4699152690837303E-4</c:v>
                </c:pt>
                <c:pt idx="52">
                  <c:v>6.5911312805659399E-4</c:v>
                </c:pt>
                <c:pt idx="53">
                  <c:v>6.7120988083762797E-4</c:v>
                </c:pt>
                <c:pt idx="54">
                  <c:v>6.8328188691226996E-4</c:v>
                </c:pt>
                <c:pt idx="55">
                  <c:v>6.95329247319223E-4</c:v>
                </c:pt>
                <c:pt idx="56">
                  <c:v>7.0735206247921599E-4</c:v>
                </c:pt>
                <c:pt idx="57">
                  <c:v>7.1935043220120495E-4</c:v>
                </c:pt>
                <c:pt idx="58">
                  <c:v>7.3132445568579302E-4</c:v>
                </c:pt>
                <c:pt idx="59">
                  <c:v>7.4327423153157997E-4</c:v>
                </c:pt>
                <c:pt idx="60">
                  <c:v>7.5519985773927405E-4</c:v>
                </c:pt>
                <c:pt idx="61">
                  <c:v>7.6710143171623097E-4</c:v>
                </c:pt>
                <c:pt idx="62">
                  <c:v>7.7897905028224198E-4</c:v>
                </c:pt>
                <c:pt idx="63">
                  <c:v>7.9083280967337901E-4</c:v>
                </c:pt>
                <c:pt idx="64">
                  <c:v>8.02662805547084E-4</c:v>
                </c:pt>
                <c:pt idx="65">
                  <c:v>8.1446913298629305E-4</c:v>
                </c:pt>
                <c:pt idx="66">
                  <c:v>8.2625188650536799E-4</c:v>
                </c:pt>
                <c:pt idx="67">
                  <c:v>8.3801116005282402E-4</c:v>
                </c:pt>
                <c:pt idx="68">
                  <c:v>8.4974704701670897E-4</c:v>
                </c:pt>
                <c:pt idx="69">
                  <c:v>8.6145964022955803E-4</c:v>
                </c:pt>
                <c:pt idx="70">
                  <c:v>8.7314903197196396E-4</c:v>
                </c:pt>
                <c:pt idx="71">
                  <c:v>8.8481531397697805E-4</c:v>
                </c:pt>
                <c:pt idx="72">
                  <c:v>8.9645857743506996E-4</c:v>
                </c:pt>
                <c:pt idx="73">
                  <c:v>9.0807891299825598E-4</c:v>
                </c:pt>
                <c:pt idx="74">
                  <c:v>9.1967641078338704E-4</c:v>
                </c:pt>
                <c:pt idx="75">
                  <c:v>9.3125116037752996E-4</c:v>
                </c:pt>
                <c:pt idx="76">
                  <c:v>9.4280325084153903E-4</c:v>
                </c:pt>
                <c:pt idx="77">
                  <c:v>9.5433277071459599E-4</c:v>
                </c:pt>
                <c:pt idx="78">
                  <c:v>9.6583980801723203E-4</c:v>
                </c:pt>
                <c:pt idx="79">
                  <c:v>9.7732445025698307E-4</c:v>
                </c:pt>
                <c:pt idx="80">
                  <c:v>9.8878678443056994E-4</c:v>
                </c:pt>
                <c:pt idx="81">
                  <c:v>1.0002268970295599E-3</c:v>
                </c:pt>
                <c:pt idx="82">
                  <c:v>1.01164487404325E-3</c:v>
                </c:pt>
                <c:pt idx="83">
                  <c:v>1.0230408009625201E-3</c:v>
                </c:pt>
                <c:pt idx="84">
                  <c:v>1.0344147627842099E-3</c:v>
                </c:pt>
                <c:pt idx="85">
                  <c:v>1.04576684401461E-3</c:v>
                </c:pt>
                <c:pt idx="86">
                  <c:v>1.05709712867313E-3</c:v>
                </c:pt>
                <c:pt idx="87">
                  <c:v>1.06840570029633E-3</c:v>
                </c:pt>
                <c:pt idx="88">
                  <c:v>1.0796926419417399E-3</c:v>
                </c:pt>
                <c:pt idx="89">
                  <c:v>1.0909580361906099E-3</c:v>
                </c:pt>
                <c:pt idx="90">
                  <c:v>1.1022019651523501E-3</c:v>
                </c:pt>
                <c:pt idx="91">
                  <c:v>1.11342451046848E-3</c:v>
                </c:pt>
                <c:pt idx="92">
                  <c:v>1.1246257533148701E-3</c:v>
                </c:pt>
                <c:pt idx="93">
                  <c:v>1.1358057744067999E-3</c:v>
                </c:pt>
                <c:pt idx="94">
                  <c:v>1.14696465400089E-3</c:v>
                </c:pt>
                <c:pt idx="95">
                  <c:v>1.1581024718997899E-3</c:v>
                </c:pt>
                <c:pt idx="96">
                  <c:v>1.1692193074550701E-3</c:v>
                </c:pt>
                <c:pt idx="97">
                  <c:v>1.1803152395708E-3</c:v>
                </c:pt>
                <c:pt idx="98">
                  <c:v>1.19139034670699E-3</c:v>
                </c:pt>
                <c:pt idx="99">
                  <c:v>1.2024447068820299E-3</c:v>
                </c:pt>
                <c:pt idx="100">
                  <c:v>1.21347839767771E-3</c:v>
                </c:pt>
                <c:pt idx="101">
                  <c:v>1.2244914962404199E-3</c:v>
                </c:pt>
                <c:pt idx="102">
                  <c:v>1.2354840792864999E-3</c:v>
                </c:pt>
                <c:pt idx="103">
                  <c:v>1.24645622310325E-3</c:v>
                </c:pt>
                <c:pt idx="104">
                  <c:v>1.25740800355441E-3</c:v>
                </c:pt>
                <c:pt idx="105">
                  <c:v>1.2683394960812499E-3</c:v>
                </c:pt>
                <c:pt idx="106">
                  <c:v>1.27925077570713E-3</c:v>
                </c:pt>
                <c:pt idx="107">
                  <c:v>1.2901419170395501E-3</c:v>
                </c:pt>
                <c:pt idx="108">
                  <c:v>1.30101299427443E-3</c:v>
                </c:pt>
                <c:pt idx="109">
                  <c:v>1.31186408119764E-3</c:v>
                </c:pt>
                <c:pt idx="110">
                  <c:v>1.3226952511891999E-3</c:v>
                </c:pt>
                <c:pt idx="111">
                  <c:v>1.3335065772257101E-3</c:v>
                </c:pt>
                <c:pt idx="112">
                  <c:v>1.34429813188345E-3</c:v>
                </c:pt>
                <c:pt idx="113">
                  <c:v>1.3550699873414399E-3</c:v>
                </c:pt>
                <c:pt idx="114">
                  <c:v>1.3658222153836001E-3</c:v>
                </c:pt>
                <c:pt idx="115">
                  <c:v>1.3765548874030899E-3</c:v>
                </c:pt>
                <c:pt idx="116">
                  <c:v>1.38726807440349E-3</c:v>
                </c:pt>
                <c:pt idx="117">
                  <c:v>1.3979618470026599E-3</c:v>
                </c:pt>
                <c:pt idx="118">
                  <c:v>1.4086362754355201E-3</c:v>
                </c:pt>
                <c:pt idx="119">
                  <c:v>1.41929142955624E-3</c:v>
                </c:pt>
                <c:pt idx="120">
                  <c:v>1.42992737884097E-3</c:v>
                </c:pt>
                <c:pt idx="121">
                  <c:v>1.44054419239188E-3</c:v>
                </c:pt>
                <c:pt idx="122">
                  <c:v>1.45114193893792E-3</c:v>
                </c:pt>
                <c:pt idx="123">
                  <c:v>1.4617206868387501E-3</c:v>
                </c:pt>
                <c:pt idx="124">
                  <c:v>1.47228050408729E-3</c:v>
                </c:pt>
                <c:pt idx="125">
                  <c:v>1.4828214583118299E-3</c:v>
                </c:pt>
                <c:pt idx="126">
                  <c:v>1.4933436167791599E-3</c:v>
                </c:pt>
                <c:pt idx="127">
                  <c:v>1.5038470463964099E-3</c:v>
                </c:pt>
                <c:pt idx="128">
                  <c:v>1.5143318137147001E-3</c:v>
                </c:pt>
                <c:pt idx="129">
                  <c:v>1.5247979849307E-3</c:v>
                </c:pt>
                <c:pt idx="130">
                  <c:v>1.5352456258896699E-3</c:v>
                </c:pt>
                <c:pt idx="131">
                  <c:v>1.5456748020874699E-3</c:v>
                </c:pt>
                <c:pt idx="132">
                  <c:v>1.55608557867391E-3</c:v>
                </c:pt>
                <c:pt idx="133">
                  <c:v>1.5664780204539899E-3</c:v>
                </c:pt>
                <c:pt idx="134">
                  <c:v>1.57685219189132E-3</c:v>
                </c:pt>
                <c:pt idx="135">
                  <c:v>1.58720815711003E-3</c:v>
                </c:pt>
                <c:pt idx="136">
                  <c:v>1.5975459798973099E-3</c:v>
                </c:pt>
                <c:pt idx="137">
                  <c:v>1.6078657237057E-3</c:v>
                </c:pt>
                <c:pt idx="138">
                  <c:v>1.6181674516551601E-3</c:v>
                </c:pt>
                <c:pt idx="139">
                  <c:v>1.62845122653626E-3</c:v>
                </c:pt>
                <c:pt idx="140">
                  <c:v>1.6387171108112599E-3</c:v>
                </c:pt>
                <c:pt idx="141">
                  <c:v>1.64896516661742E-3</c:v>
                </c:pt>
                <c:pt idx="142">
                  <c:v>1.6591954557687999E-3</c:v>
                </c:pt>
                <c:pt idx="143">
                  <c:v>1.66940803975829E-3</c:v>
                </c:pt>
                <c:pt idx="144">
                  <c:v>1.67960297976044E-3</c:v>
                </c:pt>
                <c:pt idx="145">
                  <c:v>1.6897803366328801E-3</c:v>
                </c:pt>
                <c:pt idx="146">
                  <c:v>1.6999401709194E-3</c:v>
                </c:pt>
                <c:pt idx="147">
                  <c:v>1.7076011561384099E-3</c:v>
                </c:pt>
                <c:pt idx="148">
                  <c:v>1.7244372123153E-3</c:v>
                </c:pt>
                <c:pt idx="149">
                  <c:v>1.7409765366942201E-3</c:v>
                </c:pt>
                <c:pt idx="150">
                  <c:v>1.75721893000343E-3</c:v>
                </c:pt>
                <c:pt idx="151">
                  <c:v>1.7731642024346301E-3</c:v>
                </c:pt>
                <c:pt idx="152">
                  <c:v>1.7888121731531299E-3</c:v>
                </c:pt>
                <c:pt idx="153">
                  <c:v>1.80416266981727E-3</c:v>
                </c:pt>
                <c:pt idx="154">
                  <c:v>1.8192155281087201E-3</c:v>
                </c:pt>
                <c:pt idx="155">
                  <c:v>1.83397059127055E-3</c:v>
                </c:pt>
                <c:pt idx="156">
                  <c:v>1.8484277096558401E-3</c:v>
                </c:pt>
                <c:pt idx="157">
                  <c:v>1.8625867402847799E-3</c:v>
                </c:pt>
                <c:pt idx="158">
                  <c:v>1.8764475464105299E-3</c:v>
                </c:pt>
                <c:pt idx="159">
                  <c:v>1.89000999709334E-3</c:v>
                </c:pt>
                <c:pt idx="160">
                  <c:v>1.9032739667845899E-3</c:v>
                </c:pt>
                <c:pt idx="161">
                  <c:v>1.9162393349181201E-3</c:v>
                </c:pt>
                <c:pt idx="162">
                  <c:v>1.9289059855091501E-3</c:v>
                </c:pt>
                <c:pt idx="163">
                  <c:v>1.94127380676377E-3</c:v>
                </c:pt>
                <c:pt idx="164">
                  <c:v>1.95334269069335E-3</c:v>
                </c:pt>
                <c:pt idx="165">
                  <c:v>1.9651125327381398E-3</c:v>
                </c:pt>
                <c:pt idx="166">
                  <c:v>1.97658323139893E-3</c:v>
                </c:pt>
                <c:pt idx="167">
                  <c:v>1.9877546878748799E-3</c:v>
                </c:pt>
                <c:pt idx="168">
                  <c:v>1.9986268057094899E-3</c:v>
                </c:pt>
                <c:pt idx="169">
                  <c:v>2.0091994904431502E-3</c:v>
                </c:pt>
                <c:pt idx="170">
                  <c:v>2.0194726492729301E-3</c:v>
                </c:pt>
                <c:pt idx="171">
                  <c:v>2.0294461907185502E-3</c:v>
                </c:pt>
                <c:pt idx="172">
                  <c:v>2.0391200242963802E-3</c:v>
                </c:pt>
                <c:pt idx="173">
                  <c:v>2.0484940601980901E-3</c:v>
                </c:pt>
                <c:pt idx="174">
                  <c:v>2.0575682089762101E-3</c:v>
                </c:pt>
                <c:pt idx="175">
                  <c:v>2.0663423812362098E-3</c:v>
                </c:pt>
                <c:pt idx="176">
                  <c:v>2.0748164873350002E-3</c:v>
                </c:pt>
                <c:pt idx="177">
                  <c:v>2.0829904370836001E-3</c:v>
                </c:pt>
                <c:pt idx="178">
                  <c:v>2.0908641394564902E-3</c:v>
                </c:pt>
                <c:pt idx="179">
                  <c:v>2.0984375023070799E-3</c:v>
                </c:pt>
                <c:pt idx="180">
                  <c:v>2.10571043208704E-3</c:v>
                </c:pt>
                <c:pt idx="181">
                  <c:v>2.1126828335726799E-3</c:v>
                </c:pt>
                <c:pt idx="182">
                  <c:v>2.11935460959376E-3</c:v>
                </c:pt>
                <c:pt idx="183">
                  <c:v>2.1257256607704199E-3</c:v>
                </c:pt>
                <c:pt idx="184">
                  <c:v>2.1317958852526101E-3</c:v>
                </c:pt>
                <c:pt idx="185">
                  <c:v>2.1375651784645501E-3</c:v>
                </c:pt>
                <c:pt idx="186">
                  <c:v>2.1430334328537801E-3</c:v>
                </c:pt>
                <c:pt idx="187">
                  <c:v>2.14820053764551E-3</c:v>
                </c:pt>
                <c:pt idx="188">
                  <c:v>2.1530663785996702E-3</c:v>
                </c:pt>
                <c:pt idx="189">
                  <c:v>2.1576308377723899E-3</c:v>
                </c:pt>
                <c:pt idx="190">
                  <c:v>2.16189379328278E-3</c:v>
                </c:pt>
                <c:pt idx="191">
                  <c:v>2.1658551190808701E-3</c:v>
                </c:pt>
                <c:pt idx="192">
                  <c:v>2.1695146847216899E-3</c:v>
                </c:pt>
                <c:pt idx="193">
                  <c:v>2.1728723551421299E-3</c:v>
                </c:pt>
                <c:pt idx="194">
                  <c:v>2.1759279904396702E-3</c:v>
                </c:pt>
                <c:pt idx="195">
                  <c:v>2.1786814456575001E-3</c:v>
                </c:pt>
                <c:pt idx="196">
                  <c:v>2.1811325705684498E-3</c:v>
                </c:pt>
                <c:pt idx="197">
                  <c:v>2.1832812094668302E-3</c:v>
                </c:pt>
                <c:pt idx="198">
                  <c:v>2.18512720095923E-3</c:v>
                </c:pt>
                <c:pt idx="199">
                  <c:v>2.1866703777593901E-3</c:v>
                </c:pt>
                <c:pt idx="200">
                  <c:v>2.1879105664867901E-3</c:v>
                </c:pt>
                <c:pt idx="201">
                  <c:v>2.1888475874657599E-3</c:v>
                </c:pt>
                <c:pt idx="202">
                  <c:v>2.1894812545283598E-3</c:v>
                </c:pt>
                <c:pt idx="203">
                  <c:v>2.18981137481966E-3</c:v>
                </c:pt>
                <c:pt idx="204">
                  <c:v>2.1898377486028698E-3</c:v>
                </c:pt>
                <c:pt idx="205">
                  <c:v>2.1895601690708399E-3</c:v>
                </c:pt>
                <c:pt idx="206">
                  <c:v>2.18897842215466E-3</c:v>
                </c:pt>
                <c:pt idx="207">
                  <c:v>2.1880922863370799E-3</c:v>
                </c:pt>
                <c:pt idx="208">
                  <c:v>2.1869015324672298E-3</c:v>
                </c:pt>
                <c:pt idx="209">
                  <c:v>2.18540592357569E-3</c:v>
                </c:pt>
                <c:pt idx="210">
                  <c:v>2.1836052146923602E-3</c:v>
                </c:pt>
                <c:pt idx="211">
                  <c:v>2.1814991526646699E-3</c:v>
                </c:pt>
                <c:pt idx="212">
                  <c:v>2.1790874759781299E-3</c:v>
                </c:pt>
                <c:pt idx="213">
                  <c:v>2.1763699145768102E-3</c:v>
                </c:pt>
                <c:pt idx="214">
                  <c:v>2.1733461896854202E-3</c:v>
                </c:pt>
                <c:pt idx="215">
                  <c:v>2.17001601363266E-3</c:v>
                </c:pt>
                <c:pt idx="216">
                  <c:v>2.1663790896747801E-3</c:v>
                </c:pt>
                <c:pt idx="217">
                  <c:v>2.1624351118201099E-3</c:v>
                </c:pt>
                <c:pt idx="218">
                  <c:v>2.1581837646544098E-3</c:v>
                </c:pt>
                <c:pt idx="219">
                  <c:v>2.1536247231657901E-3</c:v>
                </c:pt>
                <c:pt idx="220">
                  <c:v>2.1487576525715101E-3</c:v>
                </c:pt>
                <c:pt idx="221">
                  <c:v>2.1435822081438799E-3</c:v>
                </c:pt>
                <c:pt idx="222">
                  <c:v>2.13809803503716E-3</c:v>
                </c:pt>
                <c:pt idx="223">
                  <c:v>2.1323047681130899E-3</c:v>
                </c:pt>
                <c:pt idx="224">
                  <c:v>2.1262020317690802E-3</c:v>
                </c:pt>
                <c:pt idx="225">
                  <c:v>2.11978943976327E-3</c:v>
                </c:pt>
                <c:pt idx="226">
                  <c:v>2.1130665950417201E-3</c:v>
                </c:pt>
                <c:pt idx="227">
                  <c:v>2.1060330895641402E-3</c:v>
                </c:pt>
                <c:pt idx="228">
                  <c:v>2.0986885041292301E-3</c:v>
                </c:pt>
                <c:pt idx="229">
                  <c:v>2.0910324081997301E-3</c:v>
                </c:pt>
                <c:pt idx="230">
                  <c:v>2.0830643597275801E-3</c:v>
                </c:pt>
                <c:pt idx="231">
                  <c:v>2.0747839049770002E-3</c:v>
                </c:pt>
                <c:pt idx="232">
                  <c:v>2.0661905783475498E-3</c:v>
                </c:pt>
                <c:pt idx="233">
                  <c:v>2.0572839021965402E-3</c:v>
                </c:pt>
                <c:pt idx="234">
                  <c:v>2.0480633866596901E-3</c:v>
                </c:pt>
                <c:pt idx="235">
                  <c:v>2.0385285294719502E-3</c:v>
                </c:pt>
                <c:pt idx="236">
                  <c:v>2.0286788157847699E-3</c:v>
                </c:pt>
                <c:pt idx="237">
                  <c:v>2.0185137179850599E-3</c:v>
                </c:pt>
                <c:pt idx="238">
                  <c:v>2.0080326955112002E-3</c:v>
                </c:pt>
                <c:pt idx="239">
                  <c:v>1.9972351946661998E-3</c:v>
                </c:pt>
                <c:pt idx="240">
                  <c:v>1.9861206484325599E-3</c:v>
                </c:pt>
                <c:pt idx="241">
                  <c:v>1.97468847628267E-3</c:v>
                </c:pt>
                <c:pt idx="242">
                  <c:v>1.9629380839881298E-3</c:v>
                </c:pt>
                <c:pt idx="243">
                  <c:v>1.9508688634280701E-3</c:v>
                </c:pt>
                <c:pt idx="244">
                  <c:v>1.93848019239418E-3</c:v>
                </c:pt>
                <c:pt idx="245">
                  <c:v>1.9257714343942701E-3</c:v>
                </c:pt>
                <c:pt idx="246">
                  <c:v>1.9127419384543599E-3</c:v>
                </c:pt>
                <c:pt idx="247">
                  <c:v>1.8993910389162099E-3</c:v>
                </c:pt>
                <c:pt idx="248">
                  <c:v>1.8857180552356799E-3</c:v>
                </c:pt>
                <c:pt idx="249">
                  <c:v>1.8717222917746599E-3</c:v>
                </c:pt>
                <c:pt idx="250">
                  <c:v>1.8574030375945001E-3</c:v>
                </c:pt>
                <c:pt idx="251">
                  <c:v>1.8427595662430501E-3</c:v>
                </c:pt>
                <c:pt idx="252">
                  <c:v>1.82779113554129E-3</c:v>
                </c:pt>
                <c:pt idx="253">
                  <c:v>1.8124969873656699E-3</c:v>
                </c:pt>
                <c:pt idx="254">
                  <c:v>1.7968763474278599E-3</c:v>
                </c:pt>
                <c:pt idx="255">
                  <c:v>1.7809284250512999E-3</c:v>
                </c:pt>
                <c:pt idx="256">
                  <c:v>1.76465241294432E-3</c:v>
                </c:pt>
                <c:pt idx="257">
                  <c:v>1.7480474869689801E-3</c:v>
                </c:pt>
                <c:pt idx="258">
                  <c:v>1.7311128059087899E-3</c:v>
                </c:pt>
                <c:pt idx="259">
                  <c:v>1.71384751122919E-3</c:v>
                </c:pt>
                <c:pt idx="260">
                  <c:v>1.6962507268375401E-3</c:v>
                </c:pt>
                <c:pt idx="261">
                  <c:v>1.67832155883643E-3</c:v>
                </c:pt>
                <c:pt idx="262">
                  <c:v>1.66005909527528E-3</c:v>
                </c:pt>
                <c:pt idx="263">
                  <c:v>1.64146240589581E-3</c:v>
                </c:pt>
                <c:pt idx="264">
                  <c:v>1.62253054187389E-3</c:v>
                </c:pt>
                <c:pt idx="265">
                  <c:v>1.60326253555712E-3</c:v>
                </c:pt>
                <c:pt idx="266">
                  <c:v>1.5836574001975099E-3</c:v>
                </c:pt>
                <c:pt idx="267">
                  <c:v>1.5637141296795699E-3</c:v>
                </c:pt>
                <c:pt idx="268">
                  <c:v>1.5434316982424099E-3</c:v>
                </c:pt>
                <c:pt idx="269">
                  <c:v>1.52280906019832E-3</c:v>
                </c:pt>
                <c:pt idx="270">
                  <c:v>1.5018451496454201E-3</c:v>
                </c:pt>
                <c:pt idx="271">
                  <c:v>1.4805388801739899E-3</c:v>
                </c:pt>
                <c:pt idx="272">
                  <c:v>1.4588891445685801E-3</c:v>
                </c:pt>
                <c:pt idx="273">
                  <c:v>1.43689481450403E-3</c:v>
                </c:pt>
                <c:pt idx="274">
                  <c:v>1.4145547402351999E-3</c:v>
                </c:pt>
                <c:pt idx="275">
                  <c:v>1.39186775028043E-3</c:v>
                </c:pt>
                <c:pt idx="276">
                  <c:v>1.3688326510991099E-3</c:v>
                </c:pt>
                <c:pt idx="277">
                  <c:v>1.3454482267633799E-3</c:v>
                </c:pt>
                <c:pt idx="278">
                  <c:v>1.32171323862137E-3</c:v>
                </c:pt>
                <c:pt idx="279">
                  <c:v>1.2976264249563E-3</c:v>
                </c:pt>
                <c:pt idx="280">
                  <c:v>1.2731865006354E-3</c:v>
                </c:pt>
                <c:pt idx="281">
                  <c:v>1.2483921567540701E-3</c:v>
                </c:pt>
                <c:pt idx="282">
                  <c:v>1.22324206027146E-3</c:v>
                </c:pt>
                <c:pt idx="283">
                  <c:v>1.19773485363866E-3</c:v>
                </c:pt>
                <c:pt idx="284">
                  <c:v>1.17186915441876E-3</c:v>
                </c:pt>
                <c:pt idx="285">
                  <c:v>1.14564355489875E-3</c:v>
                </c:pt>
                <c:pt idx="286">
                  <c:v>1.1190566216934101E-3</c:v>
                </c:pt>
                <c:pt idx="287">
                  <c:v>1.09210689534082E-3</c:v>
                </c:pt>
                <c:pt idx="288">
                  <c:v>1.0647928898877401E-3</c:v>
                </c:pt>
                <c:pt idx="289">
                  <c:v>1.0371130924671499E-3</c:v>
                </c:pt>
                <c:pt idx="290">
                  <c:v>1.00906596286608E-3</c:v>
                </c:pt>
                <c:pt idx="291">
                  <c:v>9.8064993308349209E-4</c:v>
                </c:pt>
                <c:pt idx="292">
                  <c:v>9.5186340687829804E-4</c:v>
                </c:pt>
                <c:pt idx="293">
                  <c:v>9.2270475930773203E-4</c:v>
                </c:pt>
                <c:pt idx="294">
                  <c:v>8.9317233625423097E-4</c:v>
                </c:pt>
                <c:pt idx="295">
                  <c:v>8.6326445394184102E-4</c:v>
                </c:pt>
                <c:pt idx="296">
                  <c:v>8.3297939844231004E-4</c:v>
                </c:pt>
                <c:pt idx="297">
                  <c:v>8.0231542516825602E-4</c:v>
                </c:pt>
                <c:pt idx="298">
                  <c:v>7.7127075835616802E-4</c:v>
                </c:pt>
                <c:pt idx="299">
                  <c:v>7.3984359053523498E-4</c:v>
                </c:pt>
                <c:pt idx="300">
                  <c:v>7.0803208198548702E-4</c:v>
                </c:pt>
                <c:pt idx="301">
                  <c:v>6.7583436018205003E-4</c:v>
                </c:pt>
                <c:pt idx="302">
                  <c:v>6.4324851922664E-4</c:v>
                </c:pt>
                <c:pt idx="303">
                  <c:v>6.1027261926449897E-4</c:v>
                </c:pt>
                <c:pt idx="304">
                  <c:v>5.7690468588886799E-4</c:v>
                </c:pt>
                <c:pt idx="305">
                  <c:v>5.4314270952869495E-4</c:v>
                </c:pt>
                <c:pt idx="306">
                  <c:v>5.0898464482347899E-4</c:v>
                </c:pt>
                <c:pt idx="307">
                  <c:v>4.7442840998179601E-4</c:v>
                </c:pt>
                <c:pt idx="308">
                  <c:v>4.3947188612377601E-4</c:v>
                </c:pt>
                <c:pt idx="309">
                  <c:v>4.0411291660756202E-4</c:v>
                </c:pt>
                <c:pt idx="310">
                  <c:v>3.6834930633864197E-4</c:v>
                </c:pt>
                <c:pt idx="311">
                  <c:v>3.3217882106206001E-4</c:v>
                </c:pt>
                <c:pt idx="312">
                  <c:v>2.9559918663697802E-4</c:v>
                </c:pt>
                <c:pt idx="313">
                  <c:v>2.5860808829164002E-4</c:v>
                </c:pt>
                <c:pt idx="314">
                  <c:v>2.2120316986071E-4</c:v>
                </c:pt>
                <c:pt idx="315">
                  <c:v>1.8338203300164899E-4</c:v>
                </c:pt>
                <c:pt idx="316">
                  <c:v>1.45142236391968E-4</c:v>
                </c:pt>
                <c:pt idx="317">
                  <c:v>1.06481294905274E-4</c:v>
                </c:pt>
                <c:pt idx="318">
                  <c:v>6.7396678764185405E-5</c:v>
                </c:pt>
                <c:pt idx="319">
                  <c:v>2.7885812673747E-5</c:v>
                </c:pt>
                <c:pt idx="320">
                  <c:v>-1.2053925070343E-5</c:v>
                </c:pt>
                <c:pt idx="321">
                  <c:v>-5.24252034963063E-5</c:v>
                </c:pt>
                <c:pt idx="322">
                  <c:v>-9.3230739895589905E-5</c:v>
                </c:pt>
                <c:pt idx="323">
                  <c:v>-1.34473300787718E-4</c:v>
                </c:pt>
                <c:pt idx="324">
                  <c:v>-1.76155702910251E-4</c:v>
                </c:pt>
                <c:pt idx="325">
                  <c:v>-2.1828081423759399E-4</c:v>
                </c:pt>
                <c:pt idx="326">
                  <c:v>-2.6085155502583301E-4</c:v>
                </c:pt>
                <c:pt idx="327">
                  <c:v>-3.0387089888721502E-4</c:v>
                </c:pt>
                <c:pt idx="328">
                  <c:v>-3.4734187389464901E-4</c:v>
                </c:pt>
                <c:pt idx="329">
                  <c:v>-3.9126756371690502E-4</c:v>
                </c:pt>
                <c:pt idx="330">
                  <c:v>-4.3565110878476099E-4</c:v>
                </c:pt>
                <c:pt idx="331">
                  <c:v>-4.8049570749169002E-4</c:v>
                </c:pt>
                <c:pt idx="332">
                  <c:v>-5.2580461742725098E-4</c:v>
                </c:pt>
                <c:pt idx="333">
                  <c:v>-5.7158115664648695E-4</c:v>
                </c:pt>
                <c:pt idx="334">
                  <c:v>-6.1782870497503295E-4</c:v>
                </c:pt>
                <c:pt idx="335">
                  <c:v>-6.6455070535308602E-4</c:v>
                </c:pt>
                <c:pt idx="336">
                  <c:v>-7.1175066521724504E-4</c:v>
                </c:pt>
                <c:pt idx="337">
                  <c:v>-7.59432157924212E-4</c:v>
                </c:pt>
                <c:pt idx="338">
                  <c:v>-8.0759882421423297E-4</c:v>
                </c:pt>
                <c:pt idx="339">
                  <c:v>-8.5625437372050005E-4</c:v>
                </c:pt>
                <c:pt idx="340">
                  <c:v>-9.0540258652155802E-4</c:v>
                </c:pt>
                <c:pt idx="341">
                  <c:v>-9.5504731474112205E-4</c:v>
                </c:pt>
                <c:pt idx="342">
                  <c:v>-1.0051924841960999E-3</c:v>
                </c:pt>
                <c:pt idx="343">
                  <c:v>-1.0558420960948499E-3</c:v>
                </c:pt>
                <c:pt idx="344">
                  <c:v>-1.10700022878636E-3</c:v>
                </c:pt>
                <c:pt idx="345">
                  <c:v>-1.1586710395653801E-3</c:v>
                </c:pt>
                <c:pt idx="346">
                  <c:v>-1.2108587665303301E-3</c:v>
                </c:pt>
                <c:pt idx="347">
                  <c:v>-1.2635677305023699E-3</c:v>
                </c:pt>
                <c:pt idx="348">
                  <c:v>-1.3168023370022301E-3</c:v>
                </c:pt>
                <c:pt idx="349">
                  <c:v>-1.37056707829136E-3</c:v>
                </c:pt>
                <c:pt idx="350">
                  <c:v>-1.42486653547593E-3</c:v>
                </c:pt>
                <c:pt idx="351">
                  <c:v>-1.47970538068003E-3</c:v>
                </c:pt>
                <c:pt idx="352">
                  <c:v>-1.53508837928786E-3</c:v>
                </c:pt>
                <c:pt idx="353">
                  <c:v>-1.5910203922590699E-3</c:v>
                </c:pt>
                <c:pt idx="354">
                  <c:v>-1.64750637851977E-3</c:v>
                </c:pt>
                <c:pt idx="355">
                  <c:v>-1.70455139743156E-3</c:v>
                </c:pt>
                <c:pt idx="356">
                  <c:v>-1.7621606113427299E-3</c:v>
                </c:pt>
                <c:pt idx="357">
                  <c:v>-1.8203392882256001E-3</c:v>
                </c:pt>
                <c:pt idx="358">
                  <c:v>-1.8790928043999899E-3</c:v>
                </c:pt>
                <c:pt idx="359">
                  <c:v>-1.9384266473513601E-3</c:v>
                </c:pt>
                <c:pt idx="360">
                  <c:v>-1.9983464186432202E-3</c:v>
                </c:pt>
                <c:pt idx="361">
                  <c:v>-2.0588578369309502E-3</c:v>
                </c:pt>
                <c:pt idx="362">
                  <c:v>-2.1199667410774798E-3</c:v>
                </c:pt>
                <c:pt idx="363">
                  <c:v>-2.1816790933804398E-3</c:v>
                </c:pt>
                <c:pt idx="364">
                  <c:v>-2.2440009829102999E-3</c:v>
                </c:pt>
                <c:pt idx="365">
                  <c:v>-2.3069386289672599E-3</c:v>
                </c:pt>
                <c:pt idx="366">
                  <c:v>-2.3704983846611501E-3</c:v>
                </c:pt>
                <c:pt idx="367">
                  <c:v>-2.4346867406197302E-3</c:v>
                </c:pt>
                <c:pt idx="368">
                  <c:v>-2.4995103288313501E-3</c:v>
                </c:pt>
                <c:pt idx="369">
                  <c:v>-2.5649759266269199E-3</c:v>
                </c:pt>
                <c:pt idx="370">
                  <c:v>-2.6310904608086898E-3</c:v>
                </c:pt>
                <c:pt idx="371">
                  <c:v>-2.6978610119313602E-3</c:v>
                </c:pt>
                <c:pt idx="372">
                  <c:v>-2.7652948187434001E-3</c:v>
                </c:pt>
                <c:pt idx="373">
                  <c:v>-2.83339928279484E-3</c:v>
                </c:pt>
                <c:pt idx="374">
                  <c:v>-2.9021819732192901E-3</c:v>
                </c:pt>
                <c:pt idx="375">
                  <c:v>-2.9716506316998501E-3</c:v>
                </c:pt>
                <c:pt idx="376">
                  <c:v>-3.04181317762524E-3</c:v>
                </c:pt>
                <c:pt idx="377">
                  <c:v>-3.1126777134460998E-3</c:v>
                </c:pt>
                <c:pt idx="378">
                  <c:v>-3.1842525302414799E-3</c:v>
                </c:pt>
                <c:pt idx="379">
                  <c:v>-3.25654611350602E-3</c:v>
                </c:pt>
                <c:pt idx="380">
                  <c:v>-3.3295671491645599E-3</c:v>
                </c:pt>
                <c:pt idx="381">
                  <c:v>-3.4033245298312901E-3</c:v>
                </c:pt>
                <c:pt idx="382">
                  <c:v>-3.4778273613216598E-3</c:v>
                </c:pt>
                <c:pt idx="383">
                  <c:v>-3.5530849694294601E-3</c:v>
                </c:pt>
                <c:pt idx="384">
                  <c:v>-3.6291069069833001E-3</c:v>
                </c:pt>
                <c:pt idx="385">
                  <c:v>-3.7059029611976801E-3</c:v>
                </c:pt>
                <c:pt idx="386">
                  <c:v>-3.78348316133153E-3</c:v>
                </c:pt>
                <c:pt idx="387">
                  <c:v>-3.86185778667043E-3</c:v>
                </c:pt>
                <c:pt idx="388">
                  <c:v>-3.9410373748512504E-3</c:v>
                </c:pt>
                <c:pt idx="389">
                  <c:v>-4.0210327305444998E-3</c:v>
                </c:pt>
                <c:pt idx="390">
                  <c:v>-4.1018549345143299E-3</c:v>
                </c:pt>
                <c:pt idx="391">
                  <c:v>-4.18351535307718E-3</c:v>
                </c:pt>
                <c:pt idx="392">
                  <c:v>-4.2660256479795603E-3</c:v>
                </c:pt>
                <c:pt idx="393">
                  <c:v>-4.34939778671744E-3</c:v>
                </c:pt>
                <c:pt idx="394">
                  <c:v>-4.4336440533217997E-3</c:v>
                </c:pt>
                <c:pt idx="395">
                  <c:v>-4.5187770596377104E-3</c:v>
                </c:pt>
                <c:pt idx="396">
                  <c:v>-4.6048097571213904E-3</c:v>
                </c:pt>
                <c:pt idx="397">
                  <c:v>-4.6917554491873598E-3</c:v>
                </c:pt>
                <c:pt idx="398">
                  <c:v>-4.7796278041349E-3</c:v>
                </c:pt>
                <c:pt idx="399">
                  <c:v>-4.8684408686898804E-3</c:v>
                </c:pt>
                <c:pt idx="400">
                  <c:v>-4.9582090821946997E-3</c:v>
                </c:pt>
                <c:pt idx="401">
                  <c:v>-5.0489472914860296E-3</c:v>
                </c:pt>
                <c:pt idx="402">
                  <c:v>-5.1406707665030103E-3</c:v>
                </c:pt>
                <c:pt idx="403">
                  <c:v>-5.2333952166647201E-3</c:v>
                </c:pt>
                <c:pt idx="404">
                  <c:v>-5.3271368080697297E-3</c:v>
                </c:pt>
                <c:pt idx="405">
                  <c:v>-5.42191218156417E-3</c:v>
                </c:pt>
                <c:pt idx="406">
                  <c:v>-5.5177384717334599E-3</c:v>
                </c:pt>
                <c:pt idx="407">
                  <c:v>-5.6146333268747399E-3</c:v>
                </c:pt>
                <c:pt idx="408">
                  <c:v>-5.71261493001563E-3</c:v>
                </c:pt>
                <c:pt idx="409">
                  <c:v>-5.8117020210400796E-3</c:v>
                </c:pt>
                <c:pt idx="410">
                  <c:v>-5.9119139200012804E-3</c:v>
                </c:pt>
                <c:pt idx="411">
                  <c:v>-6.0132705516908998E-3</c:v>
                </c:pt>
                <c:pt idx="412">
                  <c:v>-6.1157924715569099E-3</c:v>
                </c:pt>
                <c:pt idx="413">
                  <c:v>-6.2195008930524603E-3</c:v>
                </c:pt>
                <c:pt idx="414">
                  <c:v>-6.3244177165194598E-3</c:v>
                </c:pt>
                <c:pt idx="415">
                  <c:v>-6.4305655597086198E-3</c:v>
                </c:pt>
                <c:pt idx="416">
                  <c:v>-6.53796779005283E-3</c:v>
                </c:pt>
                <c:pt idx="417">
                  <c:v>-6.64664855881436E-3</c:v>
                </c:pt>
                <c:pt idx="418">
                  <c:v>-6.7566328372441597E-3</c:v>
                </c:pt>
                <c:pt idx="419">
                  <c:v>-6.8679464548937396E-3</c:v>
                </c:pt>
                <c:pt idx="420">
                  <c:v>-6.9806161402422504E-3</c:v>
                </c:pt>
                <c:pt idx="421">
                  <c:v>-7.0946695638082402E-3</c:v>
                </c:pt>
                <c:pt idx="422">
                  <c:v>-7.2101353839324799E-3</c:v>
                </c:pt>
                <c:pt idx="423">
                  <c:v>-7.3270432954377603E-3</c:v>
                </c:pt>
                <c:pt idx="424">
                  <c:v>-7.4454240813873898E-3</c:v>
                </c:pt>
                <c:pt idx="425">
                  <c:v>-7.5653096681839796E-3</c:v>
                </c:pt>
                <c:pt idx="426">
                  <c:v>-7.6867331842752499E-3</c:v>
                </c:pt>
                <c:pt idx="427">
                  <c:v>-7.8097290227590504E-3</c:v>
                </c:pt>
                <c:pt idx="428">
                  <c:v>-7.9343329082029006E-3</c:v>
                </c:pt>
                <c:pt idx="429">
                  <c:v>-8.0605819680326807E-3</c:v>
                </c:pt>
                <c:pt idx="430">
                  <c:v>-8.1885148088698106E-3</c:v>
                </c:pt>
                <c:pt idx="431">
                  <c:v>-8.3181715982461202E-3</c:v>
                </c:pt>
                <c:pt idx="432">
                  <c:v>-8.4495941521575604E-3</c:v>
                </c:pt>
                <c:pt idx="433">
                  <c:v>-8.5828260289770707E-3</c:v>
                </c:pt>
                <c:pt idx="434">
                  <c:v>-8.71791263029012E-3</c:v>
                </c:pt>
                <c:pt idx="435">
                  <c:v>-8.8549013092895403E-3</c:v>
                </c:pt>
                <c:pt idx="436">
                  <c:v>-8.9938414874234599E-3</c:v>
                </c:pt>
                <c:pt idx="437">
                  <c:v>-9.1347847800758008E-3</c:v>
                </c:pt>
                <c:pt idx="438">
                  <c:v>-9.2777851321417994E-3</c:v>
                </c:pt>
                <c:pt idx="439">
                  <c:v>-9.4228989644601392E-3</c:v>
                </c:pt>
                <c:pt idx="440">
                  <c:v>-9.5701853321786701E-3</c:v>
                </c:pt>
                <c:pt idx="441">
                  <c:v>-9.7197060962537305E-3</c:v>
                </c:pt>
                <c:pt idx="442">
                  <c:v>-9.8715261094309992E-3</c:v>
                </c:pt>
                <c:pt idx="443">
                  <c:v>-1.00257134182191E-2</c:v>
                </c:pt>
                <c:pt idx="444">
                  <c:v>-1.0182339482560501E-2</c:v>
                </c:pt>
                <c:pt idx="445">
                  <c:v>-1.0341479415116799E-2</c:v>
                </c:pt>
                <c:pt idx="446">
                  <c:v>-1.05032122423377E-2</c:v>
                </c:pt>
                <c:pt idx="447">
                  <c:v>-1.06676211897708E-2</c:v>
                </c:pt>
                <c:pt idx="448">
                  <c:v>-1.0834793994401799E-2</c:v>
                </c:pt>
                <c:pt idx="449">
                  <c:v>-1.1004823247198699E-2</c:v>
                </c:pt>
                <c:pt idx="450">
                  <c:v>-1.1177806769485E-2</c:v>
                </c:pt>
                <c:pt idx="451">
                  <c:v>-1.13538480272847E-2</c:v>
                </c:pt>
                <c:pt idx="452">
                  <c:v>-1.1533056588399501E-2</c:v>
                </c:pt>
                <c:pt idx="453">
                  <c:v>-1.17155486276857E-2</c:v>
                </c:pt>
                <c:pt idx="454">
                  <c:v>-1.1901447486854001E-2</c:v>
                </c:pt>
                <c:pt idx="455">
                  <c:v>-1.20908842961026E-2</c:v>
                </c:pt>
                <c:pt idx="456">
                  <c:v>-1.22839986660838E-2</c:v>
                </c:pt>
                <c:pt idx="457">
                  <c:v>-1.24809394601063E-2</c:v>
                </c:pt>
                <c:pt idx="458">
                  <c:v>-1.2681865658168E-2</c:v>
                </c:pt>
                <c:pt idx="459">
                  <c:v>-1.28869473264203E-2</c:v>
                </c:pt>
                <c:pt idx="460">
                  <c:v>-1.3096366708122399E-2</c:v>
                </c:pt>
                <c:pt idx="461">
                  <c:v>-1.33103194550771E-2</c:v>
                </c:pt>
                <c:pt idx="462">
                  <c:v>-1.35290160221513E-2</c:v>
                </c:pt>
                <c:pt idx="463">
                  <c:v>-1.3752683251876599E-2</c:v>
                </c:pt>
                <c:pt idx="464">
                  <c:v>-1.39815661815511E-2</c:v>
                </c:pt>
                <c:pt idx="465">
                  <c:v>-1.4215930111960399E-2</c:v>
                </c:pt>
                <c:pt idx="466">
                  <c:v>-1.4456062985206001E-2</c:v>
                </c:pt>
                <c:pt idx="467">
                  <c:v>-1.47022781295836E-2</c:v>
                </c:pt>
                <c:pt idx="468">
                  <c:v>-1.49549174426964E-2</c:v>
                </c:pt>
                <c:pt idx="469">
                  <c:v>-1.52143551007914E-2</c:v>
                </c:pt>
                <c:pt idx="470">
                  <c:v>-1.54810019038628E-2</c:v>
                </c:pt>
                <c:pt idx="471">
                  <c:v>-1.5755310393930501E-2</c:v>
                </c:pt>
                <c:pt idx="472">
                  <c:v>-1.6037780920220599E-2</c:v>
                </c:pt>
                <c:pt idx="473">
                  <c:v>-1.6328968872811302E-2</c:v>
                </c:pt>
                <c:pt idx="474">
                  <c:v>-1.6375478705127601E-2</c:v>
                </c:pt>
                <c:pt idx="475">
                  <c:v>-1.6425532071425601E-2</c:v>
                </c:pt>
                <c:pt idx="476">
                  <c:v>-1.64791857372283E-2</c:v>
                </c:pt>
                <c:pt idx="477">
                  <c:v>-1.65364934222119E-2</c:v>
                </c:pt>
                <c:pt idx="478">
                  <c:v>-1.65975086084129E-2</c:v>
                </c:pt>
                <c:pt idx="479">
                  <c:v>-1.6662284496452299E-2</c:v>
                </c:pt>
                <c:pt idx="480">
                  <c:v>-1.6730873959881602E-2</c:v>
                </c:pt>
                <c:pt idx="481">
                  <c:v>-1.6803329497585499E-2</c:v>
                </c:pt>
                <c:pt idx="482">
                  <c:v>-1.6879703184175799E-2</c:v>
                </c:pt>
                <c:pt idx="483">
                  <c:v>-1.696004661831E-2</c:v>
                </c:pt>
                <c:pt idx="484">
                  <c:v>-1.70444108688639E-2</c:v>
                </c:pt>
                <c:pt idx="485">
                  <c:v>-1.7132846418887002E-2</c:v>
                </c:pt>
                <c:pt idx="486">
                  <c:v>-1.7225403107265998E-2</c:v>
                </c:pt>
                <c:pt idx="487">
                  <c:v>-1.7322130068019699E-2</c:v>
                </c:pt>
                <c:pt idx="488">
                  <c:v>-1.7423075667147198E-2</c:v>
                </c:pt>
                <c:pt idx="489">
                  <c:v>-1.7528287436947801E-2</c:v>
                </c:pt>
                <c:pt idx="490">
                  <c:v>-1.7637812007729198E-2</c:v>
                </c:pt>
                <c:pt idx="491">
                  <c:v>-1.7751695036816301E-2</c:v>
                </c:pt>
                <c:pt idx="492">
                  <c:v>-1.7869981134771899E-2</c:v>
                </c:pt>
                <c:pt idx="493">
                  <c:v>-1.79927137887388E-2</c:v>
                </c:pt>
                <c:pt idx="494">
                  <c:v>-1.8119935282806501E-2</c:v>
                </c:pt>
                <c:pt idx="495">
                  <c:v>-1.8251686615305199E-2</c:v>
                </c:pt>
                <c:pt idx="496">
                  <c:v>-1.83880074129282E-2</c:v>
                </c:pt>
                <c:pt idx="497">
                  <c:v>-1.8528935841575198E-2</c:v>
                </c:pt>
                <c:pt idx="498">
                  <c:v>-1.8674508513812499E-2</c:v>
                </c:pt>
                <c:pt idx="499">
                  <c:v>-1.88247603928378E-2</c:v>
                </c:pt>
                <c:pt idx="500">
                  <c:v>-1.89797246928365E-2</c:v>
                </c:pt>
                <c:pt idx="501">
                  <c:v>-1.9139432775611798E-2</c:v>
                </c:pt>
                <c:pt idx="502">
                  <c:v>-1.9303914043365799E-2</c:v>
                </c:pt>
                <c:pt idx="503">
                  <c:v>-1.9473195827510201E-2</c:v>
                </c:pt>
                <c:pt idx="504">
                  <c:v>-1.96473032733732E-2</c:v>
                </c:pt>
                <c:pt idx="505">
                  <c:v>-1.9826259220673902E-2</c:v>
                </c:pt>
                <c:pt idx="506">
                  <c:v>-2.00100840796241E-2</c:v>
                </c:pt>
                <c:pt idx="507">
                  <c:v>-2.0198795702518299E-2</c:v>
                </c:pt>
                <c:pt idx="508">
                  <c:v>-2.0392409250663601E-2</c:v>
                </c:pt>
                <c:pt idx="509">
                  <c:v>-2.0590937056502601E-2</c:v>
                </c:pt>
                <c:pt idx="510">
                  <c:v>-2.0794388480770601E-2</c:v>
                </c:pt>
                <c:pt idx="511">
                  <c:v>-2.10027697645313E-2</c:v>
                </c:pt>
                <c:pt idx="512">
                  <c:v>-2.12160838759223E-2</c:v>
                </c:pt>
                <c:pt idx="513">
                  <c:v>-2.1434330351441402E-2</c:v>
                </c:pt>
                <c:pt idx="514">
                  <c:v>-2.1657505131600599E-2</c:v>
                </c:pt>
                <c:pt idx="515">
                  <c:v>-2.1885600390764499E-2</c:v>
                </c:pt>
                <c:pt idx="516">
                  <c:v>-2.2118604360985301E-2</c:v>
                </c:pt>
                <c:pt idx="517">
                  <c:v>-2.2356501149646699E-2</c:v>
                </c:pt>
                <c:pt idx="518">
                  <c:v>-2.2599270550712099E-2</c:v>
                </c:pt>
                <c:pt idx="519">
                  <c:v>-2.28468878493772E-2</c:v>
                </c:pt>
                <c:pt idx="520">
                  <c:v>-2.30993236199112E-2</c:v>
                </c:pt>
                <c:pt idx="521">
                  <c:v>-2.3356543516472199E-2</c:v>
                </c:pt>
                <c:pt idx="522">
                  <c:v>-2.3618508056668899E-2</c:v>
                </c:pt>
                <c:pt idx="523">
                  <c:v>-2.3885172397637801E-2</c:v>
                </c:pt>
                <c:pt idx="524">
                  <c:v>-2.4156486104393301E-2</c:v>
                </c:pt>
                <c:pt idx="525">
                  <c:v>-2.44323929102068E-2</c:v>
                </c:pt>
                <c:pt idx="526">
                  <c:v>-2.47128304687548E-2</c:v>
                </c:pt>
                <c:pt idx="527">
                  <c:v>-2.49977300977757E-2</c:v>
                </c:pt>
                <c:pt idx="528">
                  <c:v>-2.5287016513957199E-2</c:v>
                </c:pt>
                <c:pt idx="529">
                  <c:v>-2.5580607558777099E-2</c:v>
                </c:pt>
                <c:pt idx="530">
                  <c:v>-2.5878413915002799E-2</c:v>
                </c:pt>
                <c:pt idx="531">
                  <c:v>-2.61803388135485E-2</c:v>
                </c:pt>
                <c:pt idx="532">
                  <c:v>-2.6486277730378999E-2</c:v>
                </c:pt>
                <c:pt idx="533">
                  <c:v>-2.6796118073135099E-2</c:v>
                </c:pt>
                <c:pt idx="534">
                  <c:v>-2.7109738857150199E-2</c:v>
                </c:pt>
                <c:pt idx="535">
                  <c:v>-2.74270103705078E-2</c:v>
                </c:pt>
                <c:pt idx="536">
                  <c:v>-2.7747793827784601E-2</c:v>
                </c:pt>
                <c:pt idx="537">
                  <c:v>-2.8071941012105799E-2</c:v>
                </c:pt>
                <c:pt idx="538">
                  <c:v>-2.83992939051287E-2</c:v>
                </c:pt>
                <c:pt idx="539">
                  <c:v>-2.87296843045514E-2</c:v>
                </c:pt>
                <c:pt idx="540">
                  <c:v>-2.9062933428733999E-2</c:v>
                </c:pt>
                <c:pt idx="541">
                  <c:v>-2.9398851507997498E-2</c:v>
                </c:pt>
                <c:pt idx="542">
                  <c:v>-2.97372373621499E-2</c:v>
                </c:pt>
                <c:pt idx="543">
                  <c:v>-3.0077877963772499E-2</c:v>
                </c:pt>
                <c:pt idx="544">
                  <c:v>-3.0420547986773998E-2</c:v>
                </c:pt>
                <c:pt idx="545">
                  <c:v>-3.0765009339700999E-2</c:v>
                </c:pt>
                <c:pt idx="546">
                  <c:v>-3.1111010683270501E-2</c:v>
                </c:pt>
                <c:pt idx="547">
                  <c:v>-3.1458286931559401E-2</c:v>
                </c:pt>
                <c:pt idx="548">
                  <c:v>-3.1806558736263001E-2</c:v>
                </c:pt>
                <c:pt idx="549">
                  <c:v>-3.2155531953398202E-2</c:v>
                </c:pt>
                <c:pt idx="550">
                  <c:v>-3.2504897091795597E-2</c:v>
                </c:pt>
                <c:pt idx="551">
                  <c:v>-3.28543287426813E-2</c:v>
                </c:pt>
                <c:pt idx="552">
                  <c:v>-3.32034849896123E-2</c:v>
                </c:pt>
                <c:pt idx="553">
                  <c:v>-3.35520067979726E-2</c:v>
                </c:pt>
                <c:pt idx="554">
                  <c:v>-3.3899517383184703E-2</c:v>
                </c:pt>
                <c:pt idx="555">
                  <c:v>-3.4245621556728702E-2</c:v>
                </c:pt>
                <c:pt idx="556">
                  <c:v>-3.4589905048981399E-2</c:v>
                </c:pt>
                <c:pt idx="557">
                  <c:v>-3.4931933807805397E-2</c:v>
                </c:pt>
                <c:pt idx="558">
                  <c:v>-3.5271253271716103E-2</c:v>
                </c:pt>
                <c:pt idx="559">
                  <c:v>-3.5607387616331997E-2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D5-4828-9207-1F56BEDB9CF4}"/>
            </c:ext>
          </c:extLst>
        </c:ser>
        <c:ser>
          <c:idx val="2"/>
          <c:order val="2"/>
          <c:tx>
            <c:v>0.5% 100kpa</c:v>
          </c:tx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Exp_res!$Q$3:$Q$150</c:f>
              <c:numCache>
                <c:formatCode>General</c:formatCode>
                <c:ptCount val="148"/>
                <c:pt idx="0">
                  <c:v>0</c:v>
                </c:pt>
                <c:pt idx="1">
                  <c:v>1.50974654136186E-3</c:v>
                </c:pt>
                <c:pt idx="2">
                  <c:v>5.0324884712062102E-3</c:v>
                </c:pt>
                <c:pt idx="3">
                  <c:v>8.5552304010505596E-3</c:v>
                </c:pt>
                <c:pt idx="4">
                  <c:v>1.35877188722568E-2</c:v>
                </c:pt>
                <c:pt idx="5">
                  <c:v>1.9626705037704199E-2</c:v>
                </c:pt>
                <c:pt idx="6">
                  <c:v>3.2711175062840402E-2</c:v>
                </c:pt>
                <c:pt idx="7">
                  <c:v>4.3279400852373397E-2</c:v>
                </c:pt>
                <c:pt idx="8">
                  <c:v>5.3847626641906503E-2</c:v>
                </c:pt>
                <c:pt idx="9">
                  <c:v>6.1396359348715797E-2</c:v>
                </c:pt>
                <c:pt idx="10">
                  <c:v>6.7435345514163303E-2</c:v>
                </c:pt>
                <c:pt idx="11">
                  <c:v>8.0016566692178798E-2</c:v>
                </c:pt>
                <c:pt idx="12">
                  <c:v>8.6055552857626297E-2</c:v>
                </c:pt>
                <c:pt idx="13">
                  <c:v>9.9140022882762399E-2</c:v>
                </c:pt>
                <c:pt idx="14">
                  <c:v>0.11323099060213999</c:v>
                </c:pt>
                <c:pt idx="15">
                  <c:v>0.12329596754455199</c:v>
                </c:pt>
                <c:pt idx="16">
                  <c:v>0.134367442181206</c:v>
                </c:pt>
                <c:pt idx="17">
                  <c:v>0.14543891681786</c:v>
                </c:pt>
                <c:pt idx="18">
                  <c:v>0.15550389376027199</c:v>
                </c:pt>
                <c:pt idx="19">
                  <c:v>0.17160785686813201</c:v>
                </c:pt>
                <c:pt idx="20">
                  <c:v>0.189724815364474</c:v>
                </c:pt>
                <c:pt idx="21">
                  <c:v>0.20381578308385201</c:v>
                </c:pt>
                <c:pt idx="22">
                  <c:v>0</c:v>
                </c:pt>
                <c:pt idx="23">
                  <c:v>2.0125720752726299E-3</c:v>
                </c:pt>
                <c:pt idx="24">
                  <c:v>4.0251441505452599E-3</c:v>
                </c:pt>
                <c:pt idx="25">
                  <c:v>7.0440022634542104E-3</c:v>
                </c:pt>
                <c:pt idx="26">
                  <c:v>1.40880045269084E-2</c:v>
                </c:pt>
                <c:pt idx="27">
                  <c:v>2.4654007922089698E-2</c:v>
                </c:pt>
                <c:pt idx="28">
                  <c:v>3.5723154336089198E-2</c:v>
                </c:pt>
                <c:pt idx="29">
                  <c:v>4.4779728674816E-2</c:v>
                </c:pt>
                <c:pt idx="30">
                  <c:v>5.3333159994724703E-2</c:v>
                </c:pt>
                <c:pt idx="31">
                  <c:v>6.3899163389906005E-2</c:v>
                </c:pt>
                <c:pt idx="32">
                  <c:v>6.8930593578087604E-2</c:v>
                </c:pt>
                <c:pt idx="33">
                  <c:v>7.3962023766269203E-2</c:v>
                </c:pt>
                <c:pt idx="34">
                  <c:v>8.1006026029723302E-2</c:v>
                </c:pt>
                <c:pt idx="35">
                  <c:v>9.3584601500177306E-2</c:v>
                </c:pt>
                <c:pt idx="36">
                  <c:v>9.8616031688358793E-2</c:v>
                </c:pt>
                <c:pt idx="37">
                  <c:v>0.107672606027086</c:v>
                </c:pt>
                <c:pt idx="38">
                  <c:v>0.12025118149753999</c:v>
                </c:pt>
                <c:pt idx="39">
                  <c:v>0.130314041873903</c:v>
                </c:pt>
                <c:pt idx="40">
                  <c:v>0.13886747319381099</c:v>
                </c:pt>
                <c:pt idx="41">
                  <c:v>0.14691776149490199</c:v>
                </c:pt>
                <c:pt idx="42">
                  <c:v>0.15949633696535601</c:v>
                </c:pt>
                <c:pt idx="43">
                  <c:v>0.17056548337935501</c:v>
                </c:pt>
                <c:pt idx="44">
                  <c:v>0.18364720186862701</c:v>
                </c:pt>
                <c:pt idx="45">
                  <c:v>0.20176035054608099</c:v>
                </c:pt>
              </c:numCache>
            </c:numRef>
          </c:xVal>
          <c:yVal>
            <c:numRef>
              <c:f>Exp_res!$S$3:$S$150</c:f>
              <c:numCache>
                <c:formatCode>General</c:formatCode>
                <c:ptCount val="148"/>
                <c:pt idx="0">
                  <c:v>0</c:v>
                </c:pt>
                <c:pt idx="1">
                  <c:v>1.43917766613184E-3</c:v>
                </c:pt>
                <c:pt idx="2">
                  <c:v>1.67455719096648E-3</c:v>
                </c:pt>
                <c:pt idx="3">
                  <c:v>1.8426854229912301E-3</c:v>
                </c:pt>
                <c:pt idx="4">
                  <c:v>4.03507756859394E-4</c:v>
                </c:pt>
                <c:pt idx="5">
                  <c:v>-2.9388814957925801E-3</c:v>
                </c:pt>
                <c:pt idx="6">
                  <c:v>-9.7850631038402906E-3</c:v>
                </c:pt>
                <c:pt idx="7">
                  <c:v>-1.47952844181778E-2</c:v>
                </c:pt>
                <c:pt idx="8">
                  <c:v>-2.1540589087010599E-2</c:v>
                </c:pt>
                <c:pt idx="9">
                  <c:v>-2.5911923119653998E-2</c:v>
                </c:pt>
                <c:pt idx="10">
                  <c:v>-2.8332969660810399E-2</c:v>
                </c:pt>
                <c:pt idx="11">
                  <c:v>-3.1789686111239203E-2</c:v>
                </c:pt>
                <c:pt idx="12">
                  <c:v>-3.3289389940899999E-2</c:v>
                </c:pt>
                <c:pt idx="13">
                  <c:v>-3.6746106391328803E-2</c:v>
                </c:pt>
                <c:pt idx="14">
                  <c:v>-4.08887860284185E-2</c:v>
                </c:pt>
                <c:pt idx="15">
                  <c:v>-4.2442290892327199E-2</c:v>
                </c:pt>
                <c:pt idx="16">
                  <c:v>-4.3767141360682202E-2</c:v>
                </c:pt>
                <c:pt idx="17">
                  <c:v>-4.4688484072177799E-2</c:v>
                </c:pt>
                <c:pt idx="18">
                  <c:v>-4.6188187901838602E-2</c:v>
                </c:pt>
                <c:pt idx="19">
                  <c:v>-4.7338185008887902E-2</c:v>
                </c:pt>
                <c:pt idx="20">
                  <c:v>-4.8723561640771802E-2</c:v>
                </c:pt>
                <c:pt idx="21">
                  <c:v>-4.9934084911349902E-2</c:v>
                </c:pt>
                <c:pt idx="22">
                  <c:v>0</c:v>
                </c:pt>
                <c:pt idx="23">
                  <c:v>7.4570456139947305E-4</c:v>
                </c:pt>
                <c:pt idx="24">
                  <c:v>1.0883255760965301E-3</c:v>
                </c:pt>
                <c:pt idx="25">
                  <c:v>1.72654119170869E-3</c:v>
                </c:pt>
                <c:pt idx="26">
                  <c:v>5.7103502449509195E-4</c:v>
                </c:pt>
                <c:pt idx="27">
                  <c:v>-2.4789638122198702E-3</c:v>
                </c:pt>
                <c:pt idx="28">
                  <c:v>-7.3092483135371701E-3</c:v>
                </c:pt>
                <c:pt idx="29">
                  <c:v>-1.15684977903594E-2</c:v>
                </c:pt>
                <c:pt idx="30">
                  <c:v>-1.4094488016361199E-2</c:v>
                </c:pt>
                <c:pt idx="31">
                  <c:v>-1.7722239936682999E-2</c:v>
                </c:pt>
                <c:pt idx="32">
                  <c:v>-1.9159904586588301E-2</c:v>
                </c:pt>
                <c:pt idx="33">
                  <c:v>-2.0315410753801801E-2</c:v>
                </c:pt>
                <c:pt idx="34">
                  <c:v>-2.2727193974904601E-2</c:v>
                </c:pt>
                <c:pt idx="35">
                  <c:v>-2.5723448338726002E-2</c:v>
                </c:pt>
                <c:pt idx="36">
                  <c:v>-2.6240738890327402E-2</c:v>
                </c:pt>
                <c:pt idx="37">
                  <c:v>-2.80277426140415E-2</c:v>
                </c:pt>
                <c:pt idx="38">
                  <c:v>-2.88271916483346E-2</c:v>
                </c:pt>
                <c:pt idx="39">
                  <c:v>-3.0036442288441899E-2</c:v>
                </c:pt>
                <c:pt idx="40">
                  <c:v>-3.0614195372048701E-2</c:v>
                </c:pt>
                <c:pt idx="41">
                  <c:v>-3.1245692928549101E-2</c:v>
                </c:pt>
                <c:pt idx="42">
                  <c:v>-3.2226529558858297E-2</c:v>
                </c:pt>
                <c:pt idx="43">
                  <c:v>-3.2858027115358797E-2</c:v>
                </c:pt>
                <c:pt idx="44">
                  <c:v>-3.3261110662061201E-2</c:v>
                </c:pt>
                <c:pt idx="45">
                  <c:v>-3.4584568307067402E-2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D5-4828-9207-1F56BEDB9CF4}"/>
            </c:ext>
          </c:extLst>
        </c:ser>
        <c:ser>
          <c:idx val="3"/>
          <c:order val="3"/>
          <c:tx>
            <c:v>0.5% 100kpa</c:v>
          </c:tx>
          <c:spPr>
            <a:ln w="144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44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Exp_res!$BI$3:$BI$650</c:f>
              <c:numCache>
                <c:formatCode>General</c:formatCode>
                <c:ptCount val="648"/>
                <c:pt idx="0">
                  <c:v>0</c:v>
                </c:pt>
                <c:pt idx="1">
                  <c:v>1.22655099878269E-5</c:v>
                </c:pt>
                <c:pt idx="2">
                  <c:v>3.66827027512801E-5</c:v>
                </c:pt>
                <c:pt idx="3">
                  <c:v>6.10292656862385E-5</c:v>
                </c:pt>
                <c:pt idx="4">
                  <c:v>8.5304619578060496E-5</c:v>
                </c:pt>
                <c:pt idx="5">
                  <c:v>1.09508209469929E-4</c:v>
                </c:pt>
                <c:pt idx="6">
                  <c:v>1.3363950427404099E-4</c:v>
                </c:pt>
                <c:pt idx="7">
                  <c:v>1.5769799642485801E-4</c:v>
                </c:pt>
                <c:pt idx="8">
                  <c:v>1.8168320152837E-4</c:v>
                </c:pt>
                <c:pt idx="9">
                  <c:v>2.0559465800752E-4</c:v>
                </c:pt>
                <c:pt idx="10">
                  <c:v>2.29431926745249E-4</c:v>
                </c:pt>
                <c:pt idx="11">
                  <c:v>2.5319459072619798E-4</c:v>
                </c:pt>
                <c:pt idx="12">
                  <c:v>2.7688225467638799E-4</c:v>
                </c:pt>
                <c:pt idx="13">
                  <c:v>3.0049454470349E-4</c:v>
                </c:pt>
                <c:pt idx="14">
                  <c:v>3.24031107936302E-4</c:v>
                </c:pt>
                <c:pt idx="15">
                  <c:v>3.4749161216570399E-4</c:v>
                </c:pt>
                <c:pt idx="16">
                  <c:v>3.70875745485822E-4</c:v>
                </c:pt>
                <c:pt idx="17">
                  <c:v>3.9418321593754599E-4</c:v>
                </c:pt>
                <c:pt idx="18">
                  <c:v>4.1741375115301999E-4</c:v>
                </c:pt>
                <c:pt idx="19">
                  <c:v>4.4056709800284997E-4</c:v>
                </c:pt>
                <c:pt idx="20">
                  <c:v>4.6364302224559498E-4</c:v>
                </c:pt>
                <c:pt idx="21">
                  <c:v>4.8664130817959703E-4</c:v>
                </c:pt>
                <c:pt idx="22">
                  <c:v>5.0956175829791497E-4</c:v>
                </c:pt>
                <c:pt idx="23">
                  <c:v>5.3240419294642695E-4</c:v>
                </c:pt>
                <c:pt idx="24">
                  <c:v>5.5516844998430295E-4</c:v>
                </c:pt>
                <c:pt idx="25">
                  <c:v>5.7785438444845304E-4</c:v>
                </c:pt>
                <c:pt idx="26">
                  <c:v>6.0046186822098398E-4</c:v>
                </c:pt>
                <c:pt idx="27">
                  <c:v>6.2299078969999704E-4</c:v>
                </c:pt>
                <c:pt idx="28">
                  <c:v>6.4544105347396599E-4</c:v>
                </c:pt>
                <c:pt idx="29">
                  <c:v>6.6781257999923001E-4</c:v>
                </c:pt>
                <c:pt idx="30">
                  <c:v>6.9010530528126098E-4</c:v>
                </c:pt>
                <c:pt idx="31">
                  <c:v>7.1231918055936303E-4</c:v>
                </c:pt>
                <c:pt idx="32">
                  <c:v>7.3445417199447904E-4</c:v>
                </c:pt>
                <c:pt idx="33">
                  <c:v>7.5651026036085696E-4</c:v>
                </c:pt>
                <c:pt idx="34">
                  <c:v>7.7848744074075402E-4</c:v>
                </c:pt>
                <c:pt idx="35">
                  <c:v>8.0038572222269802E-4</c:v>
                </c:pt>
                <c:pt idx="36">
                  <c:v>8.2220512760259603E-4</c:v>
                </c:pt>
                <c:pt idx="37">
                  <c:v>8.4394569308904202E-4</c:v>
                </c:pt>
                <c:pt idx="38">
                  <c:v>8.6560746801042101E-4</c:v>
                </c:pt>
                <c:pt idx="39">
                  <c:v>8.8719051452652397E-4</c:v>
                </c:pt>
                <c:pt idx="40">
                  <c:v>9.0869490734209895E-4</c:v>
                </c:pt>
                <c:pt idx="41">
                  <c:v>9.3012073342412795E-4</c:v>
                </c:pt>
                <c:pt idx="42">
                  <c:v>9.5146809172152905E-4</c:v>
                </c:pt>
                <c:pt idx="43">
                  <c:v>9.7273709288810497E-4</c:v>
                </c:pt>
                <c:pt idx="44">
                  <c:v>9.9392785900807292E-4</c:v>
                </c:pt>
                <c:pt idx="45">
                  <c:v>1.0150405233242501E-3</c:v>
                </c:pt>
                <c:pt idx="46">
                  <c:v>1.0360752299688901E-3</c:v>
                </c:pt>
                <c:pt idx="47">
                  <c:v>1.05703213369757E-3</c:v>
                </c:pt>
                <c:pt idx="48">
                  <c:v>1.0779113996250301E-3</c:v>
                </c:pt>
                <c:pt idx="49">
                  <c:v>1.09871320296376E-3</c:v>
                </c:pt>
                <c:pt idx="50">
                  <c:v>1.1194377287650601E-3</c:v>
                </c:pt>
                <c:pt idx="51">
                  <c:v>1.14008517166237E-3</c:v>
                </c:pt>
                <c:pt idx="52">
                  <c:v>1.16065573561704E-3</c:v>
                </c:pt>
                <c:pt idx="53">
                  <c:v>1.18114963366647E-3</c:v>
                </c:pt>
                <c:pt idx="54">
                  <c:v>1.2015670876742901E-3</c:v>
                </c:pt>
                <c:pt idx="55">
                  <c:v>1.22190832808284E-3</c:v>
                </c:pt>
                <c:pt idx="56">
                  <c:v>1.2421735936684599E-3</c:v>
                </c:pt>
                <c:pt idx="57">
                  <c:v>1.26236313129762E-3</c:v>
                </c:pt>
                <c:pt idx="58">
                  <c:v>1.2824771956868001E-3</c:v>
                </c:pt>
                <c:pt idx="59">
                  <c:v>1.3025160491632699E-3</c:v>
                </c:pt>
                <c:pt idx="60">
                  <c:v>1.32247996142886E-3</c:v>
                </c:pt>
                <c:pt idx="61">
                  <c:v>1.3423692093255501E-3</c:v>
                </c:pt>
                <c:pt idx="62">
                  <c:v>1.36218407660282E-3</c:v>
                </c:pt>
                <c:pt idx="63">
                  <c:v>1.3819248536880099E-3</c:v>
                </c:pt>
                <c:pt idx="64">
                  <c:v>1.4015918374582299E-3</c:v>
                </c:pt>
                <c:pt idx="65">
                  <c:v>1.42118533101436E-3</c:v>
                </c:pt>
                <c:pt idx="66">
                  <c:v>1.4407056434578801E-3</c:v>
                </c:pt>
                <c:pt idx="67">
                  <c:v>1.46015308966913E-3</c:v>
                </c:pt>
                <c:pt idx="68">
                  <c:v>1.47952799008846E-3</c:v>
                </c:pt>
                <c:pt idx="69">
                  <c:v>1.4988306704991599E-3</c:v>
                </c:pt>
                <c:pt idx="70">
                  <c:v>1.5180614618130999E-3</c:v>
                </c:pt>
                <c:pt idx="71">
                  <c:v>1.53722069985827E-3</c:v>
                </c:pt>
                <c:pt idx="72">
                  <c:v>1.5563087251690001E-3</c:v>
                </c:pt>
                <c:pt idx="73">
                  <c:v>1.5753258827784699E-3</c:v>
                </c:pt>
                <c:pt idx="74">
                  <c:v>1.5942725220139001E-3</c:v>
                </c:pt>
                <c:pt idx="75">
                  <c:v>1.6131489962934E-3</c:v>
                </c:pt>
                <c:pt idx="76">
                  <c:v>1.63195566292668E-3</c:v>
                </c:pt>
                <c:pt idx="77">
                  <c:v>1.65069288291689E-3</c:v>
                </c:pt>
                <c:pt idx="78">
                  <c:v>1.6693610207663501E-3</c:v>
                </c:pt>
                <c:pt idx="79">
                  <c:v>1.6879604442839201E-3</c:v>
                </c:pt>
                <c:pt idx="80">
                  <c:v>1.70649152439583E-3</c:v>
                </c:pt>
                <c:pt idx="81">
                  <c:v>1.7249546349585401E-3</c:v>
                </c:pt>
                <c:pt idx="82">
                  <c:v>1.74335015257535E-3</c:v>
                </c:pt>
                <c:pt idx="83">
                  <c:v>1.7616784564148599E-3</c:v>
                </c:pt>
                <c:pt idx="84">
                  <c:v>1.7799399280328499E-3</c:v>
                </c:pt>
                <c:pt idx="85">
                  <c:v>1.79813495119729E-3</c:v>
                </c:pt>
                <c:pt idx="86">
                  <c:v>1.8162639117155299E-3</c:v>
                </c:pt>
                <c:pt idx="87">
                  <c:v>1.83432719726539E-3</c:v>
                </c:pt>
                <c:pt idx="88">
                  <c:v>1.85232519722893E-3</c:v>
                </c:pt>
                <c:pt idx="89">
                  <c:v>1.8702583025290299E-3</c:v>
                </c:pt>
                <c:pt idx="90">
                  <c:v>1.8881269054697601E-3</c:v>
                </c:pt>
                <c:pt idx="91">
                  <c:v>1.9059313995792499E-3</c:v>
                </c:pt>
                <c:pt idx="92">
                  <c:v>1.9236721794561101E-3</c:v>
                </c:pt>
                <c:pt idx="93">
                  <c:v>1.94134964061906E-3</c:v>
                </c:pt>
                <c:pt idx="94">
                  <c:v>1.9589641793599198E-3</c:v>
                </c:pt>
                <c:pt idx="95">
                  <c:v>1.9765161925993399E-3</c:v>
                </c:pt>
                <c:pt idx="96">
                  <c:v>1.9940060777466702E-3</c:v>
                </c:pt>
                <c:pt idx="97">
                  <c:v>2.0114342325624102E-3</c:v>
                </c:pt>
                <c:pt idx="98">
                  <c:v>2.0288010550243499E-3</c:v>
                </c:pt>
                <c:pt idx="99">
                  <c:v>2.04610694319694E-3</c:v>
                </c:pt>
                <c:pt idx="100">
                  <c:v>2.0633522951043E-3</c:v>
                </c:pt>
                <c:pt idx="101">
                  <c:v>2.0805375086060799E-3</c:v>
                </c:pt>
                <c:pt idx="102">
                  <c:v>2.0976629812772202E-3</c:v>
                </c:pt>
                <c:pt idx="103">
                  <c:v>2.1147291102905398E-3</c:v>
                </c:pt>
                <c:pt idx="104">
                  <c:v>2.13173629230331E-3</c:v>
                </c:pt>
                <c:pt idx="105">
                  <c:v>2.1486849233467802E-3</c:v>
                </c:pt>
                <c:pt idx="106">
                  <c:v>2.1655753987188998E-3</c:v>
                </c:pt>
                <c:pt idx="107">
                  <c:v>2.1824081128809501E-3</c:v>
                </c:pt>
                <c:pt idx="108">
                  <c:v>2.1991834593569999E-3</c:v>
                </c:pt>
                <c:pt idx="109">
                  <c:v>2.2159018306368598E-3</c:v>
                </c:pt>
                <c:pt idx="110">
                  <c:v>2.23256361808249E-3</c:v>
                </c:pt>
                <c:pt idx="111">
                  <c:v>2.2491692118370601E-3</c:v>
                </c:pt>
                <c:pt idx="112">
                  <c:v>2.2657190007382201E-3</c:v>
                </c:pt>
                <c:pt idx="113">
                  <c:v>2.2822133722336501E-3</c:v>
                </c:pt>
                <c:pt idx="114">
                  <c:v>2.2986527123002799E-3</c:v>
                </c:pt>
                <c:pt idx="115">
                  <c:v>2.3150374053666602E-3</c:v>
                </c:pt>
                <c:pt idx="116">
                  <c:v>2.3313678342382301E-3</c:v>
                </c:pt>
                <c:pt idx="117">
                  <c:v>2.3476443800256801E-3</c:v>
                </c:pt>
                <c:pt idx="118">
                  <c:v>2.3638674220766999E-3</c:v>
                </c:pt>
                <c:pt idx="119">
                  <c:v>2.3800373379101701E-3</c:v>
                </c:pt>
                <c:pt idx="120">
                  <c:v>2.39615450315365E-3</c:v>
                </c:pt>
                <c:pt idx="121">
                  <c:v>2.4097996377943701E-3</c:v>
                </c:pt>
                <c:pt idx="122">
                  <c:v>2.4747325782115501E-3</c:v>
                </c:pt>
                <c:pt idx="123">
                  <c:v>2.53979085706665E-3</c:v>
                </c:pt>
                <c:pt idx="124">
                  <c:v>2.6049739770580001E-3</c:v>
                </c:pt>
                <c:pt idx="125">
                  <c:v>2.67028147930987E-3</c:v>
                </c:pt>
                <c:pt idx="126">
                  <c:v>2.7357129428236902E-3</c:v>
                </c:pt>
                <c:pt idx="127">
                  <c:v>2.8012679839349601E-3</c:v>
                </c:pt>
                <c:pt idx="128">
                  <c:v>2.8669462557748401E-3</c:v>
                </c:pt>
                <c:pt idx="129">
                  <c:v>2.93274744773876E-3</c:v>
                </c:pt>
                <c:pt idx="130">
                  <c:v>2.99867128496055E-3</c:v>
                </c:pt>
                <c:pt idx="131">
                  <c:v>3.0647175277941901E-3</c:v>
                </c:pt>
                <c:pt idx="132">
                  <c:v>3.1308859713020699E-3</c:v>
                </c:pt>
                <c:pt idx="133">
                  <c:v>3.19717644475145E-3</c:v>
                </c:pt>
                <c:pt idx="134">
                  <c:v>3.2635888111182099E-3</c:v>
                </c:pt>
                <c:pt idx="135">
                  <c:v>3.3301229665991501E-3</c:v>
                </c:pt>
                <c:pt idx="136">
                  <c:v>3.3967788401323001E-3</c:v>
                </c:pt>
                <c:pt idx="137">
                  <c:v>3.4635563929260602E-3</c:v>
                </c:pt>
                <c:pt idx="138">
                  <c:v>3.5304556179972502E-3</c:v>
                </c:pt>
                <c:pt idx="139">
                  <c:v>3.5974765397179401E-3</c:v>
                </c:pt>
                <c:pt idx="140">
                  <c:v>3.6646192133718801E-3</c:v>
                </c:pt>
                <c:pt idx="141">
                  <c:v>3.73188372471973E-3</c:v>
                </c:pt>
                <c:pt idx="142">
                  <c:v>3.79927018957441E-3</c:v>
                </c:pt>
                <c:pt idx="143">
                  <c:v>3.86677875338557E-3</c:v>
                </c:pt>
                <c:pt idx="144">
                  <c:v>3.9344095908342303E-3</c:v>
                </c:pt>
                <c:pt idx="145">
                  <c:v>4.0021629054366997E-3</c:v>
                </c:pt>
                <c:pt idx="146">
                  <c:v>4.0700389291588902E-3</c:v>
                </c:pt>
                <c:pt idx="147">
                  <c:v>4.1380379220405297E-3</c:v>
                </c:pt>
                <c:pt idx="148">
                  <c:v>4.2061601718290098E-3</c:v>
                </c:pt>
                <c:pt idx="149">
                  <c:v>4.2744059936236896E-3</c:v>
                </c:pt>
                <c:pt idx="150">
                  <c:v>4.3427757295300901E-3</c:v>
                </c:pt>
                <c:pt idx="151">
                  <c:v>4.41126974832424E-3</c:v>
                </c:pt>
                <c:pt idx="152">
                  <c:v>4.4798884451269297E-3</c:v>
                </c:pt>
                <c:pt idx="153">
                  <c:v>4.5486322410886798E-3</c:v>
                </c:pt>
                <c:pt idx="154">
                  <c:v>4.6175015830839201E-3</c:v>
                </c:pt>
                <c:pt idx="155">
                  <c:v>4.6864969434159201E-3</c:v>
                </c:pt>
                <c:pt idx="156">
                  <c:v>4.7556188195314901E-3</c:v>
                </c:pt>
                <c:pt idx="157">
                  <c:v>4.8248677337458697E-3</c:v>
                </c:pt>
                <c:pt idx="158">
                  <c:v>4.8942442329774002E-3</c:v>
                </c:pt>
                <c:pt idx="159">
                  <c:v>4.9637488884923297E-3</c:v>
                </c:pt>
                <c:pt idx="160">
                  <c:v>5.0333822956594903E-3</c:v>
                </c:pt>
                <c:pt idx="161">
                  <c:v>5.1031450737145396E-3</c:v>
                </c:pt>
                <c:pt idx="162">
                  <c:v>5.1730378655347204E-3</c:v>
                </c:pt>
                <c:pt idx="163">
                  <c:v>5.2430613374224704E-3</c:v>
                </c:pt>
                <c:pt idx="164">
                  <c:v>5.3132161788993597E-3</c:v>
                </c:pt>
                <c:pt idx="165">
                  <c:v>5.3835031025092801E-3</c:v>
                </c:pt>
                <c:pt idx="166">
                  <c:v>5.4539228436316697E-3</c:v>
                </c:pt>
                <c:pt idx="167">
                  <c:v>5.5244761603034697E-3</c:v>
                </c:pt>
                <c:pt idx="168">
                  <c:v>5.5951638330514102E-3</c:v>
                </c:pt>
                <c:pt idx="169">
                  <c:v>5.6659866647327901E-3</c:v>
                </c:pt>
                <c:pt idx="170">
                  <c:v>5.7369454803860602E-3</c:v>
                </c:pt>
                <c:pt idx="171">
                  <c:v>5.80804112709064E-3</c:v>
                </c:pt>
                <c:pt idx="172">
                  <c:v>5.87927447383559E-3</c:v>
                </c:pt>
                <c:pt idx="173">
                  <c:v>5.9506464113974998E-3</c:v>
                </c:pt>
                <c:pt idx="174">
                  <c:v>6.0221578522275396E-3</c:v>
                </c:pt>
                <c:pt idx="175">
                  <c:v>6.09380973034712E-3</c:v>
                </c:pt>
                <c:pt idx="176">
                  <c:v>6.1656030012526399E-3</c:v>
                </c:pt>
                <c:pt idx="177">
                  <c:v>6.2375386418290699E-3</c:v>
                </c:pt>
                <c:pt idx="178">
                  <c:v>6.3096176502722302E-3</c:v>
                </c:pt>
                <c:pt idx="179">
                  <c:v>6.3818410460195702E-3</c:v>
                </c:pt>
                <c:pt idx="180">
                  <c:v>6.4542098696897497E-3</c:v>
                </c:pt>
                <c:pt idx="181">
                  <c:v>6.5267251830306598E-3</c:v>
                </c:pt>
                <c:pt idx="182">
                  <c:v>6.5993880688762401E-3</c:v>
                </c:pt>
                <c:pt idx="183">
                  <c:v>6.6721996311112303E-3</c:v>
                </c:pt>
                <c:pt idx="184">
                  <c:v>6.7451609946444797E-3</c:v>
                </c:pt>
                <c:pt idx="185">
                  <c:v>6.8182733053909102E-3</c:v>
                </c:pt>
                <c:pt idx="186">
                  <c:v>6.8915377302613198E-3</c:v>
                </c:pt>
                <c:pt idx="187">
                  <c:v>6.9649554571607E-3</c:v>
                </c:pt>
                <c:pt idx="188">
                  <c:v>7.0385276949944597E-3</c:v>
                </c:pt>
                <c:pt idx="189">
                  <c:v>7.1122556736833301E-3</c:v>
                </c:pt>
                <c:pt idx="190">
                  <c:v>7.1861406441855197E-3</c:v>
                </c:pt>
                <c:pt idx="191">
                  <c:v>7.2601838785280202E-3</c:v>
                </c:pt>
                <c:pt idx="192">
                  <c:v>7.3343866698448697E-3</c:v>
                </c:pt>
                <c:pt idx="193">
                  <c:v>7.40875033242425E-3</c:v>
                </c:pt>
                <c:pt idx="194">
                  <c:v>7.4832762017630998E-3</c:v>
                </c:pt>
                <c:pt idx="195">
                  <c:v>7.5579656346300497E-3</c:v>
                </c:pt>
                <c:pt idx="196">
                  <c:v>7.6328200091360099E-3</c:v>
                </c:pt>
                <c:pt idx="197">
                  <c:v>7.7078407248127104E-3</c:v>
                </c:pt>
                <c:pt idx="198">
                  <c:v>7.78302920269963E-3</c:v>
                </c:pt>
                <c:pt idx="199">
                  <c:v>7.8583868854380599E-3</c:v>
                </c:pt>
                <c:pt idx="200">
                  <c:v>7.9339152373737194E-3</c:v>
                </c:pt>
                <c:pt idx="201">
                  <c:v>8.0096157446671208E-3</c:v>
                </c:pt>
                <c:pt idx="202">
                  <c:v>8.0854899154118795E-3</c:v>
                </c:pt>
                <c:pt idx="203">
                  <c:v>8.1615392797606302E-3</c:v>
                </c:pt>
                <c:pt idx="204">
                  <c:v>8.2377653900594806E-3</c:v>
                </c:pt>
                <c:pt idx="205">
                  <c:v>8.3141698209899893E-3</c:v>
                </c:pt>
                <c:pt idx="206">
                  <c:v>8.3907541697193395E-3</c:v>
                </c:pt>
                <c:pt idx="207">
                  <c:v>8.4675200560582701E-3</c:v>
                </c:pt>
                <c:pt idx="208">
                  <c:v>8.5444691226276605E-3</c:v>
                </c:pt>
                <c:pt idx="209">
                  <c:v>8.6216030350322794E-3</c:v>
                </c:pt>
                <c:pt idx="210">
                  <c:v>8.6989234820433903E-3</c:v>
                </c:pt>
                <c:pt idx="211">
                  <c:v>8.7764321757896301E-3</c:v>
                </c:pt>
                <c:pt idx="212">
                  <c:v>8.8541308519550898E-3</c:v>
                </c:pt>
                <c:pt idx="213">
                  <c:v>8.9320212699869703E-3</c:v>
                </c:pt>
                <c:pt idx="214">
                  <c:v>9.0101052133106391E-3</c:v>
                </c:pt>
                <c:pt idx="215">
                  <c:v>9.08838448955363E-3</c:v>
                </c:pt>
                <c:pt idx="216">
                  <c:v>9.1668609307776292E-3</c:v>
                </c:pt>
                <c:pt idx="217">
                  <c:v>9.2455363937193093E-3</c:v>
                </c:pt>
                <c:pt idx="218">
                  <c:v>9.3244127600400004E-3</c:v>
                </c:pt>
                <c:pt idx="219">
                  <c:v>9.40349193658346E-3</c:v>
                </c:pt>
                <c:pt idx="220">
                  <c:v>9.4827758556429494E-3</c:v>
                </c:pt>
                <c:pt idx="221">
                  <c:v>9.5622664752368792E-3</c:v>
                </c:pt>
                <c:pt idx="222">
                  <c:v>9.6419657793938001E-3</c:v>
                </c:pt>
                <c:pt idx="223">
                  <c:v>9.7218757784462897E-3</c:v>
                </c:pt>
                <c:pt idx="224">
                  <c:v>9.8019985093336908E-3</c:v>
                </c:pt>
                <c:pt idx="225">
                  <c:v>9.8823360359150802E-3</c:v>
                </c:pt>
                <c:pt idx="226">
                  <c:v>9.9628904492907004E-3</c:v>
                </c:pt>
                <c:pt idx="227">
                  <c:v>1.00436638681337E-2</c:v>
                </c:pt>
                <c:pt idx="228">
                  <c:v>1.01246584390311E-2</c:v>
                </c:pt>
                <c:pt idx="229">
                  <c:v>1.0205876336835101E-2</c:v>
                </c:pt>
                <c:pt idx="230">
                  <c:v>1.0287319765024E-2</c:v>
                </c:pt>
                <c:pt idx="231">
                  <c:v>1.03689909560736E-2</c:v>
                </c:pt>
                <c:pt idx="232">
                  <c:v>1.0450892171838399E-2</c:v>
                </c:pt>
                <c:pt idx="233">
                  <c:v>1.05330257039443E-2</c:v>
                </c:pt>
                <c:pt idx="234">
                  <c:v>1.0615393874191E-2</c:v>
                </c:pt>
                <c:pt idx="235">
                  <c:v>1.06979990349656E-2</c:v>
                </c:pt>
                <c:pt idx="236">
                  <c:v>1.07808435696676E-2</c:v>
                </c:pt>
                <c:pt idx="237">
                  <c:v>1.08639298931447E-2</c:v>
                </c:pt>
                <c:pt idx="238">
                  <c:v>1.0947260452140299E-2</c:v>
                </c:pt>
                <c:pt idx="239">
                  <c:v>1.10308377257526E-2</c:v>
                </c:pt>
                <c:pt idx="240">
                  <c:v>1.11146642259059E-2</c:v>
                </c:pt>
                <c:pt idx="241">
                  <c:v>1.1198742497833499E-2</c:v>
                </c:pt>
                <c:pt idx="242">
                  <c:v>1.12830751205734E-2</c:v>
                </c:pt>
                <c:pt idx="243">
                  <c:v>1.13676647074767E-2</c:v>
                </c:pt>
                <c:pt idx="244">
                  <c:v>1.1452513906728599E-2</c:v>
                </c:pt>
                <c:pt idx="245">
                  <c:v>1.1537625401883E-2</c:v>
                </c:pt>
                <c:pt idx="246">
                  <c:v>1.16230019124096E-2</c:v>
                </c:pt>
                <c:pt idx="247">
                  <c:v>1.1708646194256199E-2</c:v>
                </c:pt>
                <c:pt idx="248">
                  <c:v>1.1794561040423901E-2</c:v>
                </c:pt>
                <c:pt idx="249">
                  <c:v>1.1880749281556901E-2</c:v>
                </c:pt>
                <c:pt idx="250">
                  <c:v>1.1967213786547399E-2</c:v>
                </c:pt>
                <c:pt idx="251">
                  <c:v>1.2053957463154999E-2</c:v>
                </c:pt>
                <c:pt idx="252">
                  <c:v>1.2140983258641699E-2</c:v>
                </c:pt>
                <c:pt idx="253">
                  <c:v>1.2228294160422801E-2</c:v>
                </c:pt>
                <c:pt idx="254">
                  <c:v>1.2315893196732999E-2</c:v>
                </c:pt>
                <c:pt idx="255">
                  <c:v>1.2403783437310601E-2</c:v>
                </c:pt>
                <c:pt idx="256">
                  <c:v>1.24919679940969E-2</c:v>
                </c:pt>
                <c:pt idx="257">
                  <c:v>1.2580450021953699E-2</c:v>
                </c:pt>
                <c:pt idx="258">
                  <c:v>1.26692327193985E-2</c:v>
                </c:pt>
                <c:pt idx="259">
                  <c:v>1.27583193293578E-2</c:v>
                </c:pt>
                <c:pt idx="260">
                  <c:v>1.28477131399385E-2</c:v>
                </c:pt>
                <c:pt idx="261">
                  <c:v>1.29374174852192E-2</c:v>
                </c:pt>
                <c:pt idx="262">
                  <c:v>1.3027435746060301E-2</c:v>
                </c:pt>
                <c:pt idx="263">
                  <c:v>1.3117771350934899E-2</c:v>
                </c:pt>
                <c:pt idx="264">
                  <c:v>1.3208427776779301E-2</c:v>
                </c:pt>
                <c:pt idx="265">
                  <c:v>1.32994085498656E-2</c:v>
                </c:pt>
                <c:pt idx="266">
                  <c:v>1.3390717246695201E-2</c:v>
                </c:pt>
                <c:pt idx="267">
                  <c:v>1.3482357494915199E-2</c:v>
                </c:pt>
                <c:pt idx="268">
                  <c:v>1.35743329742571E-2</c:v>
                </c:pt>
                <c:pt idx="269">
                  <c:v>1.3666647417499201E-2</c:v>
                </c:pt>
                <c:pt idx="270">
                  <c:v>1.37593046114534E-2</c:v>
                </c:pt>
                <c:pt idx="271">
                  <c:v>1.3852308397975899E-2</c:v>
                </c:pt>
                <c:pt idx="272">
                  <c:v>1.3945662675004401E-2</c:v>
                </c:pt>
                <c:pt idx="273">
                  <c:v>1.40393713976206E-2</c:v>
                </c:pt>
                <c:pt idx="274">
                  <c:v>1.4133438579140499E-2</c:v>
                </c:pt>
                <c:pt idx="275">
                  <c:v>1.4227868292230999E-2</c:v>
                </c:pt>
                <c:pt idx="276">
                  <c:v>1.43226646700564E-2</c:v>
                </c:pt>
                <c:pt idx="277">
                  <c:v>1.4417831907453301E-2</c:v>
                </c:pt>
                <c:pt idx="278">
                  <c:v>1.4513374262135699E-2</c:v>
                </c:pt>
                <c:pt idx="279">
                  <c:v>1.4609296055931101E-2</c:v>
                </c:pt>
                <c:pt idx="280">
                  <c:v>1.4705601676049101E-2</c:v>
                </c:pt>
                <c:pt idx="281">
                  <c:v>1.48022955763813E-2</c:v>
                </c:pt>
                <c:pt idx="282">
                  <c:v>1.48993822788368E-2</c:v>
                </c:pt>
                <c:pt idx="283">
                  <c:v>1.49968663747111E-2</c:v>
                </c:pt>
                <c:pt idx="284">
                  <c:v>1.5094752526091699E-2</c:v>
                </c:pt>
                <c:pt idx="285">
                  <c:v>1.51930454673E-2</c:v>
                </c:pt>
                <c:pt idx="286">
                  <c:v>1.5291750006371599E-2</c:v>
                </c:pt>
                <c:pt idx="287">
                  <c:v>1.5390871026575799E-2</c:v>
                </c:pt>
                <c:pt idx="288">
                  <c:v>1.5490413487975301E-2</c:v>
                </c:pt>
                <c:pt idx="289">
                  <c:v>1.5590382429027799E-2</c:v>
                </c:pt>
                <c:pt idx="290">
                  <c:v>1.5690782968230101E-2</c:v>
                </c:pt>
                <c:pt idx="291">
                  <c:v>1.5791620305807001E-2</c:v>
                </c:pt>
                <c:pt idx="292">
                  <c:v>1.5892899725446E-2</c:v>
                </c:pt>
                <c:pt idx="293">
                  <c:v>1.5994626596078199E-2</c:v>
                </c:pt>
                <c:pt idx="294">
                  <c:v>1.6096806373708802E-2</c:v>
                </c:pt>
                <c:pt idx="295">
                  <c:v>1.61994446032977E-2</c:v>
                </c:pt>
                <c:pt idx="296">
                  <c:v>1.6302546920691101E-2</c:v>
                </c:pt>
                <c:pt idx="297">
                  <c:v>1.6406119054607499E-2</c:v>
                </c:pt>
                <c:pt idx="298">
                  <c:v>1.6510166828679101E-2</c:v>
                </c:pt>
                <c:pt idx="299">
                  <c:v>1.6614696163548499E-2</c:v>
                </c:pt>
                <c:pt idx="300">
                  <c:v>1.6719713079027101E-2</c:v>
                </c:pt>
                <c:pt idx="301">
                  <c:v>1.6825223696312199E-2</c:v>
                </c:pt>
                <c:pt idx="302">
                  <c:v>1.69312342402675E-2</c:v>
                </c:pt>
                <c:pt idx="303">
                  <c:v>1.7037751041769699E-2</c:v>
                </c:pt>
                <c:pt idx="304">
                  <c:v>1.71447805401212E-2</c:v>
                </c:pt>
                <c:pt idx="305">
                  <c:v>1.7252329285532698E-2</c:v>
                </c:pt>
                <c:pt idx="306">
                  <c:v>1.7360403941677999E-2</c:v>
                </c:pt>
                <c:pt idx="307">
                  <c:v>1.74690112883229E-2</c:v>
                </c:pt>
                <c:pt idx="308">
                  <c:v>1.7578158224031502E-2</c:v>
                </c:pt>
                <c:pt idx="309">
                  <c:v>1.7687851768951799E-2</c:v>
                </c:pt>
                <c:pt idx="310">
                  <c:v>1.7798099067683499E-2</c:v>
                </c:pt>
                <c:pt idx="311">
                  <c:v>1.79089073922322E-2</c:v>
                </c:pt>
                <c:pt idx="312">
                  <c:v>1.8020284145051101E-2</c:v>
                </c:pt>
                <c:pt idx="313">
                  <c:v>1.8132236862174699E-2</c:v>
                </c:pt>
                <c:pt idx="314">
                  <c:v>1.8244773216447401E-2</c:v>
                </c:pt>
                <c:pt idx="315">
                  <c:v>1.8357901020850199E-2</c:v>
                </c:pt>
                <c:pt idx="316">
                  <c:v>1.8471628231929299E-2</c:v>
                </c:pt>
                <c:pt idx="317">
                  <c:v>1.8585962953330901E-2</c:v>
                </c:pt>
                <c:pt idx="318">
                  <c:v>1.8700913439444598E-2</c:v>
                </c:pt>
                <c:pt idx="319">
                  <c:v>1.8816488099161401E-2</c:v>
                </c:pt>
                <c:pt idx="320">
                  <c:v>1.8932695499748398E-2</c:v>
                </c:pt>
                <c:pt idx="321">
                  <c:v>1.9049544370846799E-2</c:v>
                </c:pt>
                <c:pt idx="322">
                  <c:v>1.9167043608596598E-2</c:v>
                </c:pt>
                <c:pt idx="323">
                  <c:v>1.92852022798921E-2</c:v>
                </c:pt>
                <c:pt idx="324">
                  <c:v>1.9404029626775302E-2</c:v>
                </c:pt>
                <c:pt idx="325">
                  <c:v>1.9523535070970901E-2</c:v>
                </c:pt>
                <c:pt idx="326">
                  <c:v>1.9643728218568499E-2</c:v>
                </c:pt>
                <c:pt idx="327">
                  <c:v>1.9764618864858901E-2</c:v>
                </c:pt>
                <c:pt idx="328">
                  <c:v>1.9886216999328798E-2</c:v>
                </c:pt>
                <c:pt idx="329">
                  <c:v>2.00085328108217E-2</c:v>
                </c:pt>
                <c:pt idx="330">
                  <c:v>2.01315766928713E-2</c:v>
                </c:pt>
                <c:pt idx="331">
                  <c:v>2.0255359249212901E-2</c:v>
                </c:pt>
                <c:pt idx="332">
                  <c:v>2.03798912994827E-2</c:v>
                </c:pt>
                <c:pt idx="333">
                  <c:v>2.0505183885109801E-2</c:v>
                </c:pt>
                <c:pt idx="334">
                  <c:v>2.0631248275411001E-2</c:v>
                </c:pt>
                <c:pt idx="335">
                  <c:v>2.0758095973894799E-2</c:v>
                </c:pt>
                <c:pt idx="336">
                  <c:v>2.0885738724785101E-2</c:v>
                </c:pt>
                <c:pt idx="337">
                  <c:v>2.1014188519773401E-2</c:v>
                </c:pt>
                <c:pt idx="338">
                  <c:v>2.1143457605006698E-2</c:v>
                </c:pt>
                <c:pt idx="339">
                  <c:v>2.1273558488325701E-2</c:v>
                </c:pt>
                <c:pt idx="340">
                  <c:v>2.1404503946759301E-2</c:v>
                </c:pt>
                <c:pt idx="341">
                  <c:v>2.1536307034289302E-2</c:v>
                </c:pt>
                <c:pt idx="342">
                  <c:v>2.1668981089896601E-2</c:v>
                </c:pt>
                <c:pt idx="343">
                  <c:v>2.18025397458993E-2</c:v>
                </c:pt>
                <c:pt idx="344">
                  <c:v>2.19369969365985E-2</c:v>
                </c:pt>
                <c:pt idx="345">
                  <c:v>2.2072366907242999E-2</c:v>
                </c:pt>
                <c:pt idx="346">
                  <c:v>2.22086642233277E-2</c:v>
                </c:pt>
                <c:pt idx="347">
                  <c:v>2.2345903780241799E-2</c:v>
                </c:pt>
                <c:pt idx="348">
                  <c:v>2.2484100813281199E-2</c:v>
                </c:pt>
                <c:pt idx="349">
                  <c:v>2.2623270908041899E-2</c:v>
                </c:pt>
                <c:pt idx="350">
                  <c:v>2.2763430011212799E-2</c:v>
                </c:pt>
                <c:pt idx="351">
                  <c:v>2.2904594441785699E-2</c:v>
                </c:pt>
                <c:pt idx="352">
                  <c:v>2.3046780902701701E-2</c:v>
                </c:pt>
                <c:pt idx="353">
                  <c:v>2.31900064929552E-2</c:v>
                </c:pt>
                <c:pt idx="354">
                  <c:v>2.3334288720176101E-2</c:v>
                </c:pt>
                <c:pt idx="355">
                  <c:v>2.3479645513715001E-2</c:v>
                </c:pt>
                <c:pt idx="356">
                  <c:v>2.3626095238252699E-2</c:v>
                </c:pt>
                <c:pt idx="357">
                  <c:v>2.3773656707962099E-2</c:v>
                </c:pt>
                <c:pt idx="358">
                  <c:v>2.3922349201247899E-2</c:v>
                </c:pt>
                <c:pt idx="359">
                  <c:v>2.4072192476093501E-2</c:v>
                </c:pt>
                <c:pt idx="360">
                  <c:v>2.4223206786044098E-2</c:v>
                </c:pt>
                <c:pt idx="361">
                  <c:v>2.4375412896858999E-2</c:v>
                </c:pt>
                <c:pt idx="362">
                  <c:v>2.45288321038666E-2</c:v>
                </c:pt>
                <c:pt idx="363">
                  <c:v>2.4683486250056699E-2</c:v>
                </c:pt>
                <c:pt idx="364">
                  <c:v>2.4839397744950999E-2</c:v>
                </c:pt>
                <c:pt idx="365">
                  <c:v>2.4996589584287798E-2</c:v>
                </c:pt>
                <c:pt idx="366">
                  <c:v>2.5155085370566901E-2</c:v>
                </c:pt>
                <c:pt idx="367">
                  <c:v>2.5314909334498498E-2</c:v>
                </c:pt>
                <c:pt idx="368">
                  <c:v>2.5476086357404899E-2</c:v>
                </c:pt>
                <c:pt idx="369">
                  <c:v>2.5638641994624602E-2</c:v>
                </c:pt>
                <c:pt idx="370">
                  <c:v>2.5802602499975302E-2</c:v>
                </c:pt>
                <c:pt idx="371">
                  <c:v>2.5967994851331399E-2</c:v>
                </c:pt>
                <c:pt idx="372">
                  <c:v>2.61348467773782E-2</c:v>
                </c:pt>
                <c:pt idx="373">
                  <c:v>2.6303186785609702E-2</c:v>
                </c:pt>
                <c:pt idx="374">
                  <c:v>2.6473044191636201E-2</c:v>
                </c:pt>
                <c:pt idx="375">
                  <c:v>2.6644449149880099E-2</c:v>
                </c:pt>
                <c:pt idx="376">
                  <c:v>2.6817432685735599E-2</c:v>
                </c:pt>
                <c:pt idx="377">
                  <c:v>2.6992026729279299E-2</c:v>
                </c:pt>
                <c:pt idx="378">
                  <c:v>2.71682641506205E-2</c:v>
                </c:pt>
                <c:pt idx="379">
                  <c:v>2.7346178796988301E-2</c:v>
                </c:pt>
                <c:pt idx="380">
                  <c:v>2.7525805531658499E-2</c:v>
                </c:pt>
                <c:pt idx="381">
                  <c:v>2.77071802748305E-2</c:v>
                </c:pt>
                <c:pt idx="382">
                  <c:v>2.7890340046573099E-2</c:v>
                </c:pt>
                <c:pt idx="383">
                  <c:v>2.8075323011963998E-2</c:v>
                </c:pt>
                <c:pt idx="384">
                  <c:v>2.82621685285608E-2</c:v>
                </c:pt>
                <c:pt idx="385">
                  <c:v>2.8450917196347399E-2</c:v>
                </c:pt>
                <c:pt idx="386">
                  <c:v>2.8641610910312702E-2</c:v>
                </c:pt>
                <c:pt idx="387">
                  <c:v>2.8834292915829601E-2</c:v>
                </c:pt>
                <c:pt idx="388">
                  <c:v>2.90290078670138E-2</c:v>
                </c:pt>
                <c:pt idx="389">
                  <c:v>2.9225801888258102E-2</c:v>
                </c:pt>
                <c:pt idx="390">
                  <c:v>2.9424722639148901E-2</c:v>
                </c:pt>
                <c:pt idx="391">
                  <c:v>2.9625819382992701E-2</c:v>
                </c:pt>
                <c:pt idx="392">
                  <c:v>2.9829143059193399E-2</c:v>
                </c:pt>
                <c:pt idx="393">
                  <c:v>3.0034746359743202E-2</c:v>
                </c:pt>
                <c:pt idx="394">
                  <c:v>3.0242683810110901E-2</c:v>
                </c:pt>
                <c:pt idx="395">
                  <c:v>3.04530118548321E-2</c:v>
                </c:pt>
                <c:pt idx="396">
                  <c:v>3.0665788948134001E-2</c:v>
                </c:pt>
                <c:pt idx="397">
                  <c:v>3.0881075649952499E-2</c:v>
                </c:pt>
                <c:pt idx="398">
                  <c:v>3.1098934727731099E-2</c:v>
                </c:pt>
                <c:pt idx="399">
                  <c:v>3.1319431264422097E-2</c:v>
                </c:pt>
                <c:pt idx="400">
                  <c:v>3.15426327731506E-2</c:v>
                </c:pt>
                <c:pt idx="401">
                  <c:v>3.1768609319036203E-2</c:v>
                </c:pt>
                <c:pt idx="402">
                  <c:v>3.1997433648717301E-2</c:v>
                </c:pt>
                <c:pt idx="403">
                  <c:v>3.2229181328166101E-2</c:v>
                </c:pt>
                <c:pt idx="404">
                  <c:v>3.24639308894396E-2</c:v>
                </c:pt>
                <c:pt idx="405">
                  <c:v>3.2701763987067603E-2</c:v>
                </c:pt>
                <c:pt idx="406">
                  <c:v>3.2942765564847702E-2</c:v>
                </c:pt>
                <c:pt idx="407">
                  <c:v>3.3187024033885799E-2</c:v>
                </c:pt>
                <c:pt idx="408">
                  <c:v>3.3434631462802601E-2</c:v>
                </c:pt>
                <c:pt idx="409">
                  <c:v>3.3685683781116103E-2</c:v>
                </c:pt>
                <c:pt idx="410">
                  <c:v>3.3940280996907102E-2</c:v>
                </c:pt>
                <c:pt idx="411">
                  <c:v>3.4198527429986199E-2</c:v>
                </c:pt>
                <c:pt idx="412">
                  <c:v>3.4460531961904198E-2</c:v>
                </c:pt>
                <c:pt idx="413">
                  <c:v>3.47264083042816E-2</c:v>
                </c:pt>
                <c:pt idx="414">
                  <c:v>3.4996275287090498E-2</c:v>
                </c:pt>
                <c:pt idx="415">
                  <c:v>3.5270257168691699E-2</c:v>
                </c:pt>
                <c:pt idx="416">
                  <c:v>3.5548483969621403E-2</c:v>
                </c:pt>
                <c:pt idx="417">
                  <c:v>3.5831091832342198E-2</c:v>
                </c:pt>
                <c:pt idx="418">
                  <c:v>3.6118223409412002E-2</c:v>
                </c:pt>
                <c:pt idx="419">
                  <c:v>3.6410028282803999E-2</c:v>
                </c:pt>
                <c:pt idx="420">
                  <c:v>3.6706663417419801E-2</c:v>
                </c:pt>
                <c:pt idx="421">
                  <c:v>3.7008293652188697E-2</c:v>
                </c:pt>
                <c:pt idx="422">
                  <c:v>3.7315092232545602E-2</c:v>
                </c:pt>
                <c:pt idx="423">
                  <c:v>3.7627241388536903E-2</c:v>
                </c:pt>
                <c:pt idx="424">
                  <c:v>3.7944932963313603E-2</c:v>
                </c:pt>
                <c:pt idx="425">
                  <c:v>3.8268369097367E-2</c:v>
                </c:pt>
                <c:pt idx="426">
                  <c:v>3.8597762974532997E-2</c:v>
                </c:pt>
                <c:pt idx="427">
                  <c:v>3.8933339636565097E-2</c:v>
                </c:pt>
                <c:pt idx="428">
                  <c:v>3.9275336873964402E-2</c:v>
                </c:pt>
                <c:pt idx="429">
                  <c:v>3.9624006201779499E-2</c:v>
                </c:pt>
                <c:pt idx="430">
                  <c:v>3.9979613930270302E-2</c:v>
                </c:pt>
                <c:pt idx="431">
                  <c:v>4.03424423416988E-2</c:v>
                </c:pt>
                <c:pt idx="432">
                  <c:v>4.0712790986099701E-2</c:v>
                </c:pt>
                <c:pt idx="433">
                  <c:v>4.1090978110735601E-2</c:v>
                </c:pt>
                <c:pt idx="434">
                  <c:v>4.14773422401013E-2</c:v>
                </c:pt>
                <c:pt idx="435">
                  <c:v>4.1872243925875803E-2</c:v>
                </c:pt>
                <c:pt idx="436">
                  <c:v>4.2276067689197498E-2</c:v>
                </c:pt>
                <c:pt idx="437">
                  <c:v>4.26892241811445E-2</c:v>
                </c:pt>
                <c:pt idx="438">
                  <c:v>4.3112152591457398E-2</c:v>
                </c:pt>
                <c:pt idx="439">
                  <c:v>4.3545323340471197E-2</c:v>
                </c:pt>
                <c:pt idx="440">
                  <c:v>4.39892410951013E-2</c:v>
                </c:pt>
                <c:pt idx="441">
                  <c:v>4.4444448156758701E-2</c:v>
                </c:pt>
                <c:pt idx="442">
                  <c:v>4.4911528277527597E-2</c:v>
                </c:pt>
                <c:pt idx="443">
                  <c:v>4.53911109711281E-2</c:v>
                </c:pt>
                <c:pt idx="444">
                  <c:v>4.58838763975589E-2</c:v>
                </c:pt>
                <c:pt idx="445">
                  <c:v>4.63905609153695E-2</c:v>
                </c:pt>
                <c:pt idx="446">
                  <c:v>4.6911963413946101E-2</c:v>
                </c:pt>
                <c:pt idx="447">
                  <c:v>4.7448952560883099E-2</c:v>
                </c:pt>
                <c:pt idx="448">
                  <c:v>4.8002475127576501E-2</c:v>
                </c:pt>
                <c:pt idx="449">
                  <c:v>4.8573565591114101E-2</c:v>
                </c:pt>
                <c:pt idx="450">
                  <c:v>4.9163357254286E-2</c:v>
                </c:pt>
                <c:pt idx="451">
                  <c:v>4.9773095180683201E-2</c:v>
                </c:pt>
                <c:pt idx="452">
                  <c:v>5.0404151311845898E-2</c:v>
                </c:pt>
                <c:pt idx="453">
                  <c:v>5.1058042222915503E-2</c:v>
                </c:pt>
                <c:pt idx="454">
                  <c:v>5.1736450088563299E-2</c:v>
                </c:pt>
                <c:pt idx="455">
                  <c:v>5.2441247580819299E-2</c:v>
                </c:pt>
                <c:pt idx="456">
                  <c:v>5.3174527616871699E-2</c:v>
                </c:pt>
                <c:pt idx="457">
                  <c:v>5.3938639134924297E-2</c:v>
                </c:pt>
                <c:pt idx="458">
                  <c:v>5.4736230423886797E-2</c:v>
                </c:pt>
                <c:pt idx="459">
                  <c:v>5.5570302002732802E-2</c:v>
                </c:pt>
                <c:pt idx="460">
                  <c:v>5.6444271688490498E-2</c:v>
                </c:pt>
                <c:pt idx="461">
                  <c:v>5.7362055383126803E-2</c:v>
                </c:pt>
                <c:pt idx="462">
                  <c:v>5.8328168362241098E-2</c:v>
                </c:pt>
                <c:pt idx="463">
                  <c:v>5.9347853636068801E-2</c:v>
                </c:pt>
                <c:pt idx="464">
                  <c:v>6.0427246547252803E-2</c:v>
                </c:pt>
                <c:pt idx="465">
                  <c:v>6.1573588603756002E-2</c:v>
                </c:pt>
                <c:pt idx="466">
                  <c:v>6.2795509328296098E-2</c:v>
                </c:pt>
                <c:pt idx="467">
                  <c:v>6.4103403827966393E-2</c:v>
                </c:pt>
                <c:pt idx="468">
                  <c:v>6.55099479058113E-2</c:v>
                </c:pt>
                <c:pt idx="469">
                  <c:v>6.6032543422811105E-2</c:v>
                </c:pt>
                <c:pt idx="470">
                  <c:v>6.6561429072592104E-2</c:v>
                </c:pt>
                <c:pt idx="471">
                  <c:v>6.7096822678511595E-2</c:v>
                </c:pt>
                <c:pt idx="472">
                  <c:v>6.7638870450822799E-2</c:v>
                </c:pt>
                <c:pt idx="473">
                  <c:v>6.8187723241494802E-2</c:v>
                </c:pt>
                <c:pt idx="474">
                  <c:v>6.8743536721409496E-2</c:v>
                </c:pt>
                <c:pt idx="475">
                  <c:v>6.9306471565431502E-2</c:v>
                </c:pt>
                <c:pt idx="476">
                  <c:v>6.9876693645757201E-2</c:v>
                </c:pt>
                <c:pt idx="477">
                  <c:v>7.0454374233974396E-2</c:v>
                </c:pt>
                <c:pt idx="478">
                  <c:v>7.1039690212291506E-2</c:v>
                </c:pt>
                <c:pt idx="479">
                  <c:v>7.1632824294421693E-2</c:v>
                </c:pt>
                <c:pt idx="480">
                  <c:v>7.22339652566375E-2</c:v>
                </c:pt>
                <c:pt idx="481">
                  <c:v>7.2843308179543501E-2</c:v>
                </c:pt>
                <c:pt idx="482">
                  <c:v>7.34610547011499E-2</c:v>
                </c:pt>
                <c:pt idx="483">
                  <c:v>7.4087413281863898E-2</c:v>
                </c:pt>
                <c:pt idx="484">
                  <c:v>7.4722599482057506E-2</c:v>
                </c:pt>
                <c:pt idx="485">
                  <c:v>7.5366836252912101E-2</c:v>
                </c:pt>
                <c:pt idx="486">
                  <c:v>7.6020354241283394E-2</c:v>
                </c:pt>
                <c:pt idx="487">
                  <c:v>7.6683392109382006E-2</c:v>
                </c:pt>
                <c:pt idx="488">
                  <c:v>7.7356196870113594E-2</c:v>
                </c:pt>
                <c:pt idx="489">
                  <c:v>7.8039024238982499E-2</c:v>
                </c:pt>
                <c:pt idx="490">
                  <c:v>7.8732139003517707E-2</c:v>
                </c:pt>
                <c:pt idx="491">
                  <c:v>7.9435815411252594E-2</c:v>
                </c:pt>
                <c:pt idx="492">
                  <c:v>8.0150337577350197E-2</c:v>
                </c:pt>
                <c:pt idx="493">
                  <c:v>8.0875999913050195E-2</c:v>
                </c:pt>
                <c:pt idx="494">
                  <c:v>8.1613107576188101E-2</c:v>
                </c:pt>
                <c:pt idx="495">
                  <c:v>8.2361976945130005E-2</c:v>
                </c:pt>
                <c:pt idx="496">
                  <c:v>8.3122936117555599E-2</c:v>
                </c:pt>
                <c:pt idx="497">
                  <c:v>8.3896325435630997E-2</c:v>
                </c:pt>
                <c:pt idx="498">
                  <c:v>8.4682498039214807E-2</c:v>
                </c:pt>
                <c:pt idx="499">
                  <c:v>8.5481820448870094E-2</c:v>
                </c:pt>
                <c:pt idx="500">
                  <c:v>8.6294673180577305E-2</c:v>
                </c:pt>
                <c:pt idx="501">
                  <c:v>8.7121451394185201E-2</c:v>
                </c:pt>
                <c:pt idx="502">
                  <c:v>8.7962565577792098E-2</c:v>
                </c:pt>
                <c:pt idx="503">
                  <c:v>8.88184422704099E-2</c:v>
                </c:pt>
                <c:pt idx="504">
                  <c:v>8.9689524825448397E-2</c:v>
                </c:pt>
                <c:pt idx="505">
                  <c:v>9.0576274217745098E-2</c:v>
                </c:pt>
                <c:pt idx="506">
                  <c:v>9.14791698970851E-2</c:v>
                </c:pt>
                <c:pt idx="507">
                  <c:v>9.2398710691382793E-2</c:v>
                </c:pt>
                <c:pt idx="508">
                  <c:v>9.3335415762947294E-2</c:v>
                </c:pt>
                <c:pt idx="509">
                  <c:v>9.4289825621530099E-2</c:v>
                </c:pt>
                <c:pt idx="510">
                  <c:v>9.5262503198152299E-2</c:v>
                </c:pt>
                <c:pt idx="511">
                  <c:v>9.6254034984035106E-2</c:v>
                </c:pt>
                <c:pt idx="512">
                  <c:v>9.7265032239313196E-2</c:v>
                </c:pt>
                <c:pt idx="513">
                  <c:v>9.8296132276604803E-2</c:v>
                </c:pt>
                <c:pt idx="514">
                  <c:v>9.9347999824935501E-2</c:v>
                </c:pt>
                <c:pt idx="515">
                  <c:v>0.10042132847999</c:v>
                </c:pt>
                <c:pt idx="516">
                  <c:v>0.101516842247173</c:v>
                </c:pt>
                <c:pt idx="517">
                  <c:v>0.10263529718452501</c:v>
                </c:pt>
                <c:pt idx="518">
                  <c:v>0.103777483153178</c:v>
                </c:pt>
                <c:pt idx="519">
                  <c:v>0.10494422568369401</c:v>
                </c:pt>
                <c:pt idx="520">
                  <c:v>0.106136387967405</c:v>
                </c:pt>
                <c:pt idx="521">
                  <c:v>0.107354872982694</c:v>
                </c:pt>
                <c:pt idx="522">
                  <c:v>0.108600625767084</c:v>
                </c:pt>
                <c:pt idx="523">
                  <c:v>0.109874635847001</c:v>
                </c:pt>
                <c:pt idx="524">
                  <c:v>0.11117793983822</c:v>
                </c:pt>
                <c:pt idx="525">
                  <c:v>0.11251162423123701</c:v>
                </c:pt>
                <c:pt idx="526">
                  <c:v>0.11387682837718301</c:v>
                </c:pt>
                <c:pt idx="527">
                  <c:v>0.115274747691456</c:v>
                </c:pt>
                <c:pt idx="528">
                  <c:v>0.11670663709391001</c:v>
                </c:pt>
                <c:pt idx="529">
                  <c:v>0.11817381470638599</c:v>
                </c:pt>
                <c:pt idx="530">
                  <c:v>0.119677665830439</c:v>
                </c:pt>
                <c:pt idx="531">
                  <c:v>0.12121964723051901</c:v>
                </c:pt>
                <c:pt idx="532">
                  <c:v>0.122801291750462</c:v>
                </c:pt>
                <c:pt idx="533">
                  <c:v>0.124424213294152</c:v>
                </c:pt>
                <c:pt idx="534">
                  <c:v>0.126090112204466</c:v>
                </c:pt>
                <c:pt idx="535">
                  <c:v>0.12780078107840001</c:v>
                </c:pt>
                <c:pt idx="536">
                  <c:v>0.129558111060396</c:v>
                </c:pt>
                <c:pt idx="537">
                  <c:v>0.131364098660636</c:v>
                </c:pt>
                <c:pt idx="538">
                  <c:v>0.133220853150367</c:v>
                </c:pt>
                <c:pt idx="539">
                  <c:v>0.13513060459231899</c:v>
                </c:pt>
                <c:pt idx="540">
                  <c:v>0.13709571257106501</c:v>
                </c:pt>
                <c:pt idx="541">
                  <c:v>0.13911867569587799</c:v>
                </c:pt>
                <c:pt idx="542">
                  <c:v>0.14120214195737199</c:v>
                </c:pt>
                <c:pt idx="543">
                  <c:v>0.143348920029154</c:v>
                </c:pt>
                <c:pt idx="544">
                  <c:v>0.145561991617044</c:v>
                </c:pt>
                <c:pt idx="545">
                  <c:v>0.147844524971395</c:v>
                </c:pt>
                <c:pt idx="546">
                  <c:v>0.150199889692782</c:v>
                </c:pt>
                <c:pt idx="547">
                  <c:v>0.15263167297841501</c:v>
                </c:pt>
                <c:pt idx="548">
                  <c:v>0.15514369747602699</c:v>
                </c:pt>
                <c:pt idx="549">
                  <c:v>0.15774004093456701</c:v>
                </c:pt>
                <c:pt idx="550">
                  <c:v>0.16042505786689401</c:v>
                </c:pt>
                <c:pt idx="551">
                  <c:v>0.16320340346971199</c:v>
                </c:pt>
                <c:pt idx="552">
                  <c:v>0.16608006008076101</c:v>
                </c:pt>
                <c:pt idx="553">
                  <c:v>0.16906036649376199</c:v>
                </c:pt>
                <c:pt idx="554">
                  <c:v>0.17215005049875601</c:v>
                </c:pt>
                <c:pt idx="555">
                  <c:v>0.17535526507056901</c:v>
                </c:pt>
                <c:pt idx="556">
                  <c:v>0.17868262869276699</c:v>
                </c:pt>
                <c:pt idx="557">
                  <c:v>0.182139270380313</c:v>
                </c:pt>
                <c:pt idx="558">
                  <c:v>0.185732880053637</c:v>
                </c:pt>
                <c:pt idx="559">
                  <c:v>0.189471765022624</c:v>
                </c:pt>
                <c:pt idx="560">
                  <c:v>0.19336491346446899</c:v>
                </c:pt>
                <c:pt idx="561">
                  <c:v>0.19742206592870701</c:v>
                </c:pt>
                <c:pt idx="562">
                  <c:v>0.20165379608102799</c:v>
                </c:pt>
                <c:pt idx="563">
                  <c:v>0.206071602111222</c:v>
                </c:pt>
              </c:numCache>
            </c:numRef>
          </c:xVal>
          <c:yVal>
            <c:numRef>
              <c:f>Exp_res!$BK$3:$BK$650</c:f>
              <c:numCache>
                <c:formatCode>General</c:formatCode>
                <c:ptCount val="648"/>
                <c:pt idx="0">
                  <c:v>0</c:v>
                </c:pt>
                <c:pt idx="1">
                  <c:v>8.4775984811985799E-6</c:v>
                </c:pt>
                <c:pt idx="2">
                  <c:v>2.5354207173394601E-5</c:v>
                </c:pt>
                <c:pt idx="3">
                  <c:v>4.2182688073001303E-5</c:v>
                </c:pt>
                <c:pt idx="4">
                  <c:v>5.8963314882589903E-5</c:v>
                </c:pt>
                <c:pt idx="5">
                  <c:v>7.5696358976353798E-5</c:v>
                </c:pt>
                <c:pt idx="6">
                  <c:v>9.2382089426785405E-5</c:v>
                </c:pt>
                <c:pt idx="7">
                  <c:v>1.09020773030245E-4</c:v>
                </c:pt>
                <c:pt idx="8">
                  <c:v>1.2561267433323201E-4</c:v>
                </c:pt>
                <c:pt idx="9">
                  <c:v>1.4215805565698399E-4</c:v>
                </c:pt>
                <c:pt idx="10">
                  <c:v>1.5865717712223201E-4</c:v>
                </c:pt>
                <c:pt idx="11">
                  <c:v>1.7511029667492201E-4</c:v>
                </c:pt>
                <c:pt idx="12">
                  <c:v>1.9151767010874799E-4</c:v>
                </c:pt>
                <c:pt idx="13">
                  <c:v>2.07879551090469E-4</c:v>
                </c:pt>
                <c:pt idx="14">
                  <c:v>2.24196191182172E-4</c:v>
                </c:pt>
                <c:pt idx="15">
                  <c:v>2.4046783986576199E-4</c:v>
                </c:pt>
                <c:pt idx="16">
                  <c:v>2.5669474456453797E-4</c:v>
                </c:pt>
                <c:pt idx="17">
                  <c:v>2.72877150667135E-4</c:v>
                </c:pt>
                <c:pt idx="18">
                  <c:v>2.8901530154855002E-4</c:v>
                </c:pt>
                <c:pt idx="19">
                  <c:v>3.0510943859270298E-4</c:v>
                </c:pt>
                <c:pt idx="20">
                  <c:v>3.2115980121430498E-4</c:v>
                </c:pt>
                <c:pt idx="21">
                  <c:v>3.3716662687961399E-4</c:v>
                </c:pt>
                <c:pt idx="22">
                  <c:v>3.5313015112775902E-4</c:v>
                </c:pt>
                <c:pt idx="23">
                  <c:v>3.6905060759233999E-4</c:v>
                </c:pt>
                <c:pt idx="24">
                  <c:v>3.84928228020524E-4</c:v>
                </c:pt>
                <c:pt idx="25">
                  <c:v>4.00763242294104E-4</c:v>
                </c:pt>
                <c:pt idx="26">
                  <c:v>4.1655587844943498E-4</c:v>
                </c:pt>
                <c:pt idx="27">
                  <c:v>4.32306362696965E-4</c:v>
                </c:pt>
                <c:pt idx="28">
                  <c:v>4.48014919441045E-4</c:v>
                </c:pt>
                <c:pt idx="29">
                  <c:v>4.6368177129849E-4</c:v>
                </c:pt>
                <c:pt idx="30">
                  <c:v>4.7930713911783698E-4</c:v>
                </c:pt>
                <c:pt idx="31">
                  <c:v>4.94891241998331E-4</c:v>
                </c:pt>
                <c:pt idx="32">
                  <c:v>5.1043429730766301E-4</c:v>
                </c:pt>
                <c:pt idx="33">
                  <c:v>5.2593652070081695E-4</c:v>
                </c:pt>
                <c:pt idx="34">
                  <c:v>5.4139812613767703E-4</c:v>
                </c:pt>
                <c:pt idx="35">
                  <c:v>5.5681932590104699E-4</c:v>
                </c:pt>
                <c:pt idx="36">
                  <c:v>5.7220033061314995E-4</c:v>
                </c:pt>
                <c:pt idx="37">
                  <c:v>5.8754134925476597E-4</c:v>
                </c:pt>
                <c:pt idx="38">
                  <c:v>6.0284258918006598E-4</c:v>
                </c:pt>
                <c:pt idx="39">
                  <c:v>6.1810425613534098E-4</c:v>
                </c:pt>
                <c:pt idx="40">
                  <c:v>6.3332655427425901E-4</c:v>
                </c:pt>
                <c:pt idx="41">
                  <c:v>6.4850968617506698E-4</c:v>
                </c:pt>
                <c:pt idx="42">
                  <c:v>6.6365385285612995E-4</c:v>
                </c:pt>
                <c:pt idx="43">
                  <c:v>6.7875925379244596E-4</c:v>
                </c:pt>
                <c:pt idx="44">
                  <c:v>6.9382608693133001E-4</c:v>
                </c:pt>
                <c:pt idx="45">
                  <c:v>7.0885454870767996E-4</c:v>
                </c:pt>
                <c:pt idx="46">
                  <c:v>7.2384483405910495E-4</c:v>
                </c:pt>
                <c:pt idx="47">
                  <c:v>7.3879713644203803E-4</c:v>
                </c:pt>
                <c:pt idx="48">
                  <c:v>7.5371164784603399E-4</c:v>
                </c:pt>
                <c:pt idx="49">
                  <c:v>7.6858855880862899E-4</c:v>
                </c:pt>
                <c:pt idx="50">
                  <c:v>7.8342805843006403E-4</c:v>
                </c:pt>
                <c:pt idx="51">
                  <c:v>7.9823033438759404E-4</c:v>
                </c:pt>
                <c:pt idx="52">
                  <c:v>8.1299557294965599E-4</c:v>
                </c:pt>
                <c:pt idx="53">
                  <c:v>8.2772395899032404E-4</c:v>
                </c:pt>
                <c:pt idx="54">
                  <c:v>8.42415676002785E-4</c:v>
                </c:pt>
                <c:pt idx="55">
                  <c:v>8.57070906112825E-4</c:v>
                </c:pt>
                <c:pt idx="56">
                  <c:v>8.7168983009383995E-4</c:v>
                </c:pt>
                <c:pt idx="57">
                  <c:v>8.8627262737781703E-4</c:v>
                </c:pt>
                <c:pt idx="58">
                  <c:v>9.00819476070775E-4</c:v>
                </c:pt>
                <c:pt idx="59">
                  <c:v>9.1533055296430196E-4</c:v>
                </c:pt>
                <c:pt idx="60">
                  <c:v>9.29806033549326E-4</c:v>
                </c:pt>
                <c:pt idx="61">
                  <c:v>9.4424609202891599E-4</c:v>
                </c:pt>
                <c:pt idx="62">
                  <c:v>9.5865090132969005E-4</c:v>
                </c:pt>
                <c:pt idx="63">
                  <c:v>9.7302063311558698E-4</c:v>
                </c:pt>
                <c:pt idx="64">
                  <c:v>9.8735545779970297E-4</c:v>
                </c:pt>
                <c:pt idx="65">
                  <c:v>1.00165554455584E-3</c:v>
                </c:pt>
                <c:pt idx="66">
                  <c:v>1.01592106133146E-3</c:v>
                </c:pt>
                <c:pt idx="67">
                  <c:v>1.03015217485866E-3</c:v>
                </c:pt>
                <c:pt idx="68">
                  <c:v>1.0443490506664801E-3</c:v>
                </c:pt>
                <c:pt idx="69">
                  <c:v>1.0585118530919799E-3</c:v>
                </c:pt>
                <c:pt idx="70">
                  <c:v>1.07264074529213E-3</c:v>
                </c:pt>
                <c:pt idx="71">
                  <c:v>1.0867358892546601E-3</c:v>
                </c:pt>
                <c:pt idx="72">
                  <c:v>1.1007974458092E-3</c:v>
                </c:pt>
                <c:pt idx="73">
                  <c:v>1.11482557463859E-3</c:v>
                </c:pt>
                <c:pt idx="74">
                  <c:v>1.12882043429016E-3</c:v>
                </c:pt>
                <c:pt idx="75">
                  <c:v>1.1427821821849099E-3</c:v>
                </c:pt>
                <c:pt idx="76">
                  <c:v>1.15671097463024E-3</c:v>
                </c:pt>
                <c:pt idx="77">
                  <c:v>1.17060696682845E-3</c:v>
                </c:pt>
                <c:pt idx="78">
                  <c:v>1.1844703128888201E-3</c:v>
                </c:pt>
                <c:pt idx="79">
                  <c:v>1.1983011658366399E-3</c:v>
                </c:pt>
                <c:pt idx="80">
                  <c:v>1.2120996776241199E-3</c:v>
                </c:pt>
                <c:pt idx="81">
                  <c:v>1.2258659991394301E-3</c:v>
                </c:pt>
                <c:pt idx="82">
                  <c:v>1.2396002802180599E-3</c:v>
                </c:pt>
                <c:pt idx="83">
                  <c:v>1.2533026696513799E-3</c:v>
                </c:pt>
                <c:pt idx="84">
                  <c:v>1.2669733151965601E-3</c:v>
                </c:pt>
                <c:pt idx="85">
                  <c:v>1.2806123635870101E-3</c:v>
                </c:pt>
                <c:pt idx="86">
                  <c:v>1.2942199605402399E-3</c:v>
                </c:pt>
                <c:pt idx="87">
                  <c:v>1.30779625076847E-3</c:v>
                </c:pt>
                <c:pt idx="88">
                  <c:v>1.32134137798768E-3</c:v>
                </c:pt>
                <c:pt idx="89">
                  <c:v>1.3348554849260299E-3</c:v>
                </c:pt>
                <c:pt idx="90">
                  <c:v>1.34833871333394E-3</c:v>
                </c:pt>
                <c:pt idx="91">
                  <c:v>1.36179120399216E-3</c:v>
                </c:pt>
                <c:pt idx="92">
                  <c:v>1.3752130967207201E-3</c:v>
                </c:pt>
                <c:pt idx="93">
                  <c:v>1.38860453038794E-3</c:v>
                </c:pt>
                <c:pt idx="94">
                  <c:v>1.4019656429191799E-3</c:v>
                </c:pt>
                <c:pt idx="95">
                  <c:v>1.41529657130455E-3</c:v>
                </c:pt>
                <c:pt idx="96">
                  <c:v>1.42859745160847E-3</c:v>
                </c:pt>
                <c:pt idx="97">
                  <c:v>1.44186841897717E-3</c:v>
                </c:pt>
                <c:pt idx="98">
                  <c:v>1.4551096076471301E-3</c:v>
                </c:pt>
                <c:pt idx="99">
                  <c:v>1.4683211509530501E-3</c:v>
                </c:pt>
                <c:pt idx="100">
                  <c:v>1.48150318133667E-3</c:v>
                </c:pt>
                <c:pt idx="101">
                  <c:v>1.4946558303537999E-3</c:v>
                </c:pt>
                <c:pt idx="102">
                  <c:v>1.5077792286828299E-3</c:v>
                </c:pt>
                <c:pt idx="103">
                  <c:v>1.5208735061319101E-3</c:v>
                </c:pt>
                <c:pt idx="104">
                  <c:v>1.53393879164734E-3</c:v>
                </c:pt>
                <c:pt idx="105">
                  <c:v>1.54697521332103E-3</c:v>
                </c:pt>
                <c:pt idx="106">
                  <c:v>1.55998289839733E-3</c:v>
                </c:pt>
                <c:pt idx="107">
                  <c:v>1.57296197328149E-3</c:v>
                </c:pt>
                <c:pt idx="108">
                  <c:v>1.58591256354637E-3</c:v>
                </c:pt>
                <c:pt idx="109">
                  <c:v>1.5988347939399001E-3</c:v>
                </c:pt>
                <c:pt idx="110">
                  <c:v>1.6117287883927699E-3</c:v>
                </c:pt>
                <c:pt idx="111">
                  <c:v>1.6245946700242E-3</c:v>
                </c:pt>
                <c:pt idx="112">
                  <c:v>1.6374325611508099E-3</c:v>
                </c:pt>
                <c:pt idx="113">
                  <c:v>1.65024258329222E-3</c:v>
                </c:pt>
                <c:pt idx="114">
                  <c:v>1.66302485717833E-3</c:v>
                </c:pt>
                <c:pt idx="115">
                  <c:v>1.67577950275656E-3</c:v>
                </c:pt>
                <c:pt idx="116">
                  <c:v>1.6885066391981E-3</c:v>
                </c:pt>
                <c:pt idx="117">
                  <c:v>1.7012063849045601E-3</c:v>
                </c:pt>
                <c:pt idx="118">
                  <c:v>1.71387885751527E-3</c:v>
                </c:pt>
                <c:pt idx="119">
                  <c:v>1.7265241739130501E-3</c:v>
                </c:pt>
                <c:pt idx="120">
                  <c:v>1.73914245023099E-3</c:v>
                </c:pt>
                <c:pt idx="121">
                  <c:v>1.7444748407908601E-3</c:v>
                </c:pt>
                <c:pt idx="122">
                  <c:v>1.76537681267182E-3</c:v>
                </c:pt>
                <c:pt idx="123">
                  <c:v>1.7858777272174999E-3</c:v>
                </c:pt>
                <c:pt idx="124">
                  <c:v>1.8059783672763701E-3</c:v>
                </c:pt>
                <c:pt idx="125">
                  <c:v>1.8256795326510101E-3</c:v>
                </c:pt>
                <c:pt idx="126">
                  <c:v>1.84498203882829E-3</c:v>
                </c:pt>
                <c:pt idx="127">
                  <c:v>1.86388671575522E-3</c:v>
                </c:pt>
                <c:pt idx="128">
                  <c:v>1.88239440665361E-3</c:v>
                </c:pt>
                <c:pt idx="129">
                  <c:v>1.9005059668792601E-3</c:v>
                </c:pt>
                <c:pt idx="130">
                  <c:v>1.9182222628179801E-3</c:v>
                </c:pt>
                <c:pt idx="131">
                  <c:v>1.9355441708232999E-3</c:v>
                </c:pt>
                <c:pt idx="132">
                  <c:v>1.9524725761895501E-3</c:v>
                </c:pt>
                <c:pt idx="133">
                  <c:v>1.9690083721644099E-3</c:v>
                </c:pt>
                <c:pt idx="134">
                  <c:v>1.9851524589951999E-3</c:v>
                </c:pt>
                <c:pt idx="135">
                  <c:v>2.0009057430116E-3</c:v>
                </c:pt>
                <c:pt idx="136">
                  <c:v>2.0162691357409599E-3</c:v>
                </c:pt>
                <c:pt idx="137">
                  <c:v>2.0312435530572201E-3</c:v>
                </c:pt>
                <c:pt idx="138">
                  <c:v>2.0458299143619901E-3</c:v>
                </c:pt>
                <c:pt idx="139">
                  <c:v>2.0600291417958599E-3</c:v>
                </c:pt>
                <c:pt idx="140">
                  <c:v>2.07384215948074E-3</c:v>
                </c:pt>
                <c:pt idx="141">
                  <c:v>2.0872698927899701E-3</c:v>
                </c:pt>
                <c:pt idx="142">
                  <c:v>2.1003132676481601E-3</c:v>
                </c:pt>
                <c:pt idx="143">
                  <c:v>2.1129732098571401E-3</c:v>
                </c:pt>
                <c:pt idx="144">
                  <c:v>2.1252506444493602E-3</c:v>
                </c:pt>
                <c:pt idx="145">
                  <c:v>2.1371464950656598E-3</c:v>
                </c:pt>
                <c:pt idx="146">
                  <c:v>2.1486616833588301E-3</c:v>
                </c:pt>
                <c:pt idx="147">
                  <c:v>2.15979712842139E-3</c:v>
                </c:pt>
                <c:pt idx="148">
                  <c:v>2.170553746235E-3</c:v>
                </c:pt>
                <c:pt idx="149">
                  <c:v>2.1809324491436901E-3</c:v>
                </c:pt>
                <c:pt idx="150">
                  <c:v>2.1909341453478898E-3</c:v>
                </c:pt>
                <c:pt idx="151">
                  <c:v>2.20055973841964E-3</c:v>
                </c:pt>
                <c:pt idx="152">
                  <c:v>2.2098101268372E-3</c:v>
                </c:pt>
                <c:pt idx="153">
                  <c:v>2.21868620354089E-3</c:v>
                </c:pt>
                <c:pt idx="154">
                  <c:v>2.22718885550497E-3</c:v>
                </c:pt>
                <c:pt idx="155">
                  <c:v>2.23531896332947E-3</c:v>
                </c:pt>
                <c:pt idx="156">
                  <c:v>2.2430774008487002E-3</c:v>
                </c:pt>
                <c:pt idx="157">
                  <c:v>2.2504650347566E-3</c:v>
                </c:pt>
                <c:pt idx="158">
                  <c:v>2.2574827242479098E-3</c:v>
                </c:pt>
                <c:pt idx="159">
                  <c:v>2.2641313206750199E-3</c:v>
                </c:pt>
                <c:pt idx="160">
                  <c:v>2.27041166721972E-3</c:v>
                </c:pt>
                <c:pt idx="161">
                  <c:v>2.2763245985784699E-3</c:v>
                </c:pt>
                <c:pt idx="162">
                  <c:v>2.28187094066328E-3</c:v>
                </c:pt>
                <c:pt idx="163">
                  <c:v>2.2870515103132101E-3</c:v>
                </c:pt>
                <c:pt idx="164">
                  <c:v>2.29186711502049E-3</c:v>
                </c:pt>
                <c:pt idx="165">
                  <c:v>2.2963185526675501E-3</c:v>
                </c:pt>
                <c:pt idx="166">
                  <c:v>2.30040661127718E-3</c:v>
                </c:pt>
                <c:pt idx="167">
                  <c:v>2.3041320687714698E-3</c:v>
                </c:pt>
                <c:pt idx="168">
                  <c:v>2.3074956927440701E-3</c:v>
                </c:pt>
                <c:pt idx="169">
                  <c:v>2.3104982402404701E-3</c:v>
                </c:pt>
                <c:pt idx="170">
                  <c:v>2.31314045754898E-3</c:v>
                </c:pt>
                <c:pt idx="171">
                  <c:v>2.3154230800015701E-3</c:v>
                </c:pt>
                <c:pt idx="172">
                  <c:v>2.31734683178257E-3</c:v>
                </c:pt>
                <c:pt idx="173">
                  <c:v>2.3189124257463902E-3</c:v>
                </c:pt>
                <c:pt idx="174">
                  <c:v>2.3201205632437699E-3</c:v>
                </c:pt>
                <c:pt idx="175">
                  <c:v>2.3209719339547198E-3</c:v>
                </c:pt>
                <c:pt idx="176">
                  <c:v>2.3214672157297802E-3</c:v>
                </c:pt>
                <c:pt idx="177">
                  <c:v>2.3216070744380801E-3</c:v>
                </c:pt>
                <c:pt idx="178">
                  <c:v>2.3213921638221202E-3</c:v>
                </c:pt>
                <c:pt idx="179">
                  <c:v>2.3208231253584598E-3</c:v>
                </c:pt>
                <c:pt idx="180">
                  <c:v>2.3199005881248502E-3</c:v>
                </c:pt>
                <c:pt idx="181">
                  <c:v>2.3186251686728998E-3</c:v>
                </c:pt>
                <c:pt idx="182">
                  <c:v>2.3169974709070602E-3</c:v>
                </c:pt>
                <c:pt idx="183">
                  <c:v>2.3150180859671699E-3</c:v>
                </c:pt>
                <c:pt idx="184">
                  <c:v>2.31268759211644E-3</c:v>
                </c:pt>
                <c:pt idx="185">
                  <c:v>2.3100065546351402E-3</c:v>
                </c:pt>
                <c:pt idx="186">
                  <c:v>2.3069755257170599E-3</c:v>
                </c:pt>
                <c:pt idx="187">
                  <c:v>2.30359504437092E-3</c:v>
                </c:pt>
                <c:pt idx="188">
                  <c:v>2.2998656363250698E-3</c:v>
                </c:pt>
                <c:pt idx="189">
                  <c:v>2.2957878139368399E-3</c:v>
                </c:pt>
                <c:pt idx="190">
                  <c:v>2.2913620761032699E-3</c:v>
                </c:pt>
                <c:pt idx="191">
                  <c:v>2.2865889081777101E-3</c:v>
                </c:pt>
                <c:pt idx="192">
                  <c:v>2.2814687818864302E-3</c:v>
                </c:pt>
                <c:pt idx="193">
                  <c:v>2.2760021552501101E-3</c:v>
                </c:pt>
                <c:pt idx="194">
                  <c:v>2.27018947250674E-3</c:v>
                </c:pt>
                <c:pt idx="195">
                  <c:v>2.2640311640376E-3</c:v>
                </c:pt>
                <c:pt idx="196">
                  <c:v>2.25752764629476E-3</c:v>
                </c:pt>
                <c:pt idx="197">
                  <c:v>2.2506793217303002E-3</c:v>
                </c:pt>
                <c:pt idx="198">
                  <c:v>2.24348657872896E-3</c:v>
                </c:pt>
                <c:pt idx="199">
                  <c:v>2.23594979153979E-3</c:v>
                </c:pt>
                <c:pt idx="200">
                  <c:v>2.22806932021141E-3</c:v>
                </c:pt>
                <c:pt idx="201">
                  <c:v>2.21984551052777E-3</c:v>
                </c:pt>
                <c:pt idx="202">
                  <c:v>2.21127869394538E-3</c:v>
                </c:pt>
                <c:pt idx="203">
                  <c:v>2.20236918753027E-3</c:v>
                </c:pt>
                <c:pt idx="204">
                  <c:v>2.1931172938978601E-3</c:v>
                </c:pt>
                <c:pt idx="205">
                  <c:v>2.1835233011518302E-3</c:v>
                </c:pt>
                <c:pt idx="206">
                  <c:v>2.1735874828245202E-3</c:v>
                </c:pt>
                <c:pt idx="207">
                  <c:v>2.1633100978167398E-3</c:v>
                </c:pt>
                <c:pt idx="208">
                  <c:v>2.1526913903399999E-3</c:v>
                </c:pt>
                <c:pt idx="209">
                  <c:v>2.1417315898557099E-3</c:v>
                </c:pt>
                <c:pt idx="210">
                  <c:v>2.1304309110172E-3</c:v>
                </c:pt>
                <c:pt idx="211">
                  <c:v>2.1187895536114699E-3</c:v>
                </c:pt>
                <c:pt idx="212">
                  <c:v>2.1068077024981101E-3</c:v>
                </c:pt>
                <c:pt idx="213">
                  <c:v>2.09448552755168E-3</c:v>
                </c:pt>
                <c:pt idx="214">
                  <c:v>2.0818231836009001E-3</c:v>
                </c:pt>
                <c:pt idx="215">
                  <c:v>2.0688208103691302E-3</c:v>
                </c:pt>
                <c:pt idx="216">
                  <c:v>2.05547853241259E-3</c:v>
                </c:pt>
                <c:pt idx="217">
                  <c:v>2.0417964590590302E-3</c:v>
                </c:pt>
                <c:pt idx="218">
                  <c:v>2.02777468434617E-3</c:v>
                </c:pt>
                <c:pt idx="219">
                  <c:v>2.01341328695742E-3</c:v>
                </c:pt>
                <c:pt idx="220">
                  <c:v>1.9987123301581501E-3</c:v>
                </c:pt>
                <c:pt idx="221">
                  <c:v>1.98367186173003E-3</c:v>
                </c:pt>
                <c:pt idx="222">
                  <c:v>1.9682919139050901E-3</c:v>
                </c:pt>
                <c:pt idx="223">
                  <c:v>1.95257250329814E-3</c:v>
                </c:pt>
                <c:pt idx="224">
                  <c:v>1.9365136308364199E-3</c:v>
                </c:pt>
                <c:pt idx="225">
                  <c:v>1.92011528169108E-3</c:v>
                </c:pt>
                <c:pt idx="226">
                  <c:v>1.9033774252036201E-3</c:v>
                </c:pt>
                <c:pt idx="227">
                  <c:v>1.88630001481311E-3</c:v>
                </c:pt>
                <c:pt idx="228">
                  <c:v>1.8688829879805701E-3</c:v>
                </c:pt>
                <c:pt idx="229">
                  <c:v>1.8511262661123501E-3</c:v>
                </c:pt>
                <c:pt idx="230">
                  <c:v>1.83302975448115E-3</c:v>
                </c:pt>
                <c:pt idx="231">
                  <c:v>1.81459334214501E-3</c:v>
                </c:pt>
                <c:pt idx="232">
                  <c:v>1.7958169018650501E-3</c:v>
                </c:pt>
                <c:pt idx="233">
                  <c:v>1.77670029002069E-3</c:v>
                </c:pt>
                <c:pt idx="234">
                  <c:v>1.7572433465220601E-3</c:v>
                </c:pt>
                <c:pt idx="235">
                  <c:v>1.7374458947213101E-3</c:v>
                </c:pt>
                <c:pt idx="236">
                  <c:v>1.71730774132159E-3</c:v>
                </c:pt>
                <c:pt idx="237">
                  <c:v>1.6968286762820599E-3</c:v>
                </c:pt>
                <c:pt idx="238">
                  <c:v>1.67600847272238E-3</c:v>
                </c:pt>
                <c:pt idx="239">
                  <c:v>1.65484688682393E-3</c:v>
                </c:pt>
                <c:pt idx="240">
                  <c:v>1.63334365772794E-3</c:v>
                </c:pt>
                <c:pt idx="241">
                  <c:v>1.6114985074313099E-3</c:v>
                </c:pt>
                <c:pt idx="242">
                  <c:v>1.5893111406799301E-3</c:v>
                </c:pt>
                <c:pt idx="243">
                  <c:v>1.56678124485874E-3</c:v>
                </c:pt>
                <c:pt idx="244">
                  <c:v>1.5439084898792501E-3</c:v>
                </c:pt>
                <c:pt idx="245">
                  <c:v>1.5206925280637901E-3</c:v>
                </c:pt>
                <c:pt idx="246">
                  <c:v>1.4971329940260401E-3</c:v>
                </c:pt>
                <c:pt idx="247">
                  <c:v>1.4732295045501601E-3</c:v>
                </c:pt>
                <c:pt idx="248">
                  <c:v>1.44898165846432E-3</c:v>
                </c:pt>
                <c:pt idx="249">
                  <c:v>1.4243890365135E-3</c:v>
                </c:pt>
                <c:pt idx="250">
                  <c:v>1.3994512012262799E-3</c:v>
                </c:pt>
                <c:pt idx="251">
                  <c:v>1.3741676967800401E-3</c:v>
                </c:pt>
                <c:pt idx="252">
                  <c:v>1.34853804886172E-3</c:v>
                </c:pt>
                <c:pt idx="253">
                  <c:v>1.3225617645250499E-3</c:v>
                </c:pt>
                <c:pt idx="254">
                  <c:v>1.29623833204349E-3</c:v>
                </c:pt>
                <c:pt idx="255">
                  <c:v>1.2695672207612299E-3</c:v>
                </c:pt>
                <c:pt idx="256">
                  <c:v>1.2425478809374999E-3</c:v>
                </c:pt>
                <c:pt idx="257">
                  <c:v>1.2151797435882099E-3</c:v>
                </c:pt>
                <c:pt idx="258">
                  <c:v>1.18746222032465E-3</c:v>
                </c:pt>
                <c:pt idx="259">
                  <c:v>1.1593947031852501E-3</c:v>
                </c:pt>
                <c:pt idx="260">
                  <c:v>1.1309765644655701E-3</c:v>
                </c:pt>
                <c:pt idx="261">
                  <c:v>1.10220715654202E-3</c:v>
                </c:pt>
                <c:pt idx="262">
                  <c:v>1.0730858116918E-3</c:v>
                </c:pt>
                <c:pt idx="263">
                  <c:v>1.0436118419091E-3</c:v>
                </c:pt>
                <c:pt idx="264">
                  <c:v>1.0137845387139101E-3</c:v>
                </c:pt>
                <c:pt idx="265">
                  <c:v>9.836031729591431E-4</c:v>
                </c:pt>
                <c:pt idx="266">
                  <c:v>9.5306699463072297E-4</c:v>
                </c:pt>
                <c:pt idx="267">
                  <c:v>9.2217523264247095E-4</c:v>
                </c:pt>
                <c:pt idx="268">
                  <c:v>8.9092709462755602E-4</c:v>
                </c:pt>
                <c:pt idx="269">
                  <c:v>8.5932176672244001E-4</c:v>
                </c:pt>
                <c:pt idx="270">
                  <c:v>8.2735841334679802E-4</c:v>
                </c:pt>
                <c:pt idx="271">
                  <c:v>7.9503617697734602E-4</c:v>
                </c:pt>
                <c:pt idx="272">
                  <c:v>7.6235417791597701E-4</c:v>
                </c:pt>
                <c:pt idx="273">
                  <c:v>7.2931151405153003E-4</c:v>
                </c:pt>
                <c:pt idx="274">
                  <c:v>6.9590726061727901E-4</c:v>
                </c:pt>
                <c:pt idx="275">
                  <c:v>6.6214046993898202E-4</c:v>
                </c:pt>
                <c:pt idx="276">
                  <c:v>6.2801017118061799E-4</c:v>
                </c:pt>
                <c:pt idx="277">
                  <c:v>5.9351537008083704E-4</c:v>
                </c:pt>
                <c:pt idx="278">
                  <c:v>5.5865504868347297E-4</c:v>
                </c:pt>
                <c:pt idx="279">
                  <c:v>5.2342816506170697E-4</c:v>
                </c:pt>
                <c:pt idx="280">
                  <c:v>4.87833653035193E-4</c:v>
                </c:pt>
                <c:pt idx="281">
                  <c:v>4.5187042187959099E-4</c:v>
                </c:pt>
                <c:pt idx="282">
                  <c:v>4.1553735602948102E-4</c:v>
                </c:pt>
                <c:pt idx="283">
                  <c:v>3.7883331477314101E-4</c:v>
                </c:pt>
                <c:pt idx="284">
                  <c:v>3.4175713194016901E-4</c:v>
                </c:pt>
                <c:pt idx="285">
                  <c:v>3.0430761558124399E-4</c:v>
                </c:pt>
                <c:pt idx="286">
                  <c:v>2.6648354763935599E-4</c:v>
                </c:pt>
                <c:pt idx="287">
                  <c:v>2.2828368361333E-4</c:v>
                </c:pt>
                <c:pt idx="288">
                  <c:v>1.89706752212824E-4</c:v>
                </c:pt>
                <c:pt idx="289">
                  <c:v>1.5075145500424001E-4</c:v>
                </c:pt>
                <c:pt idx="290">
                  <c:v>1.11416466047848E-4</c:v>
                </c:pt>
                <c:pt idx="291">
                  <c:v>7.1700431526534498E-5</c:v>
                </c:pt>
                <c:pt idx="292">
                  <c:v>3.1601969364099601E-5</c:v>
                </c:pt>
                <c:pt idx="293">
                  <c:v>-8.8803311653629492E-6</c:v>
                </c:pt>
                <c:pt idx="294">
                  <c:v>-4.9747909838241297E-5</c:v>
                </c:pt>
                <c:pt idx="295">
                  <c:v>-9.1002235891918799E-5</c:v>
                </c:pt>
                <c:pt idx="296">
                  <c:v>-1.3264480844654399E-4</c:v>
                </c:pt>
                <c:pt idx="297">
                  <c:v>-1.7467715693665999E-4</c:v>
                </c:pt>
                <c:pt idx="298">
                  <c:v>-2.1710084155337599E-4</c:v>
                </c:pt>
                <c:pt idx="299">
                  <c:v>-2.5991745370000798E-4</c:v>
                </c:pt>
                <c:pt idx="300">
                  <c:v>-3.0312861645600902E-4</c:v>
                </c:pt>
                <c:pt idx="301">
                  <c:v>-3.4673598505560098E-4</c:v>
                </c:pt>
                <c:pt idx="302">
                  <c:v>-3.9074124737747598E-4</c:v>
                </c:pt>
                <c:pt idx="303">
                  <c:v>-4.3514612444652201E-4</c:v>
                </c:pt>
                <c:pt idx="304">
                  <c:v>-4.7995237094993501E-4</c:v>
                </c:pt>
                <c:pt idx="305">
                  <c:v>-5.2516177576451795E-4</c:v>
                </c:pt>
                <c:pt idx="306">
                  <c:v>-5.7077616250027501E-4</c:v>
                </c:pt>
                <c:pt idx="307">
                  <c:v>-6.1679739005531702E-4</c:v>
                </c:pt>
                <c:pt idx="308">
                  <c:v>-6.6322735318732201E-4</c:v>
                </c:pt>
                <c:pt idx="309">
                  <c:v>-7.1006798309780302E-4</c:v>
                </c:pt>
                <c:pt idx="310">
                  <c:v>-7.5732124803472604E-4</c:v>
                </c:pt>
                <c:pt idx="311">
                  <c:v>-8.0498915390720695E-4</c:v>
                </c:pt>
                <c:pt idx="312">
                  <c:v>-8.5307374491881899E-4</c:v>
                </c:pt>
                <c:pt idx="313">
                  <c:v>-9.01577104217113E-4</c:v>
                </c:pt>
                <c:pt idx="314">
                  <c:v>-9.5050135455950402E-4</c:v>
                </c:pt>
                <c:pt idx="315">
                  <c:v>-9.9984865899826808E-4</c:v>
                </c:pt>
                <c:pt idx="316">
                  <c:v>-1.0496212215819901E-3</c:v>
                </c:pt>
                <c:pt idx="317">
                  <c:v>-1.09982128807697E-3</c:v>
                </c:pt>
                <c:pt idx="318">
                  <c:v>-1.1504511467081899E-3</c:v>
                </c:pt>
                <c:pt idx="319">
                  <c:v>-1.20151312891856E-3</c:v>
                </c:pt>
                <c:pt idx="320">
                  <c:v>-1.2530096101508099E-3</c:v>
                </c:pt>
                <c:pt idx="321">
                  <c:v>-1.3049430106491799E-3</c:v>
                </c:pt>
                <c:pt idx="322">
                  <c:v>-1.3573157962833999E-3</c:v>
                </c:pt>
                <c:pt idx="323">
                  <c:v>-1.4101304793945901E-3</c:v>
                </c:pt>
                <c:pt idx="324">
                  <c:v>-1.4633896196659499E-3</c:v>
                </c:pt>
                <c:pt idx="325">
                  <c:v>-1.5170958250153199E-3</c:v>
                </c:pt>
                <c:pt idx="326">
                  <c:v>-1.5712517525146999E-3</c:v>
                </c:pt>
                <c:pt idx="327">
                  <c:v>-1.6258601093327399E-3</c:v>
                </c:pt>
                <c:pt idx="328">
                  <c:v>-1.68092365370645E-3</c:v>
                </c:pt>
                <c:pt idx="329">
                  <c:v>-1.7364451959378201E-3</c:v>
                </c:pt>
                <c:pt idx="330">
                  <c:v>-1.7924275994199101E-3</c:v>
                </c:pt>
                <c:pt idx="331">
                  <c:v>-1.84887378169149E-3</c:v>
                </c:pt>
                <c:pt idx="332">
                  <c:v>-1.9057867155215301E-3</c:v>
                </c:pt>
                <c:pt idx="333">
                  <c:v>-1.9631694300258499E-3</c:v>
                </c:pt>
                <c:pt idx="334">
                  <c:v>-2.0210250118133802E-3</c:v>
                </c:pt>
                <c:pt idx="335">
                  <c:v>-2.07935660616921E-3</c:v>
                </c:pt>
                <c:pt idx="336">
                  <c:v>-2.13816741826851E-3</c:v>
                </c:pt>
                <c:pt idx="337">
                  <c:v>-2.19746071442744E-3</c:v>
                </c:pt>
                <c:pt idx="338">
                  <c:v>-2.2572398233921499E-3</c:v>
                </c:pt>
                <c:pt idx="339">
                  <c:v>-2.3175081376625799E-3</c:v>
                </c:pt>
                <c:pt idx="340">
                  <c:v>-2.3782691148582099E-3</c:v>
                </c:pt>
                <c:pt idx="341">
                  <c:v>-2.4395262791237901E-3</c:v>
                </c:pt>
                <c:pt idx="342">
                  <c:v>-2.5012832225769599E-3</c:v>
                </c:pt>
                <c:pt idx="343">
                  <c:v>-2.5635436067994299E-3</c:v>
                </c:pt>
                <c:pt idx="344">
                  <c:v>-2.6263111643747201E-3</c:v>
                </c:pt>
                <c:pt idx="345">
                  <c:v>-2.6895897004701398E-3</c:v>
                </c:pt>
                <c:pt idx="346">
                  <c:v>-2.7533830944711101E-3</c:v>
                </c:pt>
                <c:pt idx="347">
                  <c:v>-2.8176953016623902E-3</c:v>
                </c:pt>
                <c:pt idx="348">
                  <c:v>-2.8825303549633598E-3</c:v>
                </c:pt>
                <c:pt idx="349">
                  <c:v>-2.9478923667174499E-3</c:v>
                </c:pt>
                <c:pt idx="350">
                  <c:v>-3.0137855305377402E-3</c:v>
                </c:pt>
                <c:pt idx="351">
                  <c:v>-3.0802141232101799E-3</c:v>
                </c:pt>
                <c:pt idx="352">
                  <c:v>-3.1471825066587602E-3</c:v>
                </c:pt>
                <c:pt idx="353">
                  <c:v>-3.2146951299725402E-3</c:v>
                </c:pt>
                <c:pt idx="354">
                  <c:v>-3.28275653149872E-3</c:v>
                </c:pt>
                <c:pt idx="355">
                  <c:v>-3.3513713410029001E-3</c:v>
                </c:pt>
                <c:pt idx="356">
                  <c:v>-3.4205442819014598E-3</c:v>
                </c:pt>
                <c:pt idx="357">
                  <c:v>-3.4902801735648202E-3</c:v>
                </c:pt>
                <c:pt idx="358">
                  <c:v>-3.5605839337000699E-3</c:v>
                </c:pt>
                <c:pt idx="359">
                  <c:v>-3.6314605808100398E-3</c:v>
                </c:pt>
                <c:pt idx="360">
                  <c:v>-3.7029152367371201E-3</c:v>
                </c:pt>
                <c:pt idx="361">
                  <c:v>-3.7749531292919701E-3</c:v>
                </c:pt>
                <c:pt idx="362">
                  <c:v>-3.84757959497128E-3</c:v>
                </c:pt>
                <c:pt idx="363">
                  <c:v>-3.9208000817707398E-3</c:v>
                </c:pt>
                <c:pt idx="364">
                  <c:v>-3.9946201520918503E-3</c:v>
                </c:pt>
                <c:pt idx="365">
                  <c:v>-4.0690454857522798E-3</c:v>
                </c:pt>
                <c:pt idx="366">
                  <c:v>-4.1440818831011798E-3</c:v>
                </c:pt>
                <c:pt idx="367">
                  <c:v>-4.2197352682438599E-3</c:v>
                </c:pt>
                <c:pt idx="368">
                  <c:v>-4.2960116923807896E-3</c:v>
                </c:pt>
                <c:pt idx="369">
                  <c:v>-4.37291733726682E-3</c:v>
                </c:pt>
                <c:pt idx="370">
                  <c:v>-4.4504585187947997E-3</c:v>
                </c:pt>
                <c:pt idx="371">
                  <c:v>-4.5286416907094097E-3</c:v>
                </c:pt>
                <c:pt idx="372">
                  <c:v>-4.6074734484570501E-3</c:v>
                </c:pt>
                <c:pt idx="373">
                  <c:v>-4.6869605331776197E-3</c:v>
                </c:pt>
                <c:pt idx="374">
                  <c:v>-4.7671098358449803E-3</c:v>
                </c:pt>
                <c:pt idx="375">
                  <c:v>-4.8479284015624001E-3</c:v>
                </c:pt>
                <c:pt idx="376">
                  <c:v>-4.9294234340202204E-3</c:v>
                </c:pt>
                <c:pt idx="377">
                  <c:v>-5.0116023001238299E-3</c:v>
                </c:pt>
                <c:pt idx="378">
                  <c:v>-5.0944725347983602E-3</c:v>
                </c:pt>
                <c:pt idx="379">
                  <c:v>-5.1780418459802299E-3</c:v>
                </c:pt>
                <c:pt idx="380">
                  <c:v>-5.2623181198031398E-3</c:v>
                </c:pt>
                <c:pt idx="381">
                  <c:v>-5.3473094259887397E-3</c:v>
                </c:pt>
                <c:pt idx="382">
                  <c:v>-5.4330240234495199E-3</c:v>
                </c:pt>
                <c:pt idx="383">
                  <c:v>-5.51947036611866E-3</c:v>
                </c:pt>
                <c:pt idx="384">
                  <c:v>-5.6066571090126098E-3</c:v>
                </c:pt>
                <c:pt idx="385">
                  <c:v>-5.69459311454303E-3</c:v>
                </c:pt>
                <c:pt idx="386">
                  <c:v>-5.7832874590850597E-3</c:v>
                </c:pt>
                <c:pt idx="387">
                  <c:v>-5.87274943982132E-3</c:v>
                </c:pt>
                <c:pt idx="388">
                  <c:v>-5.9629885818695098E-3</c:v>
                </c:pt>
                <c:pt idx="389">
                  <c:v>-6.05401464571161E-3</c:v>
                </c:pt>
                <c:pt idx="390">
                  <c:v>-6.1458376349397001E-3</c:v>
                </c:pt>
                <c:pt idx="391">
                  <c:v>-6.2384678043347196E-3</c:v>
                </c:pt>
                <c:pt idx="392">
                  <c:v>-6.3319156682951202E-3</c:v>
                </c:pt>
                <c:pt idx="393">
                  <c:v>-6.4261920096348301E-3</c:v>
                </c:pt>
                <c:pt idx="394">
                  <c:v>-6.5213078887709297E-3</c:v>
                </c:pt>
                <c:pt idx="395">
                  <c:v>-6.6172746533197102E-3</c:v>
                </c:pt>
                <c:pt idx="396">
                  <c:v>-6.71410394812699E-3</c:v>
                </c:pt>
                <c:pt idx="397">
                  <c:v>-6.8118077257536998E-3</c:v>
                </c:pt>
                <c:pt idx="398">
                  <c:v>-6.9103982574439298E-3</c:v>
                </c:pt>
                <c:pt idx="399">
                  <c:v>-7.0098881446020098E-3</c:v>
                </c:pt>
                <c:pt idx="400">
                  <c:v>-7.1102903308071404E-3</c:v>
                </c:pt>
                <c:pt idx="401">
                  <c:v>-7.21161811439857E-3</c:v>
                </c:pt>
                <c:pt idx="402">
                  <c:v>-7.3138851616617604E-3</c:v>
                </c:pt>
                <c:pt idx="403">
                  <c:v>-7.4171055206533696E-3</c:v>
                </c:pt>
                <c:pt idx="404">
                  <c:v>-7.5212936357003501E-3</c:v>
                </c:pt>
                <c:pt idx="405">
                  <c:v>-7.6264643626175197E-3</c:v>
                </c:pt>
                <c:pt idx="406">
                  <c:v>-7.7326329846834404E-3</c:v>
                </c:pt>
                <c:pt idx="407">
                  <c:v>-7.8398152294229598E-3</c:v>
                </c:pt>
                <c:pt idx="408">
                  <c:v>-7.9480272862468802E-3</c:v>
                </c:pt>
                <c:pt idx="409">
                  <c:v>-8.0572858250012504E-3</c:v>
                </c:pt>
                <c:pt idx="410">
                  <c:v>-8.1676080154860393E-3</c:v>
                </c:pt>
                <c:pt idx="411">
                  <c:v>-8.2790115480024708E-3</c:v>
                </c:pt>
                <c:pt idx="412">
                  <c:v>-8.3915146549995399E-3</c:v>
                </c:pt>
                <c:pt idx="413">
                  <c:v>-8.5051361338892694E-3</c:v>
                </c:pt>
                <c:pt idx="414">
                  <c:v>-8.6198953711095899E-3</c:v>
                </c:pt>
                <c:pt idx="415">
                  <c:v>-8.7358123675185199E-3</c:v>
                </c:pt>
                <c:pt idx="416">
                  <c:v>-8.8529077652105999E-3</c:v>
                </c:pt>
                <c:pt idx="417">
                  <c:v>-8.9712028758539702E-3</c:v>
                </c:pt>
                <c:pt idx="418">
                  <c:v>-9.0907197106540796E-3</c:v>
                </c:pt>
                <c:pt idx="419">
                  <c:v>-9.2114810120592205E-3</c:v>
                </c:pt>
                <c:pt idx="420">
                  <c:v>-9.3335102873320294E-3</c:v>
                </c:pt>
                <c:pt idx="421">
                  <c:v>-9.4568318441244307E-3</c:v>
                </c:pt>
                <c:pt idx="422">
                  <c:v>-9.5814708282013997E-3</c:v>
                </c:pt>
                <c:pt idx="423">
                  <c:v>-9.7074532634741206E-3</c:v>
                </c:pt>
                <c:pt idx="424">
                  <c:v>-9.8348060945184102E-3</c:v>
                </c:pt>
                <c:pt idx="425">
                  <c:v>-9.9635572317668102E-3</c:v>
                </c:pt>
                <c:pt idx="426">
                  <c:v>-1.00937355995835E-2</c:v>
                </c:pt>
                <c:pt idx="427">
                  <c:v>-1.0225371187448699E-2</c:v>
                </c:pt>
                <c:pt idx="428">
                  <c:v>-1.03584951045004E-2</c:v>
                </c:pt>
                <c:pt idx="429">
                  <c:v>-1.0493139637705999E-2</c:v>
                </c:pt>
                <c:pt idx="430">
                  <c:v>-1.0629338313962299E-2</c:v>
                </c:pt>
                <c:pt idx="431">
                  <c:v>-1.0767125966452001E-2</c:v>
                </c:pt>
                <c:pt idx="432">
                  <c:v>-1.09065388056175E-2</c:v>
                </c:pt>
                <c:pt idx="433">
                  <c:v>-1.1047614495147301E-2</c:v>
                </c:pt>
                <c:pt idx="434">
                  <c:v>-1.11903922334162E-2</c:v>
                </c:pt>
                <c:pt idx="435">
                  <c:v>-1.1334912840861701E-2</c:v>
                </c:pt>
                <c:pt idx="436">
                  <c:v>-1.14812188538312E-2</c:v>
                </c:pt>
                <c:pt idx="437">
                  <c:v>-1.1629354625495299E-2</c:v>
                </c:pt>
                <c:pt idx="438">
                  <c:v>-1.17793664344843E-2</c:v>
                </c:pt>
                <c:pt idx="439">
                  <c:v>-1.19313026019819E-2</c:v>
                </c:pt>
                <c:pt idx="440">
                  <c:v>-1.20852136180888E-2</c:v>
                </c:pt>
                <c:pt idx="441">
                  <c:v>-1.2241152278368301E-2</c:v>
                </c:pt>
                <c:pt idx="442">
                  <c:v>-1.23991738315903E-2</c:v>
                </c:pt>
                <c:pt idx="443">
                  <c:v>-1.25593361398118E-2</c:v>
                </c:pt>
                <c:pt idx="444">
                  <c:v>-1.27216998520736E-2</c:v>
                </c:pt>
                <c:pt idx="445">
                  <c:v>-1.2886328593147801E-2</c:v>
                </c:pt>
                <c:pt idx="446">
                  <c:v>-1.30532891689572E-2</c:v>
                </c:pt>
                <c:pt idx="447">
                  <c:v>-1.32226517904948E-2</c:v>
                </c:pt>
                <c:pt idx="448">
                  <c:v>-1.3394490318312699E-2</c:v>
                </c:pt>
                <c:pt idx="449">
                  <c:v>-1.3568882529930401E-2</c:v>
                </c:pt>
                <c:pt idx="450">
                  <c:v>-1.3745910412831E-2</c:v>
                </c:pt>
                <c:pt idx="451">
                  <c:v>-1.3925660486094799E-2</c:v>
                </c:pt>
                <c:pt idx="452">
                  <c:v>-1.41082241541505E-2</c:v>
                </c:pt>
                <c:pt idx="453">
                  <c:v>-1.42936980966385E-2</c:v>
                </c:pt>
                <c:pt idx="454">
                  <c:v>-1.4482184698978599E-2</c:v>
                </c:pt>
                <c:pt idx="455">
                  <c:v>-1.46737925289384E-2</c:v>
                </c:pt>
                <c:pt idx="456">
                  <c:v>-1.4868636865331099E-2</c:v>
                </c:pt>
                <c:pt idx="457">
                  <c:v>-1.5066840285957801E-2</c:v>
                </c:pt>
                <c:pt idx="458">
                  <c:v>-1.52685333230813E-2</c:v>
                </c:pt>
                <c:pt idx="459">
                  <c:v>-1.54738551961231E-2</c:v>
                </c:pt>
                <c:pt idx="460">
                  <c:v>-1.5682954632956499E-2</c:v>
                </c:pt>
                <c:pt idx="461">
                  <c:v>-1.5895990793195699E-2</c:v>
                </c:pt>
                <c:pt idx="462">
                  <c:v>-1.61131343093385E-2</c:v>
                </c:pt>
                <c:pt idx="463">
                  <c:v>-1.6334568464610399E-2</c:v>
                </c:pt>
                <c:pt idx="464">
                  <c:v>-1.6560490530013999E-2</c:v>
                </c:pt>
                <c:pt idx="465">
                  <c:v>-1.6791113287590601E-2</c:v>
                </c:pt>
                <c:pt idx="466">
                  <c:v>-1.7026666772466999E-2</c:v>
                </c:pt>
                <c:pt idx="467">
                  <c:v>-1.7267400273200399E-2</c:v>
                </c:pt>
                <c:pt idx="468">
                  <c:v>-1.7513584638624301E-2</c:v>
                </c:pt>
                <c:pt idx="469">
                  <c:v>-1.7560101573064299E-2</c:v>
                </c:pt>
                <c:pt idx="470">
                  <c:v>-1.7609093175953602E-2</c:v>
                </c:pt>
                <c:pt idx="471">
                  <c:v>-1.7660596750310301E-2</c:v>
                </c:pt>
                <c:pt idx="472">
                  <c:v>-1.77146447216853E-2</c:v>
                </c:pt>
                <c:pt idx="473">
                  <c:v>-1.7771269328324599E-2</c:v>
                </c:pt>
                <c:pt idx="474">
                  <c:v>-1.7830502597169201E-2</c:v>
                </c:pt>
                <c:pt idx="475">
                  <c:v>-1.7892376318972499E-2</c:v>
                </c:pt>
                <c:pt idx="476">
                  <c:v>-1.7956922022510199E-2</c:v>
                </c:pt>
                <c:pt idx="477">
                  <c:v>-1.80241709478614E-2</c:v>
                </c:pt>
                <c:pt idx="478">
                  <c:v>-1.8094154018730001E-2</c:v>
                </c:pt>
                <c:pt idx="479">
                  <c:v>-1.8166901813788799E-2</c:v>
                </c:pt>
                <c:pt idx="480">
                  <c:v>-1.8242444537014301E-2</c:v>
                </c:pt>
                <c:pt idx="481">
                  <c:v>-1.8320811986988102E-2</c:v>
                </c:pt>
                <c:pt idx="482">
                  <c:v>-1.84020335251401E-2</c:v>
                </c:pt>
                <c:pt idx="483">
                  <c:v>-1.8486138042901199E-2</c:v>
                </c:pt>
                <c:pt idx="484">
                  <c:v>-1.8573153927744401E-2</c:v>
                </c:pt>
                <c:pt idx="485">
                  <c:v>-1.86631090280805E-2</c:v>
                </c:pt>
                <c:pt idx="486">
                  <c:v>-1.8756030616982201E-2</c:v>
                </c:pt>
                <c:pt idx="487">
                  <c:v>-1.8851945354708501E-2</c:v>
                </c:pt>
                <c:pt idx="488">
                  <c:v>-1.8950879249997599E-2</c:v>
                </c:pt>
                <c:pt idx="489">
                  <c:v>-1.9052857620100502E-2</c:v>
                </c:pt>
                <c:pt idx="490">
                  <c:v>-1.91579050495242E-2</c:v>
                </c:pt>
                <c:pt idx="491">
                  <c:v>-1.9266045347453201E-2</c:v>
                </c:pt>
                <c:pt idx="492">
                  <c:v>-1.9377301503819399E-2</c:v>
                </c:pt>
                <c:pt idx="493">
                  <c:v>-1.9491695643988598E-2</c:v>
                </c:pt>
                <c:pt idx="494">
                  <c:v>-1.9609248982031501E-2</c:v>
                </c:pt>
                <c:pt idx="495">
                  <c:v>-1.9729981772548599E-2</c:v>
                </c:pt>
                <c:pt idx="496">
                  <c:v>-1.9853913261014499E-2</c:v>
                </c:pt>
                <c:pt idx="497">
                  <c:v>-1.9981061632611201E-2</c:v>
                </c:pt>
                <c:pt idx="498">
                  <c:v>-2.0111443959517101E-2</c:v>
                </c:pt>
                <c:pt idx="499">
                  <c:v>-2.02450761466191E-2</c:v>
                </c:pt>
                <c:pt idx="500">
                  <c:v>-2.0381972875612601E-2</c:v>
                </c:pt>
                <c:pt idx="501">
                  <c:v>-2.0522147547462101E-2</c:v>
                </c:pt>
                <c:pt idx="502">
                  <c:v>-2.0665612223182101E-2</c:v>
                </c:pt>
                <c:pt idx="503">
                  <c:v>-2.08123775629118E-2</c:v>
                </c:pt>
                <c:pt idx="504">
                  <c:v>-2.0962452763246799E-2</c:v>
                </c:pt>
                <c:pt idx="505">
                  <c:v>-2.11158454927972E-2</c:v>
                </c:pt>
                <c:pt idx="506">
                  <c:v>-2.1272561825939399E-2</c:v>
                </c:pt>
                <c:pt idx="507">
                  <c:v>-2.14326061747293E-2</c:v>
                </c:pt>
                <c:pt idx="508">
                  <c:v>-2.1595981218945199E-2</c:v>
                </c:pt>
                <c:pt idx="509">
                  <c:v>-2.1762687834231999E-2</c:v>
                </c:pt>
                <c:pt idx="510">
                  <c:v>-2.1932725018312199E-2</c:v>
                </c:pt>
                <c:pt idx="511">
                  <c:v>-2.2106089815238799E-2</c:v>
                </c:pt>
                <c:pt idx="512">
                  <c:v>-2.2282777237658199E-2</c:v>
                </c:pt>
                <c:pt idx="513">
                  <c:v>-2.24627801870576E-2</c:v>
                </c:pt>
                <c:pt idx="514">
                  <c:v>-2.26460893719715E-2</c:v>
                </c:pt>
                <c:pt idx="515">
                  <c:v>-2.2832693224119301E-2</c:v>
                </c:pt>
                <c:pt idx="516">
                  <c:v>-2.3022577812454599E-2</c:v>
                </c:pt>
                <c:pt idx="517">
                  <c:v>-2.3215726755104301E-2</c:v>
                </c:pt>
                <c:pt idx="518">
                  <c:v>-2.34121211291748E-2</c:v>
                </c:pt>
                <c:pt idx="519">
                  <c:v>-2.3611739378414199E-2</c:v>
                </c:pt>
                <c:pt idx="520">
                  <c:v>-2.3814557218711101E-2</c:v>
                </c:pt>
                <c:pt idx="521">
                  <c:v>-2.4020547541420099E-2</c:v>
                </c:pt>
                <c:pt idx="522">
                  <c:v>-2.42296803145081E-2</c:v>
                </c:pt>
                <c:pt idx="523">
                  <c:v>-2.4441922481511301E-2</c:v>
                </c:pt>
                <c:pt idx="524">
                  <c:v>-2.46572378583086E-2</c:v>
                </c:pt>
                <c:pt idx="525">
                  <c:v>-2.4875587027707601E-2</c:v>
                </c:pt>
                <c:pt idx="526">
                  <c:v>-2.50969272318569E-2</c:v>
                </c:pt>
                <c:pt idx="527">
                  <c:v>-2.5321212262495101E-2</c:v>
                </c:pt>
                <c:pt idx="528">
                  <c:v>-2.55483923490561E-2</c:v>
                </c:pt>
                <c:pt idx="529">
                  <c:v>-2.5778414044655199E-2</c:v>
                </c:pt>
                <c:pt idx="530">
                  <c:v>-2.6011220109990199E-2</c:v>
                </c:pt>
                <c:pt idx="531">
                  <c:v>-2.6246749395195001E-2</c:v>
                </c:pt>
                <c:pt idx="532">
                  <c:v>-2.6484936719694901E-2</c:v>
                </c:pt>
                <c:pt idx="533">
                  <c:v>-2.6725712750122199E-2</c:v>
                </c:pt>
                <c:pt idx="534">
                  <c:v>-2.6969003876356201E-2</c:v>
                </c:pt>
                <c:pt idx="535">
                  <c:v>-2.7214732085769602E-2</c:v>
                </c:pt>
                <c:pt idx="536">
                  <c:v>-2.7462814835770101E-2</c:v>
                </c:pt>
                <c:pt idx="537">
                  <c:v>-2.7713164924742101E-2</c:v>
                </c:pt>
                <c:pt idx="538">
                  <c:v>-2.79656903615054E-2</c:v>
                </c:pt>
                <c:pt idx="539">
                  <c:v>-2.8220294233428301E-2</c:v>
                </c:pt>
                <c:pt idx="540">
                  <c:v>-2.84768745733445E-2</c:v>
                </c:pt>
                <c:pt idx="541">
                  <c:v>-2.8735324225446501E-2</c:v>
                </c:pt>
                <c:pt idx="542">
                  <c:v>-2.8995530710351301E-2</c:v>
                </c:pt>
                <c:pt idx="543">
                  <c:v>-2.9257376089548998E-2</c:v>
                </c:pt>
                <c:pt idx="544">
                  <c:v>-2.9520736829481E-2</c:v>
                </c:pt>
                <c:pt idx="545">
                  <c:v>-2.9785483665516602E-2</c:v>
                </c:pt>
                <c:pt idx="546">
                  <c:v>-3.0051481466131399E-2</c:v>
                </c:pt>
                <c:pt idx="547">
                  <c:v>-3.03185890976191E-2</c:v>
                </c:pt>
                <c:pt idx="548">
                  <c:v>-3.0586659289717301E-2</c:v>
                </c:pt>
                <c:pt idx="549">
                  <c:v>-3.08555385025596E-2</c:v>
                </c:pt>
                <c:pt idx="550">
                  <c:v>-3.1125066795417499E-2</c:v>
                </c:pt>
                <c:pt idx="551">
                  <c:v>-3.13950776977482E-2</c:v>
                </c:pt>
                <c:pt idx="552">
                  <c:v>-3.1665398083119398E-2</c:v>
                </c:pt>
                <c:pt idx="553">
                  <c:v>-3.19358480466468E-2</c:v>
                </c:pt>
                <c:pt idx="554">
                  <c:v>-3.2206240786651803E-2</c:v>
                </c:pt>
                <c:pt idx="555">
                  <c:v>-3.2476382491325499E-2</c:v>
                </c:pt>
                <c:pt idx="556">
                  <c:v>-3.2746072231272301E-2</c:v>
                </c:pt>
                <c:pt idx="557">
                  <c:v>-3.30151018589082E-2</c:v>
                </c:pt>
                <c:pt idx="558">
                  <c:v>-3.3283255915799601E-2</c:v>
                </c:pt>
                <c:pt idx="559">
                  <c:v>-3.3550311549151099E-2</c:v>
                </c:pt>
                <c:pt idx="560">
                  <c:v>-3.3816038438796603E-2</c:v>
                </c:pt>
                <c:pt idx="561">
                  <c:v>-3.4080198736203701E-2</c:v>
                </c:pt>
                <c:pt idx="562">
                  <c:v>-3.43425470171871E-2</c:v>
                </c:pt>
                <c:pt idx="563">
                  <c:v>-3.4602830250230303E-2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D5-4828-9207-1F56BEDB9CF4}"/>
            </c:ext>
          </c:extLst>
        </c:ser>
        <c:ser>
          <c:idx val="4"/>
          <c:order val="4"/>
          <c:tx>
            <c:v>0.5% 100kPa L51</c:v>
          </c:tx>
          <c:spPr>
            <a:ln w="144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44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Exp_res!$BL$3:$BL$650</c:f>
              <c:numCache>
                <c:formatCode>General</c:formatCode>
                <c:ptCount val="648"/>
                <c:pt idx="0">
                  <c:v>0</c:v>
                </c:pt>
                <c:pt idx="1">
                  <c:v>1.7060264351723901E-5</c:v>
                </c:pt>
                <c:pt idx="2">
                  <c:v>5.0993656960261302E-5</c:v>
                </c:pt>
                <c:pt idx="3">
                  <c:v>8.4788679340425495E-5</c:v>
                </c:pt>
                <c:pt idx="4">
                  <c:v>1.18442503977926E-4</c:v>
                </c:pt>
                <c:pt idx="5">
                  <c:v>1.51952447187721E-4</c:v>
                </c:pt>
                <c:pt idx="6">
                  <c:v>1.85315967013245E-4</c:v>
                </c:pt>
                <c:pt idx="7">
                  <c:v>2.18530661225937E-4</c:v>
                </c:pt>
                <c:pt idx="8">
                  <c:v>2.5159426517719601E-4</c:v>
                </c:pt>
                <c:pt idx="9">
                  <c:v>2.8450464952114399E-4</c:v>
                </c:pt>
                <c:pt idx="10">
                  <c:v>3.1725981782511901E-4</c:v>
                </c:pt>
                <c:pt idx="11">
                  <c:v>3.49857904083779E-4</c:v>
                </c:pt>
                <c:pt idx="12">
                  <c:v>3.8229717015025302E-4</c:v>
                </c:pt>
                <c:pt idx="13">
                  <c:v>4.1457600309761401E-4</c:v>
                </c:pt>
                <c:pt idx="14">
                  <c:v>4.46692912522312E-4</c:v>
                </c:pt>
                <c:pt idx="15">
                  <c:v>4.7864652779970102E-4</c:v>
                </c:pt>
                <c:pt idx="16">
                  <c:v>5.1043559530151896E-4</c:v>
                </c:pt>
                <c:pt idx="17">
                  <c:v>5.4205897558322303E-4</c:v>
                </c:pt>
                <c:pt idx="18">
                  <c:v>5.7351564054979498E-4</c:v>
                </c:pt>
                <c:pt idx="19">
                  <c:v>6.0480467060598797E-4</c:v>
                </c:pt>
                <c:pt idx="20">
                  <c:v>6.3592525179747303E-4</c:v>
                </c:pt>
                <c:pt idx="21">
                  <c:v>6.6687667294869401E-4</c:v>
                </c:pt>
                <c:pt idx="22">
                  <c:v>6.9765832280168402E-4</c:v>
                </c:pt>
                <c:pt idx="23">
                  <c:v>7.2826968716116502E-4</c:v>
                </c:pt>
                <c:pt idx="24">
                  <c:v>7.5871034604848002E-4</c:v>
                </c:pt>
                <c:pt idx="25">
                  <c:v>7.8897997086956897E-4</c:v>
                </c:pt>
                <c:pt idx="26">
                  <c:v>8.1907832159810502E-4</c:v>
                </c:pt>
                <c:pt idx="27">
                  <c:v>8.4900524397829103E-4</c:v>
                </c:pt>
                <c:pt idx="28">
                  <c:v>8.7876066674880604E-4</c:v>
                </c:pt>
                <c:pt idx="29">
                  <c:v>9.0834459888996903E-4</c:v>
                </c:pt>
                <c:pt idx="30">
                  <c:v>9.3775712689669498E-4</c:v>
                </c:pt>
                <c:pt idx="31">
                  <c:v>9.6699841207864296E-4</c:v>
                </c:pt>
                <c:pt idx="32">
                  <c:v>9.9606868788866499E-4</c:v>
                </c:pt>
                <c:pt idx="33">
                  <c:v>1.02496825728198E-3</c:v>
                </c:pt>
                <c:pt idx="34">
                  <c:v>1.0536974901062699E-3</c:v>
                </c:pt>
                <c:pt idx="35">
                  <c:v>1.0822568205245699E-3</c:v>
                </c:pt>
                <c:pt idx="36">
                  <c:v>1.1106467444717901E-3</c:v>
                </c:pt>
                <c:pt idx="37">
                  <c:v>1.13886781714564E-3</c:v>
                </c:pt>
                <c:pt idx="38">
                  <c:v>1.1669206505330401E-3</c:v>
                </c:pt>
                <c:pt idx="39">
                  <c:v>1.1948059109733399E-3</c:v>
                </c:pt>
                <c:pt idx="40">
                  <c:v>1.2225243167580399E-3</c:v>
                </c:pt>
                <c:pt idx="41">
                  <c:v>1.2500766357686399E-3</c:v>
                </c:pt>
                <c:pt idx="42">
                  <c:v>1.2774636831535801E-3</c:v>
                </c:pt>
                <c:pt idx="43">
                  <c:v>1.3046863190436799E-3</c:v>
                </c:pt>
                <c:pt idx="44">
                  <c:v>1.3317454463084299E-3</c:v>
                </c:pt>
                <c:pt idx="45">
                  <c:v>1.3586420083525901E-3</c:v>
                </c:pt>
                <c:pt idx="46">
                  <c:v>1.3853769869538899E-3</c:v>
                </c:pt>
                <c:pt idx="47">
                  <c:v>1.41195140014308E-3</c:v>
                </c:pt>
                <c:pt idx="48">
                  <c:v>1.4383663001262001E-3</c:v>
                </c:pt>
                <c:pt idx="49">
                  <c:v>1.46462277125041E-3</c:v>
                </c:pt>
                <c:pt idx="50">
                  <c:v>1.4907219280128E-3</c:v>
                </c:pt>
                <c:pt idx="51">
                  <c:v>1.51666491311394E-3</c:v>
                </c:pt>
                <c:pt idx="52">
                  <c:v>1.5424528955558601E-3</c:v>
                </c:pt>
                <c:pt idx="53">
                  <c:v>1.5680870687855199E-3</c:v>
                </c:pt>
                <c:pt idx="54">
                  <c:v>1.59356864888331E-3</c:v>
                </c:pt>
                <c:pt idx="55">
                  <c:v>1.61889887279862E-3</c:v>
                </c:pt>
                <c:pt idx="56">
                  <c:v>1.6440789966302601E-3</c:v>
                </c:pt>
                <c:pt idx="57">
                  <c:v>1.66911029395544E-3</c:v>
                </c:pt>
                <c:pt idx="58">
                  <c:v>1.6939940542042601E-3</c:v>
                </c:pt>
                <c:pt idx="59">
                  <c:v>1.7187315810822501E-3</c:v>
                </c:pt>
                <c:pt idx="60">
                  <c:v>1.74332419104047E-3</c:v>
                </c:pt>
                <c:pt idx="61">
                  <c:v>1.7677732117925499E-3</c:v>
                </c:pt>
                <c:pt idx="62">
                  <c:v>1.79207998088022E-3</c:v>
                </c:pt>
                <c:pt idx="63">
                  <c:v>1.81624584428591E-3</c:v>
                </c:pt>
                <c:pt idx="64">
                  <c:v>1.8402721550935901E-3</c:v>
                </c:pt>
                <c:pt idx="65">
                  <c:v>1.8641602721966601E-3</c:v>
                </c:pt>
                <c:pt idx="66">
                  <c:v>1.88791155905385E-3</c:v>
                </c:pt>
                <c:pt idx="67">
                  <c:v>1.91152738249216E-3</c:v>
                </c:pt>
                <c:pt idx="68">
                  <c:v>1.93500911155653E-3</c:v>
                </c:pt>
                <c:pt idx="69">
                  <c:v>1.9583581164066099E-3</c:v>
                </c:pt>
                <c:pt idx="70">
                  <c:v>1.9815757672595399E-3</c:v>
                </c:pt>
                <c:pt idx="71">
                  <c:v>2.0046634333785399E-3</c:v>
                </c:pt>
                <c:pt idx="72">
                  <c:v>2.0276224821071001E-3</c:v>
                </c:pt>
                <c:pt idx="73">
                  <c:v>2.0504542779473502E-3</c:v>
                </c:pt>
                <c:pt idx="74">
                  <c:v>2.07316018168314E-3</c:v>
                </c:pt>
                <c:pt idx="75">
                  <c:v>2.0957415495463298E-3</c:v>
                </c:pt>
                <c:pt idx="76">
                  <c:v>2.1181997324258499E-3</c:v>
                </c:pt>
                <c:pt idx="77">
                  <c:v>2.1405360751184902E-3</c:v>
                </c:pt>
                <c:pt idx="78">
                  <c:v>2.16275191562121E-3</c:v>
                </c:pt>
                <c:pt idx="79">
                  <c:v>2.1848485844635601E-3</c:v>
                </c:pt>
                <c:pt idx="80">
                  <c:v>2.20682740407969E-3</c:v>
                </c:pt>
                <c:pt idx="81">
                  <c:v>2.2286896882181399E-3</c:v>
                </c:pt>
                <c:pt idx="82">
                  <c:v>2.2504367413902701E-3</c:v>
                </c:pt>
                <c:pt idx="83">
                  <c:v>2.27206985835422E-3</c:v>
                </c:pt>
                <c:pt idx="84">
                  <c:v>2.2935903236348401E-3</c:v>
                </c:pt>
                <c:pt idx="85">
                  <c:v>2.3149994110779901E-3</c:v>
                </c:pt>
                <c:pt idx="86">
                  <c:v>2.3362983834381399E-3</c:v>
                </c:pt>
                <c:pt idx="87">
                  <c:v>2.3574884919988701E-3</c:v>
                </c:pt>
                <c:pt idx="88">
                  <c:v>2.3785709762235599E-3</c:v>
                </c:pt>
                <c:pt idx="89">
                  <c:v>2.3986817142526299E-3</c:v>
                </c:pt>
                <c:pt idx="90">
                  <c:v>2.4821398370701601E-3</c:v>
                </c:pt>
                <c:pt idx="91">
                  <c:v>2.5657011509969299E-3</c:v>
                </c:pt>
                <c:pt idx="92">
                  <c:v>2.6493639686686098E-3</c:v>
                </c:pt>
                <c:pt idx="93">
                  <c:v>2.7331267232861699E-3</c:v>
                </c:pt>
                <c:pt idx="94">
                  <c:v>2.8169879647036598E-3</c:v>
                </c:pt>
                <c:pt idx="95">
                  <c:v>2.9009463556024799E-3</c:v>
                </c:pt>
                <c:pt idx="96">
                  <c:v>2.9850006677535298E-3</c:v>
                </c:pt>
                <c:pt idx="97">
                  <c:v>3.0691497783694602E-3</c:v>
                </c:pt>
                <c:pt idx="98">
                  <c:v>3.1533926665484502E-3</c:v>
                </c:pt>
                <c:pt idx="99">
                  <c:v>3.2377284098104499E-3</c:v>
                </c:pt>
                <c:pt idx="100">
                  <c:v>3.3221561807268798E-3</c:v>
                </c:pt>
                <c:pt idx="101">
                  <c:v>3.4066752436435698E-3</c:v>
                </c:pt>
                <c:pt idx="102">
                  <c:v>3.4912849514981701E-3</c:v>
                </c:pt>
                <c:pt idx="103">
                  <c:v>3.5759847427304201E-3</c:v>
                </c:pt>
                <c:pt idx="104">
                  <c:v>3.6607741382862799E-3</c:v>
                </c:pt>
                <c:pt idx="105">
                  <c:v>3.7456527387144602E-3</c:v>
                </c:pt>
                <c:pt idx="106">
                  <c:v>3.8306202213549399E-3</c:v>
                </c:pt>
                <c:pt idx="107">
                  <c:v>3.9156763376181703E-3</c:v>
                </c:pt>
                <c:pt idx="108">
                  <c:v>4.0008209103544199E-3</c:v>
                </c:pt>
                <c:pt idx="109">
                  <c:v>4.0860538313113801E-3</c:v>
                </c:pt>
                <c:pt idx="110">
                  <c:v>4.1713750586791004E-3</c:v>
                </c:pt>
                <c:pt idx="111">
                  <c:v>4.2567846147202196E-3</c:v>
                </c:pt>
                <c:pt idx="112">
                  <c:v>4.3422825834845699E-3</c:v>
                </c:pt>
                <c:pt idx="113">
                  <c:v>4.4278691086062196E-3</c:v>
                </c:pt>
                <c:pt idx="114">
                  <c:v>4.5135443911808399E-3</c:v>
                </c:pt>
                <c:pt idx="115">
                  <c:v>4.5993086877222497E-3</c:v>
                </c:pt>
                <c:pt idx="116">
                  <c:v>4.6851623081956501E-3</c:v>
                </c:pt>
                <c:pt idx="117">
                  <c:v>4.7711056141267003E-3</c:v>
                </c:pt>
                <c:pt idx="118">
                  <c:v>4.8571390167827999E-3</c:v>
                </c:pt>
                <c:pt idx="119">
                  <c:v>4.9432629754269097E-3</c:v>
                </c:pt>
                <c:pt idx="120">
                  <c:v>5.0294779956398398E-3</c:v>
                </c:pt>
                <c:pt idx="121">
                  <c:v>5.11578462771063E-3</c:v>
                </c:pt>
                <c:pt idx="122">
                  <c:v>5.2021834650922798E-3</c:v>
                </c:pt>
                <c:pt idx="123">
                  <c:v>5.2886751429211797E-3</c:v>
                </c:pt>
                <c:pt idx="124">
                  <c:v>5.3752603365984104E-3</c:v>
                </c:pt>
                <c:pt idx="125">
                  <c:v>5.4619397604307902E-3</c:v>
                </c:pt>
                <c:pt idx="126">
                  <c:v>5.5487141663302297E-3</c:v>
                </c:pt>
                <c:pt idx="127">
                  <c:v>5.6355843425688196E-3</c:v>
                </c:pt>
                <c:pt idx="128">
                  <c:v>5.7225511125887397E-3</c:v>
                </c:pt>
                <c:pt idx="129">
                  <c:v>5.8096153338647698E-3</c:v>
                </c:pt>
                <c:pt idx="130">
                  <c:v>5.8967778968171099E-3</c:v>
                </c:pt>
                <c:pt idx="131">
                  <c:v>5.98403972377434E-3</c:v>
                </c:pt>
                <c:pt idx="132">
                  <c:v>6.07140176798292E-3</c:v>
                </c:pt>
                <c:pt idx="133">
                  <c:v>6.15886501266329E-3</c:v>
                </c:pt>
                <c:pt idx="134">
                  <c:v>6.2464304701098103E-3</c:v>
                </c:pt>
                <c:pt idx="135">
                  <c:v>6.3340991808336503E-3</c:v>
                </c:pt>
                <c:pt idx="136">
                  <c:v>6.4218722127468699E-3</c:v>
                </c:pt>
                <c:pt idx="137">
                  <c:v>6.5097506603862699E-3</c:v>
                </c:pt>
                <c:pt idx="138">
                  <c:v>6.5977356441755302E-3</c:v>
                </c:pt>
                <c:pt idx="139">
                  <c:v>6.6858283097245104E-3</c:v>
                </c:pt>
                <c:pt idx="140">
                  <c:v>6.7740298271638296E-3</c:v>
                </c:pt>
                <c:pt idx="141">
                  <c:v>6.8623413905142304E-3</c:v>
                </c:pt>
                <c:pt idx="142">
                  <c:v>6.9507642170887202E-3</c:v>
                </c:pt>
                <c:pt idx="143">
                  <c:v>7.0392995469264301E-3</c:v>
                </c:pt>
                <c:pt idx="144">
                  <c:v>7.1279486422577898E-3</c:v>
                </c:pt>
                <c:pt idx="145">
                  <c:v>7.2167127869984899E-3</c:v>
                </c:pt>
                <c:pt idx="146">
                  <c:v>7.3055932862725204E-3</c:v>
                </c:pt>
                <c:pt idx="147">
                  <c:v>7.3945914659624698E-3</c:v>
                </c:pt>
                <c:pt idx="148">
                  <c:v>7.4837086722859304E-3</c:v>
                </c:pt>
                <c:pt idx="149">
                  <c:v>7.57294627139785E-3</c:v>
                </c:pt>
                <c:pt idx="150">
                  <c:v>7.6623056490170002E-3</c:v>
                </c:pt>
                <c:pt idx="151">
                  <c:v>7.75178821007598E-3</c:v>
                </c:pt>
                <c:pt idx="152">
                  <c:v>7.84139537839444E-3</c:v>
                </c:pt>
                <c:pt idx="153">
                  <c:v>7.9311285963737307E-3</c:v>
                </c:pt>
                <c:pt idx="154">
                  <c:v>8.0209893247125894E-3</c:v>
                </c:pt>
                <c:pt idx="155">
                  <c:v>8.1109790421437303E-3</c:v>
                </c:pt>
                <c:pt idx="156">
                  <c:v>8.2010992451891206E-3</c:v>
                </c:pt>
                <c:pt idx="157">
                  <c:v>8.2913514479349797E-3</c:v>
                </c:pt>
                <c:pt idx="158">
                  <c:v>8.3817371818245903E-3</c:v>
                </c:pt>
                <c:pt idx="159">
                  <c:v>8.4722579954686003E-3</c:v>
                </c:pt>
                <c:pt idx="160">
                  <c:v>8.5629154544722402E-3</c:v>
                </c:pt>
                <c:pt idx="161">
                  <c:v>8.6537111412792796E-3</c:v>
                </c:pt>
                <c:pt idx="162">
                  <c:v>8.7446466550311509E-3</c:v>
                </c:pt>
                <c:pt idx="163">
                  <c:v>8.8357236114417394E-3</c:v>
                </c:pt>
                <c:pt idx="164">
                  <c:v>8.9269436426867195E-3</c:v>
                </c:pt>
                <c:pt idx="165">
                  <c:v>9.0183083973071308E-3</c:v>
                </c:pt>
                <c:pt idx="166">
                  <c:v>9.1098195401267193E-3</c:v>
                </c:pt>
                <c:pt idx="167">
                  <c:v>9.2014787521823502E-3</c:v>
                </c:pt>
                <c:pt idx="168">
                  <c:v>9.2932877306677094E-3</c:v>
                </c:pt>
                <c:pt idx="169">
                  <c:v>9.3852481888892694E-3</c:v>
                </c:pt>
                <c:pt idx="170">
                  <c:v>9.4773618562339502E-3</c:v>
                </c:pt>
                <c:pt idx="171">
                  <c:v>9.5696304781490594E-3</c:v>
                </c:pt>
                <c:pt idx="172">
                  <c:v>9.6620558161334205E-3</c:v>
                </c:pt>
                <c:pt idx="173">
                  <c:v>9.7546396477392501E-3</c:v>
                </c:pt>
                <c:pt idx="174">
                  <c:v>9.8473837665849408E-3</c:v>
                </c:pt>
                <c:pt idx="175">
                  <c:v>9.9402899823783208E-3</c:v>
                </c:pt>
                <c:pt idx="176">
                  <c:v>1.0033360120949899E-2</c:v>
                </c:pt>
                <c:pt idx="177">
                  <c:v>1.0126596024296299E-2</c:v>
                </c:pt>
                <c:pt idx="178">
                  <c:v>1.02199995506322E-2</c:v>
                </c:pt>
                <c:pt idx="179">
                  <c:v>1.03135725744535E-2</c:v>
                </c:pt>
                <c:pt idx="180">
                  <c:v>1.0407316986607899E-2</c:v>
                </c:pt>
                <c:pt idx="181">
                  <c:v>1.05012346943752E-2</c:v>
                </c:pt>
                <c:pt idx="182">
                  <c:v>1.0595327621556501E-2</c:v>
                </c:pt>
                <c:pt idx="183">
                  <c:v>1.0689597708571299E-2</c:v>
                </c:pt>
                <c:pt idx="184">
                  <c:v>1.0784046912563501E-2</c:v>
                </c:pt>
                <c:pt idx="185">
                  <c:v>1.08786772075154E-2</c:v>
                </c:pt>
                <c:pt idx="186">
                  <c:v>1.09734905843702E-2</c:v>
                </c:pt>
                <c:pt idx="187">
                  <c:v>1.10684890511613E-2</c:v>
                </c:pt>
                <c:pt idx="188">
                  <c:v>1.11636746331507E-2</c:v>
                </c:pt>
                <c:pt idx="189">
                  <c:v>1.12590493729741E-2</c:v>
                </c:pt>
                <c:pt idx="190">
                  <c:v>1.1354615330794701E-2</c:v>
                </c:pt>
                <c:pt idx="191">
                  <c:v>1.14503745844624E-2</c:v>
                </c:pt>
                <c:pt idx="192">
                  <c:v>1.15463292296831E-2</c:v>
                </c:pt>
                <c:pt idx="193">
                  <c:v>1.1642481380192899E-2</c:v>
                </c:pt>
                <c:pt idx="194">
                  <c:v>1.1738833167940801E-2</c:v>
                </c:pt>
                <c:pt idx="195">
                  <c:v>1.1835386743278499E-2</c:v>
                </c:pt>
                <c:pt idx="196">
                  <c:v>1.19321442751565E-2</c:v>
                </c:pt>
                <c:pt idx="197">
                  <c:v>1.2029107951328E-2</c:v>
                </c:pt>
                <c:pt idx="198">
                  <c:v>1.21262799785599E-2</c:v>
                </c:pt>
                <c:pt idx="199">
                  <c:v>1.2223662582850001E-2</c:v>
                </c:pt>
                <c:pt idx="200">
                  <c:v>1.2321258009651699E-2</c:v>
                </c:pt>
                <c:pt idx="201">
                  <c:v>1.24190685241057E-2</c:v>
                </c:pt>
                <c:pt idx="202">
                  <c:v>1.25170964112781E-2</c:v>
                </c:pt>
                <c:pt idx="203">
                  <c:v>1.2615343976406001E-2</c:v>
                </c:pt>
                <c:pt idx="204">
                  <c:v>1.2713813545149499E-2</c:v>
                </c:pt>
                <c:pt idx="205">
                  <c:v>1.28125074638512E-2</c:v>
                </c:pt>
                <c:pt idx="206">
                  <c:v>1.29114280998018E-2</c:v>
                </c:pt>
                <c:pt idx="207">
                  <c:v>1.3010577841513399E-2</c:v>
                </c:pt>
                <c:pt idx="208">
                  <c:v>1.3109959098999801E-2</c:v>
                </c:pt>
                <c:pt idx="209">
                  <c:v>1.32095743040627E-2</c:v>
                </c:pt>
                <c:pt idx="210">
                  <c:v>1.33094259105865E-2</c:v>
                </c:pt>
                <c:pt idx="211">
                  <c:v>1.3409516394839199E-2</c:v>
                </c:pt>
                <c:pt idx="212">
                  <c:v>1.35098482557807E-2</c:v>
                </c:pt>
                <c:pt idx="213">
                  <c:v>1.3610424015378301E-2</c:v>
                </c:pt>
                <c:pt idx="214">
                  <c:v>1.37112462189293E-2</c:v>
                </c:pt>
                <c:pt idx="215">
                  <c:v>1.38123174353915E-2</c:v>
                </c:pt>
                <c:pt idx="216">
                  <c:v>1.39136402577203E-2</c:v>
                </c:pt>
                <c:pt idx="217">
                  <c:v>1.4015217303214001E-2</c:v>
                </c:pt>
                <c:pt idx="218">
                  <c:v>1.4117051213866199E-2</c:v>
                </c:pt>
                <c:pt idx="219">
                  <c:v>1.4219144656726E-2</c:v>
                </c:pt>
                <c:pt idx="220">
                  <c:v>1.43215003242662E-2</c:v>
                </c:pt>
                <c:pt idx="221">
                  <c:v>1.44241209347588E-2</c:v>
                </c:pt>
                <c:pt idx="222">
                  <c:v>1.4527009232659399E-2</c:v>
                </c:pt>
                <c:pt idx="223">
                  <c:v>1.46301679889986E-2</c:v>
                </c:pt>
                <c:pt idx="224">
                  <c:v>1.4733600001782299E-2</c:v>
                </c:pt>
                <c:pt idx="225">
                  <c:v>1.48373080964003E-2</c:v>
                </c:pt>
                <c:pt idx="226">
                  <c:v>1.49412951260429E-2</c:v>
                </c:pt>
                <c:pt idx="227">
                  <c:v>1.5045563972127E-2</c:v>
                </c:pt>
                <c:pt idx="228">
                  <c:v>1.5150117544729899E-2</c:v>
                </c:pt>
                <c:pt idx="229">
                  <c:v>1.52549587830324E-2</c:v>
                </c:pt>
                <c:pt idx="230">
                  <c:v>1.53600906557716E-2</c:v>
                </c:pt>
                <c:pt idx="231">
                  <c:v>1.54655161617019E-2</c:v>
                </c:pt>
                <c:pt idx="232">
                  <c:v>1.55712383300658E-2</c:v>
                </c:pt>
                <c:pt idx="233">
                  <c:v>1.56772602210749E-2</c:v>
                </c:pt>
                <c:pt idx="234">
                  <c:v>1.5783584926398999E-2</c:v>
                </c:pt>
                <c:pt idx="235">
                  <c:v>1.5890215569667202E-2</c:v>
                </c:pt>
                <c:pt idx="236">
                  <c:v>1.5997155306977501E-2</c:v>
                </c:pt>
                <c:pt idx="237">
                  <c:v>1.61044073274174E-2</c:v>
                </c:pt>
                <c:pt idx="238">
                  <c:v>1.6211974853595101E-2</c:v>
                </c:pt>
                <c:pt idx="239">
                  <c:v>1.63198611421814E-2</c:v>
                </c:pt>
                <c:pt idx="240">
                  <c:v>1.6428069484461901E-2</c:v>
                </c:pt>
                <c:pt idx="241">
                  <c:v>1.6536603206901701E-2</c:v>
                </c:pt>
                <c:pt idx="242">
                  <c:v>1.66454656717205E-2</c:v>
                </c:pt>
                <c:pt idx="243">
                  <c:v>1.6754660277479499E-2</c:v>
                </c:pt>
                <c:pt idx="244">
                  <c:v>1.6864190459680899E-2</c:v>
                </c:pt>
                <c:pt idx="245">
                  <c:v>1.69740596913786E-2</c:v>
                </c:pt>
                <c:pt idx="246">
                  <c:v>1.7084271483802701E-2</c:v>
                </c:pt>
                <c:pt idx="247">
                  <c:v>1.7194829386995202E-2</c:v>
                </c:pt>
                <c:pt idx="248">
                  <c:v>1.73057369904599E-2</c:v>
                </c:pt>
                <c:pt idx="249">
                  <c:v>1.7416997923825599E-2</c:v>
                </c:pt>
                <c:pt idx="250">
                  <c:v>1.7528615857521999E-2</c:v>
                </c:pt>
                <c:pt idx="251">
                  <c:v>1.7640594503470299E-2</c:v>
                </c:pt>
                <c:pt idx="252">
                  <c:v>1.77529376157885E-2</c:v>
                </c:pt>
                <c:pt idx="253">
                  <c:v>1.7865648991510299E-2</c:v>
                </c:pt>
                <c:pt idx="254">
                  <c:v>1.7978732471319599E-2</c:v>
                </c:pt>
                <c:pt idx="255">
                  <c:v>1.80921919403003E-2</c:v>
                </c:pt>
                <c:pt idx="256">
                  <c:v>1.8206031328701602E-2</c:v>
                </c:pt>
                <c:pt idx="257">
                  <c:v>1.8320254612719598E-2</c:v>
                </c:pt>
                <c:pt idx="258">
                  <c:v>1.8434865815295201E-2</c:v>
                </c:pt>
                <c:pt idx="259">
                  <c:v>1.8549869006928999E-2</c:v>
                </c:pt>
                <c:pt idx="260">
                  <c:v>1.8665268306513199E-2</c:v>
                </c:pt>
                <c:pt idx="261">
                  <c:v>1.8781067882181899E-2</c:v>
                </c:pt>
                <c:pt idx="262">
                  <c:v>1.8897271952178801E-2</c:v>
                </c:pt>
                <c:pt idx="263">
                  <c:v>1.9013884785743899E-2</c:v>
                </c:pt>
                <c:pt idx="264">
                  <c:v>1.9130910704019399E-2</c:v>
                </c:pt>
                <c:pt idx="265">
                  <c:v>1.9248354080975E-2</c:v>
                </c:pt>
                <c:pt idx="266">
                  <c:v>1.93662193443528E-2</c:v>
                </c:pt>
                <c:pt idx="267">
                  <c:v>1.9484510976634398E-2</c:v>
                </c:pt>
                <c:pt idx="268">
                  <c:v>1.9603233516027101E-2</c:v>
                </c:pt>
                <c:pt idx="269">
                  <c:v>1.9722391557473101E-2</c:v>
                </c:pt>
                <c:pt idx="270">
                  <c:v>1.98419897536804E-2</c:v>
                </c:pt>
                <c:pt idx="271">
                  <c:v>1.9962032816177099E-2</c:v>
                </c:pt>
                <c:pt idx="272">
                  <c:v>2.0082525516388401E-2</c:v>
                </c:pt>
                <c:pt idx="273">
                  <c:v>2.0203472686738101E-2</c:v>
                </c:pt>
                <c:pt idx="274">
                  <c:v>2.0324879221774901E-2</c:v>
                </c:pt>
                <c:pt idx="275">
                  <c:v>2.0446750079323499E-2</c:v>
                </c:pt>
                <c:pt idx="276">
                  <c:v>2.0569090281662698E-2</c:v>
                </c:pt>
                <c:pt idx="277">
                  <c:v>2.0691904916729401E-2</c:v>
                </c:pt>
                <c:pt idx="278">
                  <c:v>2.081519913935E-2</c:v>
                </c:pt>
                <c:pt idx="279">
                  <c:v>2.09389781725015E-2</c:v>
                </c:pt>
                <c:pt idx="280">
                  <c:v>2.1063247308599299E-2</c:v>
                </c:pt>
                <c:pt idx="281">
                  <c:v>2.1188011910817199E-2</c:v>
                </c:pt>
                <c:pt idx="282">
                  <c:v>2.1313277414436199E-2</c:v>
                </c:pt>
                <c:pt idx="283">
                  <c:v>2.14390493282259E-2</c:v>
                </c:pt>
                <c:pt idx="284">
                  <c:v>2.1565333235857902E-2</c:v>
                </c:pt>
                <c:pt idx="285">
                  <c:v>2.1692134797352301E-2</c:v>
                </c:pt>
                <c:pt idx="286">
                  <c:v>2.1819459750559201E-2</c:v>
                </c:pt>
                <c:pt idx="287">
                  <c:v>2.19473139126749E-2</c:v>
                </c:pt>
                <c:pt idx="288">
                  <c:v>2.20757031817936E-2</c:v>
                </c:pt>
                <c:pt idx="289">
                  <c:v>2.2204633538498698E-2</c:v>
                </c:pt>
                <c:pt idx="290">
                  <c:v>2.2334111047489301E-2</c:v>
                </c:pt>
                <c:pt idx="291">
                  <c:v>2.24641418592492E-2</c:v>
                </c:pt>
                <c:pt idx="292">
                  <c:v>2.2594732211754402E-2</c:v>
                </c:pt>
                <c:pt idx="293">
                  <c:v>2.27258884322236E-2</c:v>
                </c:pt>
                <c:pt idx="294">
                  <c:v>2.2857616938911401E-2</c:v>
                </c:pt>
                <c:pt idx="295">
                  <c:v>2.2989924242945499E-2</c:v>
                </c:pt>
                <c:pt idx="296">
                  <c:v>2.3122816950210599E-2</c:v>
                </c:pt>
                <c:pt idx="297">
                  <c:v>2.3256301763277899E-2</c:v>
                </c:pt>
                <c:pt idx="298">
                  <c:v>2.3390385483384499E-2</c:v>
                </c:pt>
                <c:pt idx="299">
                  <c:v>2.3525075012461899E-2</c:v>
                </c:pt>
                <c:pt idx="300">
                  <c:v>2.3660377355215902E-2</c:v>
                </c:pt>
                <c:pt idx="301">
                  <c:v>2.3796299621259901E-2</c:v>
                </c:pt>
                <c:pt idx="302">
                  <c:v>2.3932849027302899E-2</c:v>
                </c:pt>
                <c:pt idx="303">
                  <c:v>2.4070032899393599E-2</c:v>
                </c:pt>
                <c:pt idx="304">
                  <c:v>2.4207858675222599E-2</c:v>
                </c:pt>
                <c:pt idx="305">
                  <c:v>2.4346333906484399E-2</c:v>
                </c:pt>
                <c:pt idx="306">
                  <c:v>2.4485466261301901E-2</c:v>
                </c:pt>
                <c:pt idx="307">
                  <c:v>2.4625263526713698E-2</c:v>
                </c:pt>
                <c:pt idx="308">
                  <c:v>2.4765733611228101E-2</c:v>
                </c:pt>
                <c:pt idx="309">
                  <c:v>2.4906884547444198E-2</c:v>
                </c:pt>
                <c:pt idx="310">
                  <c:v>2.5048724494743099E-2</c:v>
                </c:pt>
                <c:pt idx="311">
                  <c:v>2.5191261742052499E-2</c:v>
                </c:pt>
                <c:pt idx="312">
                  <c:v>2.5334504710684401E-2</c:v>
                </c:pt>
                <c:pt idx="313">
                  <c:v>2.5478461957250901E-2</c:v>
                </c:pt>
                <c:pt idx="314">
                  <c:v>2.5623142176659799E-2</c:v>
                </c:pt>
                <c:pt idx="315">
                  <c:v>2.57685542051912E-2</c:v>
                </c:pt>
                <c:pt idx="316">
                  <c:v>2.59147070236606E-2</c:v>
                </c:pt>
                <c:pt idx="317">
                  <c:v>2.6061609760668899E-2</c:v>
                </c:pt>
                <c:pt idx="318">
                  <c:v>2.6209271695943202E-2</c:v>
                </c:pt>
                <c:pt idx="319">
                  <c:v>2.6357702263772102E-2</c:v>
                </c:pt>
                <c:pt idx="320">
                  <c:v>2.6506911056536599E-2</c:v>
                </c:pt>
                <c:pt idx="321">
                  <c:v>2.6656907828342999E-2</c:v>
                </c:pt>
                <c:pt idx="322">
                  <c:v>2.6807702498758499E-2</c:v>
                </c:pt>
                <c:pt idx="323">
                  <c:v>2.6959305156653901E-2</c:v>
                </c:pt>
                <c:pt idx="324">
                  <c:v>2.7111726064158601E-2</c:v>
                </c:pt>
                <c:pt idx="325">
                  <c:v>2.72649756607285E-2</c:v>
                </c:pt>
                <c:pt idx="326">
                  <c:v>2.74190645673352E-2</c:v>
                </c:pt>
                <c:pt idx="327">
                  <c:v>2.7574003590776299E-2</c:v>
                </c:pt>
                <c:pt idx="328">
                  <c:v>2.7729803728114202E-2</c:v>
                </c:pt>
                <c:pt idx="329">
                  <c:v>2.78864761712471E-2</c:v>
                </c:pt>
                <c:pt idx="330">
                  <c:v>2.8044032311616299E-2</c:v>
                </c:pt>
                <c:pt idx="331">
                  <c:v>2.8202483745055001E-2</c:v>
                </c:pt>
                <c:pt idx="332">
                  <c:v>2.8361842276784999E-2</c:v>
                </c:pt>
                <c:pt idx="333">
                  <c:v>2.8522119926564699E-2</c:v>
                </c:pt>
                <c:pt idx="334">
                  <c:v>2.8683328933995399E-2</c:v>
                </c:pt>
                <c:pt idx="335">
                  <c:v>2.8845481763991099E-2</c:v>
                </c:pt>
                <c:pt idx="336">
                  <c:v>2.9008591112418401E-2</c:v>
                </c:pt>
                <c:pt idx="337">
                  <c:v>2.9172669911911801E-2</c:v>
                </c:pt>
                <c:pt idx="338">
                  <c:v>2.93377313378731E-2</c:v>
                </c:pt>
                <c:pt idx="339">
                  <c:v>2.9503788814659301E-2</c:v>
                </c:pt>
                <c:pt idx="340">
                  <c:v>2.96708560219675E-2</c:v>
                </c:pt>
                <c:pt idx="341">
                  <c:v>2.98389469014257E-2</c:v>
                </c:pt>
                <c:pt idx="342">
                  <c:v>3.00080756633943E-2</c:v>
                </c:pt>
                <c:pt idx="343">
                  <c:v>3.0178256793989399E-2</c:v>
                </c:pt>
                <c:pt idx="344">
                  <c:v>3.0349505062335101E-2</c:v>
                </c:pt>
                <c:pt idx="345">
                  <c:v>3.0521835528054299E-2</c:v>
                </c:pt>
                <c:pt idx="346">
                  <c:v>3.0695263549007E-2</c:v>
                </c:pt>
                <c:pt idx="347">
                  <c:v>3.0869804789287102E-2</c:v>
                </c:pt>
                <c:pt idx="348">
                  <c:v>3.1045475227486501E-2</c:v>
                </c:pt>
                <c:pt idx="349">
                  <c:v>3.1222291165238E-2</c:v>
                </c:pt>
                <c:pt idx="350">
                  <c:v>3.1400269236050299E-2</c:v>
                </c:pt>
                <c:pt idx="351">
                  <c:v>3.1579426414442599E-2</c:v>
                </c:pt>
                <c:pt idx="352">
                  <c:v>3.1759780025396103E-2</c:v>
                </c:pt>
                <c:pt idx="353">
                  <c:v>3.1941347754131801E-2</c:v>
                </c:pt>
                <c:pt idx="354">
                  <c:v>3.21241476562312E-2</c:v>
                </c:pt>
                <c:pt idx="355">
                  <c:v>3.2308198168111597E-2</c:v>
                </c:pt>
                <c:pt idx="356">
                  <c:v>3.24935181178733E-2</c:v>
                </c:pt>
                <c:pt idx="357">
                  <c:v>3.2680126736533401E-2</c:v>
                </c:pt>
                <c:pt idx="358">
                  <c:v>3.2868043669663297E-2</c:v>
                </c:pt>
                <c:pt idx="359">
                  <c:v>3.3057288989446702E-2</c:v>
                </c:pt>
                <c:pt idx="360">
                  <c:v>3.3247883207178502E-2</c:v>
                </c:pt>
                <c:pt idx="361">
                  <c:v>3.3439847286220403E-2</c:v>
                </c:pt>
                <c:pt idx="362">
                  <c:v>3.3633202655437698E-2</c:v>
                </c:pt>
                <c:pt idx="363">
                  <c:v>3.3827971223135002E-2</c:v>
                </c:pt>
                <c:pt idx="364">
                  <c:v>3.4024175391516497E-2</c:v>
                </c:pt>
                <c:pt idx="365">
                  <c:v>3.42218380716914E-2</c:v>
                </c:pt>
                <c:pt idx="366">
                  <c:v>3.4420982699252499E-2</c:v>
                </c:pt>
                <c:pt idx="367">
                  <c:v>3.4621633250451797E-2</c:v>
                </c:pt>
                <c:pt idx="368">
                  <c:v>3.4823814259002599E-2</c:v>
                </c:pt>
                <c:pt idx="369">
                  <c:v>3.5027550833536099E-2</c:v>
                </c:pt>
                <c:pt idx="370">
                  <c:v>3.5232868675744197E-2</c:v>
                </c:pt>
                <c:pt idx="371">
                  <c:v>3.5439794099240397E-2</c:v>
                </c:pt>
                <c:pt idx="372">
                  <c:v>3.5648354049173998E-2</c:v>
                </c:pt>
                <c:pt idx="373">
                  <c:v>3.5858576122632498E-2</c:v>
                </c:pt>
                <c:pt idx="374">
                  <c:v>3.6070488589872503E-2</c:v>
                </c:pt>
                <c:pt idx="375">
                  <c:v>3.6284120416417702E-2</c:v>
                </c:pt>
                <c:pt idx="376">
                  <c:v>3.6499501286067902E-2</c:v>
                </c:pt>
                <c:pt idx="377">
                  <c:v>3.6716661624865199E-2</c:v>
                </c:pt>
                <c:pt idx="378">
                  <c:v>3.6935632626062899E-2</c:v>
                </c:pt>
                <c:pt idx="379">
                  <c:v>3.7156446276150397E-2</c:v>
                </c:pt>
                <c:pt idx="380">
                  <c:v>3.7379135381987498E-2</c:v>
                </c:pt>
                <c:pt idx="381">
                  <c:v>3.76037335991036E-2</c:v>
                </c:pt>
                <c:pt idx="382">
                  <c:v>3.7830275461224597E-2</c:v>
                </c:pt>
                <c:pt idx="383">
                  <c:v>3.8058796411091E-2</c:v>
                </c:pt>
                <c:pt idx="384">
                  <c:v>3.8289332832633798E-2</c:v>
                </c:pt>
                <c:pt idx="385">
                  <c:v>3.85219220845835E-2</c:v>
                </c:pt>
                <c:pt idx="386">
                  <c:v>3.8756602535587902E-2</c:v>
                </c:pt>
                <c:pt idx="387">
                  <c:v>3.8993413600919E-2</c:v>
                </c:pt>
                <c:pt idx="388">
                  <c:v>3.92323957808597E-2</c:v>
                </c:pt>
                <c:pt idx="389">
                  <c:v>3.94735907008597E-2</c:v>
                </c:pt>
                <c:pt idx="390">
                  <c:v>3.97170411535612E-2</c:v>
                </c:pt>
                <c:pt idx="391">
                  <c:v>3.9962791142798902E-2</c:v>
                </c:pt>
                <c:pt idx="392">
                  <c:v>4.0210885929687697E-2</c:v>
                </c:pt>
                <c:pt idx="393">
                  <c:v>4.0461372080915603E-2</c:v>
                </c:pt>
                <c:pt idx="394">
                  <c:v>4.0714297519372597E-2</c:v>
                </c:pt>
                <c:pt idx="395">
                  <c:v>4.09697115772489E-2</c:v>
                </c:pt>
                <c:pt idx="396">
                  <c:v>4.1227665051752099E-2</c:v>
                </c:pt>
                <c:pt idx="397">
                  <c:v>4.1488210263595497E-2</c:v>
                </c:pt>
                <c:pt idx="398">
                  <c:v>4.1751401118427497E-2</c:v>
                </c:pt>
                <c:pt idx="399">
                  <c:v>4.2017293171379998E-2</c:v>
                </c:pt>
                <c:pt idx="400">
                  <c:v>4.2285943694928101E-2</c:v>
                </c:pt>
                <c:pt idx="401">
                  <c:v>4.2557411750264597E-2</c:v>
                </c:pt>
                <c:pt idx="402">
                  <c:v>4.2831758262413797E-2</c:v>
                </c:pt>
                <c:pt idx="403">
                  <c:v>4.3109046099317601E-2</c:v>
                </c:pt>
                <c:pt idx="404">
                  <c:v>4.3389340155151501E-2</c:v>
                </c:pt>
                <c:pt idx="405">
                  <c:v>4.3672707438142999E-2</c:v>
                </c:pt>
                <c:pt idx="406">
                  <c:v>4.3959217163187403E-2</c:v>
                </c:pt>
                <c:pt idx="407">
                  <c:v>4.4248940849578998E-2</c:v>
                </c:pt>
                <c:pt idx="408">
                  <c:v>4.45419524241999E-2</c:v>
                </c:pt>
                <c:pt idx="409">
                  <c:v>4.4838328330535603E-2</c:v>
                </c:pt>
                <c:pt idx="410">
                  <c:v>4.5138147643916E-2</c:v>
                </c:pt>
                <c:pt idx="411">
                  <c:v>4.54414921934145E-2</c:v>
                </c:pt>
                <c:pt idx="412">
                  <c:v>4.5748446690868701E-2</c:v>
                </c:pt>
                <c:pt idx="413">
                  <c:v>4.60590988675302E-2</c:v>
                </c:pt>
                <c:pt idx="414">
                  <c:v>4.6373539618888397E-2</c:v>
                </c:pt>
                <c:pt idx="415">
                  <c:v>4.6691863158263701E-2</c:v>
                </c:pt>
                <c:pt idx="416">
                  <c:v>4.7014167179811599E-2</c:v>
                </c:pt>
                <c:pt idx="417">
                  <c:v>4.7340553031639497E-2</c:v>
                </c:pt>
                <c:pt idx="418">
                  <c:v>4.7671125899797502E-2</c:v>
                </c:pt>
                <c:pt idx="419">
                  <c:v>4.8005995003970701E-2</c:v>
                </c:pt>
                <c:pt idx="420">
                  <c:v>4.8345273805778799E-2</c:v>
                </c:pt>
                <c:pt idx="421">
                  <c:v>4.8689080230667099E-2</c:v>
                </c:pt>
                <c:pt idx="422">
                  <c:v>4.9037536904467403E-2</c:v>
                </c:pt>
                <c:pt idx="423">
                  <c:v>4.9390771405806E-2</c:v>
                </c:pt>
                <c:pt idx="424">
                  <c:v>4.9748916535649397E-2</c:v>
                </c:pt>
                <c:pt idx="425">
                  <c:v>5.0112110605400703E-2</c:v>
                </c:pt>
                <c:pt idx="426">
                  <c:v>5.0480497745099703E-2</c:v>
                </c:pt>
                <c:pt idx="427">
                  <c:v>5.0854228233430297E-2</c:v>
                </c:pt>
                <c:pt idx="428">
                  <c:v>5.1233458851413297E-2</c:v>
                </c:pt>
                <c:pt idx="429">
                  <c:v>5.1618353261850297E-2</c:v>
                </c:pt>
                <c:pt idx="430">
                  <c:v>5.2009082416801397E-2</c:v>
                </c:pt>
                <c:pt idx="431">
                  <c:v>5.2405824995614102E-2</c:v>
                </c:pt>
                <c:pt idx="432">
                  <c:v>5.2808767876292899E-2</c:v>
                </c:pt>
                <c:pt idx="433">
                  <c:v>5.32181066432992E-2</c:v>
                </c:pt>
                <c:pt idx="434">
                  <c:v>5.36340461352076E-2</c:v>
                </c:pt>
                <c:pt idx="435">
                  <c:v>5.4056801036030597E-2</c:v>
                </c:pt>
                <c:pt idx="436">
                  <c:v>5.4486596514452701E-2</c:v>
                </c:pt>
                <c:pt idx="437">
                  <c:v>5.4923668915703598E-2</c:v>
                </c:pt>
                <c:pt idx="438">
                  <c:v>5.53682665113545E-2</c:v>
                </c:pt>
                <c:pt idx="439">
                  <c:v>5.5820650312950797E-2</c:v>
                </c:pt>
                <c:pt idx="440">
                  <c:v>5.6281094956107502E-2</c:v>
                </c:pt>
                <c:pt idx="441">
                  <c:v>5.6749889662515603E-2</c:v>
                </c:pt>
                <c:pt idx="442">
                  <c:v>5.7227339288234001E-2</c:v>
                </c:pt>
                <c:pt idx="443">
                  <c:v>5.7713765467720397E-2</c:v>
                </c:pt>
                <c:pt idx="444">
                  <c:v>5.8209507864274902E-2</c:v>
                </c:pt>
                <c:pt idx="445">
                  <c:v>5.8714925538990097E-2</c:v>
                </c:pt>
                <c:pt idx="446">
                  <c:v>5.9230398451934098E-2</c:v>
                </c:pt>
                <c:pt idx="447">
                  <c:v>5.9756329111181498E-2</c:v>
                </c:pt>
                <c:pt idx="448">
                  <c:v>6.0293144387501003E-2</c:v>
                </c:pt>
                <c:pt idx="449">
                  <c:v>6.0841297515065701E-2</c:v>
                </c:pt>
                <c:pt idx="450">
                  <c:v>6.1401270301523501E-2</c:v>
                </c:pt>
                <c:pt idx="451">
                  <c:v>6.1973575574263098E-2</c:v>
                </c:pt>
                <c:pt idx="452">
                  <c:v>6.2558759893799706E-2</c:v>
                </c:pt>
                <c:pt idx="453">
                  <c:v>6.3157406570041097E-2</c:v>
                </c:pt>
                <c:pt idx="454">
                  <c:v>6.37701390228958E-2</c:v>
                </c:pt>
                <c:pt idx="455">
                  <c:v>6.43976245354652E-2</c:v>
                </c:pt>
                <c:pt idx="456">
                  <c:v>6.5040578456129705E-2</c:v>
                </c:pt>
                <c:pt idx="457">
                  <c:v>6.5699768915488094E-2</c:v>
                </c:pt>
                <c:pt idx="458">
                  <c:v>6.6376022135696197E-2</c:v>
                </c:pt>
                <c:pt idx="459">
                  <c:v>6.7070228423724995E-2</c:v>
                </c:pt>
                <c:pt idx="460">
                  <c:v>6.7783348956981002E-2</c:v>
                </c:pt>
                <c:pt idx="461">
                  <c:v>6.8516423490331005E-2</c:v>
                </c:pt>
                <c:pt idx="462">
                  <c:v>6.9270579138769203E-2</c:v>
                </c:pt>
                <c:pt idx="463">
                  <c:v>7.0047040420935194E-2</c:v>
                </c:pt>
                <c:pt idx="464">
                  <c:v>7.0847140786990406E-2</c:v>
                </c:pt>
                <c:pt idx="465">
                  <c:v>7.1672335901976594E-2</c:v>
                </c:pt>
                <c:pt idx="466">
                  <c:v>7.2524219015342895E-2</c:v>
                </c:pt>
                <c:pt idx="467">
                  <c:v>7.3404538822357202E-2</c:v>
                </c:pt>
                <c:pt idx="468">
                  <c:v>7.4315220318212596E-2</c:v>
                </c:pt>
                <c:pt idx="469">
                  <c:v>7.5258389267114506E-2</c:v>
                </c:pt>
                <c:pt idx="470">
                  <c:v>7.6236401064980502E-2</c:v>
                </c:pt>
                <c:pt idx="471">
                  <c:v>7.7251874977281698E-2</c:v>
                </c:pt>
                <c:pt idx="472">
                  <c:v>7.8307734999218406E-2</c:v>
                </c:pt>
                <c:pt idx="473">
                  <c:v>7.9407258936548403E-2</c:v>
                </c:pt>
                <c:pt idx="474">
                  <c:v>8.0554137774221504E-2</c:v>
                </c:pt>
                <c:pt idx="475">
                  <c:v>8.1752548032829594E-2</c:v>
                </c:pt>
                <c:pt idx="476">
                  <c:v>8.3007240677287306E-2</c:v>
                </c:pt>
                <c:pt idx="477">
                  <c:v>8.4323651337947503E-2</c:v>
                </c:pt>
                <c:pt idx="478">
                  <c:v>8.4832752316618298E-2</c:v>
                </c:pt>
                <c:pt idx="479">
                  <c:v>8.5346516791207402E-2</c:v>
                </c:pt>
                <c:pt idx="480">
                  <c:v>8.5865129857718603E-2</c:v>
                </c:pt>
                <c:pt idx="481">
                  <c:v>8.6388673611625902E-2</c:v>
                </c:pt>
                <c:pt idx="482">
                  <c:v>8.6917232125831495E-2</c:v>
                </c:pt>
                <c:pt idx="483">
                  <c:v>8.7450891508828899E-2</c:v>
                </c:pt>
                <c:pt idx="484">
                  <c:v>8.79897399648608E-2</c:v>
                </c:pt>
                <c:pt idx="485">
                  <c:v>8.8533867856149098E-2</c:v>
                </c:pt>
                <c:pt idx="486">
                  <c:v>8.9083367767281998E-2</c:v>
                </c:pt>
                <c:pt idx="487">
                  <c:v>8.9638334571845099E-2</c:v>
                </c:pt>
                <c:pt idx="488">
                  <c:v>9.0198865501385297E-2</c:v>
                </c:pt>
                <c:pt idx="489">
                  <c:v>9.0765060216805193E-2</c:v>
                </c:pt>
                <c:pt idx="490">
                  <c:v>9.1337020882285597E-2</c:v>
                </c:pt>
                <c:pt idx="491">
                  <c:v>9.1914852241841899E-2</c:v>
                </c:pt>
                <c:pt idx="492">
                  <c:v>9.2498661698622295E-2</c:v>
                </c:pt>
                <c:pt idx="493">
                  <c:v>9.3088559397064702E-2</c:v>
                </c:pt>
                <c:pt idx="494">
                  <c:v>9.3684658308029203E-2</c:v>
                </c:pt>
                <c:pt idx="495">
                  <c:v>9.4287074317035605E-2</c:v>
                </c:pt>
                <c:pt idx="496">
                  <c:v>9.4895926315735499E-2</c:v>
                </c:pt>
                <c:pt idx="497">
                  <c:v>9.5511336296759106E-2</c:v>
                </c:pt>
                <c:pt idx="498">
                  <c:v>9.6133429452082503E-2</c:v>
                </c:pt>
                <c:pt idx="499">
                  <c:v>9.6762334275066295E-2</c:v>
                </c:pt>
                <c:pt idx="500">
                  <c:v>9.7398182666330199E-2</c:v>
                </c:pt>
                <c:pt idx="501">
                  <c:v>9.8041110043627797E-2</c:v>
                </c:pt>
                <c:pt idx="502">
                  <c:v>9.8691255455901697E-2</c:v>
                </c:pt>
                <c:pt idx="503">
                  <c:v>9.9348761701705507E-2</c:v>
                </c:pt>
                <c:pt idx="504">
                  <c:v>0.100013775452187</c:v>
                </c:pt>
                <c:pt idx="505">
                  <c:v>0.100686447378844</c:v>
                </c:pt>
                <c:pt idx="506">
                  <c:v>0.101366932286257</c:v>
                </c:pt>
                <c:pt idx="507">
                  <c:v>0.102055389250052</c:v>
                </c:pt>
                <c:pt idx="508">
                  <c:v>0.10275198176030099</c:v>
                </c:pt>
                <c:pt idx="509">
                  <c:v>0.103456877870649</c:v>
                </c:pt>
                <c:pt idx="510">
                  <c:v>0.104170250353409</c:v>
                </c:pt>
                <c:pt idx="511">
                  <c:v>0.104892276860916</c:v>
                </c:pt>
                <c:pt idx="512">
                  <c:v>0.10562314009344601</c:v>
                </c:pt>
                <c:pt idx="513">
                  <c:v>0.10636302797399599</c:v>
                </c:pt>
                <c:pt idx="514">
                  <c:v>0.107112133830278</c:v>
                </c:pt>
                <c:pt idx="515">
                  <c:v>0.107870656584257</c:v>
                </c:pt>
                <c:pt idx="516">
                  <c:v>0.108638800949618</c:v>
                </c:pt>
                <c:pt idx="517">
                  <c:v>0.109416777637543</c:v>
                </c:pt>
                <c:pt idx="518">
                  <c:v>0.11020480357121901</c:v>
                </c:pt>
                <c:pt idx="519">
                  <c:v>0.111003102109514</c:v>
                </c:pt>
                <c:pt idx="520">
                  <c:v>0.11181190328026799</c:v>
                </c:pt>
                <c:pt idx="521">
                  <c:v>0.11263144402372</c:v>
                </c:pt>
                <c:pt idx="522">
                  <c:v>0.113461968446555</c:v>
                </c:pt>
                <c:pt idx="523">
                  <c:v>0.11430372808715</c:v>
                </c:pt>
                <c:pt idx="524">
                  <c:v>0.115156982192581</c:v>
                </c:pt>
                <c:pt idx="525">
                  <c:v>0.116021998008025</c:v>
                </c:pt>
                <c:pt idx="526">
                  <c:v>0.116899051079196</c:v>
                </c:pt>
                <c:pt idx="527">
                  <c:v>0.117788425568534</c:v>
                </c:pt>
                <c:pt idx="528">
                  <c:v>0.118690414585858</c:v>
                </c:pt>
                <c:pt idx="529">
                  <c:v>0.119605320534297</c:v>
                </c:pt>
                <c:pt idx="530">
                  <c:v>0.12053345547231301</c:v>
                </c:pt>
                <c:pt idx="531">
                  <c:v>0.121475141492716</c:v>
                </c:pt>
                <c:pt idx="532">
                  <c:v>0.122430711119607</c:v>
                </c:pt>
                <c:pt idx="533">
                  <c:v>0.123400507724269</c:v>
                </c:pt>
                <c:pt idx="534">
                  <c:v>0.12438488596106</c:v>
                </c:pt>
                <c:pt idx="535">
                  <c:v>0.125384212224465</c:v>
                </c:pt>
                <c:pt idx="536">
                  <c:v>0.126398865128515</c:v>
                </c:pt>
                <c:pt idx="537">
                  <c:v>0.12742923600988099</c:v>
                </c:pt>
                <c:pt idx="538">
                  <c:v>0.12847572945601601</c:v>
                </c:pt>
                <c:pt idx="539">
                  <c:v>0.129538763859847</c:v>
                </c:pt>
                <c:pt idx="540">
                  <c:v>0.13061877200257299</c:v>
                </c:pt>
                <c:pt idx="541">
                  <c:v>0.131716201666288</c:v>
                </c:pt>
                <c:pt idx="542">
                  <c:v>0.13283151627821899</c:v>
                </c:pt>
                <c:pt idx="543">
                  <c:v>0.13396519558852699</c:v>
                </c:pt>
                <c:pt idx="544">
                  <c:v>0.135117736383741</c:v>
                </c:pt>
                <c:pt idx="545">
                  <c:v>0.136289653238058</c:v>
                </c:pt>
                <c:pt idx="546">
                  <c:v>0.137481479304885</c:v>
                </c:pt>
                <c:pt idx="547">
                  <c:v>0.13869376715118301</c:v>
                </c:pt>
                <c:pt idx="548">
                  <c:v>0.13992708963737299</c:v>
                </c:pt>
                <c:pt idx="549">
                  <c:v>0.14118204084574601</c:v>
                </c:pt>
                <c:pt idx="550">
                  <c:v>0.142459237060552</c:v>
                </c:pt>
                <c:pt idx="551">
                  <c:v>0.14375931780319301</c:v>
                </c:pt>
                <c:pt idx="552">
                  <c:v>0.145082946926193</c:v>
                </c:pt>
                <c:pt idx="553">
                  <c:v>0.14643081376990399</c:v>
                </c:pt>
                <c:pt idx="554">
                  <c:v>0.14780363438622601</c:v>
                </c:pt>
                <c:pt idx="555">
                  <c:v>0.14920215283395299</c:v>
                </c:pt>
                <c:pt idx="556">
                  <c:v>0.150627142550708</c:v>
                </c:pt>
                <c:pt idx="557">
                  <c:v>0.15207940780686799</c:v>
                </c:pt>
                <c:pt idx="558">
                  <c:v>0.15355978524726699</c:v>
                </c:pt>
                <c:pt idx="559">
                  <c:v>0.15506914552699599</c:v>
                </c:pt>
                <c:pt idx="560">
                  <c:v>0.15660839504810201</c:v>
                </c:pt>
                <c:pt idx="561">
                  <c:v>0.158178477804574</c:v>
                </c:pt>
                <c:pt idx="562">
                  <c:v>0.15978037734364101</c:v>
                </c:pt>
                <c:pt idx="563">
                  <c:v>0.16141511885207399</c:v>
                </c:pt>
                <c:pt idx="564">
                  <c:v>0.16308377137696201</c:v>
                </c:pt>
                <c:pt idx="565">
                  <c:v>0.16478745019122901</c:v>
                </c:pt>
                <c:pt idx="566">
                  <c:v>0.16652731931511799</c:v>
                </c:pt>
                <c:pt idx="567">
                  <c:v>0.16830459420581001</c:v>
                </c:pt>
                <c:pt idx="568">
                  <c:v>0.170120544628518</c:v>
                </c:pt>
                <c:pt idx="569">
                  <c:v>0.17197649772356099</c:v>
                </c:pt>
                <c:pt idx="570">
                  <c:v>0.173873841285303</c:v>
                </c:pt>
                <c:pt idx="571">
                  <c:v>0.175814027270322</c:v>
                </c:pt>
                <c:pt idx="572">
                  <c:v>0.177798575553823</c:v>
                </c:pt>
                <c:pt idx="573">
                  <c:v>0.17982907795513101</c:v>
                </c:pt>
                <c:pt idx="574">
                  <c:v>0.181907202555148</c:v>
                </c:pt>
                <c:pt idx="575">
                  <c:v>0.18403469833088101</c:v>
                </c:pt>
                <c:pt idx="576">
                  <c:v>0.186213400134673</c:v>
                </c:pt>
                <c:pt idx="577">
                  <c:v>0.18844523404856101</c:v>
                </c:pt>
                <c:pt idx="578">
                  <c:v>0.190732223147275</c:v>
                </c:pt>
                <c:pt idx="579">
                  <c:v>0.193076493706899</c:v>
                </c:pt>
                <c:pt idx="580">
                  <c:v>0.19548028190005401</c:v>
                </c:pt>
                <c:pt idx="581">
                  <c:v>0.19794594102285801</c:v>
                </c:pt>
                <c:pt idx="582">
                  <c:v>0.200475949303767</c:v>
                </c:pt>
                <c:pt idx="583">
                  <c:v>0.20307291834987401</c:v>
                </c:pt>
                <c:pt idx="584">
                  <c:v>0.205739602292418</c:v>
                </c:pt>
                <c:pt idx="585">
                  <c:v>0.20847890770018901</c:v>
                </c:pt>
              </c:numCache>
            </c:numRef>
          </c:xVal>
          <c:yVal>
            <c:numRef>
              <c:f>Exp_res!$BN$3:$BN$650</c:f>
              <c:numCache>
                <c:formatCode>General</c:formatCode>
                <c:ptCount val="648"/>
                <c:pt idx="0">
                  <c:v>0</c:v>
                </c:pt>
                <c:pt idx="1">
                  <c:v>1.17916108088462E-5</c:v>
                </c:pt>
                <c:pt idx="2">
                  <c:v>3.5245841242577699E-5</c:v>
                </c:pt>
                <c:pt idx="3">
                  <c:v>5.8607220929420798E-5</c:v>
                </c:pt>
                <c:pt idx="4">
                  <c:v>8.1876482090657501E-5</c:v>
                </c:pt>
                <c:pt idx="5">
                  <c:v>1.0505434832025E-4</c:v>
                </c:pt>
                <c:pt idx="6">
                  <c:v>1.28141534720128E-4</c:v>
                </c:pt>
                <c:pt idx="7">
                  <c:v>1.5113874803217899E-4</c:v>
                </c:pt>
                <c:pt idx="8">
                  <c:v>1.7404668676817501E-4</c:v>
                </c:pt>
                <c:pt idx="9">
                  <c:v>1.9686604133709601E-4</c:v>
                </c:pt>
                <c:pt idx="10">
                  <c:v>2.1959749416970299E-4</c:v>
                </c:pt>
                <c:pt idx="11">
                  <c:v>2.42241719841605E-4</c:v>
                </c:pt>
                <c:pt idx="12">
                  <c:v>2.64799385192889E-4</c:v>
                </c:pt>
                <c:pt idx="13">
                  <c:v>2.8727114944582E-4</c:v>
                </c:pt>
                <c:pt idx="14">
                  <c:v>3.0965766432077099E-4</c:v>
                </c:pt>
                <c:pt idx="15">
                  <c:v>3.3195957414939502E-4</c:v>
                </c:pt>
                <c:pt idx="16">
                  <c:v>3.54177515986292E-4</c:v>
                </c:pt>
                <c:pt idx="17">
                  <c:v>3.76312119717367E-4</c:v>
                </c:pt>
                <c:pt idx="18">
                  <c:v>3.9836400816779701E-4</c:v>
                </c:pt>
                <c:pt idx="19">
                  <c:v>4.2033379720695898E-4</c:v>
                </c:pt>
                <c:pt idx="20">
                  <c:v>4.4222209585130398E-4</c:v>
                </c:pt>
                <c:pt idx="21">
                  <c:v>4.6402950636612999E-4</c:v>
                </c:pt>
                <c:pt idx="22">
                  <c:v>4.8575662436433199E-4</c:v>
                </c:pt>
                <c:pt idx="23">
                  <c:v>5.0740403890502605E-4</c:v>
                </c:pt>
                <c:pt idx="24">
                  <c:v>5.2897233258802304E-4</c:v>
                </c:pt>
                <c:pt idx="25">
                  <c:v>5.5046208164944896E-4</c:v>
                </c:pt>
                <c:pt idx="26">
                  <c:v>5.7187385605263598E-4</c:v>
                </c:pt>
                <c:pt idx="27">
                  <c:v>5.9320821957961395E-4</c:v>
                </c:pt>
                <c:pt idx="28">
                  <c:v>6.1446572992037796E-4</c:v>
                </c:pt>
                <c:pt idx="29">
                  <c:v>6.3564693875968199E-4</c:v>
                </c:pt>
                <c:pt idx="30">
                  <c:v>6.5675239186329499E-4</c:v>
                </c:pt>
                <c:pt idx="31">
                  <c:v>6.7778262916274202E-4</c:v>
                </c:pt>
                <c:pt idx="32">
                  <c:v>6.9873818483728097E-4</c:v>
                </c:pt>
                <c:pt idx="33">
                  <c:v>7.1961958739618595E-4</c:v>
                </c:pt>
                <c:pt idx="34">
                  <c:v>7.4042735975811305E-4</c:v>
                </c:pt>
                <c:pt idx="35">
                  <c:v>7.6116201932993404E-4</c:v>
                </c:pt>
                <c:pt idx="36">
                  <c:v>7.8182407808406198E-4</c:v>
                </c:pt>
                <c:pt idx="37">
                  <c:v>8.0241404263411303E-4</c:v>
                </c:pt>
                <c:pt idx="38">
                  <c:v>8.2293241430892198E-4</c:v>
                </c:pt>
                <c:pt idx="39">
                  <c:v>8.4337968922713197E-4</c:v>
                </c:pt>
                <c:pt idx="40">
                  <c:v>8.6375635836803699E-4</c:v>
                </c:pt>
                <c:pt idx="41">
                  <c:v>8.8406290764216501E-4</c:v>
                </c:pt>
                <c:pt idx="42">
                  <c:v>9.0429981796201996E-4</c:v>
                </c:pt>
                <c:pt idx="43">
                  <c:v>9.2446756530893096E-4</c:v>
                </c:pt>
                <c:pt idx="44">
                  <c:v>9.4456662080117998E-4</c:v>
                </c:pt>
                <c:pt idx="45">
                  <c:v>9.6459745076019098E-4</c:v>
                </c:pt>
                <c:pt idx="46">
                  <c:v>9.8456051677450296E-4</c:v>
                </c:pt>
                <c:pt idx="47">
                  <c:v>1.0044562757643199E-3</c:v>
                </c:pt>
                <c:pt idx="48">
                  <c:v>1.0242851800437E-3</c:v>
                </c:pt>
                <c:pt idx="49">
                  <c:v>1.04404767738333E-3</c:v>
                </c:pt>
                <c:pt idx="50">
                  <c:v>1.0637442110699601E-3</c:v>
                </c:pt>
                <c:pt idx="51">
                  <c:v>1.08337521996666E-3</c:v>
                </c:pt>
                <c:pt idx="52">
                  <c:v>1.1029411385712199E-3</c:v>
                </c:pt>
                <c:pt idx="53">
                  <c:v>1.1224423970744701E-3</c:v>
                </c:pt>
                <c:pt idx="54">
                  <c:v>1.1418794214157499E-3</c:v>
                </c:pt>
                <c:pt idx="55">
                  <c:v>1.16125263334086E-3</c:v>
                </c:pt>
                <c:pt idx="56">
                  <c:v>1.1805624504542E-3</c:v>
                </c:pt>
                <c:pt idx="57">
                  <c:v>1.19980928627537E-3</c:v>
                </c:pt>
                <c:pt idx="58">
                  <c:v>1.2189935502906399E-3</c:v>
                </c:pt>
                <c:pt idx="59">
                  <c:v>1.23811564800552E-3</c:v>
                </c:pt>
                <c:pt idx="60">
                  <c:v>1.25717598099704E-3</c:v>
                </c:pt>
                <c:pt idx="61">
                  <c:v>1.2761749469630899E-3</c:v>
                </c:pt>
                <c:pt idx="62">
                  <c:v>1.29511293977329E-3</c:v>
                </c:pt>
                <c:pt idx="63">
                  <c:v>1.31399034951722E-3</c:v>
                </c:pt>
                <c:pt idx="64">
                  <c:v>1.33280756255323E-3</c:v>
                </c:pt>
                <c:pt idx="65">
                  <c:v>1.3515649615551599E-3</c:v>
                </c:pt>
                <c:pt idx="66">
                  <c:v>1.3702629255596501E-3</c:v>
                </c:pt>
                <c:pt idx="67">
                  <c:v>1.38890183001217E-3</c:v>
                </c:pt>
                <c:pt idx="68">
                  <c:v>1.4074820468115701E-3</c:v>
                </c:pt>
                <c:pt idx="69">
                  <c:v>1.42600394435513E-3</c:v>
                </c:pt>
                <c:pt idx="70">
                  <c:v>1.4444678875823399E-3</c:v>
                </c:pt>
                <c:pt idx="71">
                  <c:v>1.4628742380176901E-3</c:v>
                </c:pt>
                <c:pt idx="72">
                  <c:v>1.48122335381393E-3</c:v>
                </c:pt>
                <c:pt idx="73">
                  <c:v>1.49951558979281E-3</c:v>
                </c:pt>
                <c:pt idx="74">
                  <c:v>1.51775129748693E-3</c:v>
                </c:pt>
                <c:pt idx="75">
                  <c:v>1.5359308251802299E-3</c:v>
                </c:pt>
                <c:pt idx="76">
                  <c:v>1.5540545179480599E-3</c:v>
                </c:pt>
                <c:pt idx="77">
                  <c:v>1.5721227176957E-3</c:v>
                </c:pt>
                <c:pt idx="78">
                  <c:v>1.59013576319778E-3</c:v>
                </c:pt>
                <c:pt idx="79">
                  <c:v>1.6080939901361199E-3</c:v>
                </c:pt>
                <c:pt idx="80">
                  <c:v>1.6259977311378999E-3</c:v>
                </c:pt>
                <c:pt idx="81">
                  <c:v>1.6438473158109999E-3</c:v>
                </c:pt>
                <c:pt idx="82">
                  <c:v>1.6616430707823301E-3</c:v>
                </c:pt>
                <c:pt idx="83">
                  <c:v>1.67938531973252E-3</c:v>
                </c:pt>
                <c:pt idx="84">
                  <c:v>1.69707438343155E-3</c:v>
                </c:pt>
                <c:pt idx="85">
                  <c:v>1.71471057977349E-3</c:v>
                </c:pt>
                <c:pt idx="86">
                  <c:v>1.7322942238105199E-3</c:v>
                </c:pt>
                <c:pt idx="87">
                  <c:v>1.74982562778789E-3</c:v>
                </c:pt>
                <c:pt idx="88">
                  <c:v>1.76730510117529E-3</c:v>
                </c:pt>
                <c:pt idx="89">
                  <c:v>1.7821369031468799E-3</c:v>
                </c:pt>
                <c:pt idx="90">
                  <c:v>1.81193755245753E-3</c:v>
                </c:pt>
                <c:pt idx="91">
                  <c:v>1.8410859400142599E-3</c:v>
                </c:pt>
                <c:pt idx="92">
                  <c:v>1.86958637327527E-3</c:v>
                </c:pt>
                <c:pt idx="93">
                  <c:v>1.8974431817122099E-3</c:v>
                </c:pt>
                <c:pt idx="94">
                  <c:v>1.92466071161273E-3</c:v>
                </c:pt>
                <c:pt idx="95">
                  <c:v>1.95124332120223E-3</c:v>
                </c:pt>
                <c:pt idx="96">
                  <c:v>1.97719537606965E-3</c:v>
                </c:pt>
                <c:pt idx="97">
                  <c:v>2.00252124488364E-3</c:v>
                </c:pt>
                <c:pt idx="98">
                  <c:v>2.0272252953867E-3</c:v>
                </c:pt>
                <c:pt idx="99">
                  <c:v>2.05131189065328E-3</c:v>
                </c:pt>
                <c:pt idx="100">
                  <c:v>2.0747853856004001E-3</c:v>
                </c:pt>
                <c:pt idx="101">
                  <c:v>2.0976501237367799E-3</c:v>
                </c:pt>
                <c:pt idx="102">
                  <c:v>2.1199104341415899E-3</c:v>
                </c:pt>
                <c:pt idx="103">
                  <c:v>2.1415706286577602E-3</c:v>
                </c:pt>
                <c:pt idx="104">
                  <c:v>2.16263499929197E-3</c:v>
                </c:pt>
                <c:pt idx="105">
                  <c:v>2.18310781580912E-3</c:v>
                </c:pt>
                <c:pt idx="106">
                  <c:v>2.2029933235115E-3</c:v>
                </c:pt>
                <c:pt idx="107">
                  <c:v>2.2222957411919598E-3</c:v>
                </c:pt>
                <c:pt idx="108">
                  <c:v>2.24101925925386E-3</c:v>
                </c:pt>
                <c:pt idx="109">
                  <c:v>2.25916803798597E-3</c:v>
                </c:pt>
                <c:pt idx="110">
                  <c:v>2.2767462059859098E-3</c:v>
                </c:pt>
                <c:pt idx="111">
                  <c:v>2.2937578587216702E-3</c:v>
                </c:pt>
                <c:pt idx="112">
                  <c:v>2.3102070572252201E-3</c:v>
                </c:pt>
                <c:pt idx="113">
                  <c:v>2.3260978269101099E-3</c:v>
                </c:pt>
                <c:pt idx="114">
                  <c:v>2.3414341565043502E-3</c:v>
                </c:pt>
                <c:pt idx="115">
                  <c:v>2.3562199970935801E-3</c:v>
                </c:pt>
                <c:pt idx="116">
                  <c:v>2.3704592612663498E-3</c:v>
                </c:pt>
                <c:pt idx="117">
                  <c:v>2.3841558223573899E-3</c:v>
                </c:pt>
                <c:pt idx="118">
                  <c:v>2.3973135137787399E-3</c:v>
                </c:pt>
                <c:pt idx="119">
                  <c:v>2.40993612843898E-3</c:v>
                </c:pt>
                <c:pt idx="120">
                  <c:v>2.4220274182389198E-3</c:v>
                </c:pt>
                <c:pt idx="121">
                  <c:v>2.43359109364325E-3</c:v>
                </c:pt>
                <c:pt idx="122">
                  <c:v>2.4446308233209701E-3</c:v>
                </c:pt>
                <c:pt idx="123">
                  <c:v>2.4551502338504799E-3</c:v>
                </c:pt>
                <c:pt idx="124">
                  <c:v>2.4651529094853099E-3</c:v>
                </c:pt>
                <c:pt idx="125">
                  <c:v>2.4746423919756698E-3</c:v>
                </c:pt>
                <c:pt idx="126">
                  <c:v>2.48362218044282E-3</c:v>
                </c:pt>
                <c:pt idx="127">
                  <c:v>2.4920957313009301E-3</c:v>
                </c:pt>
                <c:pt idx="128">
                  <c:v>2.5000664582249098E-3</c:v>
                </c:pt>
                <c:pt idx="129">
                  <c:v>2.5075377321600902E-3</c:v>
                </c:pt>
                <c:pt idx="130">
                  <c:v>2.51451288136861E-3</c:v>
                </c:pt>
                <c:pt idx="131">
                  <c:v>2.5209951915145501E-3</c:v>
                </c:pt>
                <c:pt idx="132">
                  <c:v>2.52698790577869E-3</c:v>
                </c:pt>
                <c:pt idx="133">
                  <c:v>2.53249422500588E-3</c:v>
                </c:pt>
                <c:pt idx="134">
                  <c:v>2.5375173078787702E-3</c:v>
                </c:pt>
                <c:pt idx="135">
                  <c:v>2.5420602711175798E-3</c:v>
                </c:pt>
                <c:pt idx="136">
                  <c:v>2.54612618970298E-3</c:v>
                </c:pt>
                <c:pt idx="137">
                  <c:v>2.5497180971202002E-3</c:v>
                </c:pt>
                <c:pt idx="138">
                  <c:v>2.5528389856222101E-3</c:v>
                </c:pt>
                <c:pt idx="139">
                  <c:v>2.5554918065110602E-3</c:v>
                </c:pt>
                <c:pt idx="140">
                  <c:v>2.55767947043388E-3</c:v>
                </c:pt>
                <c:pt idx="141">
                  <c:v>2.55940484769451E-3</c:v>
                </c:pt>
                <c:pt idx="142">
                  <c:v>2.5606707685768598E-3</c:v>
                </c:pt>
                <c:pt idx="143">
                  <c:v>2.5614800236792999E-3</c:v>
                </c:pt>
                <c:pt idx="144">
                  <c:v>2.5618353642608499E-3</c:v>
                </c:pt>
                <c:pt idx="145">
                  <c:v>2.5617395025938402E-3</c:v>
                </c:pt>
                <c:pt idx="146">
                  <c:v>2.56119511232639E-3</c:v>
                </c:pt>
                <c:pt idx="147">
                  <c:v>2.5602048288506001E-3</c:v>
                </c:pt>
                <c:pt idx="148">
                  <c:v>2.558771249676E-3</c:v>
                </c:pt>
                <c:pt idx="149">
                  <c:v>2.55689693480885E-3</c:v>
                </c:pt>
                <c:pt idx="150">
                  <c:v>2.5545844071345998E-3</c:v>
                </c:pt>
                <c:pt idx="151">
                  <c:v>2.55183615280312E-3</c:v>
                </c:pt>
                <c:pt idx="152">
                  <c:v>2.5486546216179498E-3</c:v>
                </c:pt>
                <c:pt idx="153">
                  <c:v>2.5450422274257102E-3</c:v>
                </c:pt>
                <c:pt idx="154">
                  <c:v>2.54100134850662E-3</c:v>
                </c:pt>
                <c:pt idx="155">
                  <c:v>2.5365343279671899E-3</c:v>
                </c:pt>
                <c:pt idx="156">
                  <c:v>2.5316434741302699E-3</c:v>
                </c:pt>
                <c:pt idx="157">
                  <c:v>2.52633106092704E-3</c:v>
                </c:pt>
                <c:pt idx="158">
                  <c:v>2.5205993282869398E-3</c:v>
                </c:pt>
                <c:pt idx="159">
                  <c:v>2.5144504825259E-3</c:v>
                </c:pt>
                <c:pt idx="160">
                  <c:v>2.50788669673294E-3</c:v>
                </c:pt>
                <c:pt idx="161">
                  <c:v>2.5009101111555798E-3</c:v>
                </c:pt>
                <c:pt idx="162">
                  <c:v>2.4935228335812199E-3</c:v>
                </c:pt>
                <c:pt idx="163">
                  <c:v>2.4857269397168401E-3</c:v>
                </c:pt>
                <c:pt idx="164">
                  <c:v>2.4775244735653901E-3</c:v>
                </c:pt>
                <c:pt idx="165">
                  <c:v>2.46891744779879E-3</c:v>
                </c:pt>
                <c:pt idx="166">
                  <c:v>2.45990784412766E-3</c:v>
                </c:pt>
                <c:pt idx="167">
                  <c:v>2.4504976136663702E-3</c:v>
                </c:pt>
                <c:pt idx="168">
                  <c:v>2.4406886772959302E-3</c:v>
                </c:pt>
                <c:pt idx="169">
                  <c:v>2.4304829260216598E-3</c:v>
                </c:pt>
                <c:pt idx="170">
                  <c:v>2.4198822213261201E-3</c:v>
                </c:pt>
                <c:pt idx="171">
                  <c:v>2.4088883955189302E-3</c:v>
                </c:pt>
                <c:pt idx="172">
                  <c:v>2.3975032520819001E-3</c:v>
                </c:pt>
                <c:pt idx="173">
                  <c:v>2.3857285660088402E-3</c:v>
                </c:pt>
                <c:pt idx="174">
                  <c:v>2.3735660841410302E-3</c:v>
                </c:pt>
                <c:pt idx="175">
                  <c:v>2.3610175254985899E-3</c:v>
                </c:pt>
                <c:pt idx="176">
                  <c:v>2.3480845816063701E-3</c:v>
                </c:pt>
                <c:pt idx="177">
                  <c:v>2.3347689168153598E-3</c:v>
                </c:pt>
                <c:pt idx="178">
                  <c:v>2.32107216861859E-3</c:v>
                </c:pt>
                <c:pt idx="179">
                  <c:v>2.3069959479630401E-3</c:v>
                </c:pt>
                <c:pt idx="180">
                  <c:v>2.2925418395558601E-3</c:v>
                </c:pt>
                <c:pt idx="181">
                  <c:v>2.2777114021658401E-3</c:v>
                </c:pt>
                <c:pt idx="182">
                  <c:v>2.2625061689202802E-3</c:v>
                </c:pt>
                <c:pt idx="183">
                  <c:v>2.2469276475957402E-3</c:v>
                </c:pt>
                <c:pt idx="184">
                  <c:v>2.23097732090515E-3</c:v>
                </c:pt>
                <c:pt idx="185">
                  <c:v>2.2146566467786499E-3</c:v>
                </c:pt>
                <c:pt idx="186">
                  <c:v>2.1979670586409501E-3</c:v>
                </c:pt>
                <c:pt idx="187">
                  <c:v>2.1809099656818101E-3</c:v>
                </c:pt>
                <c:pt idx="188">
                  <c:v>2.1634867531233701E-3</c:v>
                </c:pt>
                <c:pt idx="189">
                  <c:v>2.1456987824805102E-3</c:v>
                </c:pt>
                <c:pt idx="190">
                  <c:v>2.1275473918193999E-3</c:v>
                </c:pt>
                <c:pt idx="191">
                  <c:v>2.1090338960070999E-3</c:v>
                </c:pt>
                <c:pt idx="192">
                  <c:v>2.0901595869599701E-3</c:v>
                </c:pt>
                <c:pt idx="193">
                  <c:v>2.07092573388465E-3</c:v>
                </c:pt>
                <c:pt idx="194">
                  <c:v>2.0513335835156401E-3</c:v>
                </c:pt>
                <c:pt idx="195">
                  <c:v>2.0313843603482302E-3</c:v>
                </c:pt>
                <c:pt idx="196">
                  <c:v>2.0110792668653799E-3</c:v>
                </c:pt>
                <c:pt idx="197">
                  <c:v>1.9904194837603501E-3</c:v>
                </c:pt>
                <c:pt idx="198">
                  <c:v>1.9694061701565199E-3</c:v>
                </c:pt>
                <c:pt idx="199">
                  <c:v>1.9480404638199599E-3</c:v>
                </c:pt>
                <c:pt idx="200">
                  <c:v>1.9263234813686699E-3</c:v>
                </c:pt>
                <c:pt idx="201">
                  <c:v>1.9042563184771401E-3</c:v>
                </c:pt>
                <c:pt idx="202">
                  <c:v>1.88184005007646E-3</c:v>
                </c:pt>
                <c:pt idx="203">
                  <c:v>1.85907573055068E-3</c:v>
                </c:pt>
                <c:pt idx="204">
                  <c:v>1.83596439392691E-3</c:v>
                </c:pt>
                <c:pt idx="205">
                  <c:v>1.81250705406258E-3</c:v>
                </c:pt>
                <c:pt idx="206">
                  <c:v>1.7887047048283E-3</c:v>
                </c:pt>
                <c:pt idx="207">
                  <c:v>1.76455832028609E-3</c:v>
                </c:pt>
                <c:pt idx="208">
                  <c:v>1.74006885486311E-3</c:v>
                </c:pt>
                <c:pt idx="209">
                  <c:v>1.7152372435214999E-3</c:v>
                </c:pt>
                <c:pt idx="210">
                  <c:v>1.69006440192425E-3</c:v>
                </c:pt>
                <c:pt idx="211">
                  <c:v>1.66455122659738E-3</c:v>
                </c:pt>
                <c:pt idx="212">
                  <c:v>1.6386985950863501E-3</c:v>
                </c:pt>
                <c:pt idx="213">
                  <c:v>1.61250736611048E-3</c:v>
                </c:pt>
                <c:pt idx="214">
                  <c:v>1.5859783797120999E-3</c:v>
                </c:pt>
                <c:pt idx="215">
                  <c:v>1.5591124574022501E-3</c:v>
                </c:pt>
                <c:pt idx="216">
                  <c:v>1.53191040230256E-3</c:v>
                </c:pt>
                <c:pt idx="217">
                  <c:v>1.50437299928318E-3</c:v>
                </c:pt>
                <c:pt idx="218">
                  <c:v>1.4765010150965801E-3</c:v>
                </c:pt>
                <c:pt idx="219">
                  <c:v>1.4482951985079801E-3</c:v>
                </c:pt>
                <c:pt idx="220">
                  <c:v>1.4197562804219299E-3</c:v>
                </c:pt>
                <c:pt idx="221">
                  <c:v>1.3908849740049E-3</c:v>
                </c:pt>
                <c:pt idx="222">
                  <c:v>1.3616819748054601E-3</c:v>
                </c:pt>
                <c:pt idx="223">
                  <c:v>1.33214796086828E-3</c:v>
                </c:pt>
                <c:pt idx="224">
                  <c:v>1.30228359284719E-3</c:v>
                </c:pt>
                <c:pt idx="225">
                  <c:v>1.27208951411357E-3</c:v>
                </c:pt>
                <c:pt idx="226">
                  <c:v>1.24156635086054E-3</c:v>
                </c:pt>
                <c:pt idx="227">
                  <c:v>1.2107147122051101E-3</c:v>
                </c:pt>
                <c:pt idx="228">
                  <c:v>1.1795351902854499E-3</c:v>
                </c:pt>
                <c:pt idx="229">
                  <c:v>1.14802836035558E-3</c:v>
                </c:pt>
                <c:pt idx="230">
                  <c:v>1.1161947808763801E-3</c:v>
                </c:pt>
                <c:pt idx="231">
                  <c:v>1.08403499360367E-3</c:v>
                </c:pt>
                <c:pt idx="232">
                  <c:v>1.0515495236713599E-3</c:v>
                </c:pt>
                <c:pt idx="233">
                  <c:v>1.01873887967417E-3</c:v>
                </c:pt>
                <c:pt idx="234">
                  <c:v>9.8560355374312106E-4</c:v>
                </c:pt>
                <c:pt idx="235">
                  <c:v>9.5214402162200696E-4</c:v>
                </c:pt>
                <c:pt idx="236">
                  <c:v>9.1836074273674104E-4</c:v>
                </c:pt>
                <c:pt idx="237">
                  <c:v>8.8425416026444701E-4</c:v>
                </c:pt>
                <c:pt idx="238">
                  <c:v>8.4982470119749395E-4</c:v>
                </c:pt>
                <c:pt idx="239">
                  <c:v>8.1507277640479898E-4</c:v>
                </c:pt>
                <c:pt idx="240">
                  <c:v>7.7999878069055198E-4</c:v>
                </c:pt>
                <c:pt idx="241">
                  <c:v>7.4460309284855896E-4</c:v>
                </c:pt>
                <c:pt idx="242">
                  <c:v>7.0888607571483603E-4</c:v>
                </c:pt>
                <c:pt idx="243">
                  <c:v>6.7284807621567297E-4</c:v>
                </c:pt>
                <c:pt idx="244">
                  <c:v>6.36489425413964E-4</c:v>
                </c:pt>
                <c:pt idx="245">
                  <c:v>5.9981043855072004E-4</c:v>
                </c:pt>
                <c:pt idx="246">
                  <c:v>5.6281141508568997E-4</c:v>
                </c:pt>
                <c:pt idx="247">
                  <c:v>5.2549263873204297E-4</c:v>
                </c:pt>
                <c:pt idx="248">
                  <c:v>4.8785437749100202E-4</c:v>
                </c:pt>
                <c:pt idx="249">
                  <c:v>4.4989688368137799E-4</c:v>
                </c:pt>
                <c:pt idx="250">
                  <c:v>4.1162039396625699E-4</c:v>
                </c:pt>
                <c:pt idx="251">
                  <c:v>3.7302512937697102E-4</c:v>
                </c:pt>
                <c:pt idx="252">
                  <c:v>3.3411129533435999E-4</c:v>
                </c:pt>
                <c:pt idx="253">
                  <c:v>2.9487908166647199E-4</c:v>
                </c:pt>
                <c:pt idx="254">
                  <c:v>2.55328662622591E-4</c:v>
                </c:pt>
                <c:pt idx="255">
                  <c:v>2.1546019688593399E-4</c:v>
                </c:pt>
                <c:pt idx="256">
                  <c:v>1.7527382758099699E-4</c:v>
                </c:pt>
                <c:pt idx="257">
                  <c:v>1.3476968227999601E-4</c:v>
                </c:pt>
                <c:pt idx="258">
                  <c:v>9.3947873004929401E-5</c:v>
                </c:pt>
                <c:pt idx="259">
                  <c:v>5.2808496226514903E-5</c:v>
                </c:pt>
                <c:pt idx="260">
                  <c:v>1.13516328609711E-5</c:v>
                </c:pt>
                <c:pt idx="261">
                  <c:v>-3.0422651737437501E-5</c:v>
                </c:pt>
                <c:pt idx="262">
                  <c:v>-7.2514307785867204E-5</c:v>
                </c:pt>
                <c:pt idx="263">
                  <c:v>-1.1492330108659801E-4</c:v>
                </c:pt>
                <c:pt idx="264">
                  <c:v>-1.5764961304288501E-4</c:v>
                </c:pt>
                <c:pt idx="265">
                  <c:v>-2.00693240678351E-4</c:v>
                </c:pt>
                <c:pt idx="266">
                  <c:v>-2.4405419666060599E-4</c:v>
                </c:pt>
                <c:pt idx="267">
                  <c:v>-2.87732509324935E-4</c:v>
                </c:pt>
                <c:pt idx="268">
                  <c:v>-3.3172822270554698E-4</c:v>
                </c:pt>
                <c:pt idx="269">
                  <c:v>-3.7604139656632798E-4</c:v>
                </c:pt>
                <c:pt idx="270">
                  <c:v>-4.2067210643721302E-4</c:v>
                </c:pt>
                <c:pt idx="271">
                  <c:v>-4.6562044365172802E-4</c:v>
                </c:pt>
                <c:pt idx="272">
                  <c:v>-5.1088651539027798E-4</c:v>
                </c:pt>
                <c:pt idx="273">
                  <c:v>-5.5647044472433699E-4</c:v>
                </c:pt>
                <c:pt idx="274">
                  <c:v>-6.02372370665819E-4</c:v>
                </c:pt>
                <c:pt idx="275">
                  <c:v>-6.4859244821942905E-4</c:v>
                </c:pt>
                <c:pt idx="276">
                  <c:v>-6.95130848436865E-4</c:v>
                </c:pt>
                <c:pt idx="277">
                  <c:v>-7.4198775847621602E-4</c:v>
                </c:pt>
                <c:pt idx="278">
                  <c:v>-7.8916338166529101E-4</c:v>
                </c:pt>
                <c:pt idx="279">
                  <c:v>-8.3665793756569596E-4</c:v>
                </c:pt>
                <c:pt idx="280">
                  <c:v>-8.8447166204389904E-4</c:v>
                </c:pt>
                <c:pt idx="281">
                  <c:v>-9.3260480734219805E-4</c:v>
                </c:pt>
                <c:pt idx="282">
                  <c:v>-9.8105764215779007E-4</c:v>
                </c:pt>
                <c:pt idx="283">
                  <c:v>-1.0298304517206299E-3</c:v>
                </c:pt>
                <c:pt idx="284">
                  <c:v>-1.0789235378785499E-3</c:v>
                </c:pt>
                <c:pt idx="285">
                  <c:v>-1.1283372191853199E-3</c:v>
                </c:pt>
                <c:pt idx="286">
                  <c:v>-1.17807183099087E-3</c:v>
                </c:pt>
                <c:pt idx="287">
                  <c:v>-1.22812772553773E-3</c:v>
                </c:pt>
                <c:pt idx="288">
                  <c:v>-1.27850527206018E-3</c:v>
                </c:pt>
                <c:pt idx="289">
                  <c:v>-1.3292048568863399E-3</c:v>
                </c:pt>
                <c:pt idx="290">
                  <c:v>-1.38022688354738E-3</c:v>
                </c:pt>
                <c:pt idx="291">
                  <c:v>-1.43157177288686E-3</c:v>
                </c:pt>
                <c:pt idx="292">
                  <c:v>-1.48323996317746E-3</c:v>
                </c:pt>
                <c:pt idx="293">
                  <c:v>-1.5352319102403999E-3</c:v>
                </c:pt>
                <c:pt idx="294">
                  <c:v>-1.5875480875689001E-3</c:v>
                </c:pt>
                <c:pt idx="295">
                  <c:v>-1.64018898645741E-3</c:v>
                </c:pt>
                <c:pt idx="296">
                  <c:v>-1.6931551161331901E-3</c:v>
                </c:pt>
                <c:pt idx="297">
                  <c:v>-1.74644700389445E-3</c:v>
                </c:pt>
                <c:pt idx="298">
                  <c:v>-1.80006519525194E-3</c:v>
                </c:pt>
                <c:pt idx="299">
                  <c:v>-1.8540102540748999E-3</c:v>
                </c:pt>
                <c:pt idx="300">
                  <c:v>-1.90828276274245E-3</c:v>
                </c:pt>
                <c:pt idx="301">
                  <c:v>-1.9628833223005399E-3</c:v>
                </c:pt>
                <c:pt idx="302">
                  <c:v>-2.0178125526212798E-3</c:v>
                </c:pt>
                <c:pt idx="303">
                  <c:v>-2.0730710925696699E-3</c:v>
                </c:pt>
                <c:pt idx="304">
                  <c:v>-2.12865960017488E-3</c:v>
                </c:pt>
                <c:pt idx="305">
                  <c:v>-2.1845787528059798E-3</c:v>
                </c:pt>
                <c:pt idx="306">
                  <c:v>-2.2408292473535801E-3</c:v>
                </c:pt>
                <c:pt idx="307">
                  <c:v>-2.29741180041706E-3</c:v>
                </c:pt>
                <c:pt idx="308">
                  <c:v>-2.35432714849654E-3</c:v>
                </c:pt>
                <c:pt idx="309">
                  <c:v>-2.4115760481911901E-3</c:v>
                </c:pt>
                <c:pt idx="310">
                  <c:v>-2.4691592764033198E-3</c:v>
                </c:pt>
                <c:pt idx="311">
                  <c:v>-2.5270776305478899E-3</c:v>
                </c:pt>
                <c:pt idx="312">
                  <c:v>-2.5853319287680401E-3</c:v>
                </c:pt>
                <c:pt idx="313">
                  <c:v>-2.6439230101575101E-3</c:v>
                </c:pt>
                <c:pt idx="314">
                  <c:v>-2.70285173498789E-3</c:v>
                </c:pt>
                <c:pt idx="315">
                  <c:v>-2.7621189849444498E-3</c:v>
                </c:pt>
                <c:pt idx="316">
                  <c:v>-2.82172566336597E-3</c:v>
                </c:pt>
                <c:pt idx="317">
                  <c:v>-2.8816726954933401E-3</c:v>
                </c:pt>
                <c:pt idx="318">
                  <c:v>-2.94196102872404E-3</c:v>
                </c:pt>
                <c:pt idx="319">
                  <c:v>-3.0025916328735801E-3</c:v>
                </c:pt>
                <c:pt idx="320">
                  <c:v>-3.0635655004450802E-3</c:v>
                </c:pt>
                <c:pt idx="321">
                  <c:v>-3.12488364690473E-3</c:v>
                </c:pt>
                <c:pt idx="322">
                  <c:v>-3.1865471109660099E-3</c:v>
                </c:pt>
                <c:pt idx="323">
                  <c:v>-3.2485569548813399E-3</c:v>
                </c:pt>
                <c:pt idx="324">
                  <c:v>-3.3109142647409699E-3</c:v>
                </c:pt>
                <c:pt idx="325">
                  <c:v>-3.3736201507811201E-3</c:v>
                </c:pt>
                <c:pt idx="326">
                  <c:v>-3.4366757476996298E-3</c:v>
                </c:pt>
                <c:pt idx="327">
                  <c:v>-3.50008221498027E-3</c:v>
                </c:pt>
                <c:pt idx="328">
                  <c:v>-3.5638407372260601E-3</c:v>
                </c:pt>
                <c:pt idx="329">
                  <c:v>-3.6279525245008601E-3</c:v>
                </c:pt>
                <c:pt idx="330">
                  <c:v>-3.6924188126815399E-3</c:v>
                </c:pt>
                <c:pt idx="331">
                  <c:v>-3.7572408638182602E-3</c:v>
                </c:pt>
                <c:pt idx="332">
                  <c:v>-3.8224199665047799E-3</c:v>
                </c:pt>
                <c:pt idx="333">
                  <c:v>-3.8879574362593598E-3</c:v>
                </c:pt>
                <c:pt idx="334">
                  <c:v>-3.9538546159148197E-3</c:v>
                </c:pt>
                <c:pt idx="335">
                  <c:v>-4.0201128760204404E-3</c:v>
                </c:pt>
                <c:pt idx="336">
                  <c:v>-4.0867336152532897E-3</c:v>
                </c:pt>
                <c:pt idx="337">
                  <c:v>-4.15371826084188E-3</c:v>
                </c:pt>
                <c:pt idx="338">
                  <c:v>-4.2210682689998403E-3</c:v>
                </c:pt>
                <c:pt idx="339">
                  <c:v>-4.2887851253727103E-3</c:v>
                </c:pt>
                <c:pt idx="340">
                  <c:v>-4.3568703454965304E-3</c:v>
                </c:pt>
                <c:pt idx="341">
                  <c:v>-4.42532547526757E-3</c:v>
                </c:pt>
                <c:pt idx="342">
                  <c:v>-4.4941520914266496E-3</c:v>
                </c:pt>
                <c:pt idx="343">
                  <c:v>-4.5633518020550901E-3</c:v>
                </c:pt>
                <c:pt idx="344">
                  <c:v>-4.6329262470850997E-3</c:v>
                </c:pt>
                <c:pt idx="345">
                  <c:v>-4.7028770988237203E-3</c:v>
                </c:pt>
                <c:pt idx="346">
                  <c:v>-4.7732060624914698E-3</c:v>
                </c:pt>
                <c:pt idx="347">
                  <c:v>-4.8439148767747599E-3</c:v>
                </c:pt>
                <c:pt idx="348">
                  <c:v>-4.9150053143946701E-3</c:v>
                </c:pt>
                <c:pt idx="349">
                  <c:v>-4.9864791826916798E-3</c:v>
                </c:pt>
                <c:pt idx="350">
                  <c:v>-5.0583383242239696E-3</c:v>
                </c:pt>
                <c:pt idx="351">
                  <c:v>-5.1305846173858001E-3</c:v>
                </c:pt>
                <c:pt idx="352">
                  <c:v>-5.2032199770412997E-3</c:v>
                </c:pt>
                <c:pt idx="353">
                  <c:v>-5.2762463551753996E-3</c:v>
                </c:pt>
                <c:pt idx="354">
                  <c:v>-5.3496657415641599E-3</c:v>
                </c:pt>
                <c:pt idx="355">
                  <c:v>-5.4234801644636697E-3</c:v>
                </c:pt>
                <c:pt idx="356">
                  <c:v>-5.4976916913184E-3</c:v>
                </c:pt>
                <c:pt idx="357">
                  <c:v>-5.5723024294889404E-3</c:v>
                </c:pt>
                <c:pt idx="358">
                  <c:v>-5.6473145270013797E-3</c:v>
                </c:pt>
                <c:pt idx="359">
                  <c:v>-5.7227301733183602E-3</c:v>
                </c:pt>
                <c:pt idx="360">
                  <c:v>-5.7985516001300801E-3</c:v>
                </c:pt>
                <c:pt idx="361">
                  <c:v>-5.8747810821716401E-3</c:v>
                </c:pt>
                <c:pt idx="362">
                  <c:v>-5.9514209380603202E-3</c:v>
                </c:pt>
                <c:pt idx="363">
                  <c:v>-6.0284735311601501E-3</c:v>
                </c:pt>
                <c:pt idx="364">
                  <c:v>-6.1059412704698298E-3</c:v>
                </c:pt>
                <c:pt idx="365">
                  <c:v>-6.1838266115378203E-3</c:v>
                </c:pt>
                <c:pt idx="366">
                  <c:v>-6.2621320574043201E-3</c:v>
                </c:pt>
                <c:pt idx="367">
                  <c:v>-6.3408601595703901E-3</c:v>
                </c:pt>
                <c:pt idx="368">
                  <c:v>-6.42001351899663E-3</c:v>
                </c:pt>
                <c:pt idx="369">
                  <c:v>-6.4995947871317903E-3</c:v>
                </c:pt>
                <c:pt idx="370">
                  <c:v>-6.5796066669724504E-3</c:v>
                </c:pt>
                <c:pt idx="371">
                  <c:v>-6.6600519141539897E-3</c:v>
                </c:pt>
                <c:pt idx="372">
                  <c:v>-6.7409333380754896E-3</c:v>
                </c:pt>
                <c:pt idx="373">
                  <c:v>-6.8222538030595402E-3</c:v>
                </c:pt>
                <c:pt idx="374">
                  <c:v>-6.9040162295462499E-3</c:v>
                </c:pt>
                <c:pt idx="375">
                  <c:v>-6.9862235953255898E-3</c:v>
                </c:pt>
                <c:pt idx="376">
                  <c:v>-7.0688789368077102E-3</c:v>
                </c:pt>
                <c:pt idx="377">
                  <c:v>-7.1519853503327901E-3</c:v>
                </c:pt>
                <c:pt idx="378">
                  <c:v>-7.2355459935218901E-3</c:v>
                </c:pt>
                <c:pt idx="379">
                  <c:v>-7.3195640866727599E-3</c:v>
                </c:pt>
                <c:pt idx="380">
                  <c:v>-7.4040429141962096E-3</c:v>
                </c:pt>
                <c:pt idx="381">
                  <c:v>-7.4889858261031998E-3</c:v>
                </c:pt>
                <c:pt idx="382">
                  <c:v>-7.5743962395360496E-3</c:v>
                </c:pt>
                <c:pt idx="383">
                  <c:v>-7.66027764035173E-3</c:v>
                </c:pt>
                <c:pt idx="384">
                  <c:v>-7.7466335847567102E-3</c:v>
                </c:pt>
                <c:pt idx="385">
                  <c:v>-7.8334677009947399E-3</c:v>
                </c:pt>
                <c:pt idx="386">
                  <c:v>-7.92078369109144E-3</c:v>
                </c:pt>
                <c:pt idx="387">
                  <c:v>-8.0085853326568798E-3</c:v>
                </c:pt>
                <c:pt idx="388">
                  <c:v>-8.0968764807489903E-3</c:v>
                </c:pt>
                <c:pt idx="389">
                  <c:v>-8.1856610697990401E-3</c:v>
                </c:pt>
                <c:pt idx="390">
                  <c:v>-8.2749431156046195E-3</c:v>
                </c:pt>
                <c:pt idx="391">
                  <c:v>-8.3647267173894597E-3</c:v>
                </c:pt>
                <c:pt idx="392">
                  <c:v>-8.4550160599349902E-3</c:v>
                </c:pt>
                <c:pt idx="393">
                  <c:v>-8.5458154157863706E-3</c:v>
                </c:pt>
                <c:pt idx="394">
                  <c:v>-8.6371291475355102E-3</c:v>
                </c:pt>
                <c:pt idx="395">
                  <c:v>-8.7289617101857404E-3</c:v>
                </c:pt>
                <c:pt idx="396">
                  <c:v>-8.8213176535987606E-3</c:v>
                </c:pt>
                <c:pt idx="397">
                  <c:v>-8.9142016250316897E-3</c:v>
                </c:pt>
                <c:pt idx="398">
                  <c:v>-9.0076183717640798E-3</c:v>
                </c:pt>
                <c:pt idx="399">
                  <c:v>-9.1015727438223393E-3</c:v>
                </c:pt>
                <c:pt idx="400">
                  <c:v>-9.1960696968020495E-3</c:v>
                </c:pt>
                <c:pt idx="401">
                  <c:v>-9.2911142947973407E-3</c:v>
                </c:pt>
                <c:pt idx="402">
                  <c:v>-9.3867117134366403E-3</c:v>
                </c:pt>
                <c:pt idx="403">
                  <c:v>-9.4828672430362099E-3</c:v>
                </c:pt>
                <c:pt idx="404">
                  <c:v>-9.57958629186954E-3</c:v>
                </c:pt>
                <c:pt idx="405">
                  <c:v>-9.6768743895644695E-3</c:v>
                </c:pt>
                <c:pt idx="406">
                  <c:v>-9.7747371906306106E-3</c:v>
                </c:pt>
                <c:pt idx="407">
                  <c:v>-9.8731804781230399E-3</c:v>
                </c:pt>
                <c:pt idx="408">
                  <c:v>-9.9722101674507707E-3</c:v>
                </c:pt>
                <c:pt idx="409">
                  <c:v>-1.00718323103355E-2</c:v>
                </c:pt>
                <c:pt idx="410">
                  <c:v>-1.0172053098928701E-2</c:v>
                </c:pt>
                <c:pt idx="411">
                  <c:v>-1.02728788700938E-2</c:v>
                </c:pt>
                <c:pt idx="412">
                  <c:v>-1.0374316109862501E-2</c:v>
                </c:pt>
                <c:pt idx="413">
                  <c:v>-1.04763714580745E-2</c:v>
                </c:pt>
                <c:pt idx="414">
                  <c:v>-1.0579051713207799E-2</c:v>
                </c:pt>
                <c:pt idx="415">
                  <c:v>-1.06823638374115E-2</c:v>
                </c:pt>
                <c:pt idx="416">
                  <c:v>-1.07863149617507E-2</c:v>
                </c:pt>
                <c:pt idx="417">
                  <c:v>-1.08909123916746E-2</c:v>
                </c:pt>
                <c:pt idx="418">
                  <c:v>-1.09961636127172E-2</c:v>
                </c:pt>
                <c:pt idx="419">
                  <c:v>-1.11020762964491E-2</c:v>
                </c:pt>
                <c:pt idx="420">
                  <c:v>-1.1208658306685401E-2</c:v>
                </c:pt>
                <c:pt idx="421">
                  <c:v>-1.1315917705971301E-2</c:v>
                </c:pt>
                <c:pt idx="422">
                  <c:v>-1.1423862762355399E-2</c:v>
                </c:pt>
                <c:pt idx="423">
                  <c:v>-1.1532501956468299E-2</c:v>
                </c:pt>
                <c:pt idx="424">
                  <c:v>-1.1641843988924899E-2</c:v>
                </c:pt>
                <c:pt idx="425">
                  <c:v>-1.17518977880656E-2</c:v>
                </c:pt>
                <c:pt idx="426">
                  <c:v>-1.1862672518058301E-2</c:v>
                </c:pt>
                <c:pt idx="427">
                  <c:v>-1.1974177587380799E-2</c:v>
                </c:pt>
                <c:pt idx="428">
                  <c:v>-1.20864226577049E-2</c:v>
                </c:pt>
                <c:pt idx="429">
                  <c:v>-1.2199417653208901E-2</c:v>
                </c:pt>
                <c:pt idx="430">
                  <c:v>-1.23131727703385E-2</c:v>
                </c:pt>
                <c:pt idx="431">
                  <c:v>-1.24276984880494E-2</c:v>
                </c:pt>
                <c:pt idx="432">
                  <c:v>-1.2543005578555999E-2</c:v>
                </c:pt>
                <c:pt idx="433">
                  <c:v>-1.2659105118619E-2</c:v>
                </c:pt>
                <c:pt idx="434">
                  <c:v>-1.2776008501405299E-2</c:v>
                </c:pt>
                <c:pt idx="435">
                  <c:v>-1.2893727448957301E-2</c:v>
                </c:pt>
                <c:pt idx="436">
                  <c:v>-1.30122740253072E-2</c:v>
                </c:pt>
                <c:pt idx="437">
                  <c:v>-1.31316606502806E-2</c:v>
                </c:pt>
                <c:pt idx="438">
                  <c:v>-1.3251900114034499E-2</c:v>
                </c:pt>
                <c:pt idx="439">
                  <c:v>-1.3373005592374599E-2</c:v>
                </c:pt>
                <c:pt idx="440">
                  <c:v>-1.34949906629081E-2</c:v>
                </c:pt>
                <c:pt idx="441">
                  <c:v>-1.3617869322085099E-2</c:v>
                </c:pt>
                <c:pt idx="442">
                  <c:v>-1.3741656003191801E-2</c:v>
                </c:pt>
                <c:pt idx="443">
                  <c:v>-1.38663655953596E-2</c:v>
                </c:pt>
                <c:pt idx="444">
                  <c:v>-1.3992013463661799E-2</c:v>
                </c:pt>
                <c:pt idx="445">
                  <c:v>-1.41186154703755E-2</c:v>
                </c:pt>
                <c:pt idx="446">
                  <c:v>-1.4246187997493401E-2</c:v>
                </c:pt>
                <c:pt idx="447">
                  <c:v>-1.43747479705734E-2</c:v>
                </c:pt>
                <c:pt idx="448">
                  <c:v>-1.4504312884029501E-2</c:v>
                </c:pt>
                <c:pt idx="449">
                  <c:v>-1.4634900827968599E-2</c:v>
                </c:pt>
                <c:pt idx="450">
                  <c:v>-1.47665305166912E-2</c:v>
                </c:pt>
                <c:pt idx="451">
                  <c:v>-1.48992213189874E-2</c:v>
                </c:pt>
                <c:pt idx="452">
                  <c:v>-1.5032993290362199E-2</c:v>
                </c:pt>
                <c:pt idx="453">
                  <c:v>-1.51678672073514E-2</c:v>
                </c:pt>
                <c:pt idx="454">
                  <c:v>-1.5303864604087799E-2</c:v>
                </c:pt>
                <c:pt idx="455">
                  <c:v>-1.5441007811310701E-2</c:v>
                </c:pt>
                <c:pt idx="456">
                  <c:v>-1.5579319998012601E-2</c:v>
                </c:pt>
                <c:pt idx="457">
                  <c:v>-1.5718825215952002E-2</c:v>
                </c:pt>
                <c:pt idx="458">
                  <c:v>-1.58595484472746E-2</c:v>
                </c:pt>
                <c:pt idx="459">
                  <c:v>-1.6001515655514501E-2</c:v>
                </c:pt>
                <c:pt idx="460">
                  <c:v>-1.61447538402721E-2</c:v>
                </c:pt>
                <c:pt idx="461">
                  <c:v>-1.6289291095902901E-2</c:v>
                </c:pt>
                <c:pt idx="462">
                  <c:v>-1.6435156674580599E-2</c:v>
                </c:pt>
                <c:pt idx="463">
                  <c:v>-1.6582381054141799E-2</c:v>
                </c:pt>
                <c:pt idx="464">
                  <c:v>-1.6730996011166299E-2</c:v>
                </c:pt>
                <c:pt idx="465">
                  <c:v>-1.68810346997939E-2</c:v>
                </c:pt>
                <c:pt idx="466">
                  <c:v>-1.70325317368425E-2</c:v>
                </c:pt>
                <c:pt idx="467">
                  <c:v>-1.7185523293856499E-2</c:v>
                </c:pt>
                <c:pt idx="468">
                  <c:v>-1.7340047196787101E-2</c:v>
                </c:pt>
                <c:pt idx="469">
                  <c:v>-1.7496143034099298E-2</c:v>
                </c:pt>
                <c:pt idx="470">
                  <c:v>-1.76538522741926E-2</c:v>
                </c:pt>
                <c:pt idx="471">
                  <c:v>-1.7813218393141102E-2</c:v>
                </c:pt>
                <c:pt idx="472">
                  <c:v>-1.7974287013886599E-2</c:v>
                </c:pt>
                <c:pt idx="473">
                  <c:v>-1.81371060581671E-2</c:v>
                </c:pt>
                <c:pt idx="474">
                  <c:v>-1.83017259126469E-2</c:v>
                </c:pt>
                <c:pt idx="475">
                  <c:v>-1.8468199610901102E-2</c:v>
                </c:pt>
                <c:pt idx="476">
                  <c:v>-1.8636583033157999E-2</c:v>
                </c:pt>
                <c:pt idx="477">
                  <c:v>-1.8806935125970401E-2</c:v>
                </c:pt>
                <c:pt idx="478">
                  <c:v>-1.88531513418802E-2</c:v>
                </c:pt>
                <c:pt idx="479">
                  <c:v>-1.8900683021207398E-2</c:v>
                </c:pt>
                <c:pt idx="480">
                  <c:v>-1.8949550207790999E-2</c:v>
                </c:pt>
                <c:pt idx="481">
                  <c:v>-1.8999766036442399E-2</c:v>
                </c:pt>
                <c:pt idx="482">
                  <c:v>-1.90513435376184E-2</c:v>
                </c:pt>
                <c:pt idx="483">
                  <c:v>-1.91042956291789E-2</c:v>
                </c:pt>
                <c:pt idx="484">
                  <c:v>-1.9158635107908401E-2</c:v>
                </c:pt>
                <c:pt idx="485">
                  <c:v>-1.9214374640798199E-2</c:v>
                </c:pt>
                <c:pt idx="486">
                  <c:v>-1.9271526756085601E-2</c:v>
                </c:pt>
                <c:pt idx="487">
                  <c:v>-1.9330103834045501E-2</c:v>
                </c:pt>
                <c:pt idx="488">
                  <c:v>-1.9390118097528601E-2</c:v>
                </c:pt>
                <c:pt idx="489">
                  <c:v>-1.9451581602244399E-2</c:v>
                </c:pt>
                <c:pt idx="490">
                  <c:v>-1.9514506226781698E-2</c:v>
                </c:pt>
                <c:pt idx="491">
                  <c:v>-1.9578903662365199E-2</c:v>
                </c:pt>
                <c:pt idx="492">
                  <c:v>-1.96447854023412E-2</c:v>
                </c:pt>
                <c:pt idx="493">
                  <c:v>-1.9712162731389399E-2</c:v>
                </c:pt>
                <c:pt idx="494">
                  <c:v>-1.97810467144569E-2</c:v>
                </c:pt>
                <c:pt idx="495">
                  <c:v>-1.9851448185408099E-2</c:v>
                </c:pt>
                <c:pt idx="496">
                  <c:v>-1.99233777353897E-2</c:v>
                </c:pt>
                <c:pt idx="497">
                  <c:v>-1.9996845700902099E-2</c:v>
                </c:pt>
                <c:pt idx="498">
                  <c:v>-2.00718621515775E-2</c:v>
                </c:pt>
                <c:pt idx="499">
                  <c:v>-2.01484368776567E-2</c:v>
                </c:pt>
                <c:pt idx="500">
                  <c:v>-2.0226579377164801E-2</c:v>
                </c:pt>
                <c:pt idx="501">
                  <c:v>-2.03062988427762E-2</c:v>
                </c:pt>
                <c:pt idx="502">
                  <c:v>-2.0387604148371999E-2</c:v>
                </c:pt>
                <c:pt idx="503">
                  <c:v>-2.0470503835278899E-2</c:v>
                </c:pt>
                <c:pt idx="504">
                  <c:v>-2.0555006098192299E-2</c:v>
                </c:pt>
                <c:pt idx="505">
                  <c:v>-2.06411187707745E-2</c:v>
                </c:pt>
                <c:pt idx="506">
                  <c:v>-2.0728849310930199E-2</c:v>
                </c:pt>
                <c:pt idx="507">
                  <c:v>-2.0818204785750399E-2</c:v>
                </c:pt>
                <c:pt idx="508">
                  <c:v>-2.0909191856125799E-2</c:v>
                </c:pt>
                <c:pt idx="509">
                  <c:v>-2.1001816761025398E-2</c:v>
                </c:pt>
                <c:pt idx="510">
                  <c:v>-2.1096085301437601E-2</c:v>
                </c:pt>
                <c:pt idx="511">
                  <c:v>-2.1192002823969699E-2</c:v>
                </c:pt>
                <c:pt idx="512">
                  <c:v>-2.1289574204108298E-2</c:v>
                </c:pt>
                <c:pt idx="513">
                  <c:v>-2.1388803829131501E-2</c:v>
                </c:pt>
                <c:pt idx="514">
                  <c:v>-2.14896955806788E-2</c:v>
                </c:pt>
                <c:pt idx="515">
                  <c:v>-2.1592252816970199E-2</c:v>
                </c:pt>
                <c:pt idx="516">
                  <c:v>-2.1696478354678899E-2</c:v>
                </c:pt>
                <c:pt idx="517">
                  <c:v>-2.1802374450453899E-2</c:v>
                </c:pt>
                <c:pt idx="518">
                  <c:v>-2.1909942782092101E-2</c:v>
                </c:pt>
                <c:pt idx="519">
                  <c:v>-2.2019184429360399E-2</c:v>
                </c:pt>
                <c:pt idx="520">
                  <c:v>-2.2130099854469301E-2</c:v>
                </c:pt>
                <c:pt idx="521">
                  <c:v>-2.2242688882195299E-2</c:v>
                </c:pt>
                <c:pt idx="522">
                  <c:v>-2.2356950679658399E-2</c:v>
                </c:pt>
                <c:pt idx="523">
                  <c:v>-2.2472883735751299E-2</c:v>
                </c:pt>
                <c:pt idx="524">
                  <c:v>-2.25904858402259E-2</c:v>
                </c:pt>
                <c:pt idx="525">
                  <c:v>-2.27097540624383E-2</c:v>
                </c:pt>
                <c:pt idx="526">
                  <c:v>-2.28306847297579E-2</c:v>
                </c:pt>
                <c:pt idx="527">
                  <c:v>-2.2953273405641E-2</c:v>
                </c:pt>
                <c:pt idx="528">
                  <c:v>-2.3077514867377299E-2</c:v>
                </c:pt>
                <c:pt idx="529">
                  <c:v>-2.32034030835137E-2</c:v>
                </c:pt>
                <c:pt idx="530">
                  <c:v>-2.3330931190959501E-2</c:v>
                </c:pt>
                <c:pt idx="531">
                  <c:v>-2.3460091471783E-2</c:v>
                </c:pt>
                <c:pt idx="532">
                  <c:v>-2.3590875329708001E-2</c:v>
                </c:pt>
                <c:pt idx="533">
                  <c:v>-2.3723273266314401E-2</c:v>
                </c:pt>
                <c:pt idx="534">
                  <c:v>-2.38572748569576E-2</c:v>
                </c:pt>
                <c:pt idx="535">
                  <c:v>-2.3992868726416899E-2</c:v>
                </c:pt>
                <c:pt idx="536">
                  <c:v>-2.4130042524281602E-2</c:v>
                </c:pt>
                <c:pt idx="537">
                  <c:v>-2.42687829000925E-2</c:v>
                </c:pt>
                <c:pt idx="538">
                  <c:v>-2.4409075478250102E-2</c:v>
                </c:pt>
                <c:pt idx="539">
                  <c:v>-2.4550904832705601E-2</c:v>
                </c:pt>
                <c:pt idx="540">
                  <c:v>-2.4694254461454901E-2</c:v>
                </c:pt>
                <c:pt idx="541">
                  <c:v>-2.4839106760848099E-2</c:v>
                </c:pt>
                <c:pt idx="542">
                  <c:v>-2.49854429997424E-2</c:v>
                </c:pt>
                <c:pt idx="543">
                  <c:v>-2.5133243293512301E-2</c:v>
                </c:pt>
                <c:pt idx="544">
                  <c:v>-2.52824865779472E-2</c:v>
                </c:pt>
                <c:pt idx="545">
                  <c:v>-2.54331505830575E-2</c:v>
                </c:pt>
                <c:pt idx="546">
                  <c:v>-2.5585211806817901E-2</c:v>
                </c:pt>
                <c:pt idx="547">
                  <c:v>-2.57386454888772E-2</c:v>
                </c:pt>
                <c:pt idx="548">
                  <c:v>-2.58934255842669E-2</c:v>
                </c:pt>
                <c:pt idx="549">
                  <c:v>-2.60495247371395E-2</c:v>
                </c:pt>
                <c:pt idx="550">
                  <c:v>-2.6206914254575699E-2</c:v>
                </c:pt>
                <c:pt idx="551">
                  <c:v>-2.6365564080496999E-2</c:v>
                </c:pt>
                <c:pt idx="552">
                  <c:v>-2.6525442769727198E-2</c:v>
                </c:pt>
                <c:pt idx="553">
                  <c:v>-2.6686517462242602E-2</c:v>
                </c:pt>
                <c:pt idx="554">
                  <c:v>-2.6848753857663402E-2</c:v>
                </c:pt>
                <c:pt idx="555">
                  <c:v>-2.7012116190031601E-2</c:v>
                </c:pt>
                <c:pt idx="556">
                  <c:v>-2.7176567202931899E-2</c:v>
                </c:pt>
                <c:pt idx="557">
                  <c:v>-2.7342068125010201E-2</c:v>
                </c:pt>
                <c:pt idx="558">
                  <c:v>-2.7508578645952901E-2</c:v>
                </c:pt>
                <c:pt idx="559">
                  <c:v>-2.7676056892988202E-2</c:v>
                </c:pt>
                <c:pt idx="560">
                  <c:v>-2.7844459407979E-2</c:v>
                </c:pt>
                <c:pt idx="561">
                  <c:v>-2.8013741125180999E-2</c:v>
                </c:pt>
                <c:pt idx="562">
                  <c:v>-2.8183855349741899E-2</c:v>
                </c:pt>
                <c:pt idx="563">
                  <c:v>-2.8354753737023401E-2</c:v>
                </c:pt>
                <c:pt idx="564">
                  <c:v>-2.8526386272832799E-2</c:v>
                </c:pt>
                <c:pt idx="565">
                  <c:v>-2.8698701254658E-2</c:v>
                </c:pt>
                <c:pt idx="566">
                  <c:v>-2.8871645273999099E-2</c:v>
                </c:pt>
                <c:pt idx="567">
                  <c:v>-2.90451631999054E-2</c:v>
                </c:pt>
                <c:pt idx="568">
                  <c:v>-2.9219198163822201E-2</c:v>
                </c:pt>
                <c:pt idx="569">
                  <c:v>-2.9393691545866501E-2</c:v>
                </c:pt>
                <c:pt idx="570">
                  <c:v>-2.9568582962652801E-2</c:v>
                </c:pt>
                <c:pt idx="571">
                  <c:v>-2.9743810256799601E-2</c:v>
                </c:pt>
                <c:pt idx="572">
                  <c:v>-2.9919309488251101E-2</c:v>
                </c:pt>
                <c:pt idx="573">
                  <c:v>-3.0095014927565601E-2</c:v>
                </c:pt>
                <c:pt idx="574">
                  <c:v>-3.0270859051315199E-2</c:v>
                </c:pt>
                <c:pt idx="575">
                  <c:v>-3.0446772539767301E-2</c:v>
                </c:pt>
                <c:pt idx="576">
                  <c:v>-3.0622684277015599E-2</c:v>
                </c:pt>
                <c:pt idx="577">
                  <c:v>-3.07985213537415E-2</c:v>
                </c:pt>
                <c:pt idx="578">
                  <c:v>-3.0974209072798999E-2</c:v>
                </c:pt>
                <c:pt idx="579">
                  <c:v>-3.1149670957826201E-2</c:v>
                </c:pt>
                <c:pt idx="580">
                  <c:v>-3.1324828765095201E-2</c:v>
                </c:pt>
                <c:pt idx="581">
                  <c:v>-3.1499602498828598E-2</c:v>
                </c:pt>
                <c:pt idx="582">
                  <c:v>-3.1673910430220401E-2</c:v>
                </c:pt>
                <c:pt idx="583">
                  <c:v>-3.1847669120412897E-2</c:v>
                </c:pt>
                <c:pt idx="584">
                  <c:v>-3.2020793447699501E-2</c:v>
                </c:pt>
                <c:pt idx="585">
                  <c:v>-3.2193196639229399E-2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D5-4828-9207-1F56BEDB9CF4}"/>
            </c:ext>
          </c:extLst>
        </c:ser>
        <c:ser>
          <c:idx val="5"/>
          <c:order val="5"/>
          <c:tx>
            <c:v>0.5% 100kPa L51</c:v>
          </c:tx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Exp_res!$U$3:$U$150</c:f>
              <c:numCache>
                <c:formatCode>General</c:formatCode>
                <c:ptCount val="148"/>
                <c:pt idx="0">
                  <c:v>0</c:v>
                </c:pt>
                <c:pt idx="1">
                  <c:v>1.5096046698992299E-3</c:v>
                </c:pt>
                <c:pt idx="2">
                  <c:v>3.0192093397984599E-3</c:v>
                </c:pt>
                <c:pt idx="3">
                  <c:v>7.0448217928630701E-3</c:v>
                </c:pt>
                <c:pt idx="4">
                  <c:v>1.25800389158269E-2</c:v>
                </c:pt>
                <c:pt idx="5">
                  <c:v>2.26440700484884E-2</c:v>
                </c:pt>
                <c:pt idx="6">
                  <c:v>3.2204899624516899E-2</c:v>
                </c:pt>
                <c:pt idx="7">
                  <c:v>4.1765729200545297E-2</c:v>
                </c:pt>
                <c:pt idx="8">
                  <c:v>5.1829760333206902E-2</c:v>
                </c:pt>
                <c:pt idx="9">
                  <c:v>6.0887388352602198E-2</c:v>
                </c:pt>
                <c:pt idx="10">
                  <c:v>7.0951419485263706E-2</c:v>
                </c:pt>
                <c:pt idx="11">
                  <c:v>8.0512249061292201E-2</c:v>
                </c:pt>
                <c:pt idx="12">
                  <c:v>9.00730786373206E-2</c:v>
                </c:pt>
                <c:pt idx="13">
                  <c:v>9.8627505100082904E-2</c:v>
                </c:pt>
                <c:pt idx="14">
                  <c:v>0.107685133119478</c:v>
                </c:pt>
                <c:pt idx="15">
                  <c:v>0.116742761138874</c:v>
                </c:pt>
                <c:pt idx="16">
                  <c:v>0.12630359071490199</c:v>
                </c:pt>
                <c:pt idx="17">
                  <c:v>0.13586442029093099</c:v>
                </c:pt>
                <c:pt idx="18">
                  <c:v>0.14542524986695901</c:v>
                </c:pt>
                <c:pt idx="19">
                  <c:v>0.155489280999621</c:v>
                </c:pt>
                <c:pt idx="20">
                  <c:v>0.165553312132282</c:v>
                </c:pt>
                <c:pt idx="21">
                  <c:v>0.17561734326494399</c:v>
                </c:pt>
                <c:pt idx="22">
                  <c:v>0.18668777751087101</c:v>
                </c:pt>
                <c:pt idx="23">
                  <c:v>0.197758211756799</c:v>
                </c:pt>
                <c:pt idx="24">
                  <c:v>0</c:v>
                </c:pt>
                <c:pt idx="25">
                  <c:v>2.0127251680076802E-3</c:v>
                </c:pt>
                <c:pt idx="26">
                  <c:v>4.5286316280172796E-3</c:v>
                </c:pt>
                <c:pt idx="27">
                  <c:v>9.0572632560345593E-3</c:v>
                </c:pt>
                <c:pt idx="28">
                  <c:v>1.2579532300048E-2</c:v>
                </c:pt>
                <c:pt idx="29">
                  <c:v>2.2139976848084501E-2</c:v>
                </c:pt>
                <c:pt idx="30">
                  <c:v>3.0694058812117099E-2</c:v>
                </c:pt>
                <c:pt idx="31">
                  <c:v>3.9248140776149701E-2</c:v>
                </c:pt>
                <c:pt idx="32">
                  <c:v>4.78022227401824E-2</c:v>
                </c:pt>
                <c:pt idx="33">
                  <c:v>5.6356304704215002E-2</c:v>
                </c:pt>
                <c:pt idx="34">
                  <c:v>6.4910386668247694E-2</c:v>
                </c:pt>
                <c:pt idx="35">
                  <c:v>7.49740125082861E-2</c:v>
                </c:pt>
                <c:pt idx="36">
                  <c:v>8.4031275764320595E-2</c:v>
                </c:pt>
                <c:pt idx="37">
                  <c:v>9.2585357728353301E-2</c:v>
                </c:pt>
                <c:pt idx="38">
                  <c:v>0.10113943969238599</c:v>
                </c:pt>
                <c:pt idx="39">
                  <c:v>0.11019670294842</c:v>
                </c:pt>
                <c:pt idx="40">
                  <c:v>0.119253966204455</c:v>
                </c:pt>
                <c:pt idx="41">
                  <c:v>0.12831122946049001</c:v>
                </c:pt>
                <c:pt idx="42">
                  <c:v>0.13736849271652399</c:v>
                </c:pt>
                <c:pt idx="43">
                  <c:v>0.146425755972559</c:v>
                </c:pt>
                <c:pt idx="44">
                  <c:v>0.15548301922859301</c:v>
                </c:pt>
                <c:pt idx="45">
                  <c:v>0.16504346377663001</c:v>
                </c:pt>
                <c:pt idx="46">
                  <c:v>0.17460390832466599</c:v>
                </c:pt>
                <c:pt idx="47">
                  <c:v>0.184164352872703</c:v>
                </c:pt>
                <c:pt idx="48">
                  <c:v>0.19825342904875601</c:v>
                </c:pt>
              </c:numCache>
            </c:numRef>
          </c:xVal>
          <c:yVal>
            <c:numRef>
              <c:f>Exp_res!$W$3:$W$150</c:f>
              <c:numCache>
                <c:formatCode>General</c:formatCode>
                <c:ptCount val="148"/>
                <c:pt idx="0">
                  <c:v>0</c:v>
                </c:pt>
                <c:pt idx="1">
                  <c:v>6.0497721172529003E-5</c:v>
                </c:pt>
                <c:pt idx="2">
                  <c:v>7.4613856112785905E-4</c:v>
                </c:pt>
                <c:pt idx="3">
                  <c:v>1.27045214462311E-3</c:v>
                </c:pt>
                <c:pt idx="4">
                  <c:v>1.09568095012469E-3</c:v>
                </c:pt>
                <c:pt idx="5">
                  <c:v>-6.3186508780197197E-4</c:v>
                </c:pt>
                <c:pt idx="6">
                  <c:v>-2.9375004613772502E-3</c:v>
                </c:pt>
                <c:pt idx="7">
                  <c:v>-5.7002297282560798E-3</c:v>
                </c:pt>
                <c:pt idx="8">
                  <c:v>-9.1553218041093998E-3</c:v>
                </c:pt>
                <c:pt idx="9">
                  <c:v>-1.19180510709882E-2</c:v>
                </c:pt>
                <c:pt idx="10">
                  <c:v>-1.42236864445635E-2</c:v>
                </c:pt>
                <c:pt idx="11">
                  <c:v>-1.56016900934933E-2</c:v>
                </c:pt>
                <c:pt idx="12">
                  <c:v>-1.65225998491196E-2</c:v>
                </c:pt>
                <c:pt idx="13">
                  <c:v>-1.7329236131420001E-2</c:v>
                </c:pt>
                <c:pt idx="14">
                  <c:v>-1.8424917081544701E-2</c:v>
                </c:pt>
                <c:pt idx="15">
                  <c:v>-1.9056782169346701E-2</c:v>
                </c:pt>
                <c:pt idx="16">
                  <c:v>-1.9749144978321202E-2</c:v>
                </c:pt>
                <c:pt idx="17">
                  <c:v>-2.0616278981794099E-2</c:v>
                </c:pt>
                <c:pt idx="18">
                  <c:v>-2.13624175429219E-2</c:v>
                </c:pt>
                <c:pt idx="19">
                  <c:v>-2.19405068785706E-2</c:v>
                </c:pt>
                <c:pt idx="20">
                  <c:v>-2.25723719663725E-2</c:v>
                </c:pt>
                <c:pt idx="21">
                  <c:v>-2.30899635808486E-2</c:v>
                </c:pt>
                <c:pt idx="22">
                  <c:v>-2.36075551953247E-2</c:v>
                </c:pt>
                <c:pt idx="23">
                  <c:v>-2.4353693756452601E-2</c:v>
                </c:pt>
                <c:pt idx="24">
                  <c:v>0</c:v>
                </c:pt>
                <c:pt idx="25">
                  <c:v>5.2420798868261999E-4</c:v>
                </c:pt>
                <c:pt idx="26">
                  <c:v>1.2097107431137399E-3</c:v>
                </c:pt>
                <c:pt idx="27">
                  <c:v>1.7876836537125301E-3</c:v>
                </c:pt>
                <c:pt idx="28">
                  <c:v>1.7876836537125301E-3</c:v>
                </c:pt>
                <c:pt idx="29">
                  <c:v>-4.57001836287412E-4</c:v>
                </c:pt>
                <c:pt idx="30">
                  <c:v>-2.2446854899999401E-3</c:v>
                </c:pt>
                <c:pt idx="31">
                  <c:v>-4.7178718981435797E-3</c:v>
                </c:pt>
                <c:pt idx="32">
                  <c:v>-6.7340564699998199E-3</c:v>
                </c:pt>
                <c:pt idx="33">
                  <c:v>-9.4962293334428498E-3</c:v>
                </c:pt>
                <c:pt idx="34">
                  <c:v>-1.2197916659730201E-2</c:v>
                </c:pt>
                <c:pt idx="35">
                  <c:v>-1.54238119747002E-2</c:v>
                </c:pt>
                <c:pt idx="36">
                  <c:v>-1.69225091731133E-2</c:v>
                </c:pt>
                <c:pt idx="37">
                  <c:v>-1.8071734379071398E-2</c:v>
                </c:pt>
                <c:pt idx="38">
                  <c:v>-1.9341930659340801E-2</c:v>
                </c:pt>
                <c:pt idx="39">
                  <c:v>-2.0262654947155099E-2</c:v>
                </c:pt>
                <c:pt idx="40">
                  <c:v>-2.13513946159575E-2</c:v>
                </c:pt>
                <c:pt idx="41">
                  <c:v>-2.24468548999994E-2</c:v>
                </c:pt>
                <c:pt idx="42">
                  <c:v>-2.3770816102185E-2</c:v>
                </c:pt>
                <c:pt idx="43">
                  <c:v>-2.45168043937718E-2</c:v>
                </c:pt>
                <c:pt idx="44">
                  <c:v>-2.5901251133113101E-2</c:v>
                </c:pt>
                <c:pt idx="45">
                  <c:v>-2.7285697872454301E-2</c:v>
                </c:pt>
                <c:pt idx="46">
                  <c:v>-2.87776744556279E-2</c:v>
                </c:pt>
                <c:pt idx="47">
                  <c:v>-3.06191230312566E-2</c:v>
                </c:pt>
                <c:pt idx="48">
                  <c:v>-3.3730767887154803E-2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D5-4828-9207-1F56BEDB9CF4}"/>
            </c:ext>
          </c:extLst>
        </c:ser>
        <c:ser>
          <c:idx val="6"/>
          <c:order val="6"/>
          <c:tx>
            <c:v>0.5% 300kPa</c:v>
          </c:tx>
          <c:spPr>
            <a:ln w="2880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Exp_res!$AO$3:$AO$150</c:f>
              <c:numCache>
                <c:formatCode>General</c:formatCode>
                <c:ptCount val="148"/>
                <c:pt idx="0">
                  <c:v>0</c:v>
                </c:pt>
                <c:pt idx="1">
                  <c:v>1.0069821373158399E-3</c:v>
                </c:pt>
                <c:pt idx="2">
                  <c:v>3.02094641194752E-3</c:v>
                </c:pt>
                <c:pt idx="3">
                  <c:v>5.5384017552371099E-3</c:v>
                </c:pt>
                <c:pt idx="4">
                  <c:v>8.5593481671846303E-3</c:v>
                </c:pt>
                <c:pt idx="5">
                  <c:v>1.1076803510474201E-2</c:v>
                </c:pt>
                <c:pt idx="6">
                  <c:v>1.4601240991079701E-2</c:v>
                </c:pt>
                <c:pt idx="7">
                  <c:v>1.9132660609000901E-2</c:v>
                </c:pt>
                <c:pt idx="8">
                  <c:v>2.86989909135014E-2</c:v>
                </c:pt>
                <c:pt idx="9">
                  <c:v>3.4237392668738501E-2</c:v>
                </c:pt>
                <c:pt idx="10">
                  <c:v>4.0279285492633599E-2</c:v>
                </c:pt>
                <c:pt idx="11">
                  <c:v>4.7328160453844401E-2</c:v>
                </c:pt>
                <c:pt idx="12">
                  <c:v>6.3439874650897898E-2</c:v>
                </c:pt>
                <c:pt idx="13">
                  <c:v>7.4516678161372099E-2</c:v>
                </c:pt>
                <c:pt idx="14">
                  <c:v>8.1565553122582998E-2</c:v>
                </c:pt>
                <c:pt idx="15">
                  <c:v>9.3145847701715107E-2</c:v>
                </c:pt>
                <c:pt idx="16">
                  <c:v>0.106740106555479</c:v>
                </c:pt>
                <c:pt idx="17">
                  <c:v>0.117313418997295</c:v>
                </c:pt>
                <c:pt idx="18">
                  <c:v>0.12536927609582199</c:v>
                </c:pt>
                <c:pt idx="19">
                  <c:v>0.14198448136153299</c:v>
                </c:pt>
                <c:pt idx="20">
                  <c:v>0.15306128487200801</c:v>
                </c:pt>
                <c:pt idx="21">
                  <c:v>0.16866950800040301</c:v>
                </c:pt>
                <c:pt idx="22">
                  <c:v>0.181256784716851</c:v>
                </c:pt>
                <c:pt idx="23">
                  <c:v>0.19686500784524699</c:v>
                </c:pt>
                <c:pt idx="24">
                  <c:v>0</c:v>
                </c:pt>
                <c:pt idx="25">
                  <c:v>2.0134594361931098E-3</c:v>
                </c:pt>
                <c:pt idx="26">
                  <c:v>3.02018915428966E-3</c:v>
                </c:pt>
                <c:pt idx="27">
                  <c:v>4.5302837314345002E-3</c:v>
                </c:pt>
                <c:pt idx="28">
                  <c:v>9.0605674628689899E-3</c:v>
                </c:pt>
                <c:pt idx="29">
                  <c:v>1.35908511943035E-2</c:v>
                </c:pt>
                <c:pt idx="30">
                  <c:v>2.26514186571725E-2</c:v>
                </c:pt>
                <c:pt idx="31">
                  <c:v>3.0705256401944901E-2</c:v>
                </c:pt>
                <c:pt idx="32">
                  <c:v>3.8759094146717299E-2</c:v>
                </c:pt>
                <c:pt idx="33">
                  <c:v>4.7316296750538098E-2</c:v>
                </c:pt>
                <c:pt idx="34">
                  <c:v>5.5370134495310502E-2</c:v>
                </c:pt>
                <c:pt idx="35">
                  <c:v>6.3423972240082893E-2</c:v>
                </c:pt>
                <c:pt idx="36">
                  <c:v>7.1477809984855395E-2</c:v>
                </c:pt>
                <c:pt idx="37">
                  <c:v>7.95316477296278E-2</c:v>
                </c:pt>
                <c:pt idx="38">
                  <c:v>8.8088850333448501E-2</c:v>
                </c:pt>
                <c:pt idx="39">
                  <c:v>9.6142688078220906E-2</c:v>
                </c:pt>
                <c:pt idx="40">
                  <c:v>0.10570662040013799</c:v>
                </c:pt>
                <c:pt idx="41">
                  <c:v>0.115270552722055</c:v>
                </c:pt>
                <c:pt idx="42">
                  <c:v>0.123827755325876</c:v>
                </c:pt>
                <c:pt idx="43">
                  <c:v>0.13288832278874499</c:v>
                </c:pt>
                <c:pt idx="44">
                  <c:v>0.14245225511066201</c:v>
                </c:pt>
                <c:pt idx="45">
                  <c:v>0.15201618743258</c:v>
                </c:pt>
                <c:pt idx="46">
                  <c:v>0.16158011975449699</c:v>
                </c:pt>
                <c:pt idx="47">
                  <c:v>0.17164741693546301</c:v>
                </c:pt>
                <c:pt idx="48">
                  <c:v>0.18221807897547601</c:v>
                </c:pt>
                <c:pt idx="49">
                  <c:v>0.19329210587453899</c:v>
                </c:pt>
                <c:pt idx="50">
                  <c:v>0.201849308478359</c:v>
                </c:pt>
              </c:numCache>
            </c:numRef>
          </c:xVal>
          <c:yVal>
            <c:numRef>
              <c:f>Exp_res!$AQ$3:$AQ$150</c:f>
              <c:numCache>
                <c:formatCode>General</c:formatCode>
                <c:ptCount val="148"/>
                <c:pt idx="0">
                  <c:v>0</c:v>
                </c:pt>
                <c:pt idx="1">
                  <c:v>2.89877555503403E-4</c:v>
                </c:pt>
                <c:pt idx="2">
                  <c:v>1.1595102220136101E-3</c:v>
                </c:pt>
                <c:pt idx="3">
                  <c:v>1.9077987955224E-3</c:v>
                </c:pt>
                <c:pt idx="4">
                  <c:v>2.08307359652445E-3</c:v>
                </c:pt>
                <c:pt idx="5">
                  <c:v>2.1370043045250901E-3</c:v>
                </c:pt>
                <c:pt idx="6">
                  <c:v>1.5639905320183601E-3</c:v>
                </c:pt>
                <c:pt idx="7">
                  <c:v>6.4042715750751804E-4</c:v>
                </c:pt>
                <c:pt idx="8">
                  <c:v>-2.3662098135277801E-3</c:v>
                </c:pt>
                <c:pt idx="9">
                  <c:v>-4.2672672705500996E-3</c:v>
                </c:pt>
                <c:pt idx="10">
                  <c:v>-6.8087518850799304E-3</c:v>
                </c:pt>
                <c:pt idx="11">
                  <c:v>-1.2006323868641E-2</c:v>
                </c:pt>
                <c:pt idx="12">
                  <c:v>-1.5585974612182999E-2</c:v>
                </c:pt>
                <c:pt idx="13">
                  <c:v>-1.8356664735715501E-2</c:v>
                </c:pt>
                <c:pt idx="14">
                  <c:v>-1.9630777712230499E-2</c:v>
                </c:pt>
                <c:pt idx="15">
                  <c:v>-2.18217127247562E-2</c:v>
                </c:pt>
                <c:pt idx="16">
                  <c:v>-2.4187922538284001E-2</c:v>
                </c:pt>
                <c:pt idx="17">
                  <c:v>-2.5866515824803701E-2</c:v>
                </c:pt>
                <c:pt idx="18">
                  <c:v>-2.6554132351811699E-2</c:v>
                </c:pt>
                <c:pt idx="19">
                  <c:v>-2.8286656346332099E-2</c:v>
                </c:pt>
                <c:pt idx="20">
                  <c:v>-2.9041686258340901E-2</c:v>
                </c:pt>
                <c:pt idx="21">
                  <c:v>-3.0888813007362601E-2</c:v>
                </c:pt>
                <c:pt idx="22">
                  <c:v>-3.1293293317367403E-2</c:v>
                </c:pt>
                <c:pt idx="23">
                  <c:v>-3.1461826779869299E-2</c:v>
                </c:pt>
                <c:pt idx="24">
                  <c:v>0</c:v>
                </c:pt>
                <c:pt idx="25">
                  <c:v>8.0794656069646704E-4</c:v>
                </c:pt>
                <c:pt idx="26">
                  <c:v>8.0794656069646704E-4</c:v>
                </c:pt>
                <c:pt idx="27">
                  <c:v>1.7909482095438401E-3</c:v>
                </c:pt>
                <c:pt idx="28">
                  <c:v>2.36997657804297E-3</c:v>
                </c:pt>
                <c:pt idx="29">
                  <c:v>2.1343254978398399E-3</c:v>
                </c:pt>
                <c:pt idx="30">
                  <c:v>2.8951418424956699E-4</c:v>
                </c:pt>
                <c:pt idx="31">
                  <c:v>-2.9355391705304999E-3</c:v>
                </c:pt>
                <c:pt idx="32">
                  <c:v>-5.8239481250203697E-3</c:v>
                </c:pt>
                <c:pt idx="33">
                  <c:v>-9.1634605758991097E-3</c:v>
                </c:pt>
                <c:pt idx="34">
                  <c:v>-1.2395246818685E-2</c:v>
                </c:pt>
                <c:pt idx="35">
                  <c:v>-1.46440314126235E-2</c:v>
                </c:pt>
                <c:pt idx="36">
                  <c:v>-1.74112483830089E-2</c:v>
                </c:pt>
                <c:pt idx="37">
                  <c:v>-1.97138960809938E-2</c:v>
                </c:pt>
                <c:pt idx="38">
                  <c:v>-2.2427249947332799E-2</c:v>
                </c:pt>
                <c:pt idx="39">
                  <c:v>-2.4790493637370001E-2</c:v>
                </c:pt>
                <c:pt idx="40">
                  <c:v>-2.7443251511656701E-2</c:v>
                </c:pt>
                <c:pt idx="41">
                  <c:v>-2.91736037291483E-2</c:v>
                </c:pt>
                <c:pt idx="42">
                  <c:v>-3.0035413393891201E-2</c:v>
                </c:pt>
                <c:pt idx="43">
                  <c:v>-3.1476251427133201E-2</c:v>
                </c:pt>
                <c:pt idx="44">
                  <c:v>-3.2284197987829701E-2</c:v>
                </c:pt>
                <c:pt idx="45">
                  <c:v>-3.3152740540578401E-2</c:v>
                </c:pt>
                <c:pt idx="46">
                  <c:v>-3.3960687101274901E-2</c:v>
                </c:pt>
                <c:pt idx="47">
                  <c:v>-3.4418523485669497E-2</c:v>
                </c:pt>
                <c:pt idx="48">
                  <c:v>-3.5051414958215101E-2</c:v>
                </c:pt>
                <c:pt idx="49">
                  <c:v>-3.6209471695213401E-2</c:v>
                </c:pt>
                <c:pt idx="50">
                  <c:v>-3.5805498414865099E-2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8D5-4828-9207-1F56BEDB9CF4}"/>
            </c:ext>
          </c:extLst>
        </c:ser>
        <c:ser>
          <c:idx val="7"/>
          <c:order val="7"/>
          <c:tx>
            <c:v>0.5% 300kPa L51</c:v>
          </c:tx>
          <c:spPr>
            <a:ln w="2880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Exp_res!$AS$3:$AS$150</c:f>
              <c:numCache>
                <c:formatCode>General</c:formatCode>
                <c:ptCount val="148"/>
                <c:pt idx="0">
                  <c:v>0</c:v>
                </c:pt>
                <c:pt idx="1">
                  <c:v>1.0073880763544301E-3</c:v>
                </c:pt>
                <c:pt idx="2">
                  <c:v>3.02216422906329E-3</c:v>
                </c:pt>
                <c:pt idx="3">
                  <c:v>6.0443284581265704E-3</c:v>
                </c:pt>
                <c:pt idx="4">
                  <c:v>9.5701867253670699E-3</c:v>
                </c:pt>
                <c:pt idx="5">
                  <c:v>1.35997390307848E-2</c:v>
                </c:pt>
                <c:pt idx="6">
                  <c:v>2.4177313832506299E-2</c:v>
                </c:pt>
                <c:pt idx="7">
                  <c:v>3.02216422906329E-2</c:v>
                </c:pt>
                <c:pt idx="8">
                  <c:v>4.1302911130531597E-2</c:v>
                </c:pt>
                <c:pt idx="9">
                  <c:v>5.3391568046784701E-2</c:v>
                </c:pt>
                <c:pt idx="10">
                  <c:v>6.1450672657620102E-2</c:v>
                </c:pt>
                <c:pt idx="11">
                  <c:v>6.95097772684556E-2</c:v>
                </c:pt>
                <c:pt idx="12">
                  <c:v>7.8072575917468204E-2</c:v>
                </c:pt>
                <c:pt idx="13">
                  <c:v>8.6635374566480794E-2</c:v>
                </c:pt>
                <c:pt idx="14">
                  <c:v>9.5198173215493495E-2</c:v>
                </c:pt>
                <c:pt idx="15">
                  <c:v>0.103257277826329</c:v>
                </c:pt>
                <c:pt idx="16">
                  <c:v>0.111316382437164</c:v>
                </c:pt>
                <c:pt idx="17">
                  <c:v>0.121390263200709</c:v>
                </c:pt>
                <c:pt idx="18">
                  <c:v>0.13499000223149299</c:v>
                </c:pt>
                <c:pt idx="19">
                  <c:v>0.14456018895686101</c:v>
                </c:pt>
                <c:pt idx="20">
                  <c:v>0.16269317433124</c:v>
                </c:pt>
                <c:pt idx="21">
                  <c:v>0.17175966701843001</c:v>
                </c:pt>
                <c:pt idx="22">
                  <c:v>0.17881138355291101</c:v>
                </c:pt>
                <c:pt idx="23">
                  <c:v>0.186366794125569</c:v>
                </c:pt>
                <c:pt idx="24">
                  <c:v>0.19392220469822799</c:v>
                </c:pt>
                <c:pt idx="25">
                  <c:v>0.20449977949994899</c:v>
                </c:pt>
                <c:pt idx="26">
                  <c:v>0</c:v>
                </c:pt>
                <c:pt idx="27">
                  <c:v>5.0353052214125002E-4</c:v>
                </c:pt>
                <c:pt idx="28">
                  <c:v>3.0211831328475001E-3</c:v>
                </c:pt>
                <c:pt idx="29">
                  <c:v>6.0423662656950003E-3</c:v>
                </c:pt>
                <c:pt idx="30">
                  <c:v>1.1077671487107499E-2</c:v>
                </c:pt>
                <c:pt idx="31">
                  <c:v>1.6616507230661302E-2</c:v>
                </c:pt>
                <c:pt idx="32">
                  <c:v>2.4672995584921299E-2</c:v>
                </c:pt>
                <c:pt idx="33">
                  <c:v>3.3736544983463797E-2</c:v>
                </c:pt>
                <c:pt idx="34">
                  <c:v>4.1793033337723801E-2</c:v>
                </c:pt>
                <c:pt idx="35">
                  <c:v>5.0353052214124998E-2</c:v>
                </c:pt>
                <c:pt idx="36">
                  <c:v>5.9920132134808797E-2</c:v>
                </c:pt>
                <c:pt idx="37">
                  <c:v>6.8480151011209994E-2</c:v>
                </c:pt>
                <c:pt idx="38">
                  <c:v>7.6536639365470005E-2</c:v>
                </c:pt>
                <c:pt idx="39">
                  <c:v>8.5096658241871306E-2</c:v>
                </c:pt>
                <c:pt idx="40">
                  <c:v>9.2649616073989999E-2</c:v>
                </c:pt>
                <c:pt idx="41">
                  <c:v>0.10171316547253299</c:v>
                </c:pt>
                <c:pt idx="42">
                  <c:v>0.10926612330465101</c:v>
                </c:pt>
                <c:pt idx="43">
                  <c:v>0.117826142181053</c:v>
                </c:pt>
                <c:pt idx="44">
                  <c:v>0.12638616105745401</c:v>
                </c:pt>
                <c:pt idx="45">
                  <c:v>0.13544971045599599</c:v>
                </c:pt>
                <c:pt idx="46">
                  <c:v>0.14753444298738599</c:v>
                </c:pt>
                <c:pt idx="47">
                  <c:v>0.158612114474494</c:v>
                </c:pt>
                <c:pt idx="48">
                  <c:v>0.168682724917319</c:v>
                </c:pt>
                <c:pt idx="49">
                  <c:v>0.18076745744870901</c:v>
                </c:pt>
                <c:pt idx="50">
                  <c:v>0.19134159841367501</c:v>
                </c:pt>
                <c:pt idx="51">
                  <c:v>0.20443339198934801</c:v>
                </c:pt>
              </c:numCache>
            </c:numRef>
          </c:xVal>
          <c:yVal>
            <c:numRef>
              <c:f>Exp_res!$AU$3:$AU$150</c:f>
              <c:numCache>
                <c:formatCode>General</c:formatCode>
                <c:ptCount val="148"/>
                <c:pt idx="0">
                  <c:v>0</c:v>
                </c:pt>
                <c:pt idx="1">
                  <c:v>-6.0794549096836401E-5</c:v>
                </c:pt>
                <c:pt idx="2">
                  <c:v>7.4979943886098498E-4</c:v>
                </c:pt>
                <c:pt idx="3">
                  <c:v>1.5603934268187999E-3</c:v>
                </c:pt>
                <c:pt idx="4">
                  <c:v>1.96569042079771E-3</c:v>
                </c:pt>
                <c:pt idx="5">
                  <c:v>2.3709874147766199E-3</c:v>
                </c:pt>
                <c:pt idx="6">
                  <c:v>1.3847647294279401E-3</c:v>
                </c:pt>
                <c:pt idx="7">
                  <c:v>1.15509643283989E-3</c:v>
                </c:pt>
                <c:pt idx="8">
                  <c:v>-9.8622268534868094E-4</c:v>
                </c:pt>
                <c:pt idx="9">
                  <c:v>-3.0127076552432298E-3</c:v>
                </c:pt>
                <c:pt idx="10">
                  <c:v>-4.9176035269441103E-3</c:v>
                </c:pt>
                <c:pt idx="11">
                  <c:v>-5.9646207613896296E-3</c:v>
                </c:pt>
                <c:pt idx="12">
                  <c:v>-7.7006428855992898E-3</c:v>
                </c:pt>
                <c:pt idx="13">
                  <c:v>-9.1462021641240693E-3</c:v>
                </c:pt>
                <c:pt idx="14">
                  <c:v>-1.0936263887530899E-2</c:v>
                </c:pt>
                <c:pt idx="15">
                  <c:v>-1.20913603203708E-2</c:v>
                </c:pt>
                <c:pt idx="16">
                  <c:v>-1.2901954308328601E-2</c:v>
                </c:pt>
                <c:pt idx="17">
                  <c:v>-1.4117845290265401E-2</c:v>
                </c:pt>
                <c:pt idx="18">
                  <c:v>-1.55634045687902E-2</c:v>
                </c:pt>
                <c:pt idx="19">
                  <c:v>-1.5739033266181E-2</c:v>
                </c:pt>
                <c:pt idx="20">
                  <c:v>-1.6434793105844801E-2</c:v>
                </c:pt>
                <c:pt idx="21">
                  <c:v>-1.69549242481177E-2</c:v>
                </c:pt>
                <c:pt idx="22">
                  <c:v>-1.68400900998237E-2</c:v>
                </c:pt>
                <c:pt idx="23">
                  <c:v>-1.6664461402432901E-2</c:v>
                </c:pt>
                <c:pt idx="24">
                  <c:v>-1.6779295550726901E-2</c:v>
                </c:pt>
                <c:pt idx="25">
                  <c:v>-1.6664461402432901E-2</c:v>
                </c:pt>
                <c:pt idx="26">
                  <c:v>0</c:v>
                </c:pt>
                <c:pt idx="27">
                  <c:v>-1.6859955594231401E-4</c:v>
                </c:pt>
                <c:pt idx="28">
                  <c:v>5.46262561253097E-4</c:v>
                </c:pt>
                <c:pt idx="29">
                  <c:v>1.31507653635005E-3</c:v>
                </c:pt>
                <c:pt idx="30">
                  <c:v>1.80738723970161E-3</c:v>
                </c:pt>
                <c:pt idx="31">
                  <c:v>1.58483582585775E-3</c:v>
                </c:pt>
                <c:pt idx="32">
                  <c:v>0</c:v>
                </c:pt>
                <c:pt idx="33">
                  <c:v>-2.0299386535454602E-3</c:v>
                </c:pt>
                <c:pt idx="34">
                  <c:v>-3.7361661596816802E-3</c:v>
                </c:pt>
                <c:pt idx="35">
                  <c:v>-6.47422294818487E-3</c:v>
                </c:pt>
                <c:pt idx="36">
                  <c:v>-8.6120653175334096E-3</c:v>
                </c:pt>
                <c:pt idx="37">
                  <c:v>-1.05880521131773E-2</c:v>
                </c:pt>
                <c:pt idx="38">
                  <c:v>-1.21256800633712E-2</c:v>
                </c:pt>
                <c:pt idx="39">
                  <c:v>-1.3548660315524401E-2</c:v>
                </c:pt>
                <c:pt idx="40">
                  <c:v>-1.47018812781698E-2</c:v>
                </c:pt>
                <c:pt idx="41">
                  <c:v>-1.6239509228363699E-2</c:v>
                </c:pt>
                <c:pt idx="42">
                  <c:v>-1.7224130635066798E-2</c:v>
                </c:pt>
                <c:pt idx="43">
                  <c:v>-1.8707806727359201E-2</c:v>
                </c:pt>
                <c:pt idx="44">
                  <c:v>-2.0022883263709199E-2</c:v>
                </c:pt>
                <c:pt idx="45">
                  <c:v>-2.1776318645509302E-2</c:v>
                </c:pt>
                <c:pt idx="46">
                  <c:v>-2.2990235448294E-2</c:v>
                </c:pt>
                <c:pt idx="47">
                  <c:v>-2.3590449867448599E-2</c:v>
                </c:pt>
                <c:pt idx="48">
                  <c:v>-2.4581815256389399E-2</c:v>
                </c:pt>
                <c:pt idx="49">
                  <c:v>-2.6058747366444101E-2</c:v>
                </c:pt>
                <c:pt idx="50">
                  <c:v>-2.6227346922386399E-2</c:v>
                </c:pt>
                <c:pt idx="51">
                  <c:v>-2.7104064613286401E-2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8D5-4828-9207-1F56BEDB9CF4}"/>
            </c:ext>
          </c:extLst>
        </c:ser>
        <c:ser>
          <c:idx val="8"/>
          <c:order val="8"/>
          <c:tx>
            <c:v>0% 300kPa</c:v>
          </c:tx>
          <c:spPr>
            <a:ln w="2880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Exp_res!$AK$3:$AK$100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5.0344260569865301E-4</c:v>
                </c:pt>
                <c:pt idx="3">
                  <c:v>2.5172130284932702E-3</c:v>
                </c:pt>
                <c:pt idx="4">
                  <c:v>5.0344260569865299E-3</c:v>
                </c:pt>
                <c:pt idx="5">
                  <c:v>8.0550816911784499E-3</c:v>
                </c:pt>
                <c:pt idx="6">
                  <c:v>1.2082622536767699E-2</c:v>
                </c:pt>
                <c:pt idx="7">
                  <c:v>1.5606720776658299E-2</c:v>
                </c:pt>
                <c:pt idx="8">
                  <c:v>2.0137704227946099E-2</c:v>
                </c:pt>
                <c:pt idx="9">
                  <c:v>2.31583598621381E-2</c:v>
                </c:pt>
                <c:pt idx="10">
                  <c:v>2.8696228524823199E-2</c:v>
                </c:pt>
                <c:pt idx="11">
                  <c:v>3.5240982398905697E-2</c:v>
                </c:pt>
                <c:pt idx="12">
                  <c:v>4.3296064090084199E-2</c:v>
                </c:pt>
                <c:pt idx="13">
                  <c:v>4.98408179641667E-2</c:v>
                </c:pt>
                <c:pt idx="14">
                  <c:v>5.9909670078139798E-2</c:v>
                </c:pt>
                <c:pt idx="15">
                  <c:v>6.8468194375016805E-2</c:v>
                </c:pt>
                <c:pt idx="16">
                  <c:v>7.6019833460496705E-2</c:v>
                </c:pt>
                <c:pt idx="17">
                  <c:v>8.5081800363072405E-2</c:v>
                </c:pt>
                <c:pt idx="18">
                  <c:v>9.3640324659949495E-2</c:v>
                </c:pt>
                <c:pt idx="19">
                  <c:v>0.103709176773923</c:v>
                </c:pt>
                <c:pt idx="20">
                  <c:v>0.11780556973348499</c:v>
                </c:pt>
                <c:pt idx="21">
                  <c:v>0.13391573311584201</c:v>
                </c:pt>
                <c:pt idx="22">
                  <c:v>0.14599835565260999</c:v>
                </c:pt>
                <c:pt idx="23">
                  <c:v>0.15858442079507601</c:v>
                </c:pt>
                <c:pt idx="24">
                  <c:v>0.170163600726145</c:v>
                </c:pt>
                <c:pt idx="25">
                  <c:v>0.18577032150280301</c:v>
                </c:pt>
                <c:pt idx="26">
                  <c:v>0.20490114051935199</c:v>
                </c:pt>
                <c:pt idx="27">
                  <c:v>0</c:v>
                </c:pt>
                <c:pt idx="28">
                  <c:v>2.5184288263778798E-3</c:v>
                </c:pt>
                <c:pt idx="29">
                  <c:v>5.5405434180313302E-3</c:v>
                </c:pt>
                <c:pt idx="30">
                  <c:v>7.0516007138580498E-3</c:v>
                </c:pt>
                <c:pt idx="31">
                  <c:v>1.05774010707871E-2</c:v>
                </c:pt>
                <c:pt idx="32">
                  <c:v>1.41032014277161E-2</c:v>
                </c:pt>
                <c:pt idx="33">
                  <c:v>2.3673230967952E-2</c:v>
                </c:pt>
                <c:pt idx="34">
                  <c:v>3.3243260508188002E-2</c:v>
                </c:pt>
                <c:pt idx="35">
                  <c:v>4.2813290048423901E-2</c:v>
                </c:pt>
                <c:pt idx="36">
                  <c:v>5.2383319588659799E-2</c:v>
                </c:pt>
                <c:pt idx="37">
                  <c:v>6.1449663363620198E-2</c:v>
                </c:pt>
                <c:pt idx="38">
                  <c:v>7.1019692903856096E-2</c:v>
                </c:pt>
                <c:pt idx="39">
                  <c:v>7.9582350913540906E-2</c:v>
                </c:pt>
                <c:pt idx="40">
                  <c:v>9.0663437749603504E-2</c:v>
                </c:pt>
                <c:pt idx="41">
                  <c:v>0.102248210350942</c:v>
                </c:pt>
                <c:pt idx="42">
                  <c:v>0.11332929718700401</c:v>
                </c:pt>
                <c:pt idx="43">
                  <c:v>0.125417755553618</c:v>
                </c:pt>
                <c:pt idx="44">
                  <c:v>0.13750621392023199</c:v>
                </c:pt>
                <c:pt idx="45">
                  <c:v>0.150602043817397</c:v>
                </c:pt>
                <c:pt idx="46">
                  <c:v>0.16369787371456199</c:v>
                </c:pt>
                <c:pt idx="47">
                  <c:v>0.17830476090755401</c:v>
                </c:pt>
                <c:pt idx="48">
                  <c:v>0.19240796233526999</c:v>
                </c:pt>
                <c:pt idx="49">
                  <c:v>0.202985363406057</c:v>
                </c:pt>
              </c:numCache>
            </c:numRef>
          </c:xVal>
          <c:yVal>
            <c:numRef>
              <c:f>Exp_res!$AM$3:$AM$100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8.0857108906160001E-4</c:v>
                </c:pt>
                <c:pt idx="4">
                  <c:v>1.55649934644358E-3</c:v>
                </c:pt>
                <c:pt idx="5">
                  <c:v>1.9607848909743799E-3</c:v>
                </c:pt>
                <c:pt idx="6">
                  <c:v>2.0753324619247702E-3</c:v>
                </c:pt>
                <c:pt idx="7">
                  <c:v>1.32740420454279E-3</c:v>
                </c:pt>
                <c:pt idx="8">
                  <c:v>-2.89737973580406E-4</c:v>
                </c:pt>
                <c:pt idx="9">
                  <c:v>-1.2128566335923999E-3</c:v>
                </c:pt>
                <c:pt idx="10">
                  <c:v>-2.5402608381351901E-3</c:v>
                </c:pt>
                <c:pt idx="11">
                  <c:v>-4.7301408710103601E-3</c:v>
                </c:pt>
                <c:pt idx="12">
                  <c:v>-7.6207825144055802E-3</c:v>
                </c:pt>
                <c:pt idx="13">
                  <c:v>-1.00397576891815E-2</c:v>
                </c:pt>
                <c:pt idx="14">
                  <c:v>-1.35031371873287E-2</c:v>
                </c:pt>
                <c:pt idx="15">
                  <c:v>-1.58143028835631E-2</c:v>
                </c:pt>
                <c:pt idx="16">
                  <c:v>-1.7950278177167499E-2</c:v>
                </c:pt>
                <c:pt idx="17">
                  <c:v>-2.0315348612672701E-2</c:v>
                </c:pt>
                <c:pt idx="18">
                  <c:v>-2.22761335036471E-2</c:v>
                </c:pt>
                <c:pt idx="19">
                  <c:v>-2.45872991998815E-2</c:v>
                </c:pt>
                <c:pt idx="20">
                  <c:v>-2.8104583437299401E-2</c:v>
                </c:pt>
                <c:pt idx="21">
                  <c:v>-3.1918343740706699E-2</c:v>
                </c:pt>
                <c:pt idx="22">
                  <c:v>-3.3535485918829898E-2</c:v>
                </c:pt>
                <c:pt idx="23">
                  <c:v>-3.4862890123372597E-2</c:v>
                </c:pt>
                <c:pt idx="24">
                  <c:v>-3.6190294327915401E-2</c:v>
                </c:pt>
                <c:pt idx="25">
                  <c:v>-3.7457055700778598E-2</c:v>
                </c:pt>
                <c:pt idx="26">
                  <c:v>-3.8730555166050597E-2</c:v>
                </c:pt>
                <c:pt idx="27">
                  <c:v>0</c:v>
                </c:pt>
                <c:pt idx="28">
                  <c:v>7.0723741256992895E-4</c:v>
                </c:pt>
                <c:pt idx="29">
                  <c:v>1.99811735007621E-3</c:v>
                </c:pt>
                <c:pt idx="30">
                  <c:v>2.4718977526716002E-3</c:v>
                </c:pt>
                <c:pt idx="31">
                  <c:v>2.34830286503802E-3</c:v>
                </c:pt>
                <c:pt idx="32">
                  <c:v>2.2315743600507501E-3</c:v>
                </c:pt>
                <c:pt idx="33">
                  <c:v>1.1123539887022201E-3</c:v>
                </c:pt>
                <c:pt idx="34">
                  <c:v>-8.239659175572E-4</c:v>
                </c:pt>
                <c:pt idx="35">
                  <c:v>-2.8220832676334102E-3</c:v>
                </c:pt>
                <c:pt idx="36">
                  <c:v>-5.1772525153177401E-3</c:v>
                </c:pt>
                <c:pt idx="37">
                  <c:v>-7.3538958141979999E-3</c:v>
                </c:pt>
                <c:pt idx="38">
                  <c:v>-9.5854701742487496E-3</c:v>
                </c:pt>
                <c:pt idx="39">
                  <c:v>-1.2764605339490301E-2</c:v>
                </c:pt>
                <c:pt idx="40">
                  <c:v>-1.4996179699541E-2</c:v>
                </c:pt>
                <c:pt idx="41">
                  <c:v>-1.7468077452212599E-2</c:v>
                </c:pt>
                <c:pt idx="42">
                  <c:v>-1.9232737792314301E-2</c:v>
                </c:pt>
                <c:pt idx="43">
                  <c:v>-2.1175924081220002E-2</c:v>
                </c:pt>
                <c:pt idx="44">
                  <c:v>-2.29955154824922E-2</c:v>
                </c:pt>
                <c:pt idx="45">
                  <c:v>-2.4876904327581099E-2</c:v>
                </c:pt>
                <c:pt idx="46">
                  <c:v>-2.7582259090227299E-2</c:v>
                </c:pt>
                <c:pt idx="47">
                  <c:v>-2.81796343804562E-2</c:v>
                </c:pt>
                <c:pt idx="48">
                  <c:v>-2.9353785812975201E-2</c:v>
                </c:pt>
                <c:pt idx="49">
                  <c:v>-2.98824972767411E-2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8D5-4828-9207-1F56BEDB9CF4}"/>
            </c:ext>
          </c:extLst>
        </c:ser>
        <c:ser>
          <c:idx val="9"/>
          <c:order val="9"/>
          <c:tx>
            <c:v>0.% 300kPa</c:v>
          </c:tx>
          <c:spPr>
            <a:ln w="14400">
              <a:solidFill>
                <a:srgbClr val="808080"/>
              </a:solidFill>
              <a:custDash>
                <a:ds d="197000" sp="197000"/>
              </a:custDash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44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Exp_res!$BX$3:$BX$650</c:f>
              <c:numCache>
                <c:formatCode>General</c:formatCode>
                <c:ptCount val="648"/>
                <c:pt idx="0">
                  <c:v>0</c:v>
                </c:pt>
                <c:pt idx="1">
                  <c:v>1.0817828372557499E-5</c:v>
                </c:pt>
                <c:pt idx="2">
                  <c:v>3.3393608530151003E-5</c:v>
                </c:pt>
                <c:pt idx="3">
                  <c:v>5.6151315658613301E-5</c:v>
                </c:pt>
                <c:pt idx="4">
                  <c:v>7.9092297599158405E-5</c:v>
                </c:pt>
                <c:pt idx="5">
                  <c:v>1.0221800550482E-4</c:v>
                </c:pt>
                <c:pt idx="6">
                  <c:v>1.25529842511723E-4</c:v>
                </c:pt>
                <c:pt idx="7">
                  <c:v>1.4902915103833401E-4</c:v>
                </c:pt>
                <c:pt idx="8">
                  <c:v>1.7271721072517401E-4</c:v>
                </c:pt>
                <c:pt idx="9">
                  <c:v>1.96595238504063E-4</c:v>
                </c:pt>
                <c:pt idx="10">
                  <c:v>2.2066438929204101E-4</c:v>
                </c:pt>
                <c:pt idx="11">
                  <c:v>2.44925756917421E-4</c:v>
                </c:pt>
                <c:pt idx="12">
                  <c:v>2.6938037514354302E-4</c:v>
                </c:pt>
                <c:pt idx="13">
                  <c:v>2.9402921873936599E-4</c:v>
                </c:pt>
                <c:pt idx="14">
                  <c:v>3.18873204573738E-4</c:v>
                </c:pt>
                <c:pt idx="15">
                  <c:v>3.4391319272145598E-4</c:v>
                </c:pt>
                <c:pt idx="16">
                  <c:v>3.6914998757478197E-4</c:v>
                </c:pt>
                <c:pt idx="17">
                  <c:v>3.9458433895819698E-4</c:v>
                </c:pt>
                <c:pt idx="18">
                  <c:v>4.2021694324220299E-4</c:v>
                </c:pt>
                <c:pt idx="19">
                  <c:v>4.4604844445593998E-4</c:v>
                </c:pt>
                <c:pt idx="20">
                  <c:v>4.7207943539741699E-4</c:v>
                </c:pt>
                <c:pt idx="21">
                  <c:v>4.9831045873960703E-4</c:v>
                </c:pt>
                <c:pt idx="22">
                  <c:v>5.2474200813263305E-4</c:v>
                </c:pt>
                <c:pt idx="23">
                  <c:v>5.5137452930092805E-4</c:v>
                </c:pt>
                <c:pt idx="24">
                  <c:v>5.7820842113495599E-4</c:v>
                </c:pt>
                <c:pt idx="25">
                  <c:v>6.0524403677685002E-4</c:v>
                </c:pt>
                <c:pt idx="26">
                  <c:v>6.3248168469971495E-4</c:v>
                </c:pt>
                <c:pt idx="27">
                  <c:v>6.5992162978007298E-4</c:v>
                </c:pt>
                <c:pt idx="28">
                  <c:v>6.8756409436300601E-4</c:v>
                </c:pt>
                <c:pt idx="29">
                  <c:v>7.1540925931952903E-4</c:v>
                </c:pt>
                <c:pt idx="30">
                  <c:v>7.4345726509607703E-4</c:v>
                </c:pt>
                <c:pt idx="31">
                  <c:v>7.71708212755519E-4</c:v>
                </c:pt>
                <c:pt idx="32">
                  <c:v>8.0016216500962997E-4</c:v>
                </c:pt>
                <c:pt idx="33">
                  <c:v>8.2881914724234197E-4</c:v>
                </c:pt>
                <c:pt idx="34">
                  <c:v>8.5767914852374904E-4</c:v>
                </c:pt>
                <c:pt idx="35">
                  <c:v>8.86742122614584E-4</c:v>
                </c:pt>
                <c:pt idx="36">
                  <c:v>9.1600798896075198E-4</c:v>
                </c:pt>
                <c:pt idx="37">
                  <c:v>9.4547663367793705E-4</c:v>
                </c:pt>
                <c:pt idx="38">
                  <c:v>9.7514791052526802E-4</c:v>
                </c:pt>
                <c:pt idx="39">
                  <c:v>1.0050216418694201E-3</c:v>
                </c:pt>
                <c:pt idx="40">
                  <c:v>1.03509761963696E-3</c:v>
                </c:pt>
                <c:pt idx="41">
                  <c:v>1.0653756062561899E-3</c:v>
                </c:pt>
                <c:pt idx="42">
                  <c:v>1.0958553355877E-3</c:v>
                </c:pt>
                <c:pt idx="43">
                  <c:v>1.1265365138437499E-3</c:v>
                </c:pt>
                <c:pt idx="44">
                  <c:v>1.15741882049577E-3</c:v>
                </c:pt>
                <c:pt idx="45">
                  <c:v>1.18850190917066E-3</c:v>
                </c:pt>
                <c:pt idx="46">
                  <c:v>1.2197854085352301E-3</c:v>
                </c:pt>
                <c:pt idx="47">
                  <c:v>1.25126892316824E-3</c:v>
                </c:pt>
                <c:pt idx="48">
                  <c:v>1.28295203442122E-3</c:v>
                </c:pt>
                <c:pt idx="49">
                  <c:v>1.31483430126667E-3</c:v>
                </c:pt>
                <c:pt idx="50">
                  <c:v>1.34691526113427E-3</c:v>
                </c:pt>
                <c:pt idx="51">
                  <c:v>1.3791944307346799E-3</c:v>
                </c:pt>
                <c:pt idx="52">
                  <c:v>1.41167130687106E-3</c:v>
                </c:pt>
                <c:pt idx="53">
                  <c:v>1.4443453672386599E-3</c:v>
                </c:pt>
                <c:pt idx="54">
                  <c:v>1.47721607121097E-3</c:v>
                </c:pt>
                <c:pt idx="55">
                  <c:v>1.51028286061465E-3</c:v>
                </c:pt>
                <c:pt idx="56">
                  <c:v>1.54354516049088E-3</c:v>
                </c:pt>
                <c:pt idx="57">
                  <c:v>1.57700237984497E-3</c:v>
                </c:pt>
                <c:pt idx="58">
                  <c:v>1.61065391238316E-3</c:v>
                </c:pt>
                <c:pt idx="59">
                  <c:v>1.64449913723698E-3</c:v>
                </c:pt>
                <c:pt idx="60">
                  <c:v>1.6785374196748701E-3</c:v>
                </c:pt>
                <c:pt idx="61">
                  <c:v>1.71276811180195E-3</c:v>
                </c:pt>
                <c:pt idx="62">
                  <c:v>1.74719055324653E-3</c:v>
                </c:pt>
                <c:pt idx="63">
                  <c:v>1.78180407183495E-3</c:v>
                </c:pt>
                <c:pt idx="64">
                  <c:v>1.8166079842534899E-3</c:v>
                </c:pt>
                <c:pt idx="65">
                  <c:v>1.8516015966984099E-3</c:v>
                </c:pt>
                <c:pt idx="66">
                  <c:v>1.88678420551322E-3</c:v>
                </c:pt>
                <c:pt idx="67">
                  <c:v>1.92215509781436E-3</c:v>
                </c:pt>
                <c:pt idx="68">
                  <c:v>1.9577135521039999E-3</c:v>
                </c:pt>
                <c:pt idx="69">
                  <c:v>1.99345883887152E-3</c:v>
                </c:pt>
                <c:pt idx="70">
                  <c:v>2.0293902211823301E-3</c:v>
                </c:pt>
                <c:pt idx="71">
                  <c:v>2.0655069552551601E-3</c:v>
                </c:pt>
                <c:pt idx="72">
                  <c:v>2.1018082910276999E-3</c:v>
                </c:pt>
                <c:pt idx="73">
                  <c:v>2.13829347270979E-3</c:v>
                </c:pt>
                <c:pt idx="74">
                  <c:v>2.1749617393257898E-3</c:v>
                </c:pt>
                <c:pt idx="75">
                  <c:v>2.21181232524476E-3</c:v>
                </c:pt>
                <c:pt idx="76">
                  <c:v>2.2488444606996402E-3</c:v>
                </c:pt>
                <c:pt idx="77">
                  <c:v>2.2860573722950301E-3</c:v>
                </c:pt>
                <c:pt idx="78">
                  <c:v>2.3234502835035101E-3</c:v>
                </c:pt>
                <c:pt idx="79">
                  <c:v>2.3610224151510602E-3</c:v>
                </c:pt>
                <c:pt idx="80">
                  <c:v>2.3987729858914999E-3</c:v>
                </c:pt>
                <c:pt idx="81">
                  <c:v>2.4367012126699701E-3</c:v>
                </c:pt>
                <c:pt idx="82">
                  <c:v>2.4748063111758398E-3</c:v>
                </c:pt>
                <c:pt idx="83">
                  <c:v>2.5130874962848099E-3</c:v>
                </c:pt>
                <c:pt idx="84">
                  <c:v>2.5515439824905402E-3</c:v>
                </c:pt>
                <c:pt idx="85">
                  <c:v>2.5901749843263498E-3</c:v>
                </c:pt>
                <c:pt idx="86">
                  <c:v>2.6289797167757399E-3</c:v>
                </c:pt>
                <c:pt idx="87">
                  <c:v>2.6679573956740598E-3</c:v>
                </c:pt>
                <c:pt idx="88">
                  <c:v>2.70710723809918E-3</c:v>
                </c:pt>
                <c:pt idx="89">
                  <c:v>2.7464284627529601E-3</c:v>
                </c:pt>
                <c:pt idx="90">
                  <c:v>2.7859202903327599E-3</c:v>
                </c:pt>
                <c:pt idx="91">
                  <c:v>2.8255819438936201E-3</c:v>
                </c:pt>
                <c:pt idx="92">
                  <c:v>2.8654126492006701E-3</c:v>
                </c:pt>
                <c:pt idx="93">
                  <c:v>2.90541163507297E-3</c:v>
                </c:pt>
                <c:pt idx="94">
                  <c:v>2.9455781337173401E-3</c:v>
                </c:pt>
                <c:pt idx="95">
                  <c:v>2.9859113810539501E-3</c:v>
                </c:pt>
                <c:pt idx="96">
                  <c:v>3.0264106170329202E-3</c:v>
                </c:pt>
                <c:pt idx="97">
                  <c:v>3.06707508594179E-3</c:v>
                </c:pt>
                <c:pt idx="98">
                  <c:v>3.10790403670519E-3</c:v>
                </c:pt>
                <c:pt idx="99">
                  <c:v>3.1488967231754201E-3</c:v>
                </c:pt>
                <c:pt idx="100">
                  <c:v>3.1900524044153802E-3</c:v>
                </c:pt>
                <c:pt idx="101">
                  <c:v>3.2313703449729598E-3</c:v>
                </c:pt>
                <c:pt idx="102">
                  <c:v>3.2728498151475801E-3</c:v>
                </c:pt>
                <c:pt idx="103">
                  <c:v>3.3144900912489002E-3</c:v>
                </c:pt>
                <c:pt idx="104">
                  <c:v>3.3562904558483899E-3</c:v>
                </c:pt>
                <c:pt idx="105">
                  <c:v>3.3982501980222798E-3</c:v>
                </c:pt>
                <c:pt idx="106">
                  <c:v>3.4403686135880702E-3</c:v>
                </c:pt>
                <c:pt idx="107">
                  <c:v>3.4826450053336102E-3</c:v>
                </c:pt>
                <c:pt idx="108">
                  <c:v>3.5250786832385799E-3</c:v>
                </c:pt>
                <c:pt idx="109">
                  <c:v>3.5676689646897699E-3</c:v>
                </c:pt>
                <c:pt idx="110">
                  <c:v>3.6104151746889799E-3</c:v>
                </c:pt>
                <c:pt idx="111">
                  <c:v>3.6533166460544502E-3</c:v>
                </c:pt>
                <c:pt idx="112">
                  <c:v>3.6963727196157501E-3</c:v>
                </c:pt>
                <c:pt idx="113">
                  <c:v>3.7395827444024702E-3</c:v>
                </c:pt>
                <c:pt idx="114">
                  <c:v>3.7829460778261098E-3</c:v>
                </c:pt>
                <c:pt idx="115">
                  <c:v>3.8264620858565099E-3</c:v>
                </c:pt>
                <c:pt idx="116">
                  <c:v>3.87013014319192E-3</c:v>
                </c:pt>
                <c:pt idx="117">
                  <c:v>3.9139496334232903E-3</c:v>
                </c:pt>
                <c:pt idx="118">
                  <c:v>3.9579199491927798E-3</c:v>
                </c:pt>
                <c:pt idx="119">
                  <c:v>4.0020404923469402E-3</c:v>
                </c:pt>
                <c:pt idx="120">
                  <c:v>4.0463106740842303E-3</c:v>
                </c:pt>
                <c:pt idx="121">
                  <c:v>4.0907299150973299E-3</c:v>
                </c:pt>
                <c:pt idx="122">
                  <c:v>4.1352976457102097E-3</c:v>
                </c:pt>
                <c:pt idx="123">
                  <c:v>4.1800133060100201E-3</c:v>
                </c:pt>
                <c:pt idx="124">
                  <c:v>4.2248763459746897E-3</c:v>
                </c:pt>
                <c:pt idx="125">
                  <c:v>4.26988622559473E-3</c:v>
                </c:pt>
                <c:pt idx="126">
                  <c:v>4.3150424149911203E-3</c:v>
                </c:pt>
                <c:pt idx="127">
                  <c:v>4.3603443945285899E-3</c:v>
                </c:pt>
                <c:pt idx="128">
                  <c:v>4.4057916549240898E-3</c:v>
                </c:pt>
                <c:pt idx="129">
                  <c:v>4.4513836973512797E-3</c:v>
                </c:pt>
                <c:pt idx="130">
                  <c:v>4.4971200335408501E-3</c:v>
                </c:pt>
                <c:pt idx="131">
                  <c:v>4.5430001858764897E-3</c:v>
                </c:pt>
                <c:pt idx="132">
                  <c:v>4.5890236874875602E-3</c:v>
                </c:pt>
                <c:pt idx="133">
                  <c:v>4.6351900823369497E-3</c:v>
                </c:pt>
                <c:pt idx="134">
                  <c:v>4.68149892530629E-3</c:v>
                </c:pt>
                <c:pt idx="135">
                  <c:v>4.7279497822767204E-3</c:v>
                </c:pt>
                <c:pt idx="136">
                  <c:v>4.7745422302069799E-3</c:v>
                </c:pt>
                <c:pt idx="137">
                  <c:v>4.8212758572071203E-3</c:v>
                </c:pt>
                <c:pt idx="138">
                  <c:v>4.8681502626102199E-3</c:v>
                </c:pt>
                <c:pt idx="139">
                  <c:v>4.9151650570397202E-3</c:v>
                </c:pt>
                <c:pt idx="140">
                  <c:v>4.9623198624746297E-3</c:v>
                </c:pt>
                <c:pt idx="141">
                  <c:v>5.0096143123113598E-3</c:v>
                </c:pt>
                <c:pt idx="142">
                  <c:v>5.05704805142289E-3</c:v>
                </c:pt>
                <c:pt idx="143">
                  <c:v>5.1046207362150098E-3</c:v>
                </c:pt>
                <c:pt idx="144">
                  <c:v>5.1523320346805101E-3</c:v>
                </c:pt>
                <c:pt idx="145">
                  <c:v>5.2001816264499404E-3</c:v>
                </c:pt>
                <c:pt idx="146">
                  <c:v>5.2481692028408496E-3</c:v>
                </c:pt>
                <c:pt idx="147">
                  <c:v>5.29629446690409E-3</c:v>
                </c:pt>
                <c:pt idx="148">
                  <c:v>5.3445571334686101E-3</c:v>
                </c:pt>
                <c:pt idx="149">
                  <c:v>5.3929569291829502E-3</c:v>
                </c:pt>
                <c:pt idx="150">
                  <c:v>5.4414935925560298E-3</c:v>
                </c:pt>
                <c:pt idx="151">
                  <c:v>5.4901668739951899E-3</c:v>
                </c:pt>
                <c:pt idx="152">
                  <c:v>5.53897653584263E-3</c:v>
                </c:pt>
                <c:pt idx="153">
                  <c:v>5.5879223524100997E-3</c:v>
                </c:pt>
                <c:pt idx="154">
                  <c:v>5.6370041100118297E-3</c:v>
                </c:pt>
                <c:pt idx="155">
                  <c:v>5.6862216069960897E-3</c:v>
                </c:pt>
                <c:pt idx="156">
                  <c:v>5.7355746537750898E-3</c:v>
                </c:pt>
                <c:pt idx="157">
                  <c:v>5.7850630728535201E-3</c:v>
                </c:pt>
                <c:pt idx="158">
                  <c:v>5.8346866988560299E-3</c:v>
                </c:pt>
                <c:pt idx="159">
                  <c:v>5.8844453785528803E-3</c:v>
                </c:pt>
                <c:pt idx="160">
                  <c:v>5.9343389708851604E-3</c:v>
                </c:pt>
                <c:pt idx="161">
                  <c:v>5.9843673469883304E-3</c:v>
                </c:pt>
                <c:pt idx="162">
                  <c:v>6.03453039021545E-3</c:v>
                </c:pt>
                <c:pt idx="163">
                  <c:v>6.0848279961586297E-3</c:v>
                </c:pt>
                <c:pt idx="164">
                  <c:v>6.1352600726705302E-3</c:v>
                </c:pt>
                <c:pt idx="165">
                  <c:v>6.1858265398844498E-3</c:v>
                </c:pt>
                <c:pt idx="166">
                  <c:v>6.2365273302342396E-3</c:v>
                </c:pt>
                <c:pt idx="167">
                  <c:v>6.2873623884731203E-3</c:v>
                </c:pt>
                <c:pt idx="168">
                  <c:v>6.3383316716924803E-3</c:v>
                </c:pt>
                <c:pt idx="169">
                  <c:v>6.3894351493397304E-3</c:v>
                </c:pt>
                <c:pt idx="170">
                  <c:v>6.4406728032362802E-3</c:v>
                </c:pt>
                <c:pt idx="171">
                  <c:v>6.4920446275946696E-3</c:v>
                </c:pt>
                <c:pt idx="172">
                  <c:v>6.5435506290359401E-3</c:v>
                </c:pt>
                <c:pt idx="173">
                  <c:v>6.59519082660639E-3</c:v>
                </c:pt>
                <c:pt idx="174">
                  <c:v>6.6469652517945899E-3</c:v>
                </c:pt>
                <c:pt idx="175">
                  <c:v>6.6988739485482696E-3</c:v>
                </c:pt>
                <c:pt idx="176">
                  <c:v>6.7509169732907796E-3</c:v>
                </c:pt>
                <c:pt idx="177">
                  <c:v>6.8030943949385402E-3</c:v>
                </c:pt>
                <c:pt idx="178">
                  <c:v>6.8554062949175796E-3</c:v>
                </c:pt>
                <c:pt idx="179">
                  <c:v>6.9078527671812802E-3</c:v>
                </c:pt>
                <c:pt idx="180">
                  <c:v>6.9604339182276096E-3</c:v>
                </c:pt>
                <c:pt idx="181">
                  <c:v>7.0131498671170498E-3</c:v>
                </c:pt>
                <c:pt idx="182">
                  <c:v>7.0660007454910797E-3</c:v>
                </c:pt>
                <c:pt idx="183">
                  <c:v>7.1189866975905902E-3</c:v>
                </c:pt>
                <c:pt idx="184">
                  <c:v>7.1721078802753097E-3</c:v>
                </c:pt>
                <c:pt idx="185">
                  <c:v>7.2253644630436101E-3</c:v>
                </c:pt>
                <c:pt idx="186">
                  <c:v>7.2787566280527903E-3</c:v>
                </c:pt>
                <c:pt idx="187">
                  <c:v>7.3322845701403903E-3</c:v>
                </c:pt>
                <c:pt idx="188">
                  <c:v>7.3859484968457302E-3</c:v>
                </c:pt>
                <c:pt idx="189">
                  <c:v>7.4397486284329102E-3</c:v>
                </c:pt>
                <c:pt idx="190">
                  <c:v>7.49368519791393E-3</c:v>
                </c:pt>
                <c:pt idx="191">
                  <c:v>7.5477584510733296E-3</c:v>
                </c:pt>
                <c:pt idx="192">
                  <c:v>7.6019686464933204E-3</c:v>
                </c:pt>
                <c:pt idx="193">
                  <c:v>7.6563160555801497E-3</c:v>
                </c:pt>
                <c:pt idx="194">
                  <c:v>7.7108009625916204E-3</c:v>
                </c:pt>
                <c:pt idx="195">
                  <c:v>7.7654236646655002E-3</c:v>
                </c:pt>
                <c:pt idx="196">
                  <c:v>7.8201844718489393E-3</c:v>
                </c:pt>
                <c:pt idx="197">
                  <c:v>7.8750837071296393E-3</c:v>
                </c:pt>
                <c:pt idx="198">
                  <c:v>7.9301217064678999E-3</c:v>
                </c:pt>
                <c:pt idx="199">
                  <c:v>7.9852988188298304E-3</c:v>
                </c:pt>
                <c:pt idx="200">
                  <c:v>8.0406154062224594E-3</c:v>
                </c:pt>
                <c:pt idx="201">
                  <c:v>8.0960718437296294E-3</c:v>
                </c:pt>
                <c:pt idx="202">
                  <c:v>8.1516685195497096E-3</c:v>
                </c:pt>
                <c:pt idx="203">
                  <c:v>8.2074058350349102E-3</c:v>
                </c:pt>
                <c:pt idx="204">
                  <c:v>8.2632842047318002E-3</c:v>
                </c:pt>
                <c:pt idx="205">
                  <c:v>8.3193040564235095E-3</c:v>
                </c:pt>
                <c:pt idx="206">
                  <c:v>8.3754658311741594E-3</c:v>
                </c:pt>
                <c:pt idx="207">
                  <c:v>8.4317699833739608E-3</c:v>
                </c:pt>
                <c:pt idx="208">
                  <c:v>8.4882169807868006E-3</c:v>
                </c:pt>
                <c:pt idx="209">
                  <c:v>8.5448073045996803E-3</c:v>
                </c:pt>
                <c:pt idx="210">
                  <c:v>8.60154144947331E-3</c:v>
                </c:pt>
                <c:pt idx="211">
                  <c:v>8.6584199235954507E-3</c:v>
                </c:pt>
                <c:pt idx="212">
                  <c:v>8.7154432487354608E-3</c:v>
                </c:pt>
                <c:pt idx="213">
                  <c:v>8.7726119603013901E-3</c:v>
                </c:pt>
                <c:pt idx="214">
                  <c:v>8.8299266073985205E-3</c:v>
                </c:pt>
                <c:pt idx="215">
                  <c:v>8.8873877528907897E-3</c:v>
                </c:pt>
                <c:pt idx="216">
                  <c:v>8.9449959734634408E-3</c:v>
                </c:pt>
                <c:pt idx="217">
                  <c:v>9.0027518596886499E-3</c:v>
                </c:pt>
                <c:pt idx="218">
                  <c:v>9.0606560160927108E-3</c:v>
                </c:pt>
                <c:pt idx="219">
                  <c:v>9.1187090612260303E-3</c:v>
                </c:pt>
                <c:pt idx="220">
                  <c:v>9.1769116277352295E-3</c:v>
                </c:pt>
                <c:pt idx="221">
                  <c:v>9.2352643624375504E-3</c:v>
                </c:pt>
                <c:pt idx="222">
                  <c:v>9.2937679263976909E-3</c:v>
                </c:pt>
                <c:pt idx="223">
                  <c:v>9.3524229950072806E-3</c:v>
                </c:pt>
                <c:pt idx="224">
                  <c:v>9.4112302580670291E-3</c:v>
                </c:pt>
                <c:pt idx="225">
                  <c:v>9.4701904198706503E-3</c:v>
                </c:pt>
                <c:pt idx="226">
                  <c:v>9.5293041992926802E-3</c:v>
                </c:pt>
                <c:pt idx="227">
                  <c:v>9.5885723298777294E-3</c:v>
                </c:pt>
                <c:pt idx="228">
                  <c:v>9.6479955599334203E-3</c:v>
                </c:pt>
                <c:pt idx="229">
                  <c:v>9.7075746526254399E-3</c:v>
                </c:pt>
                <c:pt idx="230">
                  <c:v>9.7673103860760405E-3</c:v>
                </c:pt>
                <c:pt idx="231">
                  <c:v>9.8272035534650096E-3</c:v>
                </c:pt>
                <c:pt idx="232">
                  <c:v>9.8872549631335901E-3</c:v>
                </c:pt>
                <c:pt idx="233">
                  <c:v>9.9474654386919707E-3</c:v>
                </c:pt>
                <c:pt idx="234">
                  <c:v>1.0007835819129E-2</c:v>
                </c:pt>
                <c:pt idx="235">
                  <c:v>1.0068366958926E-2</c:v>
                </c:pt>
                <c:pt idx="236">
                  <c:v>1.0129059728172501E-2</c:v>
                </c:pt>
                <c:pt idx="237">
                  <c:v>1.01899150126871E-2</c:v>
                </c:pt>
                <c:pt idx="238">
                  <c:v>1.02509337141395E-2</c:v>
                </c:pt>
                <c:pt idx="239">
                  <c:v>1.03121167501778E-2</c:v>
                </c:pt>
                <c:pt idx="240">
                  <c:v>1.03734650545577E-2</c:v>
                </c:pt>
                <c:pt idx="241">
                  <c:v>1.04349795772766E-2</c:v>
                </c:pt>
                <c:pt idx="242">
                  <c:v>1.0496661284710201E-2</c:v>
                </c:pt>
                <c:pt idx="243">
                  <c:v>1.05585111597533E-2</c:v>
                </c:pt>
                <c:pt idx="244">
                  <c:v>1.0620530201964601E-2</c:v>
                </c:pt>
                <c:pt idx="245">
                  <c:v>1.0682719427714E-2</c:v>
                </c:pt>
                <c:pt idx="246">
                  <c:v>1.07450798703357E-2</c:v>
                </c:pt>
                <c:pt idx="247">
                  <c:v>1.0807612580283499E-2</c:v>
                </c:pt>
                <c:pt idx="248">
                  <c:v>1.0870318625291E-2</c:v>
                </c:pt>
                <c:pt idx="249">
                  <c:v>1.09331990905363E-2</c:v>
                </c:pt>
                <c:pt idx="250">
                  <c:v>1.0996255078809299E-2</c:v>
                </c:pt>
                <c:pt idx="251">
                  <c:v>1.1059487710685E-2</c:v>
                </c:pt>
                <c:pt idx="252">
                  <c:v>1.11228981247007E-2</c:v>
                </c:pt>
                <c:pt idx="253">
                  <c:v>1.11864874775362E-2</c:v>
                </c:pt>
                <c:pt idx="254">
                  <c:v>1.1250256944201001E-2</c:v>
                </c:pt>
                <c:pt idx="255">
                  <c:v>1.13142077182239E-2</c:v>
                </c:pt>
                <c:pt idx="256">
                  <c:v>1.13783410118485E-2</c:v>
                </c:pt>
                <c:pt idx="257">
                  <c:v>1.1442658056233301E-2</c:v>
                </c:pt>
                <c:pt idx="258">
                  <c:v>1.1507160101656399E-2</c:v>
                </c:pt>
                <c:pt idx="259">
                  <c:v>1.15718484177254E-2</c:v>
                </c:pt>
                <c:pt idx="260">
                  <c:v>1.16367242935925E-2</c:v>
                </c:pt>
                <c:pt idx="261">
                  <c:v>1.1701789038174501E-2</c:v>
                </c:pt>
                <c:pt idx="262">
                  <c:v>1.1767043980378301E-2</c:v>
                </c:pt>
                <c:pt idx="263">
                  <c:v>1.1832490469332E-2</c:v>
                </c:pt>
                <c:pt idx="264">
                  <c:v>1.18981298746212E-2</c:v>
                </c:pt>
                <c:pt idx="265">
                  <c:v>1.19639635865309E-2</c:v>
                </c:pt>
                <c:pt idx="266">
                  <c:v>1.2029993016293599E-2</c:v>
                </c:pt>
                <c:pt idx="267">
                  <c:v>1.20962195963429E-2</c:v>
                </c:pt>
                <c:pt idx="268">
                  <c:v>1.21626447805734E-2</c:v>
                </c:pt>
                <c:pt idx="269">
                  <c:v>1.2229270044606199E-2</c:v>
                </c:pt>
                <c:pt idx="270">
                  <c:v>1.2296096886061701E-2</c:v>
                </c:pt>
                <c:pt idx="271">
                  <c:v>1.2363126824837501E-2</c:v>
                </c:pt>
                <c:pt idx="272">
                  <c:v>1.2430361403394E-2</c:v>
                </c:pt>
                <c:pt idx="273">
                  <c:v>1.2497802187046001E-2</c:v>
                </c:pt>
                <c:pt idx="274">
                  <c:v>1.25654507642614E-2</c:v>
                </c:pt>
                <c:pt idx="275">
                  <c:v>1.2633308746967199E-2</c:v>
                </c:pt>
                <c:pt idx="276">
                  <c:v>1.2701377770861499E-2</c:v>
                </c:pt>
                <c:pt idx="277">
                  <c:v>1.27696594957346E-2</c:v>
                </c:pt>
                <c:pt idx="278">
                  <c:v>1.2838155605796099E-2</c:v>
                </c:pt>
                <c:pt idx="279">
                  <c:v>1.2906867810010301E-2</c:v>
                </c:pt>
                <c:pt idx="280">
                  <c:v>1.2975797842439201E-2</c:v>
                </c:pt>
                <c:pt idx="281">
                  <c:v>1.30449474625936E-2</c:v>
                </c:pt>
                <c:pt idx="282">
                  <c:v>1.31143184557927E-2</c:v>
                </c:pt>
                <c:pt idx="283">
                  <c:v>1.31839126335314E-2</c:v>
                </c:pt>
                <c:pt idx="284">
                  <c:v>1.32537318338566E-2</c:v>
                </c:pt>
                <c:pt idx="285">
                  <c:v>1.33237779217527E-2</c:v>
                </c:pt>
                <c:pt idx="286">
                  <c:v>1.3394052789534899E-2</c:v>
                </c:pt>
                <c:pt idx="287">
                  <c:v>1.34645583572534E-2</c:v>
                </c:pt>
                <c:pt idx="288">
                  <c:v>1.35352965731048E-2</c:v>
                </c:pt>
                <c:pt idx="289">
                  <c:v>1.3606269413855799E-2</c:v>
                </c:pt>
                <c:pt idx="290">
                  <c:v>1.3677478885274499E-2</c:v>
                </c:pt>
                <c:pt idx="291">
                  <c:v>1.3748927022573101E-2</c:v>
                </c:pt>
                <c:pt idx="292">
                  <c:v>1.38206158908605E-2</c:v>
                </c:pt>
                <c:pt idx="293">
                  <c:v>1.3892547585605699E-2</c:v>
                </c:pt>
                <c:pt idx="294">
                  <c:v>1.3964724233112499E-2</c:v>
                </c:pt>
                <c:pt idx="295">
                  <c:v>1.40371479910041E-2</c:v>
                </c:pt>
                <c:pt idx="296">
                  <c:v>1.41098210487206E-2</c:v>
                </c:pt>
                <c:pt idx="297">
                  <c:v>1.4182745628027999E-2</c:v>
                </c:pt>
                <c:pt idx="298">
                  <c:v>1.4255923983537901E-2</c:v>
                </c:pt>
                <c:pt idx="299">
                  <c:v>1.43293584032415E-2</c:v>
                </c:pt>
                <c:pt idx="300">
                  <c:v>1.44030512090548E-2</c:v>
                </c:pt>
                <c:pt idx="301">
                  <c:v>1.44770047573774E-2</c:v>
                </c:pt>
                <c:pt idx="302">
                  <c:v>1.4551221439665101E-2</c:v>
                </c:pt>
                <c:pt idx="303">
                  <c:v>1.4625703683015001E-2</c:v>
                </c:pt>
                <c:pt idx="304">
                  <c:v>1.47004539507655E-2</c:v>
                </c:pt>
                <c:pt idx="305">
                  <c:v>1.4775474743110801E-2</c:v>
                </c:pt>
                <c:pt idx="306">
                  <c:v>1.4850768597729699E-2</c:v>
                </c:pt>
                <c:pt idx="307">
                  <c:v>1.49263380904301E-2</c:v>
                </c:pt>
                <c:pt idx="308">
                  <c:v>1.5002185835808601E-2</c:v>
                </c:pt>
                <c:pt idx="309">
                  <c:v>1.50783144879264E-2</c:v>
                </c:pt>
                <c:pt idx="310">
                  <c:v>1.51547267410021E-2</c:v>
                </c:pt>
                <c:pt idx="311">
                  <c:v>1.52314253301204E-2</c:v>
                </c:pt>
                <c:pt idx="312">
                  <c:v>1.5308413031959201E-2</c:v>
                </c:pt>
                <c:pt idx="313">
                  <c:v>1.5385692665534301E-2</c:v>
                </c:pt>
                <c:pt idx="314">
                  <c:v>1.5463267092961801E-2</c:v>
                </c:pt>
                <c:pt idx="315">
                  <c:v>1.5541139220240301E-2</c:v>
                </c:pt>
                <c:pt idx="316">
                  <c:v>1.56193119980521E-2</c:v>
                </c:pt>
                <c:pt idx="317">
                  <c:v>1.5697788422584499E-2</c:v>
                </c:pt>
                <c:pt idx="318">
                  <c:v>1.57765715363711E-2</c:v>
                </c:pt>
                <c:pt idx="319">
                  <c:v>1.5855664429155099E-2</c:v>
                </c:pt>
                <c:pt idx="320">
                  <c:v>1.5935070238773899E-2</c:v>
                </c:pt>
                <c:pt idx="321">
                  <c:v>1.6014792152065499E-2</c:v>
                </c:pt>
                <c:pt idx="322">
                  <c:v>1.6094833405799199E-2</c:v>
                </c:pt>
                <c:pt idx="323">
                  <c:v>1.6175197287628701E-2</c:v>
                </c:pt>
                <c:pt idx="324">
                  <c:v>1.6255887137070199E-2</c:v>
                </c:pt>
                <c:pt idx="325">
                  <c:v>1.6336906346505801E-2</c:v>
                </c:pt>
                <c:pt idx="326">
                  <c:v>1.6418258362212099E-2</c:v>
                </c:pt>
                <c:pt idx="327">
                  <c:v>1.6499946685415899E-2</c:v>
                </c:pt>
                <c:pt idx="328">
                  <c:v>1.65819748733773E-2</c:v>
                </c:pt>
                <c:pt idx="329">
                  <c:v>1.6664346540501002E-2</c:v>
                </c:pt>
                <c:pt idx="330">
                  <c:v>1.6747065359476301E-2</c:v>
                </c:pt>
                <c:pt idx="331">
                  <c:v>1.6830135062447699E-2</c:v>
                </c:pt>
                <c:pt idx="332">
                  <c:v>1.6913559442216401E-2</c:v>
                </c:pt>
                <c:pt idx="333">
                  <c:v>1.6997342353472899E-2</c:v>
                </c:pt>
                <c:pt idx="334">
                  <c:v>1.70814877140637E-2</c:v>
                </c:pt>
                <c:pt idx="335">
                  <c:v>1.71659995062905E-2</c:v>
                </c:pt>
                <c:pt idx="336">
                  <c:v>1.7250881778245498E-2</c:v>
                </c:pt>
                <c:pt idx="337">
                  <c:v>1.7336138645182499E-2</c:v>
                </c:pt>
                <c:pt idx="338">
                  <c:v>1.7421774290924601E-2</c:v>
                </c:pt>
                <c:pt idx="339">
                  <c:v>1.7507792969311101E-2</c:v>
                </c:pt>
                <c:pt idx="340">
                  <c:v>1.7594199005683601E-2</c:v>
                </c:pt>
                <c:pt idx="341">
                  <c:v>1.7680996798413E-2</c:v>
                </c:pt>
                <c:pt idx="342">
                  <c:v>1.7768190820469099E-2</c:v>
                </c:pt>
                <c:pt idx="343">
                  <c:v>1.7855785621033501E-2</c:v>
                </c:pt>
                <c:pt idx="344">
                  <c:v>1.7943785827157499E-2</c:v>
                </c:pt>
                <c:pt idx="345">
                  <c:v>1.8032196145467101E-2</c:v>
                </c:pt>
                <c:pt idx="346">
                  <c:v>1.8121021363915302E-2</c:v>
                </c:pt>
                <c:pt idx="347">
                  <c:v>1.8210266353585101E-2</c:v>
                </c:pt>
                <c:pt idx="348">
                  <c:v>1.8299936070542599E-2</c:v>
                </c:pt>
                <c:pt idx="349">
                  <c:v>1.8390035557744801E-2</c:v>
                </c:pt>
                <c:pt idx="350">
                  <c:v>1.8480569947001001E-2</c:v>
                </c:pt>
                <c:pt idx="351">
                  <c:v>1.8571544460991601E-2</c:v>
                </c:pt>
                <c:pt idx="352">
                  <c:v>1.86629644153458E-2</c:v>
                </c:pt>
                <c:pt idx="353">
                  <c:v>1.8754835220779899E-2</c:v>
                </c:pt>
                <c:pt idx="354">
                  <c:v>1.88471623852982E-2</c:v>
                </c:pt>
                <c:pt idx="355">
                  <c:v>1.8939951516460302E-2</c:v>
                </c:pt>
                <c:pt idx="356">
                  <c:v>1.9033208323713899E-2</c:v>
                </c:pt>
                <c:pt idx="357">
                  <c:v>1.9126938620799401E-2</c:v>
                </c:pt>
                <c:pt idx="358">
                  <c:v>1.9221148328225399E-2</c:v>
                </c:pt>
                <c:pt idx="359">
                  <c:v>1.9315843475820101E-2</c:v>
                </c:pt>
                <c:pt idx="360">
                  <c:v>1.9411030205359298E-2</c:v>
                </c:pt>
                <c:pt idx="361">
                  <c:v>1.9506714773276101E-2</c:v>
                </c:pt>
                <c:pt idx="362">
                  <c:v>1.9602903553453298E-2</c:v>
                </c:pt>
                <c:pt idx="363">
                  <c:v>1.9699603040102001E-2</c:v>
                </c:pt>
                <c:pt idx="364">
                  <c:v>1.97968198507304E-2</c:v>
                </c:pt>
                <c:pt idx="365">
                  <c:v>1.9894560729205799E-2</c:v>
                </c:pt>
                <c:pt idx="366">
                  <c:v>1.99928325489124E-2</c:v>
                </c:pt>
                <c:pt idx="367">
                  <c:v>2.0091642316009999E-2</c:v>
                </c:pt>
                <c:pt idx="368">
                  <c:v>2.0190997172795901E-2</c:v>
                </c:pt>
                <c:pt idx="369">
                  <c:v>2.0290904401175602E-2</c:v>
                </c:pt>
                <c:pt idx="370">
                  <c:v>2.03913714262451E-2</c:v>
                </c:pt>
                <c:pt idx="371">
                  <c:v>2.04924058199893E-2</c:v>
                </c:pt>
                <c:pt idx="372">
                  <c:v>2.0594015305102301E-2</c:v>
                </c:pt>
                <c:pt idx="373">
                  <c:v>2.06962077589328E-2</c:v>
                </c:pt>
                <c:pt idx="374">
                  <c:v>2.0798991217560101E-2</c:v>
                </c:pt>
                <c:pt idx="375">
                  <c:v>2.0902373880006299E-2</c:v>
                </c:pt>
                <c:pt idx="376">
                  <c:v>2.1006364112589899E-2</c:v>
                </c:pt>
                <c:pt idx="377">
                  <c:v>2.11109704534258E-2</c:v>
                </c:pt>
                <c:pt idx="378">
                  <c:v>2.1216201617079499E-2</c:v>
                </c:pt>
                <c:pt idx="379">
                  <c:v>2.1322066499379101E-2</c:v>
                </c:pt>
                <c:pt idx="380">
                  <c:v>2.14285741823938E-2</c:v>
                </c:pt>
                <c:pt idx="381">
                  <c:v>2.1535733939585602E-2</c:v>
                </c:pt>
                <c:pt idx="382">
                  <c:v>2.16435552411397E-2</c:v>
                </c:pt>
                <c:pt idx="383">
                  <c:v>2.17520477594828E-2</c:v>
                </c:pt>
                <c:pt idx="384">
                  <c:v>2.1861221374997401E-2</c:v>
                </c:pt>
                <c:pt idx="385">
                  <c:v>2.19710861819386E-2</c:v>
                </c:pt>
                <c:pt idx="386">
                  <c:v>2.20816524945638E-2</c:v>
                </c:pt>
                <c:pt idx="387">
                  <c:v>2.21929308534843E-2</c:v>
                </c:pt>
                <c:pt idx="388">
                  <c:v>2.2304932032247302E-2</c:v>
                </c:pt>
                <c:pt idx="389">
                  <c:v>2.2417667044160001E-2</c:v>
                </c:pt>
                <c:pt idx="390">
                  <c:v>2.2531147149364699E-2</c:v>
                </c:pt>
                <c:pt idx="391">
                  <c:v>2.2645383862178702E-2</c:v>
                </c:pt>
                <c:pt idx="392">
                  <c:v>2.27603889587067E-2</c:v>
                </c:pt>
                <c:pt idx="393">
                  <c:v>2.2876174484743099E-2</c:v>
                </c:pt>
                <c:pt idx="394">
                  <c:v>2.2992752763973001E-2</c:v>
                </c:pt>
                <c:pt idx="395">
                  <c:v>2.3110136406488201E-2</c:v>
                </c:pt>
                <c:pt idx="396">
                  <c:v>2.32283383176311E-2</c:v>
                </c:pt>
                <c:pt idx="397">
                  <c:v>2.33473717071838E-2</c:v>
                </c:pt>
                <c:pt idx="398">
                  <c:v>2.34672500989162E-2</c:v>
                </c:pt>
                <c:pt idx="399">
                  <c:v>2.3587987340511402E-2</c:v>
                </c:pt>
                <c:pt idx="400">
                  <c:v>2.3709597613886899E-2</c:v>
                </c:pt>
                <c:pt idx="401">
                  <c:v>2.3832095445928601E-2</c:v>
                </c:pt>
                <c:pt idx="402">
                  <c:v>2.3955495719660099E-2</c:v>
                </c:pt>
                <c:pt idx="403">
                  <c:v>2.4079813685866199E-2</c:v>
                </c:pt>
                <c:pt idx="404">
                  <c:v>2.4205064975194601E-2</c:v>
                </c:pt>
                <c:pt idx="405">
                  <c:v>2.43312656107584E-2</c:v>
                </c:pt>
                <c:pt idx="406">
                  <c:v>2.44584320212657E-2</c:v>
                </c:pt>
                <c:pt idx="407">
                  <c:v>2.45865810547009E-2</c:v>
                </c:pt>
                <c:pt idx="408">
                  <c:v>2.4715729992587799E-2</c:v>
                </c:pt>
                <c:pt idx="409">
                  <c:v>2.4845896564862999E-2</c:v>
                </c:pt>
                <c:pt idx="410">
                  <c:v>2.49770989653917E-2</c:v>
                </c:pt>
                <c:pt idx="411">
                  <c:v>2.5109355868159201E-2</c:v>
                </c:pt>
                <c:pt idx="412">
                  <c:v>2.5242686444173101E-2</c:v>
                </c:pt>
                <c:pt idx="413">
                  <c:v>2.5377110379115799E-2</c:v>
                </c:pt>
                <c:pt idx="414">
                  <c:v>2.5512647891784E-2</c:v>
                </c:pt>
                <c:pt idx="415">
                  <c:v>2.5649319753362199E-2</c:v>
                </c:pt>
                <c:pt idx="416">
                  <c:v>2.5787147307571E-2</c:v>
                </c:pt>
                <c:pt idx="417">
                  <c:v>2.5926152491741999E-2</c:v>
                </c:pt>
                <c:pt idx="418">
                  <c:v>2.60663578588681E-2</c:v>
                </c:pt>
                <c:pt idx="419">
                  <c:v>2.6207786600685599E-2</c:v>
                </c:pt>
                <c:pt idx="420">
                  <c:v>2.6350462571845399E-2</c:v>
                </c:pt>
                <c:pt idx="421">
                  <c:v>2.6494410315235299E-2</c:v>
                </c:pt>
                <c:pt idx="422">
                  <c:v>2.66396550885208E-2</c:v>
                </c:pt>
                <c:pt idx="423">
                  <c:v>2.67862228919734E-2</c:v>
                </c:pt>
                <c:pt idx="424">
                  <c:v>2.6934140497664599E-2</c:v>
                </c:pt>
                <c:pt idx="425">
                  <c:v>2.70834354801027E-2</c:v>
                </c:pt>
                <c:pt idx="426">
                  <c:v>2.7234136248403502E-2</c:v>
                </c:pt>
                <c:pt idx="427">
                  <c:v>2.7386272080082898E-2</c:v>
                </c:pt>
                <c:pt idx="428">
                  <c:v>2.7539873156574302E-2</c:v>
                </c:pt>
                <c:pt idx="429">
                  <c:v>2.7694970600574399E-2</c:v>
                </c:pt>
                <c:pt idx="430">
                  <c:v>2.78515965153328E-2</c:v>
                </c:pt>
                <c:pt idx="431">
                  <c:v>2.8009784026007799E-2</c:v>
                </c:pt>
                <c:pt idx="432">
                  <c:v>2.81695673232185E-2</c:v>
                </c:pt>
                <c:pt idx="433">
                  <c:v>2.8330981708936401E-2</c:v>
                </c:pt>
                <c:pt idx="434">
                  <c:v>2.8494063644866799E-2</c:v>
                </c:pt>
                <c:pt idx="435">
                  <c:v>2.8658850803484199E-2</c:v>
                </c:pt>
                <c:pt idx="436">
                  <c:v>2.8825382121898099E-2</c:v>
                </c:pt>
                <c:pt idx="437">
                  <c:v>2.8993697858739401E-2</c:v>
                </c:pt>
                <c:pt idx="438">
                  <c:v>2.9163839654271599E-2</c:v>
                </c:pt>
                <c:pt idx="439">
                  <c:v>2.9335850593948599E-2</c:v>
                </c:pt>
                <c:pt idx="440">
                  <c:v>2.95097752756599E-2</c:v>
                </c:pt>
                <c:pt idx="441">
                  <c:v>2.9685659880919101E-2</c:v>
                </c:pt>
                <c:pt idx="442">
                  <c:v>2.98635522502795E-2</c:v>
                </c:pt>
                <c:pt idx="443">
                  <c:v>3.0043501963278402E-2</c:v>
                </c:pt>
                <c:pt idx="444">
                  <c:v>3.0225560423240198E-2</c:v>
                </c:pt>
                <c:pt idx="445">
                  <c:v>3.0409780947297401E-2</c:v>
                </c:pt>
                <c:pt idx="446">
                  <c:v>3.0596218862017199E-2</c:v>
                </c:pt>
                <c:pt idx="447">
                  <c:v>3.07849316050572E-2</c:v>
                </c:pt>
                <c:pt idx="448">
                  <c:v>3.0975978833312601E-2</c:v>
                </c:pt>
                <c:pt idx="449">
                  <c:v>3.1169422538055502E-2</c:v>
                </c:pt>
                <c:pt idx="450">
                  <c:v>3.13653271676156E-2</c:v>
                </c:pt>
                <c:pt idx="451">
                  <c:v>3.1563759758202699E-2</c:v>
                </c:pt>
                <c:pt idx="452">
                  <c:v>3.17647900735245E-2</c:v>
                </c:pt>
                <c:pt idx="453">
                  <c:v>3.1968490753919498E-2</c:v>
                </c:pt>
                <c:pt idx="454">
                  <c:v>3.2174937475789998E-2</c:v>
                </c:pt>
                <c:pt idx="455">
                  <c:v>3.2384209122201503E-2</c:v>
                </c:pt>
                <c:pt idx="456">
                  <c:v>3.2596387965595802E-2</c:v>
                </c:pt>
                <c:pt idx="457">
                  <c:v>3.2811559863663797E-2</c:v>
                </c:pt>
                <c:pt idx="458">
                  <c:v>3.3029814469529899E-2</c:v>
                </c:pt>
                <c:pt idx="459">
                  <c:v>3.3251245457517502E-2</c:v>
                </c:pt>
                <c:pt idx="460">
                  <c:v>3.3475950765899501E-2</c:v>
                </c:pt>
                <c:pt idx="461">
                  <c:v>3.3704032858189598E-2</c:v>
                </c:pt>
                <c:pt idx="462">
                  <c:v>3.3935599004691702E-2</c:v>
                </c:pt>
                <c:pt idx="463">
                  <c:v>3.4170761586223598E-2</c:v>
                </c:pt>
                <c:pt idx="464">
                  <c:v>3.4409638422133799E-2</c:v>
                </c:pt>
                <c:pt idx="465">
                  <c:v>3.46523531249801E-2</c:v>
                </c:pt>
                <c:pt idx="466">
                  <c:v>3.4899035484506097E-2</c:v>
                </c:pt>
                <c:pt idx="467">
                  <c:v>3.5149821883861697E-2</c:v>
                </c:pt>
                <c:pt idx="468">
                  <c:v>3.5404855751367099E-2</c:v>
                </c:pt>
                <c:pt idx="469">
                  <c:v>3.5664288051515301E-2</c:v>
                </c:pt>
                <c:pt idx="470">
                  <c:v>3.5928277819368699E-2</c:v>
                </c:pt>
                <c:pt idx="471">
                  <c:v>3.6196992743023702E-2</c:v>
                </c:pt>
                <c:pt idx="472">
                  <c:v>3.6470609799415001E-2</c:v>
                </c:pt>
                <c:pt idx="473">
                  <c:v>3.6749315949418201E-2</c:v>
                </c:pt>
                <c:pt idx="474">
                  <c:v>3.7033308899000299E-2</c:v>
                </c:pt>
                <c:pt idx="475">
                  <c:v>3.7322797934076203E-2</c:v>
                </c:pt>
                <c:pt idx="476">
                  <c:v>3.7618004837789001E-2</c:v>
                </c:pt>
                <c:pt idx="477">
                  <c:v>3.7919164900153797E-2</c:v>
                </c:pt>
                <c:pt idx="478">
                  <c:v>3.8226528031431298E-2</c:v>
                </c:pt>
                <c:pt idx="479">
                  <c:v>3.8540359992260298E-2</c:v>
                </c:pt>
                <c:pt idx="480">
                  <c:v>3.88609437555269E-2</c:v>
                </c:pt>
                <c:pt idx="481">
                  <c:v>3.9188581017232799E-2</c:v>
                </c:pt>
                <c:pt idx="482">
                  <c:v>3.9523593876323898E-2</c:v>
                </c:pt>
                <c:pt idx="483">
                  <c:v>3.9866326706620298E-2</c:v>
                </c:pt>
                <c:pt idx="484">
                  <c:v>4.0217148247775301E-2</c:v>
                </c:pt>
                <c:pt idx="485">
                  <c:v>4.0576453946685999E-2</c:v>
                </c:pt>
                <c:pt idx="486">
                  <c:v>4.0944668586166702E-2</c:v>
                </c:pt>
                <c:pt idx="487">
                  <c:v>4.13222492441499E-2</c:v>
                </c:pt>
                <c:pt idx="488">
                  <c:v>4.1709688634475099E-2</c:v>
                </c:pt>
                <c:pt idx="489">
                  <c:v>4.21075188897524E-2</c:v>
                </c:pt>
                <c:pt idx="490">
                  <c:v>4.2516315858265798E-2</c:v>
                </c:pt>
                <c:pt idx="491">
                  <c:v>4.2936704000909903E-2</c:v>
                </c:pt>
                <c:pt idx="492">
                  <c:v>4.3369361991396502E-2</c:v>
                </c:pt>
                <c:pt idx="493">
                  <c:v>4.3815029144277297E-2</c:v>
                </c:pt>
                <c:pt idx="494">
                  <c:v>4.4274512821802302E-2</c:v>
                </c:pt>
                <c:pt idx="495">
                  <c:v>4.4748697003755701E-2</c:v>
                </c:pt>
                <c:pt idx="496">
                  <c:v>4.5238552246071803E-2</c:v>
                </c:pt>
                <c:pt idx="497">
                  <c:v>4.5745147306835203E-2</c:v>
                </c:pt>
                <c:pt idx="498">
                  <c:v>4.6269662785650097E-2</c:v>
                </c:pt>
                <c:pt idx="499">
                  <c:v>4.68134072090233E-2</c:v>
                </c:pt>
                <c:pt idx="500">
                  <c:v>4.73778361067686E-2</c:v>
                </c:pt>
                <c:pt idx="501">
                  <c:v>4.79645747714234E-2</c:v>
                </c:pt>
                <c:pt idx="502">
                  <c:v>4.8575445586724698E-2</c:v>
                </c:pt>
                <c:pt idx="503">
                  <c:v>4.9212501070002003E-2</c:v>
                </c:pt>
                <c:pt idx="504">
                  <c:v>4.98780641222571E-2</c:v>
                </c:pt>
                <c:pt idx="505">
                  <c:v>5.05747774555858E-2</c:v>
                </c:pt>
                <c:pt idx="506">
                  <c:v>5.1305664824904E-2</c:v>
                </c:pt>
                <c:pt idx="507">
                  <c:v>5.2074207611349198E-2</c:v>
                </c:pt>
                <c:pt idx="508">
                  <c:v>5.2884441612889903E-2</c:v>
                </c:pt>
                <c:pt idx="509">
                  <c:v>5.3741080787536297E-2</c:v>
                </c:pt>
                <c:pt idx="510">
                  <c:v>5.46496774741448E-2</c:v>
                </c:pt>
                <c:pt idx="511">
                  <c:v>5.5616832785686597E-2</c:v>
                </c:pt>
                <c:pt idx="512">
                  <c:v>5.66504772643497E-2</c:v>
                </c:pt>
                <c:pt idx="513">
                  <c:v>5.7760251937149398E-2</c:v>
                </c:pt>
                <c:pt idx="514">
                  <c:v>5.8958036145278003E-2</c:v>
                </c:pt>
                <c:pt idx="515">
                  <c:v>6.0258695579208897E-2</c:v>
                </c:pt>
                <c:pt idx="516">
                  <c:v>6.1396832833996703E-2</c:v>
                </c:pt>
                <c:pt idx="517">
                  <c:v>6.25582738852168E-2</c:v>
                </c:pt>
                <c:pt idx="518">
                  <c:v>6.3743898455068504E-2</c:v>
                </c:pt>
                <c:pt idx="519">
                  <c:v>6.4954566036964395E-2</c:v>
                </c:pt>
                <c:pt idx="520">
                  <c:v>6.6191178331312397E-2</c:v>
                </c:pt>
                <c:pt idx="521">
                  <c:v>6.7454681783734594E-2</c:v>
                </c:pt>
                <c:pt idx="522">
                  <c:v>6.8746070304897794E-2</c:v>
                </c:pt>
                <c:pt idx="523">
                  <c:v>7.0066388187263004E-2</c:v>
                </c:pt>
                <c:pt idx="524">
                  <c:v>7.1416733235561802E-2</c:v>
                </c:pt>
                <c:pt idx="525">
                  <c:v>7.2798260129475004E-2</c:v>
                </c:pt>
                <c:pt idx="526">
                  <c:v>7.4212184038849202E-2</c:v>
                </c:pt>
                <c:pt idx="527">
                  <c:v>7.56597845138368E-2</c:v>
                </c:pt>
                <c:pt idx="528">
                  <c:v>7.7142409674680598E-2</c:v>
                </c:pt>
                <c:pt idx="529">
                  <c:v>7.86614807284165E-2</c:v>
                </c:pt>
                <c:pt idx="530">
                  <c:v>8.0218496842672002E-2</c:v>
                </c:pt>
                <c:pt idx="531">
                  <c:v>8.1815040409973602E-2</c:v>
                </c:pt>
                <c:pt idx="532">
                  <c:v>8.3452782739599704E-2</c:v>
                </c:pt>
                <c:pt idx="533">
                  <c:v>8.5133490218114699E-2</c:v>
                </c:pt>
                <c:pt idx="534">
                  <c:v>8.6859030984310998E-2</c:v>
                </c:pt>
                <c:pt idx="535">
                  <c:v>8.8631382169475803E-2</c:v>
                </c:pt>
                <c:pt idx="536">
                  <c:v>9.0452637759768306E-2</c:v>
                </c:pt>
                <c:pt idx="537">
                  <c:v>9.2325017144115604E-2</c:v>
                </c:pt>
                <c:pt idx="538">
                  <c:v>9.4250874418565E-2</c:v>
                </c:pt>
                <c:pt idx="539">
                  <c:v>9.6232708526567498E-2</c:v>
                </c:pt>
                <c:pt idx="540">
                  <c:v>9.8273174324382206E-2</c:v>
                </c:pt>
                <c:pt idx="541">
                  <c:v>0.100375094671869</c:v>
                </c:pt>
                <c:pt idx="542">
                  <c:v>0.102541473661591</c:v>
                </c:pt>
                <c:pt idx="543">
                  <c:v>0.104775511113609</c:v>
                </c:pt>
                <c:pt idx="544">
                  <c:v>0.10708061847998</c:v>
                </c:pt>
                <c:pt idx="545">
                  <c:v>0.10946043632201199</c:v>
                </c:pt>
                <c:pt idx="546">
                  <c:v>0.111918853545347</c:v>
                </c:pt>
                <c:pt idx="547">
                  <c:v>0.11446002860325601</c:v>
                </c:pt>
                <c:pt idx="548">
                  <c:v>0.11708841290793701</c:v>
                </c:pt>
                <c:pt idx="549">
                  <c:v>0.119808776723589</c:v>
                </c:pt>
                <c:pt idx="550">
                  <c:v>0.122626237854673</c:v>
                </c:pt>
                <c:pt idx="551">
                  <c:v>0.12554629348886201</c:v>
                </c:pt>
                <c:pt idx="552">
                  <c:v>0.12857485560815499</c:v>
                </c:pt>
                <c:pt idx="553">
                  <c:v>0.13171829044484101</c:v>
                </c:pt>
                <c:pt idx="554">
                  <c:v>0.134983462533282</c:v>
                </c:pt>
                <c:pt idx="555">
                  <c:v>0.138377783996152</c:v>
                </c:pt>
                <c:pt idx="556">
                  <c:v>0.14190926980733801</c:v>
                </c:pt>
                <c:pt idx="557">
                  <c:v>0.145586599896666</c:v>
                </c:pt>
                <c:pt idx="558">
                  <c:v>0.14941918910792901</c:v>
                </c:pt>
                <c:pt idx="559">
                  <c:v>0.153417266196513</c:v>
                </c:pt>
                <c:pt idx="560">
                  <c:v>0.15759196326243199</c:v>
                </c:pt>
                <c:pt idx="561">
                  <c:v>0.16195541726673701</c:v>
                </c:pt>
                <c:pt idx="562">
                  <c:v>0.16652088558384801</c:v>
                </c:pt>
                <c:pt idx="563">
                  <c:v>0.17130287791176199</c:v>
                </c:pt>
                <c:pt idx="564">
                  <c:v>0.17631730731214701</c:v>
                </c:pt>
                <c:pt idx="565">
                  <c:v>0.18158166370285</c:v>
                </c:pt>
                <c:pt idx="566">
                  <c:v>0.18711521380215601</c:v>
                </c:pt>
                <c:pt idx="567">
                  <c:v>0.19293923236008501</c:v>
                </c:pt>
                <c:pt idx="568">
                  <c:v>0.199077270549845</c:v>
                </c:pt>
                <c:pt idx="569">
                  <c:v>0.20555546868798699</c:v>
                </c:pt>
                <c:pt idx="570">
                  <c:v>0.212402922077843</c:v>
                </c:pt>
                <c:pt idx="571">
                  <c:v>0.21965211082397601</c:v>
                </c:pt>
                <c:pt idx="572">
                  <c:v>0.227339407074066</c:v>
                </c:pt>
              </c:numCache>
            </c:numRef>
          </c:xVal>
          <c:yVal>
            <c:numRef>
              <c:f>Exp_res!$BZ$3:$BZ$650</c:f>
              <c:numCache>
                <c:formatCode>General</c:formatCode>
                <c:ptCount val="648"/>
                <c:pt idx="0" formatCode="0.00%">
                  <c:v>0</c:v>
                </c:pt>
                <c:pt idx="1">
                  <c:v>1.3980001705879001E-5</c:v>
                </c:pt>
                <c:pt idx="2">
                  <c:v>4.4355607328122097E-5</c:v>
                </c:pt>
                <c:pt idx="3">
                  <c:v>7.4966943217515702E-5</c:v>
                </c:pt>
                <c:pt idx="4">
                  <c:v>1.0580761351337199E-4</c:v>
                </c:pt>
                <c:pt idx="5">
                  <c:v>1.36871771394112E-4</c:v>
                </c:pt>
                <c:pt idx="6">
                  <c:v>1.6815366232363199E-4</c:v>
                </c:pt>
                <c:pt idx="7">
                  <c:v>1.9964758315750699E-4</c:v>
                </c:pt>
                <c:pt idx="8">
                  <c:v>2.3134787315685299E-4</c:v>
                </c:pt>
                <c:pt idx="9">
                  <c:v>2.6324891137763498E-4</c:v>
                </c:pt>
                <c:pt idx="10">
                  <c:v>2.9534511592152002E-4</c:v>
                </c:pt>
                <c:pt idx="11">
                  <c:v>3.27630943871394E-4</c:v>
                </c:pt>
                <c:pt idx="12">
                  <c:v>3.6010089150899301E-4</c:v>
                </c:pt>
                <c:pt idx="13">
                  <c:v>3.9274949466290798E-4</c:v>
                </c:pt>
                <c:pt idx="14">
                  <c:v>4.2557132911832197E-4</c:v>
                </c:pt>
                <c:pt idx="15">
                  <c:v>4.5856101105375201E-4</c:v>
                </c:pt>
                <c:pt idx="16">
                  <c:v>4.9171319748664505E-4</c:v>
                </c:pt>
                <c:pt idx="17">
                  <c:v>5.2502258672224402E-4</c:v>
                </c:pt>
                <c:pt idx="18">
                  <c:v>5.5848391879400998E-4</c:v>
                </c:pt>
                <c:pt idx="19">
                  <c:v>5.9209197589598403E-4</c:v>
                </c:pt>
                <c:pt idx="20">
                  <c:v>6.2584158280445403E-4</c:v>
                </c:pt>
                <c:pt idx="21">
                  <c:v>6.5972760728471495E-4</c:v>
                </c:pt>
                <c:pt idx="22">
                  <c:v>6.9374496048459902E-4</c:v>
                </c:pt>
                <c:pt idx="23">
                  <c:v>7.2788859731251704E-4</c:v>
                </c:pt>
                <c:pt idx="24">
                  <c:v>7.6215351679973702E-4</c:v>
                </c:pt>
                <c:pt idx="25">
                  <c:v>7.9653476244604402E-4</c:v>
                </c:pt>
                <c:pt idx="26">
                  <c:v>8.3102742254905198E-4</c:v>
                </c:pt>
                <c:pt idx="27">
                  <c:v>8.6562663051659497E-4</c:v>
                </c:pt>
                <c:pt idx="28">
                  <c:v>9.0032756516191101E-4</c:v>
                </c:pt>
                <c:pt idx="29">
                  <c:v>9.3512545098118802E-4</c:v>
                </c:pt>
                <c:pt idx="30">
                  <c:v>9.7001555841415602E-4</c:v>
                </c:pt>
                <c:pt idx="31">
                  <c:v>1.00499320408688E-3</c:v>
                </c:pt>
                <c:pt idx="32">
                  <c:v>1.04005375103757E-3</c:v>
                </c:pt>
                <c:pt idx="33">
                  <c:v>1.07519260892432E-3</c:v>
                </c:pt>
                <c:pt idx="34">
                  <c:v>1.1104052342154999E-3</c:v>
                </c:pt>
                <c:pt idx="35">
                  <c:v>1.1456871303630899E-3</c:v>
                </c:pt>
                <c:pt idx="36">
                  <c:v>1.1810338479583599E-3</c:v>
                </c:pt>
                <c:pt idx="37">
                  <c:v>1.21644098487098E-3</c:v>
                </c:pt>
                <c:pt idx="38">
                  <c:v>1.25190418636924E-3</c:v>
                </c:pt>
                <c:pt idx="39">
                  <c:v>1.2874191452264599E-3</c:v>
                </c:pt>
                <c:pt idx="40">
                  <c:v>1.3229816018076399E-3</c:v>
                </c:pt>
                <c:pt idx="41">
                  <c:v>1.3585873441410499E-3</c:v>
                </c:pt>
                <c:pt idx="42">
                  <c:v>1.39423220797305E-3</c:v>
                </c:pt>
                <c:pt idx="43">
                  <c:v>1.42991207680718E-3</c:v>
                </c:pt>
                <c:pt idx="44">
                  <c:v>1.46562288192621E-3</c:v>
                </c:pt>
                <c:pt idx="45">
                  <c:v>1.50136060239971E-3</c:v>
                </c:pt>
                <c:pt idx="46">
                  <c:v>1.5371212650759499E-3</c:v>
                </c:pt>
                <c:pt idx="47">
                  <c:v>1.57290094455701E-3</c:v>
                </c:pt>
                <c:pt idx="48">
                  <c:v>1.60869576316122E-3</c:v>
                </c:pt>
                <c:pt idx="49">
                  <c:v>1.6445018908696101E-3</c:v>
                </c:pt>
                <c:pt idx="50">
                  <c:v>1.6803155452580301E-3</c:v>
                </c:pt>
                <c:pt idx="51">
                  <c:v>1.7161329914152201E-3</c:v>
                </c:pt>
                <c:pt idx="52">
                  <c:v>1.7519505418468601E-3</c:v>
                </c:pt>
                <c:pt idx="53">
                  <c:v>1.7877645563674899E-3</c:v>
                </c:pt>
                <c:pt idx="54">
                  <c:v>1.8235714419761601E-3</c:v>
                </c:pt>
                <c:pt idx="55">
                  <c:v>1.8593676527229601E-3</c:v>
                </c:pt>
                <c:pt idx="56">
                  <c:v>1.8951496895592899E-3</c:v>
                </c:pt>
                <c:pt idx="57">
                  <c:v>1.9309141001784701E-3</c:v>
                </c:pt>
                <c:pt idx="58">
                  <c:v>1.9666574788432499E-3</c:v>
                </c:pt>
                <c:pt idx="59">
                  <c:v>2.0023764662016699E-3</c:v>
                </c:pt>
                <c:pt idx="60">
                  <c:v>2.0380677490912402E-3</c:v>
                </c:pt>
                <c:pt idx="61">
                  <c:v>2.0737280603333498E-3</c:v>
                </c:pt>
                <c:pt idx="62">
                  <c:v>2.1093541785149501E-3</c:v>
                </c:pt>
                <c:pt idx="63">
                  <c:v>2.1449429277619501E-3</c:v>
                </c:pt>
                <c:pt idx="64">
                  <c:v>2.1804911775006501E-3</c:v>
                </c:pt>
                <c:pt idx="65">
                  <c:v>2.21599584221092E-3</c:v>
                </c:pt>
                <c:pt idx="66">
                  <c:v>2.25145388116859E-3</c:v>
                </c:pt>
                <c:pt idx="67">
                  <c:v>2.2868622981800199E-3</c:v>
                </c:pt>
                <c:pt idx="68">
                  <c:v>2.3222181413063E-3</c:v>
                </c:pt>
                <c:pt idx="69">
                  <c:v>2.35751850258054E-3</c:v>
                </c:pt>
                <c:pt idx="70">
                  <c:v>2.39276051771553E-3</c:v>
                </c:pt>
                <c:pt idx="71">
                  <c:v>2.4279413658041E-3</c:v>
                </c:pt>
                <c:pt idx="72">
                  <c:v>2.4630582690128898E-3</c:v>
                </c:pt>
                <c:pt idx="73">
                  <c:v>2.4981084922663099E-3</c:v>
                </c:pt>
                <c:pt idx="74">
                  <c:v>2.5330893429260201E-3</c:v>
                </c:pt>
                <c:pt idx="75">
                  <c:v>2.56799817046188E-3</c:v>
                </c:pt>
                <c:pt idx="76">
                  <c:v>2.6028323661177301E-3</c:v>
                </c:pt>
                <c:pt idx="77">
                  <c:v>2.6375893625705002E-3</c:v>
                </c:pt>
                <c:pt idx="78">
                  <c:v>2.6722666335832002E-3</c:v>
                </c:pt>
                <c:pt idx="79">
                  <c:v>2.7068616936525799E-3</c:v>
                </c:pt>
                <c:pt idx="80">
                  <c:v>2.74137209765164E-3</c:v>
                </c:pt>
                <c:pt idx="81">
                  <c:v>2.7757954404667501E-3</c:v>
                </c:pt>
                <c:pt idx="82">
                  <c:v>2.8101293566304099E-3</c:v>
                </c:pt>
                <c:pt idx="83">
                  <c:v>2.8443715199491398E-3</c:v>
                </c:pt>
                <c:pt idx="84">
                  <c:v>2.8785196431269002E-3</c:v>
                </c:pt>
                <c:pt idx="85">
                  <c:v>2.9125714773859399E-3</c:v>
                </c:pt>
                <c:pt idx="86">
                  <c:v>2.9465248120809201E-3</c:v>
                </c:pt>
                <c:pt idx="87">
                  <c:v>2.9803774743132399E-3</c:v>
                </c:pt>
                <c:pt idx="88">
                  <c:v>3.0141273285390802E-3</c:v>
                </c:pt>
                <c:pt idx="89">
                  <c:v>3.0477722761759998E-3</c:v>
                </c:pt>
                <c:pt idx="90">
                  <c:v>3.0813102552060298E-3</c:v>
                </c:pt>
                <c:pt idx="91">
                  <c:v>3.1147392397767701E-3</c:v>
                </c:pt>
                <c:pt idx="92">
                  <c:v>3.1480572397989798E-3</c:v>
                </c:pt>
                <c:pt idx="93">
                  <c:v>3.1812623005441302E-3</c:v>
                </c:pt>
                <c:pt idx="94">
                  <c:v>3.21435250223701E-3</c:v>
                </c:pt>
                <c:pt idx="95">
                  <c:v>3.2473259596493302E-3</c:v>
                </c:pt>
                <c:pt idx="96">
                  <c:v>3.2801808216906701E-3</c:v>
                </c:pt>
                <c:pt idx="97">
                  <c:v>3.3129152709971601E-3</c:v>
                </c:pt>
                <c:pt idx="98">
                  <c:v>3.3455275235211102E-3</c:v>
                </c:pt>
                <c:pt idx="99">
                  <c:v>3.37801582811742E-3</c:v>
                </c:pt>
                <c:pt idx="100">
                  <c:v>3.4103784661311302E-3</c:v>
                </c:pt>
                <c:pt idx="101">
                  <c:v>3.44261375098316E-3</c:v>
                </c:pt>
                <c:pt idx="102">
                  <c:v>3.4747200277555098E-3</c:v>
                </c:pt>
                <c:pt idx="103">
                  <c:v>3.5066956727766701E-3</c:v>
                </c:pt>
                <c:pt idx="104">
                  <c:v>3.53853909320809E-3</c:v>
                </c:pt>
                <c:pt idx="105">
                  <c:v>3.57024872662756E-3</c:v>
                </c:pt>
                <c:pt idx="106">
                  <c:v>3.6018230406156299E-3</c:v>
                </c:pt>
                <c:pt idx="107">
                  <c:v>3.6332605323417901E-3</c:v>
                </c:pt>
                <c:pt idx="108">
                  <c:v>3.6645597281495198E-3</c:v>
                </c:pt>
                <c:pt idx="109">
                  <c:v>3.6957191831444099E-3</c:v>
                </c:pt>
                <c:pt idx="110">
                  <c:v>3.7267374807811401E-3</c:v>
                </c:pt>
                <c:pt idx="111">
                  <c:v>3.75761323245212E-3</c:v>
                </c:pt>
                <c:pt idx="112">
                  <c:v>3.7883450770770199E-3</c:v>
                </c:pt>
                <c:pt idx="113">
                  <c:v>3.8189316806940899E-3</c:v>
                </c:pt>
                <c:pt idx="114">
                  <c:v>3.8493717360509102E-3</c:v>
                </c:pt>
                <c:pt idx="115">
                  <c:v>3.8796639621989201E-3</c:v>
                </c:pt>
                <c:pt idx="116">
                  <c:v>3.90980710408777E-3</c:v>
                </c:pt>
                <c:pt idx="117">
                  <c:v>3.9397999321616698E-3</c:v>
                </c:pt>
                <c:pt idx="118">
                  <c:v>3.9696412419574804E-3</c:v>
                </c:pt>
                <c:pt idx="119">
                  <c:v>3.9993298537048397E-3</c:v>
                </c:pt>
                <c:pt idx="120">
                  <c:v>4.0288646119278296E-3</c:v>
                </c:pt>
                <c:pt idx="121">
                  <c:v>4.05824438504899E-3</c:v>
                </c:pt>
                <c:pt idx="122">
                  <c:v>4.0874680649948597E-3</c:v>
                </c:pt>
                <c:pt idx="123">
                  <c:v>4.1165345668037201E-3</c:v>
                </c:pt>
                <c:pt idx="124">
                  <c:v>4.1454428282371499E-3</c:v>
                </c:pt>
                <c:pt idx="125">
                  <c:v>4.1741918093909404E-3</c:v>
                </c:pt>
                <c:pt idx="126">
                  <c:v>4.2027804923108298E-3</c:v>
                </c:pt>
                <c:pt idx="127">
                  <c:v>4.23120788061022E-3</c:v>
                </c:pt>
                <c:pt idx="128">
                  <c:v>4.2594729990893896E-3</c:v>
                </c:pt>
                <c:pt idx="129">
                  <c:v>4.2875748933584304E-3</c:v>
                </c:pt>
                <c:pt idx="130">
                  <c:v>4.3155126294623404E-3</c:v>
                </c:pt>
                <c:pt idx="131">
                  <c:v>4.3432852935085097E-3</c:v>
                </c:pt>
                <c:pt idx="132">
                  <c:v>4.3708919912985198E-3</c:v>
                </c:pt>
                <c:pt idx="133">
                  <c:v>4.3983318479598396E-3</c:v>
                </c:pt>
                <c:pt idx="134">
                  <c:v>4.4256040075836304E-3</c:v>
                </c:pt>
                <c:pt idx="135">
                  <c:v>4.45270763286283E-3</c:v>
                </c:pt>
                <c:pt idx="136">
                  <c:v>4.4796419047356201E-3</c:v>
                </c:pt>
                <c:pt idx="137">
                  <c:v>4.5064060220287401E-3</c:v>
                </c:pt>
                <c:pt idx="138">
                  <c:v>4.5329992011076898E-3</c:v>
                </c:pt>
                <c:pt idx="139">
                  <c:v>4.55942067552631E-3</c:v>
                </c:pt>
                <c:pt idx="140">
                  <c:v>4.5856696956820403E-3</c:v>
                </c:pt>
                <c:pt idx="141">
                  <c:v>4.6117455284730401E-3</c:v>
                </c:pt>
                <c:pt idx="142">
                  <c:v>4.6376474569589203E-3</c:v>
                </c:pt>
                <c:pt idx="143">
                  <c:v>4.6633747800241101E-3</c:v>
                </c:pt>
                <c:pt idx="144">
                  <c:v>4.6889268120459101E-3</c:v>
                </c:pt>
                <c:pt idx="145">
                  <c:v>4.7143028825632396E-3</c:v>
                </c:pt>
                <c:pt idx="146">
                  <c:v>4.73950233595104E-3</c:v>
                </c:pt>
                <c:pt idx="147">
                  <c:v>4.7645245310964299E-3</c:v>
                </c:pt>
                <c:pt idx="148">
                  <c:v>4.7893688410798503E-3</c:v>
                </c:pt>
                <c:pt idx="149">
                  <c:v>4.8140346528561502E-3</c:v>
                </c:pt>
                <c:pt idx="150">
                  <c:v>4.8385213669429501E-3</c:v>
                </c:pt>
                <c:pt idx="151">
                  <c:v>4.8628283971098099E-3</c:v>
                </c:pt>
                <c:pt idx="152">
                  <c:v>4.8869551700712697E-3</c:v>
                </c:pt>
                <c:pt idx="153">
                  <c:v>4.9109011251833902E-3</c:v>
                </c:pt>
                <c:pt idx="154">
                  <c:v>4.9346657141431998E-3</c:v>
                </c:pt>
                <c:pt idx="155">
                  <c:v>4.9582484006920301E-3</c:v>
                </c:pt>
                <c:pt idx="156">
                  <c:v>4.9816486603216402E-3</c:v>
                </c:pt>
                <c:pt idx="157">
                  <c:v>5.0048659799837901E-3</c:v>
                </c:pt>
                <c:pt idx="158">
                  <c:v>5.0278998578036898E-3</c:v>
                </c:pt>
                <c:pt idx="159">
                  <c:v>5.05074980279517E-3</c:v>
                </c:pt>
                <c:pt idx="160">
                  <c:v>5.0734153345811002E-3</c:v>
                </c:pt>
                <c:pt idx="161">
                  <c:v>5.0958959831152398E-3</c:v>
                </c:pt>
                <c:pt idx="162">
                  <c:v>5.1181912884094996E-3</c:v>
                </c:pt>
                <c:pt idx="163">
                  <c:v>5.1403008002616499E-3</c:v>
                </c:pt>
                <c:pt idx="164">
                  <c:v>5.1622240779889703E-3</c:v>
                </c:pt>
                <c:pt idx="165">
                  <c:v>5.1839606901630999E-3</c:v>
                </c:pt>
                <c:pt idx="166">
                  <c:v>5.2055102143497003E-3</c:v>
                </c:pt>
                <c:pt idx="167">
                  <c:v>5.2268722368495699E-3</c:v>
                </c:pt>
                <c:pt idx="168">
                  <c:v>5.2480463524447601E-3</c:v>
                </c:pt>
                <c:pt idx="169">
                  <c:v>5.2690321641459701E-3</c:v>
                </c:pt>
                <c:pt idx="170">
                  <c:v>5.28982928294506E-3</c:v>
                </c:pt>
                <c:pt idx="171">
                  <c:v>5.3104373275685204E-3</c:v>
                </c:pt>
                <c:pt idx="172">
                  <c:v>5.3308559242360096E-3</c:v>
                </c:pt>
                <c:pt idx="173">
                  <c:v>5.35108470642018E-3</c:v>
                </c:pt>
                <c:pt idx="174">
                  <c:v>5.3711233146108896E-3</c:v>
                </c:pt>
                <c:pt idx="175">
                  <c:v>5.3909713960820704E-3</c:v>
                </c:pt>
                <c:pt idx="176">
                  <c:v>5.4106286046601802E-3</c:v>
                </c:pt>
                <c:pt idx="177">
                  <c:v>5.4300946004984399E-3</c:v>
                </c:pt>
                <c:pt idx="178">
                  <c:v>5.4493690498506201E-3</c:v>
                </c:pt>
                <c:pt idx="179">
                  <c:v>5.4684516248508603E-3</c:v>
                </c:pt>
                <c:pt idx="180">
                  <c:v>5.4873420032937898E-3</c:v>
                </c:pt>
                <c:pt idx="181">
                  <c:v>5.5060398684187301E-3</c:v>
                </c:pt>
                <c:pt idx="182">
                  <c:v>5.5245449086972001E-3</c:v>
                </c:pt>
                <c:pt idx="183">
                  <c:v>5.5428568176212499E-3</c:v>
                </c:pt>
                <c:pt idx="184">
                  <c:v>5.5609752934964998E-3</c:v>
                </c:pt>
                <c:pt idx="185">
                  <c:v>5.5789000392369803E-3</c:v>
                </c:pt>
                <c:pt idx="186">
                  <c:v>5.5966307621623003E-3</c:v>
                </c:pt>
                <c:pt idx="187">
                  <c:v>5.6141671737983201E-3</c:v>
                </c:pt>
                <c:pt idx="188">
                  <c:v>5.6315089896791896E-3</c:v>
                </c:pt>
                <c:pt idx="189">
                  <c:v>5.64865592915351E-3</c:v>
                </c:pt>
                <c:pt idx="190">
                  <c:v>5.66560771519126E-3</c:v>
                </c:pt>
                <c:pt idx="191">
                  <c:v>5.6823640741946804E-3</c:v>
                </c:pt>
                <c:pt idx="192">
                  <c:v>5.6989247358104102E-3</c:v>
                </c:pt>
                <c:pt idx="193">
                  <c:v>5.7152894327447204E-3</c:v>
                </c:pt>
                <c:pt idx="194">
                  <c:v>5.73145790058119E-3</c:v>
                </c:pt>
                <c:pt idx="195">
                  <c:v>5.7474298776002096E-3</c:v>
                </c:pt>
                <c:pt idx="196">
                  <c:v>5.7632051046004502E-3</c:v>
                </c:pt>
                <c:pt idx="197">
                  <c:v>5.7787833247237401E-3</c:v>
                </c:pt>
                <c:pt idx="198">
                  <c:v>5.7941642832813898E-3</c:v>
                </c:pt>
                <c:pt idx="199">
                  <c:v>5.8093477275821797E-3</c:v>
                </c:pt>
                <c:pt idx="200">
                  <c:v>5.8243334067638996E-3</c:v>
                </c:pt>
                <c:pt idx="201">
                  <c:v>5.8391210716252397E-3</c:v>
                </c:pt>
                <c:pt idx="202">
                  <c:v>5.8537104744606902E-3</c:v>
                </c:pt>
                <c:pt idx="203">
                  <c:v>5.8681013688979501E-3</c:v>
                </c:pt>
                <c:pt idx="204">
                  <c:v>5.8822935097359403E-3</c:v>
                </c:pt>
                <c:pt idx="205">
                  <c:v>5.8962866527850896E-3</c:v>
                </c:pt>
                <c:pt idx="206">
                  <c:v>5.9100805547113401E-3</c:v>
                </c:pt>
                <c:pt idx="207">
                  <c:v>5.9236749728786599E-3</c:v>
                </c:pt>
                <c:pt idx="208">
                  <c:v>5.9370696651958304E-3</c:v>
                </c:pt>
                <c:pt idx="209">
                  <c:v>5.9502643899648098E-3</c:v>
                </c:pt>
                <c:pt idx="210">
                  <c:v>5.9632589057291704E-3</c:v>
                </c:pt>
                <c:pt idx="211">
                  <c:v>5.9760529711262696E-3</c:v>
                </c:pt>
                <c:pt idx="212">
                  <c:v>5.98864634473941E-3</c:v>
                </c:pt>
                <c:pt idx="213">
                  <c:v>6.00103878495265E-3</c:v>
                </c:pt>
                <c:pt idx="214">
                  <c:v>6.0132300498059203E-3</c:v>
                </c:pt>
                <c:pt idx="215">
                  <c:v>6.0252198968535802E-3</c:v>
                </c:pt>
                <c:pt idx="216">
                  <c:v>6.0370080830221898E-3</c:v>
                </c:pt>
                <c:pt idx="217">
                  <c:v>6.0485943644715996E-3</c:v>
                </c:pt>
                <c:pt idx="218">
                  <c:v>6.0599784964557599E-3</c:v>
                </c:pt>
                <c:pt idx="219">
                  <c:v>6.0711602331861899E-3</c:v>
                </c:pt>
                <c:pt idx="220">
                  <c:v>6.0821393276962801E-3</c:v>
                </c:pt>
                <c:pt idx="221">
                  <c:v>6.0929155317064601E-3</c:v>
                </c:pt>
                <c:pt idx="222">
                  <c:v>6.1034885954907303E-3</c:v>
                </c:pt>
                <c:pt idx="223">
                  <c:v>6.1138582677445902E-3</c:v>
                </c:pt>
                <c:pt idx="224">
                  <c:v>6.1240242954546898E-3</c:v>
                </c:pt>
                <c:pt idx="225">
                  <c:v>6.1339864237671699E-3</c:v>
                </c:pt>
                <c:pt idx="226">
                  <c:v>6.1437443958606798E-3</c:v>
                </c:pt>
                <c:pt idx="227">
                  <c:v>6.1532979528166401E-3</c:v>
                </c:pt>
                <c:pt idx="228">
                  <c:v>6.1626468334934096E-3</c:v>
                </c:pt>
                <c:pt idx="229">
                  <c:v>6.1717907743991099E-3</c:v>
                </c:pt>
                <c:pt idx="230">
                  <c:v>6.1807295095674302E-3</c:v>
                </c:pt>
                <c:pt idx="231">
                  <c:v>6.1894627704324199E-3</c:v>
                </c:pt>
                <c:pt idx="232">
                  <c:v>6.1979902857045802E-3</c:v>
                </c:pt>
                <c:pt idx="233">
                  <c:v>6.2063117812490498E-3</c:v>
                </c:pt>
                <c:pt idx="234">
                  <c:v>6.2144269799618498E-3</c:v>
                </c:pt>
                <c:pt idx="235">
                  <c:v>6.22233560164986E-3</c:v>
                </c:pt>
                <c:pt idx="236">
                  <c:v>6.23003736290765E-3</c:v>
                </c:pt>
                <c:pt idx="237">
                  <c:v>6.2375319769995803E-3</c:v>
                </c:pt>
                <c:pt idx="238">
                  <c:v>6.24481915373791E-3</c:v>
                </c:pt>
                <c:pt idx="239">
                  <c:v>6.25189859936447E-3</c:v>
                </c:pt>
                <c:pt idx="240">
                  <c:v>6.2587700164309099E-3</c:v>
                </c:pt>
                <c:pt idx="241">
                  <c:v>6.2654331036802301E-3</c:v>
                </c:pt>
                <c:pt idx="242">
                  <c:v>6.2718875559291303E-3</c:v>
                </c:pt>
                <c:pt idx="243">
                  <c:v>6.2781330639494802E-3</c:v>
                </c:pt>
                <c:pt idx="244">
                  <c:v>6.2841693143509004E-3</c:v>
                </c:pt>
                <c:pt idx="245">
                  <c:v>6.2899959894628203E-3</c:v>
                </c:pt>
                <c:pt idx="246">
                  <c:v>6.29561276721798E-3</c:v>
                </c:pt>
                <c:pt idx="247">
                  <c:v>6.3010193210344401E-3</c:v>
                </c:pt>
                <c:pt idx="248">
                  <c:v>6.3062153196991296E-3</c:v>
                </c:pt>
                <c:pt idx="249">
                  <c:v>6.3112004272510404E-3</c:v>
                </c:pt>
                <c:pt idx="250">
                  <c:v>6.3159743028635904E-3</c:v>
                </c:pt>
                <c:pt idx="251">
                  <c:v>6.3205366007276498E-3</c:v>
                </c:pt>
                <c:pt idx="252">
                  <c:v>6.3248869699355599E-3</c:v>
                </c:pt>
                <c:pt idx="253">
                  <c:v>6.3290250543619597E-3</c:v>
                </c:pt>
                <c:pt idx="254">
                  <c:v>6.33295049254857E-3</c:v>
                </c:pt>
                <c:pt idx="255">
                  <c:v>6.3366629175848196E-3</c:v>
                </c:pt>
                <c:pt idx="256">
                  <c:v>6.3401619569910502E-3</c:v>
                </c:pt>
                <c:pt idx="257">
                  <c:v>6.3434472326000298E-3</c:v>
                </c:pt>
                <c:pt idx="258">
                  <c:v>6.34651836043816E-3</c:v>
                </c:pt>
                <c:pt idx="259">
                  <c:v>6.3493749506073399E-3</c:v>
                </c:pt>
                <c:pt idx="260">
                  <c:v>6.3520166071649696E-3</c:v>
                </c:pt>
                <c:pt idx="261">
                  <c:v>6.3544429280042603E-3</c:v>
                </c:pt>
                <c:pt idx="262">
                  <c:v>6.3566535047343102E-3</c:v>
                </c:pt>
                <c:pt idx="263">
                  <c:v>6.35864792255847E-3</c:v>
                </c:pt>
                <c:pt idx="264">
                  <c:v>6.3604257601537501E-3</c:v>
                </c:pt>
                <c:pt idx="265">
                  <c:v>6.3619865895474604E-3</c:v>
                </c:pt>
                <c:pt idx="266">
                  <c:v>6.3633299759954702E-3</c:v>
                </c:pt>
                <c:pt idx="267">
                  <c:v>6.36445547785763E-3</c:v>
                </c:pt>
                <c:pt idx="268">
                  <c:v>6.3653626464736197E-3</c:v>
                </c:pt>
                <c:pt idx="269">
                  <c:v>6.3660510260375204E-3</c:v>
                </c:pt>
                <c:pt idx="270">
                  <c:v>6.3665201534715901E-3</c:v>
                </c:pt>
                <c:pt idx="271">
                  <c:v>6.3667695582985502E-3</c:v>
                </c:pt>
                <c:pt idx="272">
                  <c:v>6.3667987625142704E-3</c:v>
                </c:pt>
                <c:pt idx="273">
                  <c:v>6.3666072804572597E-3</c:v>
                </c:pt>
                <c:pt idx="274">
                  <c:v>6.36619461867896E-3</c:v>
                </c:pt>
                <c:pt idx="275">
                  <c:v>6.3655602758118197E-3</c:v>
                </c:pt>
                <c:pt idx="276">
                  <c:v>6.3647037424361397E-3</c:v>
                </c:pt>
                <c:pt idx="277">
                  <c:v>6.3636245009465898E-3</c:v>
                </c:pt>
                <c:pt idx="278">
                  <c:v>6.36232202541606E-3</c:v>
                </c:pt>
                <c:pt idx="279">
                  <c:v>6.3607957814588298E-3</c:v>
                </c:pt>
                <c:pt idx="280">
                  <c:v>6.3590452260927502E-3</c:v>
                </c:pt>
                <c:pt idx="281">
                  <c:v>6.3570698075982503E-3</c:v>
                </c:pt>
                <c:pt idx="282">
                  <c:v>6.3548689653780896E-3</c:v>
                </c:pt>
                <c:pt idx="283">
                  <c:v>6.3524421298134896E-3</c:v>
                </c:pt>
                <c:pt idx="284">
                  <c:v>6.34978872211946E-3</c:v>
                </c:pt>
                <c:pt idx="285">
                  <c:v>6.3469081541986999E-3</c:v>
                </c:pt>
                <c:pt idx="286">
                  <c:v>6.3437998284923101E-3</c:v>
                </c:pt>
                <c:pt idx="287">
                  <c:v>6.3404631378309196E-3</c:v>
                </c:pt>
                <c:pt idx="288">
                  <c:v>6.33689746528086E-3</c:v>
                </c:pt>
                <c:pt idx="289">
                  <c:v>6.3331021839914204E-3</c:v>
                </c:pt>
                <c:pt idx="290">
                  <c:v>6.3290766570375601E-3</c:v>
                </c:pt>
                <c:pt idx="291">
                  <c:v>6.3248202372621597E-3</c:v>
                </c:pt>
                <c:pt idx="292">
                  <c:v>6.3203322671146703E-3</c:v>
                </c:pt>
                <c:pt idx="293">
                  <c:v>6.31561207848866E-3</c:v>
                </c:pt>
                <c:pt idx="294">
                  <c:v>6.3106589925565398E-3</c:v>
                </c:pt>
                <c:pt idx="295">
                  <c:v>6.3054723196014099E-3</c:v>
                </c:pt>
                <c:pt idx="296">
                  <c:v>6.3000513588465897E-3</c:v>
                </c:pt>
                <c:pt idx="297">
                  <c:v>6.2943953982839999E-3</c:v>
                </c:pt>
                <c:pt idx="298">
                  <c:v>6.2885037144967699E-3</c:v>
                </c:pt>
                <c:pt idx="299">
                  <c:v>6.2823755724822896E-3</c:v>
                </c:pt>
                <c:pt idx="300">
                  <c:v>6.2760102254704299E-3</c:v>
                </c:pt>
                <c:pt idx="301">
                  <c:v>6.2694069147396399E-3</c:v>
                </c:pt>
                <c:pt idx="302">
                  <c:v>6.2625648694297998E-3</c:v>
                </c:pt>
                <c:pt idx="303">
                  <c:v>6.2554833063521902E-3</c:v>
                </c:pt>
                <c:pt idx="304">
                  <c:v>6.2481614297953698E-3</c:v>
                </c:pt>
                <c:pt idx="305">
                  <c:v>6.24059843132978E-3</c:v>
                </c:pt>
                <c:pt idx="306">
                  <c:v>6.2327934896061997E-3</c:v>
                </c:pt>
                <c:pt idx="307">
                  <c:v>6.2247457701533398E-3</c:v>
                </c:pt>
                <c:pt idx="308">
                  <c:v>6.2164544251699198E-3</c:v>
                </c:pt>
                <c:pt idx="309">
                  <c:v>6.2079185933142196E-3</c:v>
                </c:pt>
                <c:pt idx="310">
                  <c:v>6.1991373994893604E-3</c:v>
                </c:pt>
                <c:pt idx="311">
                  <c:v>6.1901099546251004E-3</c:v>
                </c:pt>
                <c:pt idx="312">
                  <c:v>6.1808353554542199E-3</c:v>
                </c:pt>
                <c:pt idx="313">
                  <c:v>6.1713126842873499E-3</c:v>
                </c:pt>
                <c:pt idx="314">
                  <c:v>6.1615410087811203E-3</c:v>
                </c:pt>
                <c:pt idx="315">
                  <c:v>6.1515193817026602E-3</c:v>
                </c:pt>
                <c:pt idx="316">
                  <c:v>6.1412468406907899E-3</c:v>
                </c:pt>
                <c:pt idx="317">
                  <c:v>6.13072240801062E-3</c:v>
                </c:pt>
                <c:pt idx="318">
                  <c:v>6.1199450903052701E-3</c:v>
                </c:pt>
                <c:pt idx="319">
                  <c:v>6.1089138783411703E-3</c:v>
                </c:pt>
                <c:pt idx="320">
                  <c:v>6.0976277467493997E-3</c:v>
                </c:pt>
                <c:pt idx="321">
                  <c:v>6.0860856537614302E-3</c:v>
                </c:pt>
                <c:pt idx="322">
                  <c:v>6.0742865409397903E-3</c:v>
                </c:pt>
                <c:pt idx="323">
                  <c:v>6.0622293329026904E-3</c:v>
                </c:pt>
                <c:pt idx="324">
                  <c:v>6.0499129370436703E-3</c:v>
                </c:pt>
                <c:pt idx="325">
                  <c:v>6.0373362432456796E-3</c:v>
                </c:pt>
                <c:pt idx="326">
                  <c:v>6.0244981235881697E-3</c:v>
                </c:pt>
                <c:pt idx="327">
                  <c:v>6.0113974320489903E-3</c:v>
                </c:pt>
                <c:pt idx="328">
                  <c:v>5.9980330041997203E-3</c:v>
                </c:pt>
                <c:pt idx="329">
                  <c:v>5.9844036568950203E-3</c:v>
                </c:pt>
                <c:pt idx="330">
                  <c:v>5.9705081879539096E-3</c:v>
                </c:pt>
                <c:pt idx="331">
                  <c:v>5.9563453758360602E-3</c:v>
                </c:pt>
                <c:pt idx="332">
                  <c:v>5.9419139793100801E-3</c:v>
                </c:pt>
                <c:pt idx="333">
                  <c:v>5.9272127371144401E-3</c:v>
                </c:pt>
                <c:pt idx="334">
                  <c:v>5.9122403676113598E-3</c:v>
                </c:pt>
                <c:pt idx="335">
                  <c:v>5.8969955684330501E-3</c:v>
                </c:pt>
                <c:pt idx="336">
                  <c:v>5.8814770161194404E-3</c:v>
                </c:pt>
                <c:pt idx="337">
                  <c:v>5.8656833657495999E-3</c:v>
                </c:pt>
                <c:pt idx="338">
                  <c:v>5.8496132505615698E-3</c:v>
                </c:pt>
                <c:pt idx="339">
                  <c:v>5.8332652815677897E-3</c:v>
                </c:pt>
                <c:pt idx="340">
                  <c:v>5.8166380471580802E-3</c:v>
                </c:pt>
                <c:pt idx="341">
                  <c:v>5.79973011269516E-3</c:v>
                </c:pt>
                <c:pt idx="342">
                  <c:v>5.7825400201012896E-3</c:v>
                </c:pt>
                <c:pt idx="343">
                  <c:v>5.7650662874340203E-3</c:v>
                </c:pt>
                <c:pt idx="344">
                  <c:v>5.7473074084524898E-3</c:v>
                </c:pt>
                <c:pt idx="345">
                  <c:v>5.7292618521745196E-3</c:v>
                </c:pt>
                <c:pt idx="346">
                  <c:v>5.7109280624216101E-3</c:v>
                </c:pt>
                <c:pt idx="347">
                  <c:v>5.6923044573544699E-3</c:v>
                </c:pt>
                <c:pt idx="348">
                  <c:v>5.6733894289954399E-3</c:v>
                </c:pt>
                <c:pt idx="349">
                  <c:v>5.65418134274251E-3</c:v>
                </c:pt>
                <c:pt idx="350">
                  <c:v>5.6346785368686404E-3</c:v>
                </c:pt>
                <c:pt idx="351">
                  <c:v>5.6148793220100199E-3</c:v>
                </c:pt>
                <c:pt idx="352">
                  <c:v>5.5947819806417901E-3</c:v>
                </c:pt>
                <c:pt idx="353">
                  <c:v>5.5743847665411803E-3</c:v>
                </c:pt>
                <c:pt idx="354">
                  <c:v>5.5536859042359501E-3</c:v>
                </c:pt>
                <c:pt idx="355">
                  <c:v>5.53268358844098E-3</c:v>
                </c:pt>
                <c:pt idx="356">
                  <c:v>5.5113759834781702E-3</c:v>
                </c:pt>
                <c:pt idx="357">
                  <c:v>5.4897612226845402E-3</c:v>
                </c:pt>
                <c:pt idx="358">
                  <c:v>5.46783740780293E-3</c:v>
                </c:pt>
                <c:pt idx="359">
                  <c:v>5.44560260835825E-3</c:v>
                </c:pt>
                <c:pt idx="360">
                  <c:v>5.4230548610166599E-3</c:v>
                </c:pt>
                <c:pt idx="361">
                  <c:v>5.4001921689298699E-3</c:v>
                </c:pt>
                <c:pt idx="362">
                  <c:v>5.37701250106082E-3</c:v>
                </c:pt>
                <c:pt idx="363">
                  <c:v>5.3535137914916004E-3</c:v>
                </c:pt>
                <c:pt idx="364">
                  <c:v>5.3296939387141697E-3</c:v>
                </c:pt>
                <c:pt idx="365">
                  <c:v>5.3055508049017798E-3</c:v>
                </c:pt>
                <c:pt idx="366">
                  <c:v>5.2810822151599596E-3</c:v>
                </c:pt>
                <c:pt idx="367">
                  <c:v>5.2562859567592598E-3</c:v>
                </c:pt>
                <c:pt idx="368">
                  <c:v>5.2311597783451904E-3</c:v>
                </c:pt>
                <c:pt idx="369">
                  <c:v>5.2057013891283503E-3</c:v>
                </c:pt>
                <c:pt idx="370">
                  <c:v>5.1799084580511504E-3</c:v>
                </c:pt>
                <c:pt idx="371">
                  <c:v>5.1537786129324603E-3</c:v>
                </c:pt>
                <c:pt idx="372">
                  <c:v>5.12730943958756E-3</c:v>
                </c:pt>
                <c:pt idx="373">
                  <c:v>5.1004984809252304E-3</c:v>
                </c:pt>
                <c:pt idx="374">
                  <c:v>5.0733432360171998E-3</c:v>
                </c:pt>
                <c:pt idx="375">
                  <c:v>5.0458411591431003E-3</c:v>
                </c:pt>
                <c:pt idx="376">
                  <c:v>5.0179896588075498E-3</c:v>
                </c:pt>
                <c:pt idx="377">
                  <c:v>4.9897860967292196E-3</c:v>
                </c:pt>
                <c:pt idx="378">
                  <c:v>4.9612277868015401E-3</c:v>
                </c:pt>
                <c:pt idx="379">
                  <c:v>4.9323119940211796E-3</c:v>
                </c:pt>
                <c:pt idx="380">
                  <c:v>4.9030359333877499E-3</c:v>
                </c:pt>
                <c:pt idx="381">
                  <c:v>4.8733967687703003E-3</c:v>
                </c:pt>
                <c:pt idx="382">
                  <c:v>4.8433916117398799E-3</c:v>
                </c:pt>
                <c:pt idx="383">
                  <c:v>4.8130175203674004E-3</c:v>
                </c:pt>
                <c:pt idx="384">
                  <c:v>4.7822714979870997E-3</c:v>
                </c:pt>
                <c:pt idx="385">
                  <c:v>4.7511504919206396E-3</c:v>
                </c:pt>
                <c:pt idx="386">
                  <c:v>4.7196513921637703E-3</c:v>
                </c:pt>
                <c:pt idx="387">
                  <c:v>4.6877710300330701E-3</c:v>
                </c:pt>
                <c:pt idx="388">
                  <c:v>4.6555061767703399E-3</c:v>
                </c:pt>
                <c:pt idx="389">
                  <c:v>4.6228535421047002E-3</c:v>
                </c:pt>
                <c:pt idx="390">
                  <c:v>4.5898097727692403E-3</c:v>
                </c:pt>
                <c:pt idx="391">
                  <c:v>4.5563714509721902E-3</c:v>
                </c:pt>
                <c:pt idx="392">
                  <c:v>4.5225350928184303E-3</c:v>
                </c:pt>
                <c:pt idx="393">
                  <c:v>4.4882971466822701E-3</c:v>
                </c:pt>
                <c:pt idx="394">
                  <c:v>4.4536539915278704E-3</c:v>
                </c:pt>
                <c:pt idx="395">
                  <c:v>4.4186019351748103E-3</c:v>
                </c:pt>
                <c:pt idx="396">
                  <c:v>4.3831372125083604E-3</c:v>
                </c:pt>
                <c:pt idx="397">
                  <c:v>4.34725598363151E-3</c:v>
                </c:pt>
                <c:pt idx="398">
                  <c:v>4.3109543319547697E-3</c:v>
                </c:pt>
                <c:pt idx="399">
                  <c:v>4.27422826222506E-3</c:v>
                </c:pt>
                <c:pt idx="400">
                  <c:v>4.2370736984866002E-3</c:v>
                </c:pt>
                <c:pt idx="401">
                  <c:v>4.1994864819749804E-3</c:v>
                </c:pt>
                <c:pt idx="402">
                  <c:v>4.1614623689395199E-3</c:v>
                </c:pt>
                <c:pt idx="403">
                  <c:v>4.1229970283910202E-3</c:v>
                </c:pt>
                <c:pt idx="404">
                  <c:v>4.0840860397728098E-3</c:v>
                </c:pt>
                <c:pt idx="405">
                  <c:v>4.0447248905508297E-3</c:v>
                </c:pt>
                <c:pt idx="406">
                  <c:v>4.0049089737207496E-3</c:v>
                </c:pt>
                <c:pt idx="407">
                  <c:v>3.96463358522617E-3</c:v>
                </c:pt>
                <c:pt idx="408">
                  <c:v>3.9238939212873298E-3</c:v>
                </c:pt>
                <c:pt idx="409">
                  <c:v>3.8826850756326402E-3</c:v>
                </c:pt>
                <c:pt idx="410">
                  <c:v>3.8410020366327902E-3</c:v>
                </c:pt>
                <c:pt idx="411">
                  <c:v>3.7988396843303398E-3</c:v>
                </c:pt>
                <c:pt idx="412">
                  <c:v>3.7561927873602501E-3</c:v>
                </c:pt>
                <c:pt idx="413">
                  <c:v>3.71305599975994E-3</c:v>
                </c:pt>
                <c:pt idx="414">
                  <c:v>3.6694238576573598E-3</c:v>
                </c:pt>
                <c:pt idx="415">
                  <c:v>3.6252907758393899E-3</c:v>
                </c:pt>
                <c:pt idx="416">
                  <c:v>3.58065104418845E-3</c:v>
                </c:pt>
                <c:pt idx="417">
                  <c:v>3.5354988239855501E-3</c:v>
                </c:pt>
                <c:pt idx="418">
                  <c:v>3.48982814407061E-3</c:v>
                </c:pt>
                <c:pt idx="419">
                  <c:v>3.44363289685649E-3</c:v>
                </c:pt>
                <c:pt idx="420">
                  <c:v>3.3969068341871398E-3</c:v>
                </c:pt>
                <c:pt idx="421">
                  <c:v>3.3496435630326498E-3</c:v>
                </c:pt>
                <c:pt idx="422">
                  <c:v>3.3018365410167299E-3</c:v>
                </c:pt>
                <c:pt idx="423">
                  <c:v>3.2534790717625999E-3</c:v>
                </c:pt>
                <c:pt idx="424">
                  <c:v>3.2045643000551001E-3</c:v>
                </c:pt>
                <c:pt idx="425">
                  <c:v>3.1550852068039301E-3</c:v>
                </c:pt>
                <c:pt idx="426">
                  <c:v>3.1050346038030401E-3</c:v>
                </c:pt>
                <c:pt idx="427">
                  <c:v>3.0544051282722501E-3</c:v>
                </c:pt>
                <c:pt idx="428">
                  <c:v>3.0031892371732401E-3</c:v>
                </c:pt>
                <c:pt idx="429">
                  <c:v>2.9513792012852199E-3</c:v>
                </c:pt>
                <c:pt idx="430">
                  <c:v>2.8989670990303201E-3</c:v>
                </c:pt>
                <c:pt idx="431">
                  <c:v>2.84594481003553E-3</c:v>
                </c:pt>
                <c:pt idx="432">
                  <c:v>2.79230400841596E-3</c:v>
                </c:pt>
                <c:pt idx="433">
                  <c:v>2.73803615576635E-3</c:v>
                </c:pt>
                <c:pt idx="434">
                  <c:v>2.68313249384313E-3</c:v>
                </c:pt>
                <c:pt idx="435">
                  <c:v>2.6275840369236101E-3</c:v>
                </c:pt>
                <c:pt idx="436">
                  <c:v>2.57138156382138E-3</c:v>
                </c:pt>
                <c:pt idx="437">
                  <c:v>2.51451560954094E-3</c:v>
                </c:pt>
                <c:pt idx="438">
                  <c:v>2.4569764565517301E-3</c:v>
                </c:pt>
                <c:pt idx="439">
                  <c:v>2.3987541256584302E-3</c:v>
                </c:pt>
                <c:pt idx="440">
                  <c:v>2.3398383664474998E-3</c:v>
                </c:pt>
                <c:pt idx="441">
                  <c:v>2.2802186472830701E-3</c:v>
                </c:pt>
                <c:pt idx="442">
                  <c:v>2.2198841448276001E-3</c:v>
                </c:pt>
                <c:pt idx="443">
                  <c:v>2.1588237330599802E-3</c:v>
                </c:pt>
                <c:pt idx="444">
                  <c:v>2.0970259717597302E-3</c:v>
                </c:pt>
                <c:pt idx="445">
                  <c:v>2.0344790944278701E-3</c:v>
                </c:pt>
                <c:pt idx="446">
                  <c:v>1.97117099560887E-3</c:v>
                </c:pt>
                <c:pt idx="447">
                  <c:v>1.9070892175771599E-3</c:v>
                </c:pt>
                <c:pt idx="448">
                  <c:v>1.8422209363517801E-3</c:v>
                </c:pt>
                <c:pt idx="449">
                  <c:v>1.77655294699313E-3</c:v>
                </c:pt>
                <c:pt idx="450">
                  <c:v>1.7100716481406699E-3</c:v>
                </c:pt>
                <c:pt idx="451">
                  <c:v>1.6427630257418401E-3</c:v>
                </c:pt>
                <c:pt idx="452">
                  <c:v>1.5746126359191699E-3</c:v>
                </c:pt>
                <c:pt idx="453">
                  <c:v>1.50560558692273E-3</c:v>
                </c:pt>
                <c:pt idx="454">
                  <c:v>1.4357265201037301E-3</c:v>
                </c:pt>
                <c:pt idx="455">
                  <c:v>1.3649595898477601E-3</c:v>
                </c:pt>
                <c:pt idx="456">
                  <c:v>1.29328844239657E-3</c:v>
                </c:pt>
                <c:pt idx="457">
                  <c:v>1.22069619348045E-3</c:v>
                </c:pt>
                <c:pt idx="458">
                  <c:v>1.1471654046848799E-3</c:v>
                </c:pt>
                <c:pt idx="459">
                  <c:v>1.0726780584568499E-3</c:v>
                </c:pt>
                <c:pt idx="460">
                  <c:v>9.9721553165869892E-4</c:v>
                </c:pt>
                <c:pt idx="461">
                  <c:v>9.2075856756562897E-4</c:v>
                </c:pt>
                <c:pt idx="462">
                  <c:v>8.4328724619128705E-4</c:v>
                </c:pt>
                <c:pt idx="463">
                  <c:v>7.6478095282400498E-4</c:v>
                </c:pt>
                <c:pt idx="464">
                  <c:v>6.8521834463467098E-4</c:v>
                </c:pt>
                <c:pt idx="465">
                  <c:v>6.0457731521652001E-4</c:v>
                </c:pt>
                <c:pt idx="466">
                  <c:v>5.2283495689534097E-4</c:v>
                </c:pt>
                <c:pt idx="467">
                  <c:v>4.39967520640399E-4</c:v>
                </c:pt>
                <c:pt idx="468">
                  <c:v>3.5595037338685399E-4</c:v>
                </c:pt>
                <c:pt idx="469">
                  <c:v>2.7075795256284902E-4</c:v>
                </c:pt>
                <c:pt idx="470">
                  <c:v>1.8436371759912999E-4</c:v>
                </c:pt>
                <c:pt idx="471">
                  <c:v>9.6740098171082604E-5</c:v>
                </c:pt>
                <c:pt idx="472">
                  <c:v>7.85843890602064E-6</c:v>
                </c:pt>
                <c:pt idx="473">
                  <c:v>-8.2311059747451105E-5</c:v>
                </c:pt>
                <c:pt idx="474">
                  <c:v>-1.7379940480838799E-4</c:v>
                </c:pt>
                <c:pt idx="475">
                  <c:v>-2.6663887857836097E-4</c:v>
                </c:pt>
                <c:pt idx="476">
                  <c:v>-3.6086311137626401E-4</c:v>
                </c:pt>
                <c:pt idx="477">
                  <c:v>-4.5650715963612299E-4</c:v>
                </c:pt>
                <c:pt idx="478">
                  <c:v>-5.5360758985231902E-4</c:v>
                </c:pt>
                <c:pt idx="479">
                  <c:v>-6.5220256891663499E-4</c:v>
                </c:pt>
                <c:pt idx="480">
                  <c:v>-7.5233196144188603E-4</c:v>
                </c:pt>
                <c:pt idx="481">
                  <c:v>-8.5403743474534799E-4</c:v>
                </c:pt>
                <c:pt idx="482">
                  <c:v>-9.5736257222951899E-4</c:v>
                </c:pt>
                <c:pt idx="483">
                  <c:v>-1.0623529959954E-3</c:v>
                </c:pt>
                <c:pt idx="484">
                  <c:v>-1.16905649961326E-3</c:v>
                </c:pt>
                <c:pt idx="485">
                  <c:v>-1.27752319209042E-3</c:v>
                </c:pt>
                <c:pt idx="486">
                  <c:v>-1.38780565420658E-3</c:v>
                </c:pt>
                <c:pt idx="487">
                  <c:v>-1.49995910852615E-3</c:v>
                </c:pt>
                <c:pt idx="488">
                  <c:v>-1.6140416045687699E-3</c:v>
                </c:pt>
                <c:pt idx="489">
                  <c:v>-1.7301142208115199E-3</c:v>
                </c:pt>
                <c:pt idx="490">
                  <c:v>-1.8482412854142799E-3</c:v>
                </c:pt>
                <c:pt idx="491">
                  <c:v>-1.9684906178181801E-3</c:v>
                </c:pt>
                <c:pt idx="492">
                  <c:v>-2.0909337936620902E-3</c:v>
                </c:pt>
                <c:pt idx="493">
                  <c:v>-2.2156464358036401E-3</c:v>
                </c:pt>
                <c:pt idx="494">
                  <c:v>-2.3427085346395802E-3</c:v>
                </c:pt>
                <c:pt idx="495">
                  <c:v>-2.47220480137541E-3</c:v>
                </c:pt>
                <c:pt idx="496">
                  <c:v>-2.6042250584584399E-3</c:v>
                </c:pt>
                <c:pt idx="497">
                  <c:v>-2.7388646720225901E-3</c:v>
                </c:pt>
                <c:pt idx="498">
                  <c:v>-2.8762250319616899E-3</c:v>
                </c:pt>
                <c:pt idx="499">
                  <c:v>-3.0164140861517401E-3</c:v>
                </c:pt>
                <c:pt idx="500">
                  <c:v>-3.1595469364178101E-3</c:v>
                </c:pt>
                <c:pt idx="501">
                  <c:v>-3.3057465051219499E-3</c:v>
                </c:pt>
                <c:pt idx="502">
                  <c:v>-3.45514428279633E-3</c:v>
                </c:pt>
                <c:pt idx="503">
                  <c:v>-3.6078811690973202E-3</c:v>
                </c:pt>
                <c:pt idx="504">
                  <c:v>-3.7641084216023702E-3</c:v>
                </c:pt>
                <c:pt idx="505">
                  <c:v>-3.9239887297093899E-3</c:v>
                </c:pt>
                <c:pt idx="506">
                  <c:v>-4.0876974342346096E-3</c:v>
                </c:pt>
                <c:pt idx="507">
                  <c:v>-4.2554239174153697E-3</c:v>
                </c:pt>
                <c:pt idx="508">
                  <c:v>-4.4273731931025297E-3</c:v>
                </c:pt>
                <c:pt idx="509">
                  <c:v>-4.6037677332405299E-3</c:v>
                </c:pt>
                <c:pt idx="510">
                  <c:v>-4.7848495746429104E-3</c:v>
                </c:pt>
                <c:pt idx="511">
                  <c:v>-4.9708827600336803E-3</c:v>
                </c:pt>
                <c:pt idx="512">
                  <c:v>-5.1621561799744401E-3</c:v>
                </c:pt>
                <c:pt idx="513">
                  <c:v>-5.3589868984814304E-3</c:v>
                </c:pt>
                <c:pt idx="514">
                  <c:v>-5.5617240660050197E-3</c:v>
                </c:pt>
                <c:pt idx="515">
                  <c:v>-5.7707535506007698E-3</c:v>
                </c:pt>
                <c:pt idx="516">
                  <c:v>-5.8129290232721998E-3</c:v>
                </c:pt>
                <c:pt idx="517">
                  <c:v>-5.8607506673609396E-3</c:v>
                </c:pt>
                <c:pt idx="518">
                  <c:v>-5.91433425861463E-3</c:v>
                </c:pt>
                <c:pt idx="519">
                  <c:v>-5.9737934954527004E-3</c:v>
                </c:pt>
                <c:pt idx="520">
                  <c:v>-6.0392411266728596E-3</c:v>
                </c:pt>
                <c:pt idx="521">
                  <c:v>-6.1107887747501597E-3</c:v>
                </c:pt>
                <c:pt idx="522">
                  <c:v>-6.1885467494615298E-3</c:v>
                </c:pt>
                <c:pt idx="523">
                  <c:v>-6.2726238513962102E-3</c:v>
                </c:pt>
                <c:pt idx="524">
                  <c:v>-6.3631271648903198E-3</c:v>
                </c:pt>
                <c:pt idx="525">
                  <c:v>-6.4601618399043803E-3</c:v>
                </c:pt>
                <c:pt idx="526">
                  <c:v>-6.5638308623361197E-3</c:v>
                </c:pt>
                <c:pt idx="527">
                  <c:v>-6.6742348122420204E-3</c:v>
                </c:pt>
                <c:pt idx="528">
                  <c:v>-6.7914716094086601E-3</c:v>
                </c:pt>
                <c:pt idx="529">
                  <c:v>-6.9156362456911698E-3</c:v>
                </c:pt>
                <c:pt idx="530">
                  <c:v>-7.0468205035078202E-3</c:v>
                </c:pt>
                <c:pt idx="531">
                  <c:v>-7.1851126598466899E-3</c:v>
                </c:pt>
                <c:pt idx="532">
                  <c:v>-7.33059717510786E-3</c:v>
                </c:pt>
                <c:pt idx="533">
                  <c:v>-7.4833543660705404E-3</c:v>
                </c:pt>
                <c:pt idx="534">
                  <c:v>-7.6434600622382401E-3</c:v>
                </c:pt>
                <c:pt idx="535">
                  <c:v>-7.8109852447720502E-3</c:v>
                </c:pt>
                <c:pt idx="536">
                  <c:v>-7.9859956671824005E-3</c:v>
                </c:pt>
                <c:pt idx="537">
                  <c:v>-8.1685514569038494E-3</c:v>
                </c:pt>
                <c:pt idx="538">
                  <c:v>-8.3587066968289093E-3</c:v>
                </c:pt>
                <c:pt idx="539">
                  <c:v>-8.5565089858216006E-3</c:v>
                </c:pt>
                <c:pt idx="540">
                  <c:v>-8.7619989771801302E-3</c:v>
                </c:pt>
                <c:pt idx="541">
                  <c:v>-8.9752098939556903E-3</c:v>
                </c:pt>
                <c:pt idx="542">
                  <c:v>-9.1961670199638898E-3</c:v>
                </c:pt>
                <c:pt idx="543">
                  <c:v>-9.4248871652649995E-3</c:v>
                </c:pt>
                <c:pt idx="544">
                  <c:v>-9.6613781048015598E-3</c:v>
                </c:pt>
                <c:pt idx="545">
                  <c:v>-9.9056379888072706E-3</c:v>
                </c:pt>
                <c:pt idx="546">
                  <c:v>-1.01576547235048E-2</c:v>
                </c:pt>
                <c:pt idx="547">
                  <c:v>-1.04174053205142E-2</c:v>
                </c:pt>
                <c:pt idx="548">
                  <c:v>-1.0684855213285001E-2</c:v>
                </c:pt>
                <c:pt idx="549">
                  <c:v>-1.09599575387446E-2</c:v>
                </c:pt>
                <c:pt idx="550">
                  <c:v>-1.12426523822288E-2</c:v>
                </c:pt>
                <c:pt idx="551">
                  <c:v>-1.15328659836127E-2</c:v>
                </c:pt>
                <c:pt idx="552">
                  <c:v>-1.1830509902401601E-2</c:v>
                </c:pt>
                <c:pt idx="553">
                  <c:v>-1.21354801393677E-2</c:v>
                </c:pt>
                <c:pt idx="554">
                  <c:v>-1.24476562121177E-2</c:v>
                </c:pt>
                <c:pt idx="555">
                  <c:v>-1.2766900181758301E-2</c:v>
                </c:pt>
                <c:pt idx="556">
                  <c:v>-1.3093055627579101E-2</c:v>
                </c:pt>
                <c:pt idx="557">
                  <c:v>-1.3425946566396601E-2</c:v>
                </c:pt>
                <c:pt idx="558">
                  <c:v>-1.37653763128841E-2</c:v>
                </c:pt>
                <c:pt idx="559">
                  <c:v>-1.41111262768609E-2</c:v>
                </c:pt>
                <c:pt idx="560">
                  <c:v>-1.4462954693103901E-2</c:v>
                </c:pt>
                <c:pt idx="561">
                  <c:v>-1.48205952787803E-2</c:v>
                </c:pt>
                <c:pt idx="562">
                  <c:v>-1.5183755813061899E-2</c:v>
                </c:pt>
                <c:pt idx="563">
                  <c:v>-1.5552116632867201E-2</c:v>
                </c:pt>
                <c:pt idx="564">
                  <c:v>-1.59253290379427E-2</c:v>
                </c:pt>
                <c:pt idx="565">
                  <c:v>-1.6303013597668801E-2</c:v>
                </c:pt>
                <c:pt idx="566">
                  <c:v>-1.6684758350967499E-2</c:v>
                </c:pt>
                <c:pt idx="567">
                  <c:v>-1.7070116889520901E-2</c:v>
                </c:pt>
                <c:pt idx="568">
                  <c:v>-1.7458606313110098E-2</c:v>
                </c:pt>
                <c:pt idx="569">
                  <c:v>-1.78497050442031E-2</c:v>
                </c:pt>
                <c:pt idx="570">
                  <c:v>-1.8242850486889301E-2</c:v>
                </c:pt>
                <c:pt idx="571">
                  <c:v>-1.8637436512791698E-2</c:v>
                </c:pt>
                <c:pt idx="572">
                  <c:v>-1.9032810753546198E-2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8D5-4828-9207-1F56BEDB9CF4}"/>
            </c:ext>
          </c:extLst>
        </c:ser>
        <c:ser>
          <c:idx val="10"/>
          <c:order val="10"/>
          <c:tx>
            <c:v>0.5 300kPa</c:v>
          </c:tx>
          <c:spPr>
            <a:ln w="21600">
              <a:solidFill>
                <a:srgbClr val="000000"/>
              </a:solidFill>
              <a:custDash>
                <a:ds d="197000" sp="197000"/>
              </a:custDash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Exp_res!$CA$3:$CA$650</c:f>
              <c:numCache>
                <c:formatCode>General</c:formatCode>
                <c:ptCount val="648"/>
                <c:pt idx="0">
                  <c:v>0</c:v>
                </c:pt>
                <c:pt idx="1">
                  <c:v>1.2900321154728799E-5</c:v>
                </c:pt>
                <c:pt idx="2">
                  <c:v>4.0049551766808603E-5</c:v>
                </c:pt>
                <c:pt idx="3">
                  <c:v>6.7463559188588203E-5</c:v>
                </c:pt>
                <c:pt idx="4">
                  <c:v>9.5144615696405395E-5</c:v>
                </c:pt>
                <c:pt idx="5">
                  <c:v>1.2309504603332099E-4</c:v>
                </c:pt>
                <c:pt idx="6">
                  <c:v>1.51317050736565E-4</c:v>
                </c:pt>
                <c:pt idx="7">
                  <c:v>1.7981269246091899E-4</c:v>
                </c:pt>
                <c:pt idx="8">
                  <c:v>2.0858389485768901E-4</c:v>
                </c:pt>
                <c:pt idx="9">
                  <c:v>2.37632443991887E-4</c:v>
                </c:pt>
                <c:pt idx="10">
                  <c:v>2.66959990528029E-4</c:v>
                </c:pt>
                <c:pt idx="11">
                  <c:v>2.9656805221654498E-4</c:v>
                </c:pt>
                <c:pt idx="12">
                  <c:v>3.2645801652234302E-4</c:v>
                </c:pt>
                <c:pt idx="13">
                  <c:v>3.5663114333195302E-4</c:v>
                </c:pt>
                <c:pt idx="14">
                  <c:v>3.8708856770982002E-4</c:v>
                </c:pt>
                <c:pt idx="15">
                  <c:v>4.1783130268601099E-4</c:v>
                </c:pt>
                <c:pt idx="16">
                  <c:v>4.48860242068408E-4</c:v>
                </c:pt>
                <c:pt idx="17">
                  <c:v>4.8017616326964403E-4</c:v>
                </c:pt>
                <c:pt idx="18">
                  <c:v>5.1177973014622296E-4</c:v>
                </c:pt>
                <c:pt idx="19">
                  <c:v>5.4367149584408001E-4</c:v>
                </c:pt>
                <c:pt idx="20">
                  <c:v>5.7585190564794905E-4</c:v>
                </c:pt>
                <c:pt idx="21">
                  <c:v>6.0832129983040702E-4</c:v>
                </c:pt>
                <c:pt idx="22">
                  <c:v>6.4107991649852499E-4</c:v>
                </c:pt>
                <c:pt idx="23">
                  <c:v>6.7412789443466398E-4</c:v>
                </c:pt>
                <c:pt idx="24">
                  <c:v>7.0746527592921405E-4</c:v>
                </c:pt>
                <c:pt idx="25">
                  <c:v>7.4109200960232799E-4</c:v>
                </c:pt>
                <c:pt idx="26">
                  <c:v>7.7500795321300601E-4</c:v>
                </c:pt>
                <c:pt idx="27">
                  <c:v>8.0921287645204897E-4</c:v>
                </c:pt>
                <c:pt idx="28">
                  <c:v>8.4370646371835197E-4</c:v>
                </c:pt>
                <c:pt idx="29">
                  <c:v>8.7848831687493002E-4</c:v>
                </c:pt>
                <c:pt idx="30">
                  <c:v>9.1355795798390104E-4</c:v>
                </c:pt>
                <c:pt idx="31">
                  <c:v>9.4891483201783899E-4</c:v>
                </c:pt>
                <c:pt idx="32">
                  <c:v>9.8455830954593203E-4</c:v>
                </c:pt>
                <c:pt idx="33">
                  <c:v>1.02048768939359E-3</c:v>
                </c:pt>
                <c:pt idx="34">
                  <c:v>1.0567022012737499E-3</c:v>
                </c:pt>
                <c:pt idx="35">
                  <c:v>1.09320100838797E-3</c:v>
                </c:pt>
                <c:pt idx="36">
                  <c:v>1.1299832099969001E-3</c:v>
                </c:pt>
                <c:pt idx="37">
                  <c:v>1.1670478439579099E-3</c:v>
                </c:pt>
                <c:pt idx="38">
                  <c:v>1.20439388922895E-3</c:v>
                </c:pt>
                <c:pt idx="39">
                  <c:v>1.2420202683382699E-3</c:v>
                </c:pt>
                <c:pt idx="40">
                  <c:v>1.27992584981736E-3</c:v>
                </c:pt>
                <c:pt idx="41">
                  <c:v>1.3181094505980301E-3</c:v>
                </c:pt>
                <c:pt idx="42">
                  <c:v>1.3565698383714399E-3</c:v>
                </c:pt>
                <c:pt idx="43">
                  <c:v>1.3953057339084801E-3</c:v>
                </c:pt>
                <c:pt idx="44">
                  <c:v>1.43431581334162E-3</c:v>
                </c:pt>
                <c:pt idx="45">
                  <c:v>1.4735987104064999E-3</c:v>
                </c:pt>
                <c:pt idx="46">
                  <c:v>1.5131530186432999E-3</c:v>
                </c:pt>
                <c:pt idx="47">
                  <c:v>1.5529772935572899E-3</c:v>
                </c:pt>
                <c:pt idx="48">
                  <c:v>1.5930700547381301E-3</c:v>
                </c:pt>
                <c:pt idx="49">
                  <c:v>1.6334297879375E-3</c:v>
                </c:pt>
                <c:pt idx="50">
                  <c:v>1.6740549471045E-3</c:v>
                </c:pt>
                <c:pt idx="51">
                  <c:v>1.71494395637939E-3</c:v>
                </c:pt>
                <c:pt idx="52">
                  <c:v>1.7560952120440701E-3</c:v>
                </c:pt>
                <c:pt idx="53">
                  <c:v>1.7975070844312301E-3</c:v>
                </c:pt>
                <c:pt idx="54">
                  <c:v>1.8391779197894E-3</c:v>
                </c:pt>
                <c:pt idx="55">
                  <c:v>1.8811060421066101E-3</c:v>
                </c:pt>
                <c:pt idx="56">
                  <c:v>1.92328975489042E-3</c:v>
                </c:pt>
                <c:pt idx="57">
                  <c:v>1.9657273429061401E-3</c:v>
                </c:pt>
                <c:pt idx="58">
                  <c:v>2.00841707387194E-3</c:v>
                </c:pt>
                <c:pt idx="59">
                  <c:v>2.0513572001116002E-3</c:v>
                </c:pt>
                <c:pt idx="60">
                  <c:v>2.0945459601657401E-3</c:v>
                </c:pt>
                <c:pt idx="61">
                  <c:v>2.1379815803602899E-3</c:v>
                </c:pt>
                <c:pt idx="62">
                  <c:v>2.1816622763336699E-3</c:v>
                </c:pt>
                <c:pt idx="63">
                  <c:v>2.2255862545222898E-3</c:v>
                </c:pt>
                <c:pt idx="64">
                  <c:v>2.2697517136053098E-3</c:v>
                </c:pt>
                <c:pt idx="65">
                  <c:v>2.3141568459082002E-3</c:v>
                </c:pt>
                <c:pt idx="66">
                  <c:v>2.3587998387662799E-3</c:v>
                </c:pt>
                <c:pt idx="67">
                  <c:v>2.4036788758477101E-3</c:v>
                </c:pt>
                <c:pt idx="68">
                  <c:v>2.4487921384376801E-3</c:v>
                </c:pt>
                <c:pt idx="69">
                  <c:v>2.4941378066829401E-3</c:v>
                </c:pt>
                <c:pt idx="70">
                  <c:v>2.5397140607976102E-3</c:v>
                </c:pt>
                <c:pt idx="71">
                  <c:v>2.58551908223112E-3</c:v>
                </c:pt>
                <c:pt idx="72">
                  <c:v>2.6315510547984498E-3</c:v>
                </c:pt>
                <c:pt idx="73">
                  <c:v>2.67780816577289E-3</c:v>
                </c:pt>
                <c:pt idx="74">
                  <c:v>2.7242886069423701E-3</c:v>
                </c:pt>
                <c:pt idx="75">
                  <c:v>2.7709905756301599E-3</c:v>
                </c:pt>
                <c:pt idx="76">
                  <c:v>2.81791227567907E-3</c:v>
                </c:pt>
                <c:pt idx="77">
                  <c:v>2.8650519184017001E-3</c:v>
                </c:pt>
                <c:pt idx="78">
                  <c:v>2.9124077234955301E-3</c:v>
                </c:pt>
                <c:pt idx="79">
                  <c:v>2.9599779199252002E-3</c:v>
                </c:pt>
                <c:pt idx="80">
                  <c:v>3.0077607467702801E-3</c:v>
                </c:pt>
                <c:pt idx="81">
                  <c:v>3.0557544540419602E-3</c:v>
                </c:pt>
                <c:pt idx="82">
                  <c:v>3.10395730346643E-3</c:v>
                </c:pt>
                <c:pt idx="83">
                  <c:v>3.1523675692380201E-3</c:v>
                </c:pt>
                <c:pt idx="84">
                  <c:v>3.2009835387409101E-3</c:v>
                </c:pt>
                <c:pt idx="85">
                  <c:v>3.24980351324099E-3</c:v>
                </c:pt>
                <c:pt idx="86">
                  <c:v>3.2988258085484001E-3</c:v>
                </c:pt>
                <c:pt idx="87">
                  <c:v>3.3480487556509101E-3</c:v>
                </c:pt>
                <c:pt idx="88">
                  <c:v>3.3974707013194102E-3</c:v>
                </c:pt>
                <c:pt idx="89">
                  <c:v>3.4470900086854199E-3</c:v>
                </c:pt>
                <c:pt idx="90">
                  <c:v>3.49690505779208E-3</c:v>
                </c:pt>
                <c:pt idx="91">
                  <c:v>3.5469142461187599E-3</c:v>
                </c:pt>
                <c:pt idx="92">
                  <c:v>3.5971159890793602E-3</c:v>
                </c:pt>
                <c:pt idx="93">
                  <c:v>3.64750872049632E-3</c:v>
                </c:pt>
                <c:pt idx="94">
                  <c:v>3.69809089305001E-3</c:v>
                </c:pt>
                <c:pt idx="95">
                  <c:v>3.7488609787036699E-3</c:v>
                </c:pt>
                <c:pt idx="96">
                  <c:v>3.7998174691059798E-3</c:v>
                </c:pt>
                <c:pt idx="97">
                  <c:v>3.8509588759703399E-3</c:v>
                </c:pt>
                <c:pt idx="98">
                  <c:v>3.9022837314326101E-3</c:v>
                </c:pt>
                <c:pt idx="99">
                  <c:v>3.95379058838723E-3</c:v>
                </c:pt>
                <c:pt idx="100">
                  <c:v>4.0054780208024499E-3</c:v>
                </c:pt>
                <c:pt idx="101">
                  <c:v>4.0573446240155997E-3</c:v>
                </c:pt>
                <c:pt idx="102">
                  <c:v>4.1093890150083398E-3</c:v>
                </c:pt>
                <c:pt idx="103">
                  <c:v>4.1616098326635303E-3</c:v>
                </c:pt>
                <c:pt idx="104">
                  <c:v>4.21400573800286E-3</c:v>
                </c:pt>
                <c:pt idx="105">
                  <c:v>4.26657541440696E-3</c:v>
                </c:pt>
                <c:pt idx="106">
                  <c:v>4.31931756781822E-3</c:v>
                </c:pt>
                <c:pt idx="107">
                  <c:v>4.3722309269266903E-3</c:v>
                </c:pt>
                <c:pt idx="108">
                  <c:v>4.4253142433396198E-3</c:v>
                </c:pt>
                <c:pt idx="109">
                  <c:v>4.4785662917356198E-3</c:v>
                </c:pt>
                <c:pt idx="110">
                  <c:v>4.5319858700033199E-3</c:v>
                </c:pt>
                <c:pt idx="111">
                  <c:v>4.5855717993654298E-3</c:v>
                </c:pt>
                <c:pt idx="112">
                  <c:v>4.6393229244888201E-3</c:v>
                </c:pt>
                <c:pt idx="113">
                  <c:v>4.6932381135808996E-3</c:v>
                </c:pt>
                <c:pt idx="114">
                  <c:v>4.7473162584727602E-3</c:v>
                </c:pt>
                <c:pt idx="115">
                  <c:v>4.8015562746896896E-3</c:v>
                </c:pt>
                <c:pt idx="116">
                  <c:v>4.8559571015098502E-3</c:v>
                </c:pt>
                <c:pt idx="117">
                  <c:v>4.9105177020104902E-3</c:v>
                </c:pt>
                <c:pt idx="118">
                  <c:v>4.9652370631041104E-3</c:v>
                </c:pt>
                <c:pt idx="119">
                  <c:v>5.0201141955628203E-3</c:v>
                </c:pt>
                <c:pt idx="120">
                  <c:v>5.0751481340325297E-3</c:v>
                </c:pt>
                <c:pt idx="121">
                  <c:v>5.1303379370382799E-3</c:v>
                </c:pt>
                <c:pt idx="122">
                  <c:v>5.1856826869786299E-3</c:v>
                </c:pt>
                <c:pt idx="123">
                  <c:v>5.2411814901120596E-3</c:v>
                </c:pt>
                <c:pt idx="124">
                  <c:v>5.2968334765346103E-3</c:v>
                </c:pt>
                <c:pt idx="125">
                  <c:v>5.3526378001489596E-3</c:v>
                </c:pt>
                <c:pt idx="126">
                  <c:v>5.4085936386260702E-3</c:v>
                </c:pt>
                <c:pt idx="127">
                  <c:v>5.4647001933591901E-3</c:v>
                </c:pt>
                <c:pt idx="128">
                  <c:v>5.5209566894111901E-3</c:v>
                </c:pt>
                <c:pt idx="129">
                  <c:v>5.5773623754546003E-3</c:v>
                </c:pt>
                <c:pt idx="130">
                  <c:v>5.6339165237060699E-3</c:v>
                </c:pt>
                <c:pt idx="131">
                  <c:v>5.6906184298544096E-3</c:v>
                </c:pt>
                <c:pt idx="132">
                  <c:v>5.7474674129831304E-3</c:v>
                </c:pt>
                <c:pt idx="133">
                  <c:v>5.80446281548779E-3</c:v>
                </c:pt>
                <c:pt idx="134">
                  <c:v>5.8616040029885602E-3</c:v>
                </c:pt>
                <c:pt idx="135">
                  <c:v>5.9188903642377402E-3</c:v>
                </c:pt>
                <c:pt idx="136">
                  <c:v>5.9763213110234897E-3</c:v>
                </c:pt>
                <c:pt idx="137">
                  <c:v>6.0338962780692E-3</c:v>
                </c:pt>
                <c:pt idx="138">
                  <c:v>6.0916147229293496E-3</c:v>
                </c:pt>
                <c:pt idx="139">
                  <c:v>6.1494761258817201E-3</c:v>
                </c:pt>
                <c:pt idx="140">
                  <c:v>6.2074799898170297E-3</c:v>
                </c:pt>
                <c:pt idx="141">
                  <c:v>6.2656258401249804E-3</c:v>
                </c:pt>
                <c:pt idx="142">
                  <c:v>6.3239132245781898E-3</c:v>
                </c:pt>
                <c:pt idx="143">
                  <c:v>6.3823417132136797E-3</c:v>
                </c:pt>
                <c:pt idx="144">
                  <c:v>6.4409108982123103E-3</c:v>
                </c:pt>
                <c:pt idx="145">
                  <c:v>6.4996203937760996E-3</c:v>
                </c:pt>
                <c:pt idx="146">
                  <c:v>6.5584698360044904E-3</c:v>
                </c:pt>
                <c:pt idx="147">
                  <c:v>6.6174588827685402E-3</c:v>
                </c:pt>
                <c:pt idx="148">
                  <c:v>6.6765872135844898E-3</c:v>
                </c:pt>
                <c:pt idx="149">
                  <c:v>6.7358545294861297E-3</c:v>
                </c:pt>
                <c:pt idx="150">
                  <c:v>6.7952605528965402E-3</c:v>
                </c:pt>
                <c:pt idx="151">
                  <c:v>6.8548050274989296E-3</c:v>
                </c:pt>
                <c:pt idx="152">
                  <c:v>6.91448771810788E-3</c:v>
                </c:pt>
                <c:pt idx="153">
                  <c:v>6.9743084105394898E-3</c:v>
                </c:pt>
                <c:pt idx="154">
                  <c:v>7.03426691148219E-3</c:v>
                </c:pt>
                <c:pt idx="155">
                  <c:v>7.0943630483675801E-3</c:v>
                </c:pt>
                <c:pt idx="156">
                  <c:v>7.1545966692413802E-3</c:v>
                </c:pt>
                <c:pt idx="157">
                  <c:v>7.2149676426352203E-3</c:v>
                </c:pt>
                <c:pt idx="158">
                  <c:v>7.2754758574389696E-3</c:v>
                </c:pt>
                <c:pt idx="159">
                  <c:v>7.3361212227739496E-3</c:v>
                </c:pt>
                <c:pt idx="160">
                  <c:v>7.3969036678666897E-3</c:v>
                </c:pt>
                <c:pt idx="161">
                  <c:v>7.4578231419244996E-3</c:v>
                </c:pt>
                <c:pt idx="162">
                  <c:v>7.5188796140118301E-3</c:v>
                </c:pt>
                <c:pt idx="163">
                  <c:v>7.5800730729279498E-3</c:v>
                </c:pt>
                <c:pt idx="164">
                  <c:v>7.64140352708633E-3</c:v>
                </c:pt>
                <c:pt idx="165">
                  <c:v>7.7028710043955499E-3</c:v>
                </c:pt>
                <c:pt idx="166">
                  <c:v>7.7644755521418798E-3</c:v>
                </c:pt>
                <c:pt idx="167">
                  <c:v>7.8262172368739405E-3</c:v>
                </c:pt>
                <c:pt idx="168">
                  <c:v>7.8880961442887206E-3</c:v>
                </c:pt>
                <c:pt idx="169">
                  <c:v>7.9501123791202392E-3</c:v>
                </c:pt>
                <c:pt idx="170">
                  <c:v>8.0122660650302803E-3</c:v>
                </c:pt>
                <c:pt idx="171">
                  <c:v>8.0745573445008094E-3</c:v>
                </c:pt>
                <c:pt idx="172">
                  <c:v>8.1369863787293904E-3</c:v>
                </c:pt>
                <c:pt idx="173">
                  <c:v>8.19955334752661E-3</c:v>
                </c:pt>
                <c:pt idx="174">
                  <c:v>8.2622584492159402E-3</c:v>
                </c:pt>
                <c:pt idx="175">
                  <c:v>8.3251019005365409E-3</c:v>
                </c:pt>
                <c:pt idx="176">
                  <c:v>8.3880839365483902E-3</c:v>
                </c:pt>
                <c:pt idx="177">
                  <c:v>8.4512048105401406E-3</c:v>
                </c:pt>
                <c:pt idx="178">
                  <c:v>8.5144647939398195E-3</c:v>
                </c:pt>
                <c:pt idx="179">
                  <c:v>8.5778641762284495E-3</c:v>
                </c:pt>
                <c:pt idx="180">
                  <c:v>8.6414032648564707E-3</c:v>
                </c:pt>
                <c:pt idx="181">
                  <c:v>8.7050823851629808E-3</c:v>
                </c:pt>
                <c:pt idx="182">
                  <c:v>8.7689018802986404E-3</c:v>
                </c:pt>
                <c:pt idx="183">
                  <c:v>8.8328621111505995E-3</c:v>
                </c:pt>
                <c:pt idx="184">
                  <c:v>8.8969634562716896E-3</c:v>
                </c:pt>
                <c:pt idx="185">
                  <c:v>8.96120631181185E-3</c:v>
                </c:pt>
                <c:pt idx="186">
                  <c:v>9.0255910914536098E-3</c:v>
                </c:pt>
                <c:pt idx="187">
                  <c:v>9.0901182263501308E-3</c:v>
                </c:pt>
                <c:pt idx="188">
                  <c:v>9.1547881650672E-3</c:v>
                </c:pt>
                <c:pt idx="189">
                  <c:v>9.2196013735278606E-3</c:v>
                </c:pt>
                <c:pt idx="190">
                  <c:v>9.2845583349613903E-3</c:v>
                </c:pt>
                <c:pt idx="191">
                  <c:v>9.34965954985492E-3</c:v>
                </c:pt>
                <c:pt idx="192">
                  <c:v>9.4149055359090909E-3</c:v>
                </c:pt>
                <c:pt idx="193">
                  <c:v>9.4802968279965802E-3</c:v>
                </c:pt>
                <c:pt idx="194">
                  <c:v>9.5458339781251695E-3</c:v>
                </c:pt>
                <c:pt idx="195">
                  <c:v>9.6115175554034905E-3</c:v>
                </c:pt>
                <c:pt idx="196">
                  <c:v>9.6773481460107596E-3</c:v>
                </c:pt>
                <c:pt idx="197">
                  <c:v>9.7433263531706005E-3</c:v>
                </c:pt>
                <c:pt idx="198">
                  <c:v>9.8094527971276692E-3</c:v>
                </c:pt>
                <c:pt idx="199">
                  <c:v>9.8757281151287107E-3</c:v>
                </c:pt>
                <c:pt idx="200">
                  <c:v>9.9421529614073193E-3</c:v>
                </c:pt>
                <c:pt idx="201">
                  <c:v>1.0008728007172099E-2</c:v>
                </c:pt>
                <c:pt idx="202">
                  <c:v>1.0075453940598901E-2</c:v>
                </c:pt>
                <c:pt idx="203">
                  <c:v>1.01423314668273E-2</c:v>
                </c:pt>
                <c:pt idx="204">
                  <c:v>1.02093613079601E-2</c:v>
                </c:pt>
                <c:pt idx="205">
                  <c:v>1.02765442030671E-2</c:v>
                </c:pt>
                <c:pt idx="206">
                  <c:v>1.03438809081936E-2</c:v>
                </c:pt>
                <c:pt idx="207">
                  <c:v>1.0411372196371499E-2</c:v>
                </c:pt>
                <c:pt idx="208">
                  <c:v>1.04790188576352E-2</c:v>
                </c:pt>
                <c:pt idx="209">
                  <c:v>1.05468216990418E-2</c:v>
                </c:pt>
                <c:pt idx="210">
                  <c:v>1.06147815446945E-2</c:v>
                </c:pt>
                <c:pt idx="211">
                  <c:v>1.0682899235770701E-2</c:v>
                </c:pt>
                <c:pt idx="212">
                  <c:v>1.0751175630554E-2</c:v>
                </c:pt>
                <c:pt idx="213">
                  <c:v>1.0819611604470701E-2</c:v>
                </c:pt>
                <c:pt idx="214">
                  <c:v>1.08882080501296E-2</c:v>
                </c:pt>
                <c:pt idx="215">
                  <c:v>1.0956965877367201E-2</c:v>
                </c:pt>
                <c:pt idx="216">
                  <c:v>1.1025886013295801E-2</c:v>
                </c:pt>
                <c:pt idx="217">
                  <c:v>1.1094969402357199E-2</c:v>
                </c:pt>
                <c:pt idx="218">
                  <c:v>1.1164217006379901E-2</c:v>
                </c:pt>
                <c:pt idx="219">
                  <c:v>1.12336298046407E-2</c:v>
                </c:pt>
                <c:pt idx="220">
                  <c:v>1.1303208793930901E-2</c:v>
                </c:pt>
                <c:pt idx="221">
                  <c:v>1.1372954988626499E-2</c:v>
                </c:pt>
                <c:pt idx="222">
                  <c:v>1.14428694207637E-2</c:v>
                </c:pt>
                <c:pt idx="223">
                  <c:v>1.15129531401175E-2</c:v>
                </c:pt>
                <c:pt idx="224">
                  <c:v>1.1583207214286699E-2</c:v>
                </c:pt>
                <c:pt idx="225">
                  <c:v>1.16536327287813E-2</c:v>
                </c:pt>
                <c:pt idx="226">
                  <c:v>1.1724230787116201E-2</c:v>
                </c:pt>
                <c:pt idx="227">
                  <c:v>1.1795002510909E-2</c:v>
                </c:pt>
                <c:pt idx="228">
                  <c:v>1.18659490399818E-2</c:v>
                </c:pt>
                <c:pt idx="229">
                  <c:v>1.19370715324693E-2</c:v>
                </c:pt>
                <c:pt idx="230">
                  <c:v>1.20083711649296E-2</c:v>
                </c:pt>
                <c:pt idx="231">
                  <c:v>1.20798491324618E-2</c:v>
                </c:pt>
                <c:pt idx="232">
                  <c:v>1.21515066488275E-2</c:v>
                </c:pt>
                <c:pt idx="233">
                  <c:v>1.2223344946576901E-2</c:v>
                </c:pt>
                <c:pt idx="234">
                  <c:v>1.2295365277180901E-2</c:v>
                </c:pt>
                <c:pt idx="235">
                  <c:v>1.23675689111672E-2</c:v>
                </c:pt>
                <c:pt idx="236">
                  <c:v>1.24399571382624E-2</c:v>
                </c:pt>
                <c:pt idx="237">
                  <c:v>1.2512531267538299E-2</c:v>
                </c:pt>
                <c:pt idx="238">
                  <c:v>1.2585292627564601E-2</c:v>
                </c:pt>
                <c:pt idx="239">
                  <c:v>1.26582425665658E-2</c:v>
                </c:pt>
                <c:pt idx="240">
                  <c:v>1.27313824525836E-2</c:v>
                </c:pt>
                <c:pt idx="241">
                  <c:v>1.2804713673645701E-2</c:v>
                </c:pt>
                <c:pt idx="242">
                  <c:v>1.28782376379386E-2</c:v>
                </c:pt>
                <c:pt idx="243">
                  <c:v>1.29519557739875E-2</c:v>
                </c:pt>
                <c:pt idx="244">
                  <c:v>1.30258695308401E-2</c:v>
                </c:pt>
                <c:pt idx="245">
                  <c:v>1.3099980378258E-2</c:v>
                </c:pt>
                <c:pt idx="246">
                  <c:v>1.31742898069123E-2</c:v>
                </c:pt>
                <c:pt idx="247">
                  <c:v>1.32487993285858E-2</c:v>
                </c:pt>
                <c:pt idx="248">
                  <c:v>1.33235104763814E-2</c:v>
                </c:pt>
                <c:pt idx="249">
                  <c:v>1.33984248049359E-2</c:v>
                </c:pt>
                <c:pt idx="250">
                  <c:v>1.34735438906402E-2</c:v>
                </c:pt>
                <c:pt idx="251">
                  <c:v>1.35488693318661E-2</c:v>
                </c:pt>
                <c:pt idx="252">
                  <c:v>1.36244027491989E-2</c:v>
                </c:pt>
                <c:pt idx="253">
                  <c:v>1.3700145785676399E-2</c:v>
                </c:pt>
                <c:pt idx="254">
                  <c:v>1.37761001070355E-2</c:v>
                </c:pt>
                <c:pt idx="255">
                  <c:v>1.3852267401963299E-2</c:v>
                </c:pt>
                <c:pt idx="256">
                  <c:v>1.3928649382357799E-2</c:v>
                </c:pt>
                <c:pt idx="257">
                  <c:v>1.40052477835925E-2</c:v>
                </c:pt>
                <c:pt idx="258">
                  <c:v>1.4082064364790601E-2</c:v>
                </c:pt>
                <c:pt idx="259">
                  <c:v>1.4159100909104201E-2</c:v>
                </c:pt>
                <c:pt idx="260">
                  <c:v>1.4236359224002701E-2</c:v>
                </c:pt>
                <c:pt idx="261">
                  <c:v>1.4313841141566299E-2</c:v>
                </c:pt>
                <c:pt idx="262">
                  <c:v>1.43915485187892E-2</c:v>
                </c:pt>
                <c:pt idx="263">
                  <c:v>1.44694832378893E-2</c:v>
                </c:pt>
                <c:pt idx="264">
                  <c:v>1.4547647206625399E-2</c:v>
                </c:pt>
                <c:pt idx="265">
                  <c:v>1.46260423586236E-2</c:v>
                </c:pt>
                <c:pt idx="266">
                  <c:v>1.47046706537102E-2</c:v>
                </c:pt>
                <c:pt idx="267">
                  <c:v>1.4783534078254E-2</c:v>
                </c:pt>
                <c:pt idx="268">
                  <c:v>1.4862634645516799E-2</c:v>
                </c:pt>
                <c:pt idx="269">
                  <c:v>1.49419743960118E-2</c:v>
                </c:pt>
                <c:pt idx="270">
                  <c:v>1.5021555397871899E-2</c:v>
                </c:pt>
                <c:pt idx="271">
                  <c:v>1.51013797472257E-2</c:v>
                </c:pt>
                <c:pt idx="272">
                  <c:v>1.5181449568583499E-2</c:v>
                </c:pt>
                <c:pt idx="273">
                  <c:v>1.5261767015232301E-2</c:v>
                </c:pt>
                <c:pt idx="274">
                  <c:v>1.53423342696402E-2</c:v>
                </c:pt>
                <c:pt idx="275">
                  <c:v>1.54231535438706E-2</c:v>
                </c:pt>
                <c:pt idx="276">
                  <c:v>1.55042270800062E-2</c:v>
                </c:pt>
                <c:pt idx="277">
                  <c:v>1.55855571505834E-2</c:v>
                </c:pt>
                <c:pt idx="278">
                  <c:v>1.56671460590368E-2</c:v>
                </c:pt>
                <c:pt idx="279">
                  <c:v>1.57489961401544E-2</c:v>
                </c:pt>
                <c:pt idx="280">
                  <c:v>1.58311097605431E-2</c:v>
                </c:pt>
                <c:pt idx="281">
                  <c:v>1.59134893191064E-2</c:v>
                </c:pt>
                <c:pt idx="282">
                  <c:v>1.5996137247532301E-2</c:v>
                </c:pt>
                <c:pt idx="283">
                  <c:v>1.6079056010793302E-2</c:v>
                </c:pt>
                <c:pt idx="284">
                  <c:v>1.6162248107657599E-2</c:v>
                </c:pt>
                <c:pt idx="285">
                  <c:v>1.6245716071214E-2</c:v>
                </c:pt>
                <c:pt idx="286">
                  <c:v>1.6329462469406902E-2</c:v>
                </c:pt>
                <c:pt idx="287">
                  <c:v>1.6413489905586099E-2</c:v>
                </c:pt>
                <c:pt idx="288">
                  <c:v>1.6497801019068298E-2</c:v>
                </c:pt>
                <c:pt idx="289">
                  <c:v>1.6582398485712298E-2</c:v>
                </c:pt>
                <c:pt idx="290">
                  <c:v>1.66672850185078E-2</c:v>
                </c:pt>
                <c:pt idx="291">
                  <c:v>1.6752463368178299E-2</c:v>
                </c:pt>
                <c:pt idx="292">
                  <c:v>1.6837936323798201E-2</c:v>
                </c:pt>
                <c:pt idx="293">
                  <c:v>1.69237067134244E-2</c:v>
                </c:pt>
                <c:pt idx="294">
                  <c:v>1.7009777404743499E-2</c:v>
                </c:pt>
                <c:pt idx="295">
                  <c:v>1.7096151305733099E-2</c:v>
                </c:pt>
                <c:pt idx="296">
                  <c:v>1.7182831365341E-2</c:v>
                </c:pt>
                <c:pt idx="297">
                  <c:v>1.7269820574178502E-2</c:v>
                </c:pt>
                <c:pt idx="298">
                  <c:v>1.73571219652312E-2</c:v>
                </c:pt>
                <c:pt idx="299">
                  <c:v>1.7444738614587601E-2</c:v>
                </c:pt>
                <c:pt idx="300">
                  <c:v>1.7532673642183801E-2</c:v>
                </c:pt>
                <c:pt idx="301">
                  <c:v>1.7620930212566999E-2</c:v>
                </c:pt>
                <c:pt idx="302">
                  <c:v>1.7709511535677298E-2</c:v>
                </c:pt>
                <c:pt idx="303">
                  <c:v>1.7798420867648199E-2</c:v>
                </c:pt>
                <c:pt idx="304">
                  <c:v>1.7887661511627E-2</c:v>
                </c:pt>
                <c:pt idx="305">
                  <c:v>1.7977236818614298E-2</c:v>
                </c:pt>
                <c:pt idx="306">
                  <c:v>1.8067150188324999E-2</c:v>
                </c:pt>
                <c:pt idx="307">
                  <c:v>1.8157405070069799E-2</c:v>
                </c:pt>
                <c:pt idx="308">
                  <c:v>1.8248004963657801E-2</c:v>
                </c:pt>
                <c:pt idx="309">
                  <c:v>1.8338953420323E-2</c:v>
                </c:pt>
                <c:pt idx="310">
                  <c:v>1.84302540436714E-2</c:v>
                </c:pt>
                <c:pt idx="311">
                  <c:v>1.85219104906535E-2</c:v>
                </c:pt>
                <c:pt idx="312">
                  <c:v>1.8613926472559699E-2</c:v>
                </c:pt>
                <c:pt idx="313">
                  <c:v>1.8706305756041101E-2</c:v>
                </c:pt>
                <c:pt idx="314">
                  <c:v>1.8799052164156099E-2</c:v>
                </c:pt>
                <c:pt idx="315">
                  <c:v>1.8892169577442101E-2</c:v>
                </c:pt>
                <c:pt idx="316">
                  <c:v>1.8985661935015399E-2</c:v>
                </c:pt>
                <c:pt idx="317">
                  <c:v>1.9079533235698599E-2</c:v>
                </c:pt>
                <c:pt idx="318">
                  <c:v>1.9173787539176E-2</c:v>
                </c:pt>
                <c:pt idx="319">
                  <c:v>1.9268428967179198E-2</c:v>
                </c:pt>
                <c:pt idx="320">
                  <c:v>1.9363461704702802E-2</c:v>
                </c:pt>
                <c:pt idx="321">
                  <c:v>1.94588900012507E-2</c:v>
                </c:pt>
                <c:pt idx="322">
                  <c:v>1.9554718172115699E-2</c:v>
                </c:pt>
                <c:pt idx="323">
                  <c:v>1.9650950599690999E-2</c:v>
                </c:pt>
                <c:pt idx="324">
                  <c:v>1.9747591734816501E-2</c:v>
                </c:pt>
                <c:pt idx="325">
                  <c:v>1.98446460981604E-2</c:v>
                </c:pt>
                <c:pt idx="326">
                  <c:v>1.99421182816359E-2</c:v>
                </c:pt>
                <c:pt idx="327">
                  <c:v>2.00400129498567E-2</c:v>
                </c:pt>
                <c:pt idx="328">
                  <c:v>2.0138334841629899E-2</c:v>
                </c:pt>
                <c:pt idx="329">
                  <c:v>2.02370887714888E-2</c:v>
                </c:pt>
                <c:pt idx="330">
                  <c:v>2.03362796312671E-2</c:v>
                </c:pt>
                <c:pt idx="331">
                  <c:v>2.04359123917142E-2</c:v>
                </c:pt>
                <c:pt idx="332">
                  <c:v>2.0535992104155298E-2</c:v>
                </c:pt>
                <c:pt idx="333">
                  <c:v>2.0636523902195499E-2</c:v>
                </c:pt>
                <c:pt idx="334">
                  <c:v>2.0737513003470098E-2</c:v>
                </c:pt>
                <c:pt idx="335">
                  <c:v>2.0838964711443801E-2</c:v>
                </c:pt>
                <c:pt idx="336">
                  <c:v>2.0940884417257902E-2</c:v>
                </c:pt>
                <c:pt idx="337">
                  <c:v>2.1043277601629499E-2</c:v>
                </c:pt>
                <c:pt idx="338">
                  <c:v>2.1146149836802599E-2</c:v>
                </c:pt>
                <c:pt idx="339">
                  <c:v>2.1249506788554001E-2</c:v>
                </c:pt>
                <c:pt idx="340">
                  <c:v>2.1353354218255099E-2</c:v>
                </c:pt>
                <c:pt idx="341">
                  <c:v>2.1457697984991898E-2</c:v>
                </c:pt>
                <c:pt idx="342">
                  <c:v>2.1562544047744801E-2</c:v>
                </c:pt>
                <c:pt idx="343">
                  <c:v>2.1667898467630401E-2</c:v>
                </c:pt>
                <c:pt idx="344">
                  <c:v>2.1773767410207399E-2</c:v>
                </c:pt>
                <c:pt idx="345">
                  <c:v>2.1880157147848502E-2</c:v>
                </c:pt>
                <c:pt idx="346">
                  <c:v>2.1987074062181301E-2</c:v>
                </c:pt>
                <c:pt idx="347">
                  <c:v>2.2094524646599799E-2</c:v>
                </c:pt>
                <c:pt idx="348">
                  <c:v>2.22025155088489E-2</c:v>
                </c:pt>
                <c:pt idx="349">
                  <c:v>2.2311053373685299E-2</c:v>
                </c:pt>
                <c:pt idx="350">
                  <c:v>2.24201450856166E-2</c:v>
                </c:pt>
                <c:pt idx="351">
                  <c:v>2.25297976117219E-2</c:v>
                </c:pt>
                <c:pt idx="352">
                  <c:v>2.2640018044556301E-2</c:v>
                </c:pt>
                <c:pt idx="353">
                  <c:v>2.27508136051431E-2</c:v>
                </c:pt>
                <c:pt idx="354">
                  <c:v>2.2862191646055699E-2</c:v>
                </c:pt>
                <c:pt idx="355">
                  <c:v>2.2974159654593498E-2</c:v>
                </c:pt>
                <c:pt idx="356">
                  <c:v>2.3086725256054801E-2</c:v>
                </c:pt>
                <c:pt idx="357">
                  <c:v>2.3199896217109699E-2</c:v>
                </c:pt>
                <c:pt idx="358">
                  <c:v>2.3313680449278101E-2</c:v>
                </c:pt>
                <c:pt idx="359">
                  <c:v>2.3428086012515201E-2</c:v>
                </c:pt>
                <c:pt idx="360">
                  <c:v>2.3543121118908699E-2</c:v>
                </c:pt>
                <c:pt idx="361">
                  <c:v>2.3658794136493799E-2</c:v>
                </c:pt>
                <c:pt idx="362">
                  <c:v>2.3775113593187201E-2</c:v>
                </c:pt>
                <c:pt idx="363">
                  <c:v>2.38920881808476E-2</c:v>
                </c:pt>
                <c:pt idx="364">
                  <c:v>2.4009726759465399E-2</c:v>
                </c:pt>
                <c:pt idx="365">
                  <c:v>2.4128038361488399E-2</c:v>
                </c:pt>
                <c:pt idx="366">
                  <c:v>2.42470321962872E-2</c:v>
                </c:pt>
                <c:pt idx="367">
                  <c:v>2.43667176547663E-2</c:v>
                </c:pt>
                <c:pt idx="368">
                  <c:v>2.4487104314127199E-2</c:v>
                </c:pt>
                <c:pt idx="369">
                  <c:v>2.46082019427885E-2</c:v>
                </c:pt>
                <c:pt idx="370">
                  <c:v>2.4730020505470299E-2</c:v>
                </c:pt>
                <c:pt idx="371">
                  <c:v>2.4852570168448E-2</c:v>
                </c:pt>
                <c:pt idx="372">
                  <c:v>2.4975861304984099E-2</c:v>
                </c:pt>
                <c:pt idx="373">
                  <c:v>2.5099904500944101E-2</c:v>
                </c:pt>
                <c:pt idx="374">
                  <c:v>2.5224710560604099E-2</c:v>
                </c:pt>
                <c:pt idx="375">
                  <c:v>2.5350290512657799E-2</c:v>
                </c:pt>
                <c:pt idx="376">
                  <c:v>2.5476655616432701E-2</c:v>
                </c:pt>
                <c:pt idx="377">
                  <c:v>2.5603817368321399E-2</c:v>
                </c:pt>
                <c:pt idx="378">
                  <c:v>2.5731787508440001E-2</c:v>
                </c:pt>
                <c:pt idx="379">
                  <c:v>2.58605780275208E-2</c:v>
                </c:pt>
                <c:pt idx="380">
                  <c:v>2.5990201174051399E-2</c:v>
                </c:pt>
                <c:pt idx="381">
                  <c:v>2.6120669461668099E-2</c:v>
                </c:pt>
                <c:pt idx="382">
                  <c:v>2.6251995676818001E-2</c:v>
                </c:pt>
                <c:pt idx="383">
                  <c:v>2.63841928866979E-2</c:v>
                </c:pt>
                <c:pt idx="384">
                  <c:v>2.6517274447485299E-2</c:v>
                </c:pt>
                <c:pt idx="385">
                  <c:v>2.6651254012871502E-2</c:v>
                </c:pt>
                <c:pt idx="386">
                  <c:v>2.6786145542912702E-2</c:v>
                </c:pt>
                <c:pt idx="387">
                  <c:v>2.69219633132123E-2</c:v>
                </c:pt>
                <c:pt idx="388">
                  <c:v>2.7058721924448199E-2</c:v>
                </c:pt>
                <c:pt idx="389">
                  <c:v>2.71964363122634E-2</c:v>
                </c:pt>
                <c:pt idx="390">
                  <c:v>2.7335121757533699E-2</c:v>
                </c:pt>
                <c:pt idx="391">
                  <c:v>2.7474793897032002E-2</c:v>
                </c:pt>
                <c:pt idx="392">
                  <c:v>2.76154687345069E-2</c:v>
                </c:pt>
                <c:pt idx="393">
                  <c:v>2.77571626521943E-2</c:v>
                </c:pt>
                <c:pt idx="394">
                  <c:v>2.78998924227838E-2</c:v>
                </c:pt>
                <c:pt idx="395">
                  <c:v>2.8043675221860399E-2</c:v>
                </c:pt>
                <c:pt idx="396">
                  <c:v>2.8188528640845301E-2</c:v>
                </c:pt>
                <c:pt idx="397">
                  <c:v>2.83344707004584E-2</c:v>
                </c:pt>
                <c:pt idx="398">
                  <c:v>2.8481519864730201E-2</c:v>
                </c:pt>
                <c:pt idx="399">
                  <c:v>2.8629695055587601E-2</c:v>
                </c:pt>
                <c:pt idx="400">
                  <c:v>2.8779015668043799E-2</c:v>
                </c:pt>
                <c:pt idx="401">
                  <c:v>2.89295015860223E-2</c:v>
                </c:pt>
                <c:pt idx="402">
                  <c:v>2.90811731988454E-2</c:v>
                </c:pt>
                <c:pt idx="403">
                  <c:v>2.92340514184233E-2</c:v>
                </c:pt>
                <c:pt idx="404">
                  <c:v>2.9388157697177598E-2</c:v>
                </c:pt>
                <c:pt idx="405">
                  <c:v>2.9543514046738301E-2</c:v>
                </c:pt>
                <c:pt idx="406">
                  <c:v>2.9700143057454401E-2</c:v>
                </c:pt>
                <c:pt idx="407">
                  <c:v>2.9858067918760601E-2</c:v>
                </c:pt>
                <c:pt idx="408">
                  <c:v>3.0017312440445601E-2</c:v>
                </c:pt>
                <c:pt idx="409">
                  <c:v>3.01779010748702E-2</c:v>
                </c:pt>
                <c:pt idx="410">
                  <c:v>3.0339858940186398E-2</c:v>
                </c:pt>
                <c:pt idx="411">
                  <c:v>3.0503211844612899E-2</c:v>
                </c:pt>
                <c:pt idx="412">
                  <c:v>3.0667986311822298E-2</c:v>
                </c:pt>
                <c:pt idx="413">
                  <c:v>3.0834209607506199E-2</c:v>
                </c:pt>
                <c:pt idx="414">
                  <c:v>3.1001909767178499E-2</c:v>
                </c:pt>
                <c:pt idx="415">
                  <c:v>3.1171115625292199E-2</c:v>
                </c:pt>
                <c:pt idx="416">
                  <c:v>3.1341856845741103E-2</c:v>
                </c:pt>
                <c:pt idx="417">
                  <c:v>3.1514163953826599E-2</c:v>
                </c:pt>
                <c:pt idx="418">
                  <c:v>3.1688068369776203E-2</c:v>
                </c:pt>
                <c:pt idx="419">
                  <c:v>3.1863602443903599E-2</c:v>
                </c:pt>
                <c:pt idx="420">
                  <c:v>3.2040799493507001E-2</c:v>
                </c:pt>
                <c:pt idx="421">
                  <c:v>3.2219693841611399E-2</c:v>
                </c:pt>
                <c:pt idx="422">
                  <c:v>3.2400320857664797E-2</c:v>
                </c:pt>
                <c:pt idx="423">
                  <c:v>3.2582717000308098E-2</c:v>
                </c:pt>
                <c:pt idx="424">
                  <c:v>3.2766919862346103E-2</c:v>
                </c:pt>
                <c:pt idx="425">
                  <c:v>3.2952968218058099E-2</c:v>
                </c:pt>
                <c:pt idx="426">
                  <c:v>3.3140902072993403E-2</c:v>
                </c:pt>
                <c:pt idx="427">
                  <c:v>3.33307627164105E-2</c:v>
                </c:pt>
                <c:pt idx="428">
                  <c:v>3.3522592776530899E-2</c:v>
                </c:pt>
                <c:pt idx="429">
                  <c:v>3.3716436278788599E-2</c:v>
                </c:pt>
                <c:pt idx="430">
                  <c:v>3.3912338707273698E-2</c:v>
                </c:pt>
                <c:pt idx="431">
                  <c:v>3.4110347069580299E-2</c:v>
                </c:pt>
                <c:pt idx="432">
                  <c:v>3.4310509965289102E-2</c:v>
                </c:pt>
                <c:pt idx="433">
                  <c:v>3.4512877658329701E-2</c:v>
                </c:pt>
                <c:pt idx="434">
                  <c:v>3.4717502153490697E-2</c:v>
                </c:pt>
                <c:pt idx="435">
                  <c:v>3.4924437277363302E-2</c:v>
                </c:pt>
                <c:pt idx="436">
                  <c:v>3.5133738764032203E-2</c:v>
                </c:pt>
                <c:pt idx="437">
                  <c:v>3.5345464345849301E-2</c:v>
                </c:pt>
                <c:pt idx="438">
                  <c:v>3.5559673849656803E-2</c:v>
                </c:pt>
                <c:pt idx="439">
                  <c:v>3.57764292988558E-2</c:v>
                </c:pt>
                <c:pt idx="440">
                  <c:v>3.59957950217503E-2</c:v>
                </c:pt>
                <c:pt idx="441">
                  <c:v>3.6217837766636202E-2</c:v>
                </c:pt>
                <c:pt idx="442">
                  <c:v>3.6442626824143398E-2</c:v>
                </c:pt>
                <c:pt idx="443">
                  <c:v>3.6670234157384497E-2</c:v>
                </c:pt>
                <c:pt idx="444">
                  <c:v>3.69007345405169E-2</c:v>
                </c:pt>
                <c:pt idx="445">
                  <c:v>3.7134205706376502E-2</c:v>
                </c:pt>
                <c:pt idx="446">
                  <c:v>3.7370728503903897E-2</c:v>
                </c:pt>
                <c:pt idx="447">
                  <c:v>3.76103870661521E-2</c:v>
                </c:pt>
                <c:pt idx="448">
                  <c:v>3.7853268989739397E-2</c:v>
                </c:pt>
                <c:pt idx="449">
                  <c:v>3.8099465526693202E-2</c:v>
                </c:pt>
                <c:pt idx="450">
                  <c:v>3.8349071789724902E-2</c:v>
                </c:pt>
                <c:pt idx="451">
                  <c:v>3.8602186972077498E-2</c:v>
                </c:pt>
                <c:pt idx="452">
                  <c:v>3.8858914583204403E-2</c:v>
                </c:pt>
                <c:pt idx="453">
                  <c:v>3.9119362701661199E-2</c:v>
                </c:pt>
                <c:pt idx="454">
                  <c:v>3.9383644246744197E-2</c:v>
                </c:pt>
                <c:pt idx="455">
                  <c:v>3.965187727056E-2</c:v>
                </c:pt>
                <c:pt idx="456">
                  <c:v>3.9924185272398001E-2</c:v>
                </c:pt>
                <c:pt idx="457">
                  <c:v>4.0200697537476501E-2</c:v>
                </c:pt>
                <c:pt idx="458">
                  <c:v>4.0481549502361998E-2</c:v>
                </c:pt>
                <c:pt idx="459">
                  <c:v>4.0766883149617801E-2</c:v>
                </c:pt>
                <c:pt idx="460">
                  <c:v>4.1056847434526998E-2</c:v>
                </c:pt>
                <c:pt idx="461">
                  <c:v>4.1351598747066502E-2</c:v>
                </c:pt>
                <c:pt idx="462">
                  <c:v>4.1651301412674598E-2</c:v>
                </c:pt>
                <c:pt idx="463">
                  <c:v>4.1956128235787302E-2</c:v>
                </c:pt>
                <c:pt idx="464">
                  <c:v>4.2266261090588397E-2</c:v>
                </c:pt>
                <c:pt idx="465">
                  <c:v>4.2581891563978701E-2</c:v>
                </c:pt>
                <c:pt idx="466">
                  <c:v>4.2903221656388497E-2</c:v>
                </c:pt>
                <c:pt idx="467">
                  <c:v>4.32304645467858E-2</c:v>
                </c:pt>
                <c:pt idx="468">
                  <c:v>4.3563845429051798E-2</c:v>
                </c:pt>
                <c:pt idx="469">
                  <c:v>4.3903602427855598E-2</c:v>
                </c:pt>
                <c:pt idx="470">
                  <c:v>4.4249987603251703E-2</c:v>
                </c:pt>
                <c:pt idx="471">
                  <c:v>4.46032680545028E-2</c:v>
                </c:pt>
                <c:pt idx="472">
                  <c:v>4.4963727135105401E-2</c:v>
                </c:pt>
                <c:pt idx="473">
                  <c:v>4.5331665792714297E-2</c:v>
                </c:pt>
                <c:pt idx="474">
                  <c:v>4.5707404049670802E-2</c:v>
                </c:pt>
                <c:pt idx="475">
                  <c:v>4.60912826421895E-2</c:v>
                </c:pt>
                <c:pt idx="476">
                  <c:v>4.64836648390205E-2</c:v>
                </c:pt>
                <c:pt idx="477">
                  <c:v>4.6884938463654803E-2</c:v>
                </c:pt>
                <c:pt idx="478">
                  <c:v>4.7295518147993501E-2</c:v>
                </c:pt>
                <c:pt idx="479">
                  <c:v>4.7715847849964702E-2</c:v>
                </c:pt>
                <c:pt idx="480">
                  <c:v>4.8146403673014503E-2</c:v>
                </c:pt>
                <c:pt idx="481">
                  <c:v>4.8587697031906699E-2</c:v>
                </c:pt>
                <c:pt idx="482">
                  <c:v>4.9040278217078702E-2</c:v>
                </c:pt>
                <c:pt idx="483">
                  <c:v>4.9504740419226902E-2</c:v>
                </c:pt>
                <c:pt idx="484">
                  <c:v>4.9981724287212301E-2</c:v>
                </c:pt>
                <c:pt idx="485">
                  <c:v>5.0471923106274401E-2</c:v>
                </c:pt>
                <c:pt idx="486">
                  <c:v>5.09760887005399E-2</c:v>
                </c:pt>
                <c:pt idx="487">
                  <c:v>5.1495038184721398E-2</c:v>
                </c:pt>
                <c:pt idx="488">
                  <c:v>5.2029661715738203E-2</c:v>
                </c:pt>
                <c:pt idx="489">
                  <c:v>5.2580931427138801E-2</c:v>
                </c:pt>
                <c:pt idx="490">
                  <c:v>5.3149911769412701E-2</c:v>
                </c:pt>
                <c:pt idx="491">
                  <c:v>5.3737771529925503E-2</c:v>
                </c:pt>
                <c:pt idx="492">
                  <c:v>5.4345797870416997E-2</c:v>
                </c:pt>
                <c:pt idx="493">
                  <c:v>5.4975412802028098E-2</c:v>
                </c:pt>
                <c:pt idx="494">
                  <c:v>5.5628192623380798E-2</c:v>
                </c:pt>
                <c:pt idx="495">
                  <c:v>5.6305890984261399E-2</c:v>
                </c:pt>
                <c:pt idx="496">
                  <c:v>5.7010466416848302E-2</c:v>
                </c:pt>
                <c:pt idx="497">
                  <c:v>5.7744115413559997E-2</c:v>
                </c:pt>
                <c:pt idx="498">
                  <c:v>5.8509312447217098E-2</c:v>
                </c:pt>
                <c:pt idx="499">
                  <c:v>5.9308858756612903E-2</c:v>
                </c:pt>
                <c:pt idx="500">
                  <c:v>6.0145942304352697E-2</c:v>
                </c:pt>
                <c:pt idx="501">
                  <c:v>6.1024212121384203E-2</c:v>
                </c:pt>
                <c:pt idx="502">
                  <c:v>6.19478713853574E-2</c:v>
                </c:pt>
                <c:pt idx="503">
                  <c:v>6.2921795192879895E-2</c:v>
                </c:pt>
                <c:pt idx="504">
                  <c:v>6.3951681320702905E-2</c:v>
                </c:pt>
                <c:pt idx="505">
                  <c:v>6.50442457129871E-2</c:v>
                </c:pt>
                <c:pt idx="506">
                  <c:v>6.6207479608788394E-2</c:v>
                </c:pt>
                <c:pt idx="507">
                  <c:v>6.7450993185501795E-2</c:v>
                </c:pt>
                <c:pt idx="508">
                  <c:v>6.8786483146472496E-2</c:v>
                </c:pt>
                <c:pt idx="509">
                  <c:v>6.9938360840265196E-2</c:v>
                </c:pt>
                <c:pt idx="510">
                  <c:v>7.1110719153621396E-2</c:v>
                </c:pt>
                <c:pt idx="511">
                  <c:v>7.23042816149531E-2</c:v>
                </c:pt>
                <c:pt idx="512">
                  <c:v>7.3519698554319696E-2</c:v>
                </c:pt>
                <c:pt idx="513">
                  <c:v>7.4757647983560105E-2</c:v>
                </c:pt>
                <c:pt idx="514">
                  <c:v>7.6018837043472301E-2</c:v>
                </c:pt>
                <c:pt idx="515">
                  <c:v>7.73040035408077E-2</c:v>
                </c:pt>
                <c:pt idx="516">
                  <c:v>7.8613917581626502E-2</c:v>
                </c:pt>
                <c:pt idx="517">
                  <c:v>7.9949383308128896E-2</c:v>
                </c:pt>
                <c:pt idx="518">
                  <c:v>8.1311240746672495E-2</c:v>
                </c:pt>
                <c:pt idx="519">
                  <c:v>8.2700367775363604E-2</c:v>
                </c:pt>
                <c:pt idx="520">
                  <c:v>8.4117682220338399E-2</c:v>
                </c:pt>
                <c:pt idx="521">
                  <c:v>8.5564144090660904E-2</c:v>
                </c:pt>
                <c:pt idx="522">
                  <c:v>8.7040757962646098E-2</c:v>
                </c:pt>
                <c:pt idx="523">
                  <c:v>8.8548575525408804E-2</c:v>
                </c:pt>
                <c:pt idx="524">
                  <c:v>9.0088698300503395E-2</c:v>
                </c:pt>
                <c:pt idx="525">
                  <c:v>9.1662280549729497E-2</c:v>
                </c:pt>
                <c:pt idx="526">
                  <c:v>9.3270532386486596E-2</c:v>
                </c:pt>
                <c:pt idx="527">
                  <c:v>9.4914723107527396E-2</c:v>
                </c:pt>
                <c:pt idx="528">
                  <c:v>9.6596184763582393E-2</c:v>
                </c:pt>
                <c:pt idx="529">
                  <c:v>9.8316315989119205E-2</c:v>
                </c:pt>
                <c:pt idx="530">
                  <c:v>0.10007658611350601</c:v>
                </c:pt>
                <c:pt idx="531">
                  <c:v>0.101878539578068</c:v>
                </c:pt>
                <c:pt idx="532">
                  <c:v>0.103723800685996</c:v>
                </c:pt>
                <c:pt idx="533">
                  <c:v>0.105614078714846</c:v>
                </c:pt>
                <c:pt idx="534">
                  <c:v>0.10755117342442699</c:v>
                </c:pt>
                <c:pt idx="535">
                  <c:v>0.109536980996364</c:v>
                </c:pt>
                <c:pt idx="536">
                  <c:v>0.111573500445441</c:v>
                </c:pt>
                <c:pt idx="537">
                  <c:v>0.113662840547211</c:v>
                </c:pt>
                <c:pt idx="538">
                  <c:v>0.11580722733121</c:v>
                </c:pt>
                <c:pt idx="539">
                  <c:v>0.11800901219458899</c:v>
                </c:pt>
                <c:pt idx="540">
                  <c:v>0.120270680697178</c:v>
                </c:pt>
                <c:pt idx="541">
                  <c:v>0.12259486210595</c:v>
                </c:pt>
                <c:pt idx="542">
                  <c:v>0.124984339764745</c:v>
                </c:pt>
                <c:pt idx="543">
                  <c:v>0.12744206237406699</c:v>
                </c:pt>
                <c:pt idx="544">
                  <c:v>0.12997115627585501</c:v>
                </c:pt>
                <c:pt idx="545">
                  <c:v>0.13257493884969401</c:v>
                </c:pt>
                <c:pt idx="546">
                  <c:v>0.13525693314003501</c:v>
                </c:pt>
                <c:pt idx="547">
                  <c:v>0.13802088384894401</c:v>
                </c:pt>
                <c:pt idx="548">
                  <c:v>0.140870774846027</c:v>
                </c:pt>
                <c:pt idx="549">
                  <c:v>0.14381084836678801</c:v>
                </c:pt>
                <c:pt idx="550">
                  <c:v>0.146845626093143</c:v>
                </c:pt>
                <c:pt idx="551">
                  <c:v>0.149979932335743</c:v>
                </c:pt>
                <c:pt idx="552">
                  <c:v>0.15321891956755901</c:v>
                </c:pt>
                <c:pt idx="553">
                  <c:v>0.15656809659271001</c:v>
                </c:pt>
                <c:pt idx="554">
                  <c:v>0.160033359674432</c:v>
                </c:pt>
                <c:pt idx="555">
                  <c:v>0.16362102699251099</c:v>
                </c:pt>
                <c:pt idx="556">
                  <c:v>0.16733787685448101</c:v>
                </c:pt>
                <c:pt idx="557">
                  <c:v>0.17119119014795101</c:v>
                </c:pt>
                <c:pt idx="558">
                  <c:v>0.17518879759518299</c:v>
                </c:pt>
                <c:pt idx="559">
                  <c:v>0.179339132457663</c:v>
                </c:pt>
                <c:pt idx="560">
                  <c:v>0.183651289440312</c:v>
                </c:pt>
                <c:pt idx="561">
                  <c:v>0.18813509066534001</c:v>
                </c:pt>
                <c:pt idx="562">
                  <c:v>0.19280115972829101</c:v>
                </c:pt>
                <c:pt idx="563">
                  <c:v>0.197661005018165</c:v>
                </c:pt>
                <c:pt idx="564">
                  <c:v>0.20272711368544299</c:v>
                </c:pt>
                <c:pt idx="565">
                  <c:v>0.208013057883432</c:v>
                </c:pt>
                <c:pt idx="566">
                  <c:v>0.213533615198441</c:v>
                </c:pt>
                <c:pt idx="567">
                  <c:v>0.21930490553405499</c:v>
                </c:pt>
              </c:numCache>
            </c:numRef>
          </c:xVal>
          <c:yVal>
            <c:numRef>
              <c:f>Exp_res!$CC$3:$CC$650</c:f>
              <c:numCache>
                <c:formatCode>General</c:formatCode>
                <c:ptCount val="648"/>
                <c:pt idx="0" formatCode="0.00">
                  <c:v>0</c:v>
                </c:pt>
                <c:pt idx="1">
                  <c:v>1.65348604685514E-5</c:v>
                </c:pt>
                <c:pt idx="2">
                  <c:v>5.3039914083219203E-5</c:v>
                </c:pt>
                <c:pt idx="3">
                  <c:v>8.9885653737514396E-5</c:v>
                </c:pt>
                <c:pt idx="4">
                  <c:v>1.27061372238984E-4</c:v>
                </c:pt>
                <c:pt idx="5">
                  <c:v>1.64557017706869E-4</c:v>
                </c:pt>
                <c:pt idx="6">
                  <c:v>2.0236265879763099E-4</c:v>
                </c:pt>
                <c:pt idx="7">
                  <c:v>2.40468438705288E-4</c:v>
                </c:pt>
                <c:pt idx="8">
                  <c:v>2.7886456665541099E-4</c:v>
                </c:pt>
                <c:pt idx="9">
                  <c:v>3.17541316846959E-4</c:v>
                </c:pt>
                <c:pt idx="10">
                  <c:v>3.5648902953966502E-4</c:v>
                </c:pt>
                <c:pt idx="11">
                  <c:v>3.9569811288980199E-4</c:v>
                </c:pt>
                <c:pt idx="12">
                  <c:v>4.3515904506589103E-4</c:v>
                </c:pt>
                <c:pt idx="13">
                  <c:v>4.7486237646077601E-4</c:v>
                </c:pt>
                <c:pt idx="14">
                  <c:v>5.14798731919073E-4</c:v>
                </c:pt>
                <c:pt idx="15">
                  <c:v>5.5495881293408998E-4</c:v>
                </c:pt>
                <c:pt idx="16">
                  <c:v>5.9533339980096802E-4</c:v>
                </c:pt>
                <c:pt idx="17">
                  <c:v>6.3591335370424601E-4</c:v>
                </c:pt>
                <c:pt idx="18">
                  <c:v>6.7668961873967903E-4</c:v>
                </c:pt>
                <c:pt idx="19">
                  <c:v>7.1765322386065002E-4</c:v>
                </c:pt>
                <c:pt idx="20">
                  <c:v>7.5879528474872703E-4</c:v>
                </c:pt>
                <c:pt idx="21">
                  <c:v>8.00107005603418E-4</c:v>
                </c:pt>
                <c:pt idx="22">
                  <c:v>8.4157968085236902E-4</c:v>
                </c:pt>
                <c:pt idx="23">
                  <c:v>8.8320469677886405E-4</c:v>
                </c:pt>
                <c:pt idx="24">
                  <c:v>9.2497353306728502E-4</c:v>
                </c:pt>
                <c:pt idx="25">
                  <c:v>9.6687776426483002E-4</c:v>
                </c:pt>
                <c:pt idx="26">
                  <c:v>1.0089090611615E-3</c:v>
                </c:pt>
                <c:pt idx="27">
                  <c:v>1.05105919208485E-3</c:v>
                </c:pt>
                <c:pt idx="28">
                  <c:v>1.0933200241146101E-3</c:v>
                </c:pt>
                <c:pt idx="29">
                  <c:v>1.1356835242129E-3</c:v>
                </c:pt>
                <c:pt idx="30">
                  <c:v>1.17814176027425E-3</c:v>
                </c:pt>
                <c:pt idx="31">
                  <c:v>1.2206869020938199E-3</c:v>
                </c:pt>
                <c:pt idx="32">
                  <c:v>1.2633112222551601E-3</c:v>
                </c:pt>
                <c:pt idx="33">
                  <c:v>1.3060070969395799E-3</c:v>
                </c:pt>
                <c:pt idx="34">
                  <c:v>1.3487670066573199E-3</c:v>
                </c:pt>
                <c:pt idx="35">
                  <c:v>1.3915835369005E-3</c:v>
                </c:pt>
                <c:pt idx="36">
                  <c:v>1.4344493787218401E-3</c:v>
                </c:pt>
                <c:pt idx="37">
                  <c:v>1.47735732923794E-3</c:v>
                </c:pt>
                <c:pt idx="38">
                  <c:v>1.5203002920587501E-3</c:v>
                </c:pt>
                <c:pt idx="39">
                  <c:v>1.56327127764758E-3</c:v>
                </c:pt>
                <c:pt idx="40">
                  <c:v>1.6062634036075199E-3</c:v>
                </c:pt>
                <c:pt idx="41">
                  <c:v>1.6492698949022999E-3</c:v>
                </c:pt>
                <c:pt idx="42">
                  <c:v>1.6922840840082E-3</c:v>
                </c:pt>
                <c:pt idx="43">
                  <c:v>1.73529941100012E-3</c:v>
                </c:pt>
                <c:pt idx="44">
                  <c:v>1.7783094235753901E-3</c:v>
                </c:pt>
                <c:pt idx="45">
                  <c:v>1.82130777701378E-3</c:v>
                </c:pt>
                <c:pt idx="46">
                  <c:v>1.8642882340776201E-3</c:v>
                </c:pt>
                <c:pt idx="47">
                  <c:v>1.9072446648528999E-3</c:v>
                </c:pt>
                <c:pt idx="48">
                  <c:v>1.95017104653359E-3</c:v>
                </c:pt>
                <c:pt idx="49">
                  <c:v>1.9930614631505201E-3</c:v>
                </c:pt>
                <c:pt idx="50">
                  <c:v>2.0359101052458699E-3</c:v>
                </c:pt>
                <c:pt idx="51">
                  <c:v>2.0787112694976499E-3</c:v>
                </c:pt>
                <c:pt idx="52">
                  <c:v>2.1214593582913198E-3</c:v>
                </c:pt>
                <c:pt idx="53">
                  <c:v>2.1641488792469598E-3</c:v>
                </c:pt>
                <c:pt idx="54">
                  <c:v>2.2067744446955901E-3</c:v>
                </c:pt>
                <c:pt idx="55">
                  <c:v>2.2493307711143602E-3</c:v>
                </c:pt>
                <c:pt idx="56">
                  <c:v>2.2918126785157998E-3</c:v>
                </c:pt>
                <c:pt idx="57">
                  <c:v>2.3342150897983599E-3</c:v>
                </c:pt>
                <c:pt idx="58">
                  <c:v>2.37653303005527E-3</c:v>
                </c:pt>
                <c:pt idx="59">
                  <c:v>2.4187616258456298E-3</c:v>
                </c:pt>
                <c:pt idx="60">
                  <c:v>2.4608961044312E-3</c:v>
                </c:pt>
                <c:pt idx="61">
                  <c:v>2.5029317929763698E-3</c:v>
                </c:pt>
                <c:pt idx="62">
                  <c:v>2.54486411771623E-3</c:v>
                </c:pt>
                <c:pt idx="63">
                  <c:v>2.58668860309273E-3</c:v>
                </c:pt>
                <c:pt idx="64">
                  <c:v>2.6284008708622698E-3</c:v>
                </c:pt>
                <c:pt idx="65">
                  <c:v>2.66999663917356E-3</c:v>
                </c:pt>
                <c:pt idx="66">
                  <c:v>2.7114717216203598E-3</c:v>
                </c:pt>
                <c:pt idx="67">
                  <c:v>2.7528220262669299E-3</c:v>
                </c:pt>
                <c:pt idx="68">
                  <c:v>2.7940435546526502E-3</c:v>
                </c:pt>
                <c:pt idx="69">
                  <c:v>2.83513240077252E-3</c:v>
                </c:pt>
                <c:pt idx="70">
                  <c:v>2.8760847500367802E-3</c:v>
                </c:pt>
                <c:pt idx="71">
                  <c:v>2.9168968782121401E-3</c:v>
                </c:pt>
                <c:pt idx="72">
                  <c:v>2.9575651503448998E-3</c:v>
                </c:pt>
                <c:pt idx="73">
                  <c:v>2.9980860196663099E-3</c:v>
                </c:pt>
                <c:pt idx="74">
                  <c:v>3.03845602648315E-3</c:v>
                </c:pt>
                <c:pt idx="75">
                  <c:v>3.07867179705549E-3</c:v>
                </c:pt>
                <c:pt idx="76">
                  <c:v>3.1187300424587098E-3</c:v>
                </c:pt>
                <c:pt idx="77">
                  <c:v>3.1586275574366899E-3</c:v>
                </c:pt>
                <c:pt idx="78">
                  <c:v>3.1983612192419499E-3</c:v>
                </c:pt>
                <c:pt idx="79">
                  <c:v>3.2379279864695998E-3</c:v>
                </c:pt>
                <c:pt idx="80">
                  <c:v>3.2773248978786298E-3</c:v>
                </c:pt>
                <c:pt idx="81">
                  <c:v>3.3165490712107801E-3</c:v>
                </c:pt>
                <c:pt idx="82">
                  <c:v>3.3555977019988099E-3</c:v>
                </c:pt>
                <c:pt idx="83">
                  <c:v>3.3944680623733299E-3</c:v>
                </c:pt>
                <c:pt idx="84">
                  <c:v>3.43315749986284E-3</c:v>
                </c:pt>
                <c:pt idx="85">
                  <c:v>3.4716634361917202E-3</c:v>
                </c:pt>
                <c:pt idx="86">
                  <c:v>3.5099833660759698E-3</c:v>
                </c:pt>
                <c:pt idx="87">
                  <c:v>3.5481148560167399E-3</c:v>
                </c:pt>
                <c:pt idx="88">
                  <c:v>3.58605554309426E-3</c:v>
                </c:pt>
                <c:pt idx="89">
                  <c:v>3.6238031337606298E-3</c:v>
                </c:pt>
                <c:pt idx="90">
                  <c:v>3.6613554026352101E-3</c:v>
                </c:pt>
                <c:pt idx="91">
                  <c:v>3.69871019130143E-3</c:v>
                </c:pt>
                <c:pt idx="92">
                  <c:v>3.7358654071042302E-3</c:v>
                </c:pt>
                <c:pt idx="93">
                  <c:v>3.7728190219535299E-3</c:v>
                </c:pt>
                <c:pt idx="94">
                  <c:v>3.8095690711304202E-3</c:v>
                </c:pt>
                <c:pt idx="95">
                  <c:v>3.8461136520967598E-3</c:v>
                </c:pt>
                <c:pt idx="96">
                  <c:v>3.8824509233119499E-3</c:v>
                </c:pt>
                <c:pt idx="97">
                  <c:v>3.91857910305382E-3</c:v>
                </c:pt>
                <c:pt idx="98">
                  <c:v>3.9544964682470098E-3</c:v>
                </c:pt>
                <c:pt idx="99">
                  <c:v>3.9902013532977596E-3</c:v>
                </c:pt>
                <c:pt idx="100">
                  <c:v>4.0256921489355999E-3</c:v>
                </c:pt>
                <c:pt idx="101">
                  <c:v>4.0609673010639597E-3</c:v>
                </c:pt>
                <c:pt idx="102">
                  <c:v>4.09602530961772E-3</c:v>
                </c:pt>
                <c:pt idx="103">
                  <c:v>4.1308647274318202E-3</c:v>
                </c:pt>
                <c:pt idx="104">
                  <c:v>4.1654841591164298E-3</c:v>
                </c:pt>
                <c:pt idx="105">
                  <c:v>4.1998822599432703E-3</c:v>
                </c:pt>
                <c:pt idx="106">
                  <c:v>4.23405773474189E-3</c:v>
                </c:pt>
                <c:pt idx="107">
                  <c:v>4.2680093368059101E-3</c:v>
                </c:pt>
                <c:pt idx="108">
                  <c:v>4.3017358668096702E-3</c:v>
                </c:pt>
                <c:pt idx="109">
                  <c:v>4.3352361717368297E-3</c:v>
                </c:pt>
                <c:pt idx="110">
                  <c:v>4.3685091438191602E-3</c:v>
                </c:pt>
                <c:pt idx="111">
                  <c:v>4.4015537194873298E-3</c:v>
                </c:pt>
                <c:pt idx="112">
                  <c:v>4.43436887833361E-3</c:v>
                </c:pt>
                <c:pt idx="113">
                  <c:v>4.4669536420866504E-3</c:v>
                </c:pt>
                <c:pt idx="114">
                  <c:v>4.4993070735981303E-3</c:v>
                </c:pt>
                <c:pt idx="115">
                  <c:v>4.5314282758417701E-3</c:v>
                </c:pt>
                <c:pt idx="116">
                  <c:v>4.5633163909260498E-3</c:v>
                </c:pt>
                <c:pt idx="117">
                  <c:v>4.5949705991173697E-3</c:v>
                </c:pt>
                <c:pt idx="118">
                  <c:v>4.6263901178794503E-3</c:v>
                </c:pt>
                <c:pt idx="119">
                  <c:v>4.6575742009230103E-3</c:v>
                </c:pt>
                <c:pt idx="120">
                  <c:v>4.6885221372686301E-3</c:v>
                </c:pt>
                <c:pt idx="121">
                  <c:v>4.7192332503261103E-3</c:v>
                </c:pt>
                <c:pt idx="122">
                  <c:v>4.74970689698276E-3</c:v>
                </c:pt>
                <c:pt idx="123">
                  <c:v>4.7799424667080998E-3</c:v>
                </c:pt>
                <c:pt idx="124">
                  <c:v>4.8099393806714397E-3</c:v>
                </c:pt>
                <c:pt idx="125">
                  <c:v>4.8396970908721696E-3</c:v>
                </c:pt>
                <c:pt idx="126">
                  <c:v>4.8692150792844302E-3</c:v>
                </c:pt>
                <c:pt idx="127">
                  <c:v>4.8984928570148904E-3</c:v>
                </c:pt>
                <c:pt idx="128">
                  <c:v>4.9275299634750297E-3</c:v>
                </c:pt>
                <c:pt idx="129">
                  <c:v>4.9563259655651896E-3</c:v>
                </c:pt>
                <c:pt idx="130">
                  <c:v>4.9848804568743696E-3</c:v>
                </c:pt>
                <c:pt idx="131">
                  <c:v>5.0131930568921004E-3</c:v>
                </c:pt>
                <c:pt idx="132">
                  <c:v>5.0412634102341104E-3</c:v>
                </c:pt>
                <c:pt idx="133">
                  <c:v>5.06909118588178E-3</c:v>
                </c:pt>
                <c:pt idx="134">
                  <c:v>5.0966760764353299E-3</c:v>
                </c:pt>
                <c:pt idx="135">
                  <c:v>5.1240177973792397E-3</c:v>
                </c:pt>
                <c:pt idx="136">
                  <c:v>5.1511160863623399E-3</c:v>
                </c:pt>
                <c:pt idx="137">
                  <c:v>5.1779707024900796E-3</c:v>
                </c:pt>
                <c:pt idx="138">
                  <c:v>5.2045814256306199E-3</c:v>
                </c:pt>
                <c:pt idx="139">
                  <c:v>5.2309480557332002E-3</c:v>
                </c:pt>
                <c:pt idx="140">
                  <c:v>5.2570704121609997E-3</c:v>
                </c:pt>
                <c:pt idx="141">
                  <c:v>5.2829483330349303E-3</c:v>
                </c:pt>
                <c:pt idx="142">
                  <c:v>5.3085816745914198E-3</c:v>
                </c:pt>
                <c:pt idx="143">
                  <c:v>5.3339703105525797E-3</c:v>
                </c:pt>
                <c:pt idx="144">
                  <c:v>5.3591141315090102E-3</c:v>
                </c:pt>
                <c:pt idx="145">
                  <c:v>5.3840130443141999E-3</c:v>
                </c:pt>
                <c:pt idx="146">
                  <c:v>5.4086669714927997E-3</c:v>
                </c:pt>
                <c:pt idx="147">
                  <c:v>5.4330758506591003E-3</c:v>
                </c:pt>
                <c:pt idx="148">
                  <c:v>5.4572396339489801E-3</c:v>
                </c:pt>
                <c:pt idx="149">
                  <c:v>5.4811582874630498E-3</c:v>
                </c:pt>
                <c:pt idx="150">
                  <c:v>5.5048317907218803E-3</c:v>
                </c:pt>
                <c:pt idx="151">
                  <c:v>5.5282601361315402E-3</c:v>
                </c:pt>
                <c:pt idx="152">
                  <c:v>5.5514433284633196E-3</c:v>
                </c:pt>
                <c:pt idx="153">
                  <c:v>5.5743813843411099E-3</c:v>
                </c:pt>
                <c:pt idx="154">
                  <c:v>5.5970743317427596E-3</c:v>
                </c:pt>
                <c:pt idx="155">
                  <c:v>5.61952220951109E-3</c:v>
                </c:pt>
                <c:pt idx="156">
                  <c:v>5.6417250668755704E-3</c:v>
                </c:pt>
                <c:pt idx="157">
                  <c:v>5.6636829629851896E-3</c:v>
                </c:pt>
                <c:pt idx="158">
                  <c:v>5.6853959664516498E-3</c:v>
                </c:pt>
                <c:pt idx="159">
                  <c:v>5.7068641549027398E-3</c:v>
                </c:pt>
                <c:pt idx="160">
                  <c:v>5.7280876145450101E-3</c:v>
                </c:pt>
                <c:pt idx="161">
                  <c:v>5.7490664397379897E-3</c:v>
                </c:pt>
                <c:pt idx="162">
                  <c:v>5.7698007325772604E-3</c:v>
                </c:pt>
                <c:pt idx="163">
                  <c:v>5.7902906024868903E-3</c:v>
                </c:pt>
                <c:pt idx="164">
                  <c:v>5.8105361658217104E-3</c:v>
                </c:pt>
                <c:pt idx="165">
                  <c:v>5.8305375454790797E-3</c:v>
                </c:pt>
                <c:pt idx="166">
                  <c:v>5.8502948705190698E-3</c:v>
                </c:pt>
                <c:pt idx="167">
                  <c:v>5.8698082757947401E-3</c:v>
                </c:pt>
                <c:pt idx="168">
                  <c:v>5.88907790158919E-3</c:v>
                </c:pt>
                <c:pt idx="169">
                  <c:v>5.9081038932632104E-3</c:v>
                </c:pt>
                <c:pt idx="170">
                  <c:v>5.9268864009108099E-3</c:v>
                </c:pt>
                <c:pt idx="171">
                  <c:v>5.9454255790218303E-3</c:v>
                </c:pt>
                <c:pt idx="172">
                  <c:v>5.9637215861543203E-3</c:v>
                </c:pt>
                <c:pt idx="173">
                  <c:v>5.9817745846138101E-3</c:v>
                </c:pt>
                <c:pt idx="174">
                  <c:v>5.9995847401400296E-3</c:v>
                </c:pt>
                <c:pt idx="175">
                  <c:v>6.0171522216027097E-3</c:v>
                </c:pt>
                <c:pt idx="176">
                  <c:v>6.0344772007033202E-3</c:v>
                </c:pt>
                <c:pt idx="177">
                  <c:v>6.0515598516845898E-3</c:v>
                </c:pt>
                <c:pt idx="178">
                  <c:v>6.06840035104712E-3</c:v>
                </c:pt>
                <c:pt idx="179">
                  <c:v>6.0849988772731399E-3</c:v>
                </c:pt>
                <c:pt idx="180">
                  <c:v>6.10135561055668E-3</c:v>
                </c:pt>
                <c:pt idx="181">
                  <c:v>6.1174707325401204E-3</c:v>
                </c:pt>
                <c:pt idx="182">
                  <c:v>6.1333444260588703E-3</c:v>
                </c:pt>
                <c:pt idx="183">
                  <c:v>6.1489768748893099E-3</c:v>
                </c:pt>
                <c:pt idx="184">
                  <c:v>6.1643682635062402E-3</c:v>
                </c:pt>
                <c:pt idx="185">
                  <c:v>6.1795187768435801E-3</c:v>
                </c:pt>
                <c:pt idx="186">
                  <c:v>6.19442860006308E-3</c:v>
                </c:pt>
                <c:pt idx="187">
                  <c:v>6.2090979183270197E-3</c:v>
                </c:pt>
                <c:pt idx="188">
                  <c:v>6.2235269165780297E-3</c:v>
                </c:pt>
                <c:pt idx="189">
                  <c:v>6.2377157793222001E-3</c:v>
                </c:pt>
                <c:pt idx="190">
                  <c:v>6.2516646904201998E-3</c:v>
                </c:pt>
                <c:pt idx="191">
                  <c:v>6.2653738328814299E-3</c:v>
                </c:pt>
                <c:pt idx="192">
                  <c:v>6.2788433886643898E-3</c:v>
                </c:pt>
                <c:pt idx="193">
                  <c:v>6.2920735384802001E-3</c:v>
                </c:pt>
                <c:pt idx="194">
                  <c:v>6.3050644616036797E-3</c:v>
                </c:pt>
                <c:pt idx="195">
                  <c:v>6.3178163356863298E-3</c:v>
                </c:pt>
                <c:pt idx="196">
                  <c:v>6.3303293365748201E-3</c:v>
                </c:pt>
                <c:pt idx="197">
                  <c:v>6.3426036381349603E-3</c:v>
                </c:pt>
                <c:pt idx="198">
                  <c:v>6.3546394120775401E-3</c:v>
                </c:pt>
                <c:pt idx="199">
                  <c:v>6.3664368277898502E-3</c:v>
                </c:pt>
                <c:pt idx="200">
                  <c:v>6.3779960521715903E-3</c:v>
                </c:pt>
                <c:pt idx="201">
                  <c:v>6.3893172494727197E-3</c:v>
                </c:pt>
                <c:pt idx="202">
                  <c:v>6.4004005811371997E-3</c:v>
                </c:pt>
                <c:pt idx="203">
                  <c:v>6.4112462056488597E-3</c:v>
                </c:pt>
                <c:pt idx="204">
                  <c:v>6.4218542783814198E-3</c:v>
                </c:pt>
                <c:pt idx="205">
                  <c:v>6.4322249514512401E-3</c:v>
                </c:pt>
                <c:pt idx="206">
                  <c:v>6.4423583735749397E-3</c:v>
                </c:pt>
                <c:pt idx="207">
                  <c:v>6.4522546899280601E-3</c:v>
                </c:pt>
                <c:pt idx="208">
                  <c:v>6.4619140420082502E-3</c:v>
                </c:pt>
                <c:pt idx="209">
                  <c:v>6.4713365675012598E-3</c:v>
                </c:pt>
                <c:pt idx="210">
                  <c:v>6.4805224001493397E-3</c:v>
                </c:pt>
                <c:pt idx="211">
                  <c:v>6.4894716696219804E-3</c:v>
                </c:pt>
                <c:pt idx="212">
                  <c:v>6.4981845013911401E-3</c:v>
                </c:pt>
                <c:pt idx="213">
                  <c:v>6.5066610166067901E-3</c:v>
                </c:pt>
                <c:pt idx="214">
                  <c:v>6.5149013319764602E-3</c:v>
                </c:pt>
                <c:pt idx="215">
                  <c:v>6.5229055596465399E-3</c:v>
                </c:pt>
                <c:pt idx="216">
                  <c:v>6.5306738070858503E-3</c:v>
                </c:pt>
                <c:pt idx="217">
                  <c:v>6.5382061769715697E-3</c:v>
                </c:pt>
                <c:pt idx="218">
                  <c:v>6.5455027670773503E-3</c:v>
                </c:pt>
                <c:pt idx="219">
                  <c:v>6.55256367016324E-3</c:v>
                </c:pt>
                <c:pt idx="220">
                  <c:v>6.5593889738674799E-3</c:v>
                </c:pt>
                <c:pt idx="221">
                  <c:v>6.56597876060024E-3</c:v>
                </c:pt>
                <c:pt idx="222">
                  <c:v>6.57233310743921E-3</c:v>
                </c:pt>
                <c:pt idx="223">
                  <c:v>6.5784520860267303E-3</c:v>
                </c:pt>
                <c:pt idx="224">
                  <c:v>6.58433576246884E-3</c:v>
                </c:pt>
                <c:pt idx="225">
                  <c:v>6.5899841972352899E-3</c:v>
                </c:pt>
                <c:pt idx="226">
                  <c:v>6.5953974450608001E-3</c:v>
                </c:pt>
                <c:pt idx="227">
                  <c:v>6.6005755548493097E-3</c:v>
                </c:pt>
                <c:pt idx="228">
                  <c:v>6.60551856957718E-3</c:v>
                </c:pt>
                <c:pt idx="229">
                  <c:v>6.61022652620005E-3</c:v>
                </c:pt>
                <c:pt idx="230">
                  <c:v>6.61469945555806E-3</c:v>
                </c:pt>
                <c:pt idx="231">
                  <c:v>6.6189373822846502E-3</c:v>
                </c:pt>
                <c:pt idx="232">
                  <c:v>6.6229403247157698E-3</c:v>
                </c:pt>
                <c:pt idx="233">
                  <c:v>6.6267082947979198E-3</c:v>
                </c:pt>
                <c:pt idx="234">
                  <c:v>6.6302412980010104E-3</c:v>
                </c:pt>
                <c:pt idx="235">
                  <c:v>6.6335393332278203E-3</c:v>
                </c:pt>
                <c:pt idx="236">
                  <c:v>6.6366023927274904E-3</c:v>
                </c:pt>
                <c:pt idx="237">
                  <c:v>6.6394304620071799E-3</c:v>
                </c:pt>
                <c:pt idx="238">
                  <c:v>6.6420235197467703E-3</c:v>
                </c:pt>
                <c:pt idx="239">
                  <c:v>6.6443815377118702E-3</c:v>
                </c:pt>
                <c:pt idx="240">
                  <c:v>6.6465044806680402E-3</c:v>
                </c:pt>
                <c:pt idx="241">
                  <c:v>6.6483923062968901E-3</c:v>
                </c:pt>
                <c:pt idx="242">
                  <c:v>6.6500449651100699E-3</c:v>
                </c:pt>
                <c:pt idx="243">
                  <c:v>6.6514624003651502E-3</c:v>
                </c:pt>
                <c:pt idx="244">
                  <c:v>6.6526445479817503E-3</c:v>
                </c:pt>
                <c:pt idx="245">
                  <c:v>6.6535913364569304E-3</c:v>
                </c:pt>
                <c:pt idx="246">
                  <c:v>6.6543026867813696E-3</c:v>
                </c:pt>
                <c:pt idx="247">
                  <c:v>6.6547785123556103E-3</c:v>
                </c:pt>
                <c:pt idx="248">
                  <c:v>6.6550187189066299E-3</c:v>
                </c:pt>
                <c:pt idx="249">
                  <c:v>6.6550232044027E-3</c:v>
                </c:pt>
                <c:pt idx="250">
                  <c:v>6.6547918589704201E-3</c:v>
                </c:pt>
                <c:pt idx="251">
                  <c:v>6.65432456481022E-3</c:v>
                </c:pt>
                <c:pt idx="252">
                  <c:v>6.6536211961117798E-3</c:v>
                </c:pt>
                <c:pt idx="253">
                  <c:v>6.6526816189695498E-3</c:v>
                </c:pt>
                <c:pt idx="254">
                  <c:v>6.6515056912982403E-3</c:v>
                </c:pt>
                <c:pt idx="255">
                  <c:v>6.6500932627460404E-3</c:v>
                </c:pt>
                <c:pt idx="256">
                  <c:v>6.6484441746106904E-3</c:v>
                </c:pt>
                <c:pt idx="257">
                  <c:v>6.6465582597516702E-3</c:v>
                </c:pt>
                <c:pt idx="258">
                  <c:v>6.6444353425047899E-3</c:v>
                </c:pt>
                <c:pt idx="259">
                  <c:v>6.6420752385930003E-3</c:v>
                </c:pt>
                <c:pt idx="260">
                  <c:v>6.6394777550406701E-3</c:v>
                </c:pt>
                <c:pt idx="261">
                  <c:v>6.63664269008289E-3</c:v>
                </c:pt>
                <c:pt idx="262">
                  <c:v>6.6335698330768798E-3</c:v>
                </c:pt>
                <c:pt idx="263">
                  <c:v>6.6302589644122297E-3</c:v>
                </c:pt>
                <c:pt idx="264">
                  <c:v>6.6267098554186497E-3</c:v>
                </c:pt>
                <c:pt idx="265">
                  <c:v>6.62292226827523E-3</c:v>
                </c:pt>
                <c:pt idx="266">
                  <c:v>6.6188959559168497E-3</c:v>
                </c:pt>
                <c:pt idx="267">
                  <c:v>6.6146306619400998E-3</c:v>
                </c:pt>
                <c:pt idx="268">
                  <c:v>6.61012612050865E-3</c:v>
                </c:pt>
                <c:pt idx="269">
                  <c:v>6.6053820562573399E-3</c:v>
                </c:pt>
                <c:pt idx="270">
                  <c:v>6.6003981841942002E-3</c:v>
                </c:pt>
                <c:pt idx="271">
                  <c:v>6.5951742096029197E-3</c:v>
                </c:pt>
                <c:pt idx="272">
                  <c:v>6.5897098279423102E-3</c:v>
                </c:pt>
                <c:pt idx="273">
                  <c:v>6.5840047247459196E-3</c:v>
                </c:pt>
                <c:pt idx="274">
                  <c:v>6.57805857551917E-3</c:v>
                </c:pt>
                <c:pt idx="275">
                  <c:v>6.5718710456357902E-3</c:v>
                </c:pt>
                <c:pt idx="276">
                  <c:v>6.5654417902321601E-3</c:v>
                </c:pt>
                <c:pt idx="277">
                  <c:v>6.55877045410085E-3</c:v>
                </c:pt>
                <c:pt idx="278">
                  <c:v>6.5518566715817798E-3</c:v>
                </c:pt>
                <c:pt idx="279">
                  <c:v>6.5447000664521299E-3</c:v>
                </c:pt>
                <c:pt idx="280">
                  <c:v>6.5373002518147602E-3</c:v>
                </c:pt>
                <c:pt idx="281">
                  <c:v>6.52965682998464E-3</c:v>
                </c:pt>
                <c:pt idx="282">
                  <c:v>6.5217693923728098E-3</c:v>
                </c:pt>
                <c:pt idx="283">
                  <c:v>6.51363751937008E-3</c:v>
                </c:pt>
                <c:pt idx="284">
                  <c:v>6.5052607802263103E-3</c:v>
                </c:pt>
                <c:pt idx="285">
                  <c:v>6.4966387329310898E-3</c:v>
                </c:pt>
                <c:pt idx="286">
                  <c:v>6.4877709240880798E-3</c:v>
                </c:pt>
                <c:pt idx="287">
                  <c:v>6.4786568887916203E-3</c:v>
                </c:pt>
                <c:pt idx="288">
                  <c:v>6.4692961504980596E-3</c:v>
                </c:pt>
                <c:pt idx="289">
                  <c:v>6.4596882208955804E-3</c:v>
                </c:pt>
                <c:pt idx="290">
                  <c:v>6.4498325997721304E-3</c:v>
                </c:pt>
                <c:pt idx="291">
                  <c:v>6.43972877488104E-3</c:v>
                </c:pt>
                <c:pt idx="292">
                  <c:v>6.4293762218038397E-3</c:v>
                </c:pt>
                <c:pt idx="293">
                  <c:v>6.4187744038100899E-3</c:v>
                </c:pt>
                <c:pt idx="294">
                  <c:v>6.4079227717155603E-3</c:v>
                </c:pt>
                <c:pt idx="295">
                  <c:v>6.3968207637366001E-3</c:v>
                </c:pt>
                <c:pt idx="296">
                  <c:v>6.3854678053435997E-3</c:v>
                </c:pt>
                <c:pt idx="297">
                  <c:v>6.3738633091090504E-3</c:v>
                </c:pt>
                <c:pt idx="298">
                  <c:v>6.3620066745545701E-3</c:v>
                </c:pt>
                <c:pt idx="299">
                  <c:v>6.3498972879949701E-3</c:v>
                </c:pt>
                <c:pt idx="300">
                  <c:v>6.3375345223777397E-3</c:v>
                </c:pt>
                <c:pt idx="301">
                  <c:v>6.3249177371210502E-3</c:v>
                </c:pt>
                <c:pt idx="302">
                  <c:v>6.3120462779476302E-3</c:v>
                </c:pt>
                <c:pt idx="303">
                  <c:v>6.2989194767149002E-3</c:v>
                </c:pt>
                <c:pt idx="304">
                  <c:v>6.2855366512435196E-3</c:v>
                </c:pt>
                <c:pt idx="305">
                  <c:v>6.2718971051396698E-3</c:v>
                </c:pt>
                <c:pt idx="306">
                  <c:v>6.2580001276161803E-3</c:v>
                </c:pt>
                <c:pt idx="307">
                  <c:v>6.2438449933092197E-3</c:v>
                </c:pt>
                <c:pt idx="308">
                  <c:v>6.2294309620897301E-3</c:v>
                </c:pt>
                <c:pt idx="309">
                  <c:v>6.2147572788738203E-3</c:v>
                </c:pt>
                <c:pt idx="310">
                  <c:v>6.1998231734266699E-3</c:v>
                </c:pt>
                <c:pt idx="311">
                  <c:v>6.1846278601631402E-3</c:v>
                </c:pt>
                <c:pt idx="312">
                  <c:v>6.1691705379446401E-3</c:v>
                </c:pt>
                <c:pt idx="313">
                  <c:v>6.1534503898708097E-3</c:v>
                </c:pt>
                <c:pt idx="314">
                  <c:v>6.1374665830680403E-3</c:v>
                </c:pt>
                <c:pt idx="315">
                  <c:v>6.1212182684719004E-3</c:v>
                </c:pt>
                <c:pt idx="316">
                  <c:v>6.1047045806057604E-3</c:v>
                </c:pt>
                <c:pt idx="317">
                  <c:v>6.0879246373544103E-3</c:v>
                </c:pt>
                <c:pt idx="318">
                  <c:v>6.0708775397334998E-3</c:v>
                </c:pt>
                <c:pt idx="319">
                  <c:v>6.0535623716522899E-3</c:v>
                </c:pt>
                <c:pt idx="320">
                  <c:v>6.0359781996725701E-3</c:v>
                </c:pt>
                <c:pt idx="321">
                  <c:v>6.0181240727618501E-3</c:v>
                </c:pt>
                <c:pt idx="322">
                  <c:v>5.9999990220411404E-3</c:v>
                </c:pt>
                <c:pt idx="323">
                  <c:v>5.9816020605265403E-3</c:v>
                </c:pt>
                <c:pt idx="324">
                  <c:v>5.9629321828660398E-3</c:v>
                </c:pt>
                <c:pt idx="325">
                  <c:v>5.9439883650701303E-3</c:v>
                </c:pt>
                <c:pt idx="326">
                  <c:v>5.9247695642346302E-3</c:v>
                </c:pt>
                <c:pt idx="327">
                  <c:v>5.9052747182605E-3</c:v>
                </c:pt>
                <c:pt idx="328">
                  <c:v>5.8855027455643003E-3</c:v>
                </c:pt>
                <c:pt idx="329">
                  <c:v>5.8654525447836203E-3</c:v>
                </c:pt>
                <c:pt idx="330">
                  <c:v>5.8451229944749498E-3</c:v>
                </c:pt>
                <c:pt idx="331">
                  <c:v>5.8245129528051703E-3</c:v>
                </c:pt>
                <c:pt idx="332">
                  <c:v>5.8036212572355403E-3</c:v>
                </c:pt>
                <c:pt idx="333">
                  <c:v>5.7824467241985103E-3</c:v>
                </c:pt>
                <c:pt idx="334">
                  <c:v>5.7609881487663403E-3</c:v>
                </c:pt>
                <c:pt idx="335">
                  <c:v>5.73924430431329E-3</c:v>
                </c:pt>
                <c:pt idx="336">
                  <c:v>5.7172139421683898E-3</c:v>
                </c:pt>
                <c:pt idx="337">
                  <c:v>5.69489579126048E-3</c:v>
                </c:pt>
                <c:pt idx="338">
                  <c:v>5.6722885577555997E-3</c:v>
                </c:pt>
                <c:pt idx="339">
                  <c:v>5.6493909246842899E-3</c:v>
                </c:pt>
                <c:pt idx="340">
                  <c:v>5.6262015515608299E-3</c:v>
                </c:pt>
                <c:pt idx="341">
                  <c:v>5.6027190739934103E-3</c:v>
                </c:pt>
                <c:pt idx="342">
                  <c:v>5.57894210328391E-3</c:v>
                </c:pt>
                <c:pt idx="343">
                  <c:v>5.5548692260193799E-3</c:v>
                </c:pt>
                <c:pt idx="344">
                  <c:v>5.53049900365202E-3</c:v>
                </c:pt>
                <c:pt idx="345">
                  <c:v>5.5058299720698398E-3</c:v>
                </c:pt>
                <c:pt idx="346">
                  <c:v>5.4808606411559197E-3</c:v>
                </c:pt>
                <c:pt idx="347">
                  <c:v>5.4555894943384203E-3</c:v>
                </c:pt>
                <c:pt idx="348">
                  <c:v>5.4300149881264101E-3</c:v>
                </c:pt>
                <c:pt idx="349">
                  <c:v>5.4041355516372298E-3</c:v>
                </c:pt>
                <c:pt idx="350">
                  <c:v>5.3779495861098698E-3</c:v>
                </c:pt>
                <c:pt idx="351">
                  <c:v>5.3514554644070404E-3</c:v>
                </c:pt>
                <c:pt idx="352">
                  <c:v>5.3246515305034403E-3</c:v>
                </c:pt>
                <c:pt idx="353">
                  <c:v>5.2975360989635798E-3</c:v>
                </c:pt>
                <c:pt idx="354">
                  <c:v>5.2701074544023504E-3</c:v>
                </c:pt>
                <c:pt idx="355">
                  <c:v>5.2423638509351703E-3</c:v>
                </c:pt>
                <c:pt idx="356">
                  <c:v>5.2143035116117703E-3</c:v>
                </c:pt>
                <c:pt idx="357">
                  <c:v>5.18592462783615E-3</c:v>
                </c:pt>
                <c:pt idx="358">
                  <c:v>5.1572253587712997E-3</c:v>
                </c:pt>
                <c:pt idx="359">
                  <c:v>5.1282038307277102E-3</c:v>
                </c:pt>
                <c:pt idx="360">
                  <c:v>5.09885813653647E-3</c:v>
                </c:pt>
                <c:pt idx="361">
                  <c:v>5.0691863349049404E-3</c:v>
                </c:pt>
                <c:pt idx="362">
                  <c:v>5.0391864497563599E-3</c:v>
                </c:pt>
                <c:pt idx="363">
                  <c:v>5.0088564695502302E-3</c:v>
                </c:pt>
                <c:pt idx="364">
                  <c:v>4.9781943465850203E-3</c:v>
                </c:pt>
                <c:pt idx="365">
                  <c:v>4.9471979962831996E-3</c:v>
                </c:pt>
                <c:pt idx="366">
                  <c:v>4.9158652964540897E-3</c:v>
                </c:pt>
                <c:pt idx="367">
                  <c:v>4.8841940865389502E-3</c:v>
                </c:pt>
                <c:pt idx="368">
                  <c:v>4.8521821668339998E-3</c:v>
                </c:pt>
                <c:pt idx="369">
                  <c:v>4.8198272976925803E-3</c:v>
                </c:pt>
                <c:pt idx="370">
                  <c:v>4.7871271987041204E-3</c:v>
                </c:pt>
                <c:pt idx="371">
                  <c:v>4.7540795478512102E-3</c:v>
                </c:pt>
                <c:pt idx="372">
                  <c:v>4.72068198064143E-3</c:v>
                </c:pt>
                <c:pt idx="373">
                  <c:v>4.6869320892170699E-3</c:v>
                </c:pt>
                <c:pt idx="374">
                  <c:v>4.6528274214363502E-3</c:v>
                </c:pt>
                <c:pt idx="375">
                  <c:v>4.6183654799306301E-3</c:v>
                </c:pt>
                <c:pt idx="376">
                  <c:v>4.5835437211336197E-3</c:v>
                </c:pt>
                <c:pt idx="377">
                  <c:v>4.5483595542818098E-3</c:v>
                </c:pt>
                <c:pt idx="378">
                  <c:v>4.5128103403871602E-3</c:v>
                </c:pt>
                <c:pt idx="379">
                  <c:v>4.4768933911785097E-3</c:v>
                </c:pt>
                <c:pt idx="380">
                  <c:v>4.4406059680115904E-3</c:v>
                </c:pt>
                <c:pt idx="381">
                  <c:v>4.4039452807476103E-3</c:v>
                </c:pt>
                <c:pt idx="382">
                  <c:v>4.3669084865976303E-3</c:v>
                </c:pt>
                <c:pt idx="383">
                  <c:v>4.3294926889322601E-3</c:v>
                </c:pt>
                <c:pt idx="384">
                  <c:v>4.29169493605569E-3</c:v>
                </c:pt>
                <c:pt idx="385">
                  <c:v>4.2535122199416501E-3</c:v>
                </c:pt>
                <c:pt idx="386">
                  <c:v>4.2149414749312096E-3</c:v>
                </c:pt>
                <c:pt idx="387">
                  <c:v>4.1759795763910501E-3</c:v>
                </c:pt>
                <c:pt idx="388">
                  <c:v>4.13662333932784E-3</c:v>
                </c:pt>
                <c:pt idx="389">
                  <c:v>4.0968695169623804E-3</c:v>
                </c:pt>
                <c:pt idx="390">
                  <c:v>4.0567147992563203E-3</c:v>
                </c:pt>
                <c:pt idx="391">
                  <c:v>4.0161558113937E-3</c:v>
                </c:pt>
                <c:pt idx="392">
                  <c:v>3.9751891122138299E-3</c:v>
                </c:pt>
                <c:pt idx="393">
                  <c:v>3.9338111925934097E-3</c:v>
                </c:pt>
                <c:pt idx="394">
                  <c:v>3.8920184737772901E-3</c:v>
                </c:pt>
                <c:pt idx="395">
                  <c:v>3.8498073056540301E-3</c:v>
                </c:pt>
                <c:pt idx="396">
                  <c:v>3.8071739649757001E-3</c:v>
                </c:pt>
                <c:pt idx="397">
                  <c:v>3.7641146535188599E-3</c:v>
                </c:pt>
                <c:pt idx="398">
                  <c:v>3.7206254961847599E-3</c:v>
                </c:pt>
                <c:pt idx="399">
                  <c:v>3.6767025390348901E-3</c:v>
                </c:pt>
                <c:pt idx="400">
                  <c:v>3.63234174726218E-3</c:v>
                </c:pt>
                <c:pt idx="401">
                  <c:v>3.5875390030924098E-3</c:v>
                </c:pt>
                <c:pt idx="402">
                  <c:v>3.54229010361407E-3</c:v>
                </c:pt>
                <c:pt idx="403">
                  <c:v>3.4965907585335098E-3</c:v>
                </c:pt>
                <c:pt idx="404">
                  <c:v>3.4504365878532798E-3</c:v>
                </c:pt>
                <c:pt idx="405">
                  <c:v>3.4038231194676899E-3</c:v>
                </c:pt>
                <c:pt idx="406">
                  <c:v>3.3567457866757701E-3</c:v>
                </c:pt>
                <c:pt idx="407">
                  <c:v>3.30919992560564E-3</c:v>
                </c:pt>
                <c:pt idx="408">
                  <c:v>3.2611807725457902E-3</c:v>
                </c:pt>
                <c:pt idx="409">
                  <c:v>3.21268346118173E-3</c:v>
                </c:pt>
                <c:pt idx="410">
                  <c:v>3.1637030197329101E-3</c:v>
                </c:pt>
                <c:pt idx="411">
                  <c:v>3.11423436798333E-3</c:v>
                </c:pt>
                <c:pt idx="412">
                  <c:v>3.0642723142045702E-3</c:v>
                </c:pt>
                <c:pt idx="413">
                  <c:v>3.0138115519643999E-3</c:v>
                </c:pt>
                <c:pt idx="414">
                  <c:v>2.9628466568150801E-3</c:v>
                </c:pt>
                <c:pt idx="415">
                  <c:v>2.9113720828587799E-3</c:v>
                </c:pt>
                <c:pt idx="416">
                  <c:v>2.8593821591809199E-3</c:v>
                </c:pt>
                <c:pt idx="417">
                  <c:v>2.80687108614715E-3</c:v>
                </c:pt>
                <c:pt idx="418">
                  <c:v>2.7538329315590902E-3</c:v>
                </c:pt>
                <c:pt idx="419">
                  <c:v>2.7002616266578799E-3</c:v>
                </c:pt>
                <c:pt idx="420">
                  <c:v>2.6461509619726399E-3</c:v>
                </c:pt>
                <c:pt idx="421">
                  <c:v>2.5914945830045198E-3</c:v>
                </c:pt>
                <c:pt idx="422">
                  <c:v>2.5362859857371001E-3</c:v>
                </c:pt>
                <c:pt idx="423">
                  <c:v>2.48051851196842E-3</c:v>
                </c:pt>
                <c:pt idx="424">
                  <c:v>2.42418534445066E-3</c:v>
                </c:pt>
                <c:pt idx="425">
                  <c:v>2.3672795018328699E-3</c:v>
                </c:pt>
                <c:pt idx="426">
                  <c:v>2.30979383339405E-3</c:v>
                </c:pt>
                <c:pt idx="427">
                  <c:v>2.25172101355549E-3</c:v>
                </c:pt>
                <c:pt idx="428">
                  <c:v>2.19305353616463E-3</c:v>
                </c:pt>
                <c:pt idx="429">
                  <c:v>2.1337837085327999E-3</c:v>
                </c:pt>
                <c:pt idx="430">
                  <c:v>2.0739036452214702E-3</c:v>
                </c:pt>
                <c:pt idx="431">
                  <c:v>2.0134052615567201E-3</c:v>
                </c:pt>
                <c:pt idx="432">
                  <c:v>1.9522802668614199E-3</c:v>
                </c:pt>
                <c:pt idx="433">
                  <c:v>1.8905201573896199E-3</c:v>
                </c:pt>
                <c:pt idx="434">
                  <c:v>1.82811620894689E-3</c:v>
                </c:pt>
                <c:pt idx="435">
                  <c:v>1.76505946917776E-3</c:v>
                </c:pt>
                <c:pt idx="436">
                  <c:v>1.7013407495044799E-3</c:v>
                </c:pt>
                <c:pt idx="437">
                  <c:v>1.6369506166967001E-3</c:v>
                </c:pt>
                <c:pt idx="438">
                  <c:v>1.57187938405055E-3</c:v>
                </c:pt>
                <c:pt idx="439">
                  <c:v>1.5061171021559E-3</c:v>
                </c:pt>
                <c:pt idx="440">
                  <c:v>1.43965354922709E-3</c:v>
                </c:pt>
                <c:pt idx="441">
                  <c:v>1.37247822097409E-3</c:v>
                </c:pt>
                <c:pt idx="442">
                  <c:v>1.3045803199847E-3</c:v>
                </c:pt>
                <c:pt idx="443">
                  <c:v>1.2359487445896299E-3</c:v>
                </c:pt>
                <c:pt idx="444">
                  <c:v>1.16657207717953E-3</c:v>
                </c:pt>
                <c:pt idx="445">
                  <c:v>1.09643857194302E-3</c:v>
                </c:pt>
                <c:pt idx="446">
                  <c:v>1.0255361419860801E-3</c:v>
                </c:pt>
                <c:pt idx="447">
                  <c:v>9.5385234579713001E-4</c:v>
                </c:pt>
                <c:pt idx="448">
                  <c:v>8.8137437301829896E-4</c:v>
                </c:pt>
                <c:pt idx="449">
                  <c:v>8.0808902947577903E-4</c:v>
                </c:pt>
                <c:pt idx="450">
                  <c:v>7.3398272142475803E-4</c:v>
                </c:pt>
                <c:pt idx="451">
                  <c:v>6.5904143895492999E-4</c:v>
                </c:pt>
                <c:pt idx="452">
                  <c:v>5.8325073850785003E-4</c:v>
                </c:pt>
                <c:pt idx="453">
                  <c:v>5.0659572443791697E-4</c:v>
                </c:pt>
                <c:pt idx="454">
                  <c:v>4.2906102956325999E-4</c:v>
                </c:pt>
                <c:pt idx="455">
                  <c:v>3.5063079463064302E-4</c:v>
                </c:pt>
                <c:pt idx="456">
                  <c:v>2.7128864662286301E-4</c:v>
                </c:pt>
                <c:pt idx="457">
                  <c:v>1.9101767582849799E-4</c:v>
                </c:pt>
                <c:pt idx="458">
                  <c:v>1.0980041158579701E-4</c:v>
                </c:pt>
                <c:pt idx="459">
                  <c:v>2.7618796608706498E-5</c:v>
                </c:pt>
                <c:pt idx="460">
                  <c:v>-5.5545840211351697E-5</c:v>
                </c:pt>
                <c:pt idx="461">
                  <c:v>-1.39712812633887E-4</c:v>
                </c:pt>
                <c:pt idx="462">
                  <c:v>-2.2490210765379701E-4</c:v>
                </c:pt>
                <c:pt idx="463">
                  <c:v>-3.1113441796880499E-4</c:v>
                </c:pt>
                <c:pt idx="464">
                  <c:v>-3.98431176476704E-4</c:v>
                </c:pt>
                <c:pt idx="465">
                  <c:v>-4.8681459295596099E-4</c:v>
                </c:pt>
                <c:pt idx="466">
                  <c:v>-5.7630769310267299E-4</c:v>
                </c:pt>
                <c:pt idx="467">
                  <c:v>-6.6693436010675897E-4</c:v>
                </c:pt>
                <c:pt idx="468">
                  <c:v>-7.5871937897648099E-4</c:v>
                </c:pt>
                <c:pt idx="469">
                  <c:v>-8.5168848383007005E-4</c:v>
                </c:pt>
                <c:pt idx="470">
                  <c:v>-9.4586840840271203E-4</c:v>
                </c:pt>
                <c:pt idx="471">
                  <c:v>-1.0412869400383601E-3</c:v>
                </c:pt>
                <c:pt idx="472">
                  <c:v>-1.13797297746212E-3</c:v>
                </c:pt>
                <c:pt idx="473">
                  <c:v>-1.2359565926610501E-3</c:v>
                </c:pt>
                <c:pt idx="474">
                  <c:v>-1.3352690972341999E-3</c:v>
                </c:pt>
                <c:pt idx="475">
                  <c:v>-1.4359431136096799E-3</c:v>
                </c:pt>
                <c:pt idx="476">
                  <c:v>-1.5380126515714501E-3</c:v>
                </c:pt>
                <c:pt idx="477">
                  <c:v>-1.64151319058419E-3</c:v>
                </c:pt>
                <c:pt idx="478">
                  <c:v>-1.74648176845908E-3</c:v>
                </c:pt>
                <c:pt idx="479">
                  <c:v>-1.85295707696596E-3</c:v>
                </c:pt>
                <c:pt idx="480">
                  <c:v>-1.9609795650635201E-3</c:v>
                </c:pt>
                <c:pt idx="481">
                  <c:v>-2.07059155050028E-3</c:v>
                </c:pt>
                <c:pt idx="482">
                  <c:v>-2.1818373406245501E-3</c:v>
                </c:pt>
                <c:pt idx="483">
                  <c:v>-2.2947633633462199E-3</c:v>
                </c:pt>
                <c:pt idx="484">
                  <c:v>-2.4094183093064498E-3</c:v>
                </c:pt>
                <c:pt idx="485">
                  <c:v>-2.5258532864429698E-3</c:v>
                </c:pt>
                <c:pt idx="486">
                  <c:v>-2.6441219882931502E-3</c:v>
                </c:pt>
                <c:pt idx="487">
                  <c:v>-2.7642808775450701E-3</c:v>
                </c:pt>
                <c:pt idx="488">
                  <c:v>-2.8863893865539799E-3</c:v>
                </c:pt>
                <c:pt idx="489">
                  <c:v>-3.0105101367677799E-3</c:v>
                </c:pt>
                <c:pt idx="490">
                  <c:v>-3.1367091792771301E-3</c:v>
                </c:pt>
                <c:pt idx="491">
                  <c:v>-3.26505625901401E-3</c:v>
                </c:pt>
                <c:pt idx="492">
                  <c:v>-3.39562510549023E-3</c:v>
                </c:pt>
                <c:pt idx="493">
                  <c:v>-3.5284937533877399E-3</c:v>
                </c:pt>
                <c:pt idx="494">
                  <c:v>-3.66374489681529E-3</c:v>
                </c:pt>
                <c:pt idx="495">
                  <c:v>-3.8014662816306401E-3</c:v>
                </c:pt>
                <c:pt idx="496">
                  <c:v>-3.9417511409193997E-3</c:v>
                </c:pt>
                <c:pt idx="497">
                  <c:v>-4.0846986795471099E-3</c:v>
                </c:pt>
                <c:pt idx="498">
                  <c:v>-4.2304146146782901E-3</c:v>
                </c:pt>
                <c:pt idx="499">
                  <c:v>-4.37901178032289E-3</c:v>
                </c:pt>
                <c:pt idx="500">
                  <c:v>-4.5306108053802504E-3</c:v>
                </c:pt>
                <c:pt idx="501">
                  <c:v>-4.6853408763385604E-3</c:v>
                </c:pt>
                <c:pt idx="502">
                  <c:v>-4.8433405978428696E-3</c:v>
                </c:pt>
                <c:pt idx="503">
                  <c:v>-5.0047589668383097E-3</c:v>
                </c:pt>
                <c:pt idx="504">
                  <c:v>-5.1697564790586297E-3</c:v>
                </c:pt>
                <c:pt idx="505">
                  <c:v>-5.3385063903825698E-3</c:v>
                </c:pt>
                <c:pt idx="506">
                  <c:v>-5.51119616024906E-3</c:v>
                </c:pt>
                <c:pt idx="507">
                  <c:v>-5.6880291101145302E-3</c:v>
                </c:pt>
                <c:pt idx="508">
                  <c:v>-5.8692263372156599E-3</c:v>
                </c:pt>
                <c:pt idx="509">
                  <c:v>-5.9111038103443298E-3</c:v>
                </c:pt>
                <c:pt idx="510">
                  <c:v>-5.9571835834804198E-3</c:v>
                </c:pt>
                <c:pt idx="511">
                  <c:v>-6.0075427971203301E-3</c:v>
                </c:pt>
                <c:pt idx="512">
                  <c:v>-6.0622556731552103E-3</c:v>
                </c:pt>
                <c:pt idx="513">
                  <c:v>-6.1213955877903702E-3</c:v>
                </c:pt>
                <c:pt idx="514">
                  <c:v>-6.1850349592310998E-3</c:v>
                </c:pt>
                <c:pt idx="515">
                  <c:v>-6.2532451301628399E-3</c:v>
                </c:pt>
                <c:pt idx="516">
                  <c:v>-6.3260962448415201E-3</c:v>
                </c:pt>
                <c:pt idx="517">
                  <c:v>-6.4036571206051596E-3</c:v>
                </c:pt>
                <c:pt idx="518">
                  <c:v>-6.4859951136160198E-3</c:v>
                </c:pt>
                <c:pt idx="519">
                  <c:v>-6.5731759786332201E-3</c:v>
                </c:pt>
                <c:pt idx="520">
                  <c:v>-6.6652637226116704E-3</c:v>
                </c:pt>
                <c:pt idx="521">
                  <c:v>-6.7623204519185196E-3</c:v>
                </c:pt>
                <c:pt idx="522">
                  <c:v>-6.86440621295328E-3</c:v>
                </c:pt>
                <c:pt idx="523">
                  <c:v>-6.9715788259484103E-3</c:v>
                </c:pt>
                <c:pt idx="524">
                  <c:v>-7.0838937117270904E-3</c:v>
                </c:pt>
                <c:pt idx="525">
                  <c:v>-7.2014037111848596E-3</c:v>
                </c:pt>
                <c:pt idx="526">
                  <c:v>-7.3241588972571599E-3</c:v>
                </c:pt>
                <c:pt idx="527">
                  <c:v>-7.4522063791319197E-3</c:v>
                </c:pt>
                <c:pt idx="528">
                  <c:v>-7.58559009845566E-3</c:v>
                </c:pt>
                <c:pt idx="529">
                  <c:v>-7.7243506172821703E-3</c:v>
                </c:pt>
                <c:pt idx="530">
                  <c:v>-7.8685248974996597E-3</c:v>
                </c:pt>
                <c:pt idx="531">
                  <c:v>-8.0181460714766895E-3</c:v>
                </c:pt>
                <c:pt idx="532">
                  <c:v>-8.1732432036511603E-3</c:v>
                </c:pt>
                <c:pt idx="533">
                  <c:v>-8.3338410427914508E-3</c:v>
                </c:pt>
                <c:pt idx="534">
                  <c:v>-8.4999597646451801E-3</c:v>
                </c:pt>
                <c:pt idx="535">
                  <c:v>-8.6716147046949302E-3</c:v>
                </c:pt>
                <c:pt idx="536">
                  <c:v>-8.8488160807285495E-3</c:v>
                </c:pt>
                <c:pt idx="537">
                  <c:v>-9.0315687049307199E-3</c:v>
                </c:pt>
                <c:pt idx="538">
                  <c:v>-9.2198716852026196E-3</c:v>
                </c:pt>
                <c:pt idx="539">
                  <c:v>-9.4137181154048608E-3</c:v>
                </c:pt>
                <c:pt idx="540">
                  <c:v>-9.6130947542253306E-3</c:v>
                </c:pt>
                <c:pt idx="541">
                  <c:v>-9.8179816923660308E-3</c:v>
                </c:pt>
                <c:pt idx="542">
                  <c:v>-1.0028352007744599E-2</c:v>
                </c:pt>
                <c:pt idx="543">
                  <c:v>-1.02441714084046E-2</c:v>
                </c:pt>
                <c:pt idx="544">
                  <c:v>-1.0465397862830199E-2</c:v>
                </c:pt>
                <c:pt idx="545">
                  <c:v>-1.06919812173654E-2</c:v>
                </c:pt>
                <c:pt idx="546">
                  <c:v>-1.09238628004349E-2</c:v>
                </c:pt>
                <c:pt idx="547">
                  <c:v>-1.1160975013276E-2</c:v>
                </c:pt>
                <c:pt idx="548">
                  <c:v>-1.1403240906894501E-2</c:v>
                </c:pt>
                <c:pt idx="549">
                  <c:v>-1.16505737449636E-2</c:v>
                </c:pt>
                <c:pt idx="550">
                  <c:v>-1.1902876552401499E-2</c:v>
                </c:pt>
                <c:pt idx="551">
                  <c:v>-1.21600416493733E-2</c:v>
                </c:pt>
                <c:pt idx="552">
                  <c:v>-1.24219501704795E-2</c:v>
                </c:pt>
                <c:pt idx="553">
                  <c:v>-1.2688471568916299E-2</c:v>
                </c:pt>
                <c:pt idx="554">
                  <c:v>-1.2959463105415899E-2</c:v>
                </c:pt>
                <c:pt idx="555">
                  <c:v>-1.32347693218006E-2</c:v>
                </c:pt>
                <c:pt idx="556">
                  <c:v>-1.3514221499025101E-2</c:v>
                </c:pt>
                <c:pt idx="557">
                  <c:v>-1.37976370996159E-2</c:v>
                </c:pt>
                <c:pt idx="558">
                  <c:v>-1.40848191944664E-2</c:v>
                </c:pt>
                <c:pt idx="559">
                  <c:v>-1.4375555874001999E-2</c:v>
                </c:pt>
                <c:pt idx="560">
                  <c:v>-1.46696196437916E-2</c:v>
                </c:pt>
                <c:pt idx="561">
                  <c:v>-1.49667668047624E-2</c:v>
                </c:pt>
                <c:pt idx="562">
                  <c:v>-1.52667368182551E-2</c:v>
                </c:pt>
                <c:pt idx="563">
                  <c:v>-1.55692516562715E-2</c:v>
                </c:pt>
                <c:pt idx="564">
                  <c:v>-1.58740151373735E-2</c:v>
                </c:pt>
                <c:pt idx="565">
                  <c:v>-1.6180712248846801E-2</c:v>
                </c:pt>
                <c:pt idx="566">
                  <c:v>-1.6489008455898398E-2</c:v>
                </c:pt>
                <c:pt idx="567">
                  <c:v>-1.67985489988586E-2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8D5-4828-9207-1F56BEDB9CF4}"/>
            </c:ext>
          </c:extLst>
        </c:ser>
        <c:ser>
          <c:idx val="11"/>
          <c:order val="11"/>
          <c:tx>
            <c:v>0.5% 300kPa L51</c:v>
          </c:tx>
          <c:spPr>
            <a:ln w="28800">
              <a:solidFill>
                <a:srgbClr val="FF0000"/>
              </a:solidFill>
              <a:custDash>
                <a:ds d="197000" sp="197000"/>
              </a:custDash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Exp_res!$CD$3:$CD$650</c:f>
              <c:numCache>
                <c:formatCode>General</c:formatCode>
                <c:ptCount val="648"/>
                <c:pt idx="0">
                  <c:v>0</c:v>
                </c:pt>
                <c:pt idx="1">
                  <c:v>1.65739022087686E-5</c:v>
                </c:pt>
                <c:pt idx="2">
                  <c:v>5.1911877005646698E-5</c:v>
                </c:pt>
                <c:pt idx="3">
                  <c:v>8.7708379804608399E-5</c:v>
                </c:pt>
                <c:pt idx="4">
                  <c:v>1.2396829980908101E-4</c:v>
                </c:pt>
                <c:pt idx="5">
                  <c:v>1.60696310701677E-4</c:v>
                </c:pt>
                <c:pt idx="6">
                  <c:v>1.9789666170916799E-4</c:v>
                </c:pt>
                <c:pt idx="7">
                  <c:v>2.35573166922553E-4</c:v>
                </c:pt>
                <c:pt idx="8">
                  <c:v>2.7372921021457102E-4</c:v>
                </c:pt>
                <c:pt idx="9">
                  <c:v>3.1236775355691199E-4</c:v>
                </c:pt>
                <c:pt idx="10">
                  <c:v>3.51491346558381E-4</c:v>
                </c:pt>
                <c:pt idx="11">
                  <c:v>3.9110213662756202E-4</c:v>
                </c:pt>
                <c:pt idx="12">
                  <c:v>4.3120187953787399E-4</c:v>
                </c:pt>
                <c:pt idx="13">
                  <c:v>4.7179195029184901E-4</c:v>
                </c:pt>
                <c:pt idx="14">
                  <c:v>5.1287335421977705E-4</c:v>
                </c:pt>
                <c:pt idx="15">
                  <c:v>5.5444673826737995E-4</c:v>
                </c:pt>
                <c:pt idx="16">
                  <c:v>5.9651240243493997E-4</c:v>
                </c:pt>
                <c:pt idx="17">
                  <c:v>6.3907031133511203E-4</c:v>
                </c:pt>
                <c:pt idx="18">
                  <c:v>6.8212010583839397E-4</c:v>
                </c:pt>
                <c:pt idx="19">
                  <c:v>7.2566111477909395E-4</c:v>
                </c:pt>
                <c:pt idx="20">
                  <c:v>7.6969236669463396E-4</c:v>
                </c:pt>
                <c:pt idx="21">
                  <c:v>8.1421260157302602E-4</c:v>
                </c:pt>
                <c:pt idx="22">
                  <c:v>8.5922028258540099E-4</c:v>
                </c:pt>
                <c:pt idx="23">
                  <c:v>9.0471360777973097E-4</c:v>
                </c:pt>
                <c:pt idx="24">
                  <c:v>9.5069052171636598E-4</c:v>
                </c:pt>
                <c:pt idx="25">
                  <c:v>9.971487270236069E-4</c:v>
                </c:pt>
                <c:pt idx="26">
                  <c:v>1.0440856958554201E-3</c:v>
                </c:pt>
                <c:pt idx="27">
                  <c:v>1.0914986812337901E-3</c:v>
                </c:pt>
                <c:pt idx="28">
                  <c:v>1.13938472825831E-3</c:v>
                </c:pt>
                <c:pt idx="29">
                  <c:v>1.18774068516931E-3</c:v>
                </c:pt>
                <c:pt idx="30">
                  <c:v>1.23656321424877E-3</c:v>
                </c:pt>
                <c:pt idx="31">
                  <c:v>1.28584880254717E-3</c:v>
                </c:pt>
                <c:pt idx="32">
                  <c:v>1.33559377242398E-3</c:v>
                </c:pt>
                <c:pt idx="33">
                  <c:v>1.38579429189057E-3</c:v>
                </c:pt>
                <c:pt idx="34">
                  <c:v>1.4364463847470999E-3</c:v>
                </c:pt>
                <c:pt idx="35">
                  <c:v>1.48754594050272E-3</c:v>
                </c:pt>
                <c:pt idx="36">
                  <c:v>1.53908872407281E-3</c:v>
                </c:pt>
                <c:pt idx="37">
                  <c:v>1.59107038524582E-3</c:v>
                </c:pt>
                <c:pt idx="38">
                  <c:v>1.64348646791369E-3</c:v>
                </c:pt>
                <c:pt idx="39">
                  <c:v>1.6963324190606801E-3</c:v>
                </c:pt>
                <c:pt idx="40">
                  <c:v>1.74960359750675E-3</c:v>
                </c:pt>
                <c:pt idx="41">
                  <c:v>1.8032952824015599E-3</c:v>
                </c:pt>
                <c:pt idx="42">
                  <c:v>1.8574026814665199E-3</c:v>
                </c:pt>
                <c:pt idx="43">
                  <c:v>1.9119209389830401E-3</c:v>
                </c:pt>
                <c:pt idx="44">
                  <c:v>1.9668451435246601E-3</c:v>
                </c:pt>
                <c:pt idx="45">
                  <c:v>2.0221703354342101E-3</c:v>
                </c:pt>
                <c:pt idx="46">
                  <c:v>2.0778915140434199E-3</c:v>
                </c:pt>
                <c:pt idx="47">
                  <c:v>2.1340036446374799E-3</c:v>
                </c:pt>
                <c:pt idx="48">
                  <c:v>2.19050166516412E-3</c:v>
                </c:pt>
                <c:pt idx="49">
                  <c:v>2.2473804926894901E-3</c:v>
                </c:pt>
                <c:pt idx="50">
                  <c:v>2.3046350296016399E-3</c:v>
                </c:pt>
                <c:pt idx="51">
                  <c:v>2.3622601695652301E-3</c:v>
                </c:pt>
                <c:pt idx="52">
                  <c:v>2.42025080322878E-3</c:v>
                </c:pt>
                <c:pt idx="53">
                  <c:v>2.47860182368841E-3</c:v>
                </c:pt>
                <c:pt idx="54">
                  <c:v>2.5373081317106999E-3</c:v>
                </c:pt>
                <c:pt idx="55">
                  <c:v>2.5963646407188199E-3</c:v>
                </c:pt>
                <c:pt idx="56">
                  <c:v>2.6557662815457398E-3</c:v>
                </c:pt>
                <c:pt idx="57">
                  <c:v>2.7155080069578199E-3</c:v>
                </c:pt>
                <c:pt idx="58">
                  <c:v>2.7755847959546002E-3</c:v>
                </c:pt>
                <c:pt idx="59">
                  <c:v>2.83599165784784E-3</c:v>
                </c:pt>
                <c:pt idx="60">
                  <c:v>2.89672363612546E-3</c:v>
                </c:pt>
                <c:pt idx="61">
                  <c:v>2.95777581210472E-3</c:v>
                </c:pt>
                <c:pt idx="62">
                  <c:v>3.0191433083799901E-3</c:v>
                </c:pt>
                <c:pt idx="63">
                  <c:v>3.08082129206956E-3</c:v>
                </c:pt>
                <c:pt idx="64">
                  <c:v>3.1428049778676401E-3</c:v>
                </c:pt>
                <c:pt idx="65">
                  <c:v>3.20508963090572E-3</c:v>
                </c:pt>
                <c:pt idx="66">
                  <c:v>3.2676705694294102E-3</c:v>
                </c:pt>
                <c:pt idx="67">
                  <c:v>3.3305431672953001E-3</c:v>
                </c:pt>
                <c:pt idx="68">
                  <c:v>3.3937028562944799E-3</c:v>
                </c:pt>
                <c:pt idx="69">
                  <c:v>3.45714512830615E-3</c:v>
                </c:pt>
                <c:pt idx="70">
                  <c:v>3.5208655372889999E-3</c:v>
                </c:pt>
                <c:pt idx="71">
                  <c:v>3.5848597011139999E-3</c:v>
                </c:pt>
                <c:pt idx="72">
                  <c:v>3.6491233032442099E-3</c:v>
                </c:pt>
                <c:pt idx="73">
                  <c:v>3.7136520942681402E-3</c:v>
                </c:pt>
                <c:pt idx="74">
                  <c:v>3.7784418932903701E-3</c:v>
                </c:pt>
                <c:pt idx="75">
                  <c:v>3.8434885891857101E-3</c:v>
                </c:pt>
                <c:pt idx="76">
                  <c:v>3.9087881417216204E-3</c:v>
                </c:pt>
                <c:pt idx="77">
                  <c:v>3.9743365825544901E-3</c:v>
                </c:pt>
                <c:pt idx="78">
                  <c:v>4.0401300161041096E-3</c:v>
                </c:pt>
                <c:pt idx="79">
                  <c:v>4.1061646203122302E-3</c:v>
                </c:pt>
                <c:pt idx="80">
                  <c:v>4.1724366472894901E-3</c:v>
                </c:pt>
                <c:pt idx="81">
                  <c:v>4.2389424238555998E-3</c:v>
                </c:pt>
                <c:pt idx="82">
                  <c:v>4.3056783519777502E-3</c:v>
                </c:pt>
                <c:pt idx="83">
                  <c:v>4.37264090911207E-3</c:v>
                </c:pt>
                <c:pt idx="84">
                  <c:v>4.4398266484525E-3</c:v>
                </c:pt>
                <c:pt idx="85">
                  <c:v>4.5072321990908297E-3</c:v>
                </c:pt>
                <c:pt idx="86">
                  <c:v>4.5748542660938403E-3</c:v>
                </c:pt>
                <c:pt idx="87">
                  <c:v>4.6426896305006501E-3</c:v>
                </c:pt>
                <c:pt idx="88">
                  <c:v>4.71073514924456E-3</c:v>
                </c:pt>
                <c:pt idx="89">
                  <c:v>4.7789877550037602E-3</c:v>
                </c:pt>
                <c:pt idx="90">
                  <c:v>4.8474444559850997E-3</c:v>
                </c:pt>
                <c:pt idx="91">
                  <c:v>4.9161023356437596E-3</c:v>
                </c:pt>
                <c:pt idx="92">
                  <c:v>4.9849585523439703E-3</c:v>
                </c:pt>
                <c:pt idx="93">
                  <c:v>5.0540103389629101E-3</c:v>
                </c:pt>
                <c:pt idx="94">
                  <c:v>5.1232550024426999E-3</c:v>
                </c:pt>
                <c:pt idx="95">
                  <c:v>5.1926899232929502E-3</c:v>
                </c:pt>
                <c:pt idx="96">
                  <c:v>5.2623125550477498E-3</c:v>
                </c:pt>
                <c:pt idx="97">
                  <c:v>5.3321204236797598E-3</c:v>
                </c:pt>
                <c:pt idx="98">
                  <c:v>5.4021111269748796E-3</c:v>
                </c:pt>
                <c:pt idx="99">
                  <c:v>5.4722823338705104E-3</c:v>
                </c:pt>
                <c:pt idx="100">
                  <c:v>5.5426317837601298E-3</c:v>
                </c:pt>
                <c:pt idx="101">
                  <c:v>5.6131572857666696E-3</c:v>
                </c:pt>
                <c:pt idx="102">
                  <c:v>5.6838567179883096E-3</c:v>
                </c:pt>
                <c:pt idx="103">
                  <c:v>5.7547280267179098E-3</c:v>
                </c:pt>
                <c:pt idx="104">
                  <c:v>5.8257692256395502E-3</c:v>
                </c:pt>
                <c:pt idx="105">
                  <c:v>5.8969783950046598E-3</c:v>
                </c:pt>
                <c:pt idx="106">
                  <c:v>5.9683536807883502E-3</c:v>
                </c:pt>
                <c:pt idx="107">
                  <c:v>6.0398932938311002E-3</c:v>
                </c:pt>
                <c:pt idx="108">
                  <c:v>6.1115955089644097E-3</c:v>
                </c:pt>
                <c:pt idx="109">
                  <c:v>6.1834586641249297E-3</c:v>
                </c:pt>
                <c:pt idx="110">
                  <c:v>6.2554811594582602E-3</c:v>
                </c:pt>
                <c:pt idx="111">
                  <c:v>6.3276614564135797E-3</c:v>
                </c:pt>
                <c:pt idx="112">
                  <c:v>6.3999980768314601E-3</c:v>
                </c:pt>
                <c:pt idx="113">
                  <c:v>6.4724896020264501E-3</c:v>
                </c:pt>
                <c:pt idx="114">
                  <c:v>6.5451346718656597E-3</c:v>
                </c:pt>
                <c:pt idx="115">
                  <c:v>6.6179319838450901E-3</c:v>
                </c:pt>
                <c:pt idx="116">
                  <c:v>6.6908802921650402E-3</c:v>
                </c:pt>
                <c:pt idx="117">
                  <c:v>6.7639784068054499E-3</c:v>
                </c:pt>
                <c:pt idx="118">
                  <c:v>6.8372251926035396E-3</c:v>
                </c:pt>
                <c:pt idx="119">
                  <c:v>6.9106195683331902E-3</c:v>
                </c:pt>
                <c:pt idx="120">
                  <c:v>6.9841605057889998E-3</c:v>
                </c:pt>
                <c:pt idx="121">
                  <c:v>7.0578470288745199E-3</c:v>
                </c:pt>
                <c:pt idx="122">
                  <c:v>7.1316782126966804E-3</c:v>
                </c:pt>
                <c:pt idx="123">
                  <c:v>7.2056531826664204E-3</c:v>
                </c:pt>
                <c:pt idx="124">
                  <c:v>7.2797711136074602E-3</c:v>
                </c:pt>
                <c:pt idx="125">
                  <c:v>7.3540312288725802E-3</c:v>
                </c:pt>
                <c:pt idx="126">
                  <c:v>7.4284327994694E-3</c:v>
                </c:pt>
                <c:pt idx="127">
                  <c:v>7.5029751431956596E-3</c:v>
                </c:pt>
                <c:pt idx="128">
                  <c:v>7.5776576237845004E-3</c:v>
                </c:pt>
                <c:pt idx="129">
                  <c:v>7.6524796500612004E-3</c:v>
                </c:pt>
                <c:pt idx="130">
                  <c:v>7.7274406751104002E-3</c:v>
                </c:pt>
                <c:pt idx="131">
                  <c:v>7.8025401954555998E-3</c:v>
                </c:pt>
                <c:pt idx="132">
                  <c:v>7.8777777502511605E-3</c:v>
                </c:pt>
                <c:pt idx="133">
                  <c:v>7.9531529204860101E-3</c:v>
                </c:pt>
                <c:pt idx="134">
                  <c:v>8.0286653282012205E-3</c:v>
                </c:pt>
                <c:pt idx="135">
                  <c:v>8.1043146357203891E-3</c:v>
                </c:pt>
                <c:pt idx="136">
                  <c:v>8.1801005448935305E-3</c:v>
                </c:pt>
                <c:pt idx="137">
                  <c:v>8.2560227963547894E-3</c:v>
                </c:pt>
                <c:pt idx="138">
                  <c:v>8.3320811687942805E-3</c:v>
                </c:pt>
                <c:pt idx="139">
                  <c:v>8.4082754782437794E-3</c:v>
                </c:pt>
                <c:pt idx="140">
                  <c:v>8.4846055773770204E-3</c:v>
                </c:pt>
                <c:pt idx="141">
                  <c:v>8.5610713548240798E-3</c:v>
                </c:pt>
                <c:pt idx="142">
                  <c:v>8.6376727345005896E-3</c:v>
                </c:pt>
                <c:pt idx="143">
                  <c:v>8.7144096749511794E-3</c:v>
                </c:pt>
                <c:pt idx="144">
                  <c:v>8.7912821687079305E-3</c:v>
                </c:pt>
                <c:pt idx="145">
                  <c:v>8.8682902416630308E-3</c:v>
                </c:pt>
                <c:pt idx="146">
                  <c:v>8.9454339524564792E-3</c:v>
                </c:pt>
                <c:pt idx="147">
                  <c:v>9.0227133918782693E-3</c:v>
                </c:pt>
                <c:pt idx="148">
                  <c:v>9.1001286822851302E-3</c:v>
                </c:pt>
                <c:pt idx="149">
                  <c:v>9.1776799770319894E-3</c:v>
                </c:pt>
                <c:pt idx="150">
                  <c:v>9.2553674599178092E-3</c:v>
                </c:pt>
                <c:pt idx="151">
                  <c:v>9.33319134464578E-3</c:v>
                </c:pt>
                <c:pt idx="152">
                  <c:v>9.4111518742983104E-3</c:v>
                </c:pt>
                <c:pt idx="153">
                  <c:v>9.4892493208256004E-3</c:v>
                </c:pt>
                <c:pt idx="154">
                  <c:v>9.5674839845490307E-3</c:v>
                </c:pt>
                <c:pt idx="155">
                  <c:v>9.6458561936781009E-3</c:v>
                </c:pt>
                <c:pt idx="156">
                  <c:v>9.7243663038414693E-3</c:v>
                </c:pt>
                <c:pt idx="157">
                  <c:v>9.8030146976317793E-3</c:v>
                </c:pt>
                <c:pt idx="158">
                  <c:v>9.8818017841640002E-3</c:v>
                </c:pt>
                <c:pt idx="159">
                  <c:v>9.9607279986475197E-3</c:v>
                </c:pt>
                <c:pt idx="160">
                  <c:v>1.0039793801971101E-2</c:v>
                </c:pt>
                <c:pt idx="161">
                  <c:v>1.01189996803014E-2</c:v>
                </c:pt>
                <c:pt idx="162">
                  <c:v>1.0198346144694399E-2</c:v>
                </c:pt>
                <c:pt idx="163">
                  <c:v>1.02778337307199E-2</c:v>
                </c:pt>
                <c:pt idx="164">
                  <c:v>1.0357462998097901E-2</c:v>
                </c:pt>
                <c:pt idx="165">
                  <c:v>1.04372345303485E-2</c:v>
                </c:pt>
                <c:pt idx="166">
                  <c:v>1.0517148934453401E-2</c:v>
                </c:pt>
                <c:pt idx="167">
                  <c:v>1.0597206840529901E-2</c:v>
                </c:pt>
                <c:pt idx="168">
                  <c:v>1.0677408901516999E-2</c:v>
                </c:pt>
                <c:pt idx="169">
                  <c:v>1.0757755792872701E-2</c:v>
                </c:pt>
                <c:pt idx="170">
                  <c:v>1.08382482122838E-2</c:v>
                </c:pt>
                <c:pt idx="171">
                  <c:v>1.09188868793861E-2</c:v>
                </c:pt>
                <c:pt idx="172">
                  <c:v>1.09996725354968E-2</c:v>
                </c:pt>
                <c:pt idx="173">
                  <c:v>1.1080605943357601E-2</c:v>
                </c:pt>
                <c:pt idx="174">
                  <c:v>1.1161687886888901E-2</c:v>
                </c:pt>
                <c:pt idx="175">
                  <c:v>1.12429191709543E-2</c:v>
                </c:pt>
                <c:pt idx="176">
                  <c:v>1.1324300621135999E-2</c:v>
                </c:pt>
                <c:pt idx="177">
                  <c:v>1.14058330835208E-2</c:v>
                </c:pt>
                <c:pt idx="178">
                  <c:v>1.1487517424496101E-2</c:v>
                </c:pt>
                <c:pt idx="179">
                  <c:v>1.1569354530555799E-2</c:v>
                </c:pt>
                <c:pt idx="180">
                  <c:v>1.1651345308116399E-2</c:v>
                </c:pt>
                <c:pt idx="181">
                  <c:v>1.1733490683342699E-2</c:v>
                </c:pt>
                <c:pt idx="182">
                  <c:v>1.18157916019835E-2</c:v>
                </c:pt>
                <c:pt idx="183">
                  <c:v>1.1898249029215499E-2</c:v>
                </c:pt>
                <c:pt idx="184">
                  <c:v>1.19808639494985E-2</c:v>
                </c:pt>
                <c:pt idx="185">
                  <c:v>1.20636373664377E-2</c:v>
                </c:pt>
                <c:pt idx="186">
                  <c:v>1.21465703026563E-2</c:v>
                </c:pt>
                <c:pt idx="187">
                  <c:v>1.22296637996765E-2</c:v>
                </c:pt>
                <c:pt idx="188">
                  <c:v>1.2312918917809E-2</c:v>
                </c:pt>
                <c:pt idx="189">
                  <c:v>1.23963367360515E-2</c:v>
                </c:pt>
                <c:pt idx="190">
                  <c:v>1.2479918351995901E-2</c:v>
                </c:pt>
                <c:pt idx="191">
                  <c:v>1.2563664881742299E-2</c:v>
                </c:pt>
                <c:pt idx="192">
                  <c:v>1.2647577459823299E-2</c:v>
                </c:pt>
                <c:pt idx="193">
                  <c:v>1.2731657239135E-2</c:v>
                </c:pt>
                <c:pt idx="194">
                  <c:v>1.28159053908759E-2</c:v>
                </c:pt>
                <c:pt idx="195">
                  <c:v>1.29003231044948E-2</c:v>
                </c:pt>
                <c:pt idx="196">
                  <c:v>1.2984911587645E-2</c:v>
                </c:pt>
                <c:pt idx="197">
                  <c:v>1.30696720661472E-2</c:v>
                </c:pt>
                <c:pt idx="198">
                  <c:v>1.3154605783959401E-2</c:v>
                </c:pt>
                <c:pt idx="199">
                  <c:v>1.3239714003154501E-2</c:v>
                </c:pt>
                <c:pt idx="200">
                  <c:v>1.33249980039049E-2</c:v>
                </c:pt>
                <c:pt idx="201">
                  <c:v>1.3410459084474699E-2</c:v>
                </c:pt>
                <c:pt idx="202">
                  <c:v>1.34960985612188E-2</c:v>
                </c:pt>
                <c:pt idx="203">
                  <c:v>1.3581917768589601E-2</c:v>
                </c:pt>
                <c:pt idx="204">
                  <c:v>1.366791805915E-2</c:v>
                </c:pt>
                <c:pt idx="205">
                  <c:v>1.3754100803593501E-2</c:v>
                </c:pt>
                <c:pt idx="206">
                  <c:v>1.3840467390771801E-2</c:v>
                </c:pt>
                <c:pt idx="207">
                  <c:v>1.39270192277283E-2</c:v>
                </c:pt>
                <c:pt idx="208">
                  <c:v>1.40137577397389E-2</c:v>
                </c:pt>
                <c:pt idx="209">
                  <c:v>1.41006843703597E-2</c:v>
                </c:pt>
                <c:pt idx="210">
                  <c:v>1.4187800581480199E-2</c:v>
                </c:pt>
                <c:pt idx="211">
                  <c:v>1.4275107853384801E-2</c:v>
                </c:pt>
                <c:pt idx="212">
                  <c:v>1.4362607684819E-2</c:v>
                </c:pt>
                <c:pt idx="213">
                  <c:v>1.44503015930635E-2</c:v>
                </c:pt>
                <c:pt idx="214">
                  <c:v>1.45381911140143E-2</c:v>
                </c:pt>
                <c:pt idx="215">
                  <c:v>1.46262778022685E-2</c:v>
                </c:pt>
                <c:pt idx="216">
                  <c:v>1.47145632312181E-2</c:v>
                </c:pt>
                <c:pt idx="217">
                  <c:v>1.4803048993148099E-2</c:v>
                </c:pt>
                <c:pt idx="218">
                  <c:v>1.4891736699342999E-2</c:v>
                </c:pt>
                <c:pt idx="219">
                  <c:v>1.49806279801981E-2</c:v>
                </c:pt>
                <c:pt idx="220">
                  <c:v>1.5069724485337501E-2</c:v>
                </c:pt>
                <c:pt idx="221">
                  <c:v>1.51590278837392E-2</c:v>
                </c:pt>
                <c:pt idx="222">
                  <c:v>1.52485398638652E-2</c:v>
                </c:pt>
                <c:pt idx="223">
                  <c:v>1.5338262133798601E-2</c:v>
                </c:pt>
                <c:pt idx="224">
                  <c:v>1.5428196421387E-2</c:v>
                </c:pt>
                <c:pt idx="225">
                  <c:v>1.55183444743923E-2</c:v>
                </c:pt>
                <c:pt idx="226">
                  <c:v>1.56087080606459E-2</c:v>
                </c:pt>
                <c:pt idx="227">
                  <c:v>1.5699288968211201E-2</c:v>
                </c:pt>
                <c:pt idx="228">
                  <c:v>1.5790089005552201E-2</c:v>
                </c:pt>
                <c:pt idx="229">
                  <c:v>1.5881110001707902E-2</c:v>
                </c:pt>
                <c:pt idx="230">
                  <c:v>1.5972353806473799E-2</c:v>
                </c:pt>
                <c:pt idx="231">
                  <c:v>1.60638222905892E-2</c:v>
                </c:pt>
                <c:pt idx="232">
                  <c:v>1.6155517345931101E-2</c:v>
                </c:pt>
                <c:pt idx="233">
                  <c:v>1.6247440885714701E-2</c:v>
                </c:pt>
                <c:pt idx="234">
                  <c:v>1.63395948447E-2</c:v>
                </c:pt>
                <c:pt idx="235">
                  <c:v>1.64319811794056E-2</c:v>
                </c:pt>
                <c:pt idx="236">
                  <c:v>1.6524601868328E-2</c:v>
                </c:pt>
                <c:pt idx="237">
                  <c:v>1.6617458912168599E-2</c:v>
                </c:pt>
                <c:pt idx="238">
                  <c:v>1.6710554334067099E-2</c:v>
                </c:pt>
                <c:pt idx="239">
                  <c:v>1.68038901798407E-2</c:v>
                </c:pt>
                <c:pt idx="240">
                  <c:v>1.6897468518231502E-2</c:v>
                </c:pt>
                <c:pt idx="241">
                  <c:v>1.6991291441159601E-2</c:v>
                </c:pt>
                <c:pt idx="242">
                  <c:v>1.70853610639841E-2</c:v>
                </c:pt>
                <c:pt idx="243">
                  <c:v>1.717967952577E-2</c:v>
                </c:pt>
                <c:pt idx="244">
                  <c:v>1.7274248989563201E-2</c:v>
                </c:pt>
                <c:pt idx="245">
                  <c:v>1.7369071642671902E-2</c:v>
                </c:pt>
                <c:pt idx="246">
                  <c:v>1.74641496969557E-2</c:v>
                </c:pt>
                <c:pt idx="247">
                  <c:v>1.7559485389121901E-2</c:v>
                </c:pt>
                <c:pt idx="248">
                  <c:v>1.7655080981029098E-2</c:v>
                </c:pt>
                <c:pt idx="249">
                  <c:v>1.7750938759998301E-2</c:v>
                </c:pt>
                <c:pt idx="250">
                  <c:v>1.7847061039131799E-2</c:v>
                </c:pt>
                <c:pt idx="251">
                  <c:v>1.7943450157640001E-2</c:v>
                </c:pt>
                <c:pt idx="252">
                  <c:v>1.80401084811753E-2</c:v>
                </c:pt>
                <c:pt idx="253">
                  <c:v>1.8137038402174999E-2</c:v>
                </c:pt>
                <c:pt idx="254">
                  <c:v>1.8234242340211201E-2</c:v>
                </c:pt>
                <c:pt idx="255">
                  <c:v>1.8331722742349999E-2</c:v>
                </c:pt>
                <c:pt idx="256">
                  <c:v>1.8429482083517999E-2</c:v>
                </c:pt>
                <c:pt idx="257">
                  <c:v>1.8527522866878102E-2</c:v>
                </c:pt>
                <c:pt idx="258">
                  <c:v>1.8625847624213501E-2</c:v>
                </c:pt>
                <c:pt idx="259">
                  <c:v>1.87244589163202E-2</c:v>
                </c:pt>
                <c:pt idx="260">
                  <c:v>1.8823359333409499E-2</c:v>
                </c:pt>
                <c:pt idx="261">
                  <c:v>1.89225514955184E-2</c:v>
                </c:pt>
                <c:pt idx="262">
                  <c:v>1.9022038052929399E-2</c:v>
                </c:pt>
                <c:pt idx="263">
                  <c:v>1.9121821686600898E-2</c:v>
                </c:pt>
                <c:pt idx="264">
                  <c:v>1.9221905108605199E-2</c:v>
                </c:pt>
                <c:pt idx="265">
                  <c:v>1.93222910625785E-2</c:v>
                </c:pt>
                <c:pt idx="266">
                  <c:v>1.94229823241788E-2</c:v>
                </c:pt>
                <c:pt idx="267">
                  <c:v>1.9523981701555601E-2</c:v>
                </c:pt>
                <c:pt idx="268">
                  <c:v>1.9625292035828499E-2</c:v>
                </c:pt>
                <c:pt idx="269">
                  <c:v>1.9726916201577901E-2</c:v>
                </c:pt>
                <c:pt idx="270">
                  <c:v>1.98288571073451E-2</c:v>
                </c:pt>
                <c:pt idx="271">
                  <c:v>1.99311176961443E-2</c:v>
                </c:pt>
                <c:pt idx="272">
                  <c:v>2.00337009459855E-2</c:v>
                </c:pt>
                <c:pt idx="273">
                  <c:v>2.0136609870408499E-2</c:v>
                </c:pt>
                <c:pt idx="274">
                  <c:v>2.0239847519029599E-2</c:v>
                </c:pt>
                <c:pt idx="275">
                  <c:v>2.0343416978099299E-2</c:v>
                </c:pt>
                <c:pt idx="276">
                  <c:v>2.0447321371072399E-2</c:v>
                </c:pt>
                <c:pt idx="277">
                  <c:v>2.0551563859191099E-2</c:v>
                </c:pt>
                <c:pt idx="278">
                  <c:v>2.06561476420805E-2</c:v>
                </c:pt>
                <c:pt idx="279">
                  <c:v>2.0761075958356801E-2</c:v>
                </c:pt>
                <c:pt idx="280">
                  <c:v>2.0866352086249901E-2</c:v>
                </c:pt>
                <c:pt idx="281">
                  <c:v>2.0971979344238102E-2</c:v>
                </c:pt>
                <c:pt idx="282">
                  <c:v>2.1077961091698499E-2</c:v>
                </c:pt>
                <c:pt idx="283">
                  <c:v>2.1184300729570098E-2</c:v>
                </c:pt>
                <c:pt idx="284">
                  <c:v>2.1291001701032899E-2</c:v>
                </c:pt>
                <c:pt idx="285">
                  <c:v>2.1398067492200801E-2</c:v>
                </c:pt>
                <c:pt idx="286">
                  <c:v>2.15055016328305E-2</c:v>
                </c:pt>
                <c:pt idx="287">
                  <c:v>2.1613307697045999E-2</c:v>
                </c:pt>
                <c:pt idx="288">
                  <c:v>2.1721489304079099E-2</c:v>
                </c:pt>
                <c:pt idx="289">
                  <c:v>2.1830050119026001E-2</c:v>
                </c:pt>
                <c:pt idx="290">
                  <c:v>2.1938993853621799E-2</c:v>
                </c:pt>
                <c:pt idx="291">
                  <c:v>2.20483242670306E-2</c:v>
                </c:pt>
                <c:pt idx="292">
                  <c:v>2.2158045166655101E-2</c:v>
                </c:pt>
                <c:pt idx="293">
                  <c:v>2.2268160408963199E-2</c:v>
                </c:pt>
                <c:pt idx="294">
                  <c:v>2.2378673900333001E-2</c:v>
                </c:pt>
                <c:pt idx="295">
                  <c:v>2.2489589597918601E-2</c:v>
                </c:pt>
                <c:pt idx="296">
                  <c:v>2.2600911510532999E-2</c:v>
                </c:pt>
                <c:pt idx="297">
                  <c:v>2.2712643699552601E-2</c:v>
                </c:pt>
                <c:pt idx="298">
                  <c:v>2.2824790279842501E-2</c:v>
                </c:pt>
                <c:pt idx="299">
                  <c:v>2.2937355420701501E-2</c:v>
                </c:pt>
                <c:pt idx="300">
                  <c:v>2.30503433468301E-2</c:v>
                </c:pt>
                <c:pt idx="301">
                  <c:v>2.3163758339320301E-2</c:v>
                </c:pt>
                <c:pt idx="302">
                  <c:v>2.3277604736667502E-2</c:v>
                </c:pt>
                <c:pt idx="303">
                  <c:v>2.33918869358073E-2</c:v>
                </c:pt>
                <c:pt idx="304">
                  <c:v>2.3506609393174501E-2</c:v>
                </c:pt>
                <c:pt idx="305">
                  <c:v>2.3621776625788599E-2</c:v>
                </c:pt>
                <c:pt idx="306">
                  <c:v>2.3737393212363199E-2</c:v>
                </c:pt>
                <c:pt idx="307">
                  <c:v>2.3853463794442299E-2</c:v>
                </c:pt>
                <c:pt idx="308">
                  <c:v>2.3969993077562899E-2</c:v>
                </c:pt>
                <c:pt idx="309">
                  <c:v>2.40869858324456E-2</c:v>
                </c:pt>
                <c:pt idx="310">
                  <c:v>2.4204446896212501E-2</c:v>
                </c:pt>
                <c:pt idx="311">
                  <c:v>2.4322381173635398E-2</c:v>
                </c:pt>
                <c:pt idx="312">
                  <c:v>2.44407936384127E-2</c:v>
                </c:pt>
                <c:pt idx="313">
                  <c:v>2.45596893344774E-2</c:v>
                </c:pt>
                <c:pt idx="314">
                  <c:v>2.4679073377337098E-2</c:v>
                </c:pt>
                <c:pt idx="315">
                  <c:v>2.4798950955445601E-2</c:v>
                </c:pt>
                <c:pt idx="316">
                  <c:v>2.4919327331608301E-2</c:v>
                </c:pt>
                <c:pt idx="317">
                  <c:v>2.5040207844422398E-2</c:v>
                </c:pt>
                <c:pt idx="318">
                  <c:v>2.51615979097509E-2</c:v>
                </c:pt>
                <c:pt idx="319">
                  <c:v>2.5283503022235001E-2</c:v>
                </c:pt>
                <c:pt idx="320">
                  <c:v>2.5405928756842298E-2</c:v>
                </c:pt>
                <c:pt idx="321">
                  <c:v>2.5528880770453798E-2</c:v>
                </c:pt>
                <c:pt idx="322">
                  <c:v>2.5652364803491302E-2</c:v>
                </c:pt>
                <c:pt idx="323">
                  <c:v>2.57763866815846E-2</c:v>
                </c:pt>
                <c:pt idx="324">
                  <c:v>2.5900952317281501E-2</c:v>
                </c:pt>
                <c:pt idx="325">
                  <c:v>2.60260677118004E-2</c:v>
                </c:pt>
                <c:pt idx="326">
                  <c:v>2.6151738956828E-2</c:v>
                </c:pt>
                <c:pt idx="327">
                  <c:v>2.6277972236362801E-2</c:v>
                </c:pt>
                <c:pt idx="328">
                  <c:v>2.6404773828605701E-2</c:v>
                </c:pt>
                <c:pt idx="329">
                  <c:v>2.65321501078997E-2</c:v>
                </c:pt>
                <c:pt idx="330">
                  <c:v>2.6660107546719498E-2</c:v>
                </c:pt>
                <c:pt idx="331">
                  <c:v>2.6788652717713701E-2</c:v>
                </c:pt>
                <c:pt idx="332">
                  <c:v>2.6917792295798999E-2</c:v>
                </c:pt>
                <c:pt idx="333">
                  <c:v>2.7047533060311501E-2</c:v>
                </c:pt>
                <c:pt idx="334">
                  <c:v>2.7177881897212701E-2</c:v>
                </c:pt>
                <c:pt idx="335">
                  <c:v>2.7308845801356198E-2</c:v>
                </c:pt>
                <c:pt idx="336">
                  <c:v>2.7440431878813201E-2</c:v>
                </c:pt>
                <c:pt idx="337">
                  <c:v>2.7572647349261601E-2</c:v>
                </c:pt>
                <c:pt idx="338">
                  <c:v>2.7705499548439101E-2</c:v>
                </c:pt>
                <c:pt idx="339">
                  <c:v>2.7838995930662799E-2</c:v>
                </c:pt>
                <c:pt idx="340">
                  <c:v>2.79731440714177E-2</c:v>
                </c:pt>
                <c:pt idx="341">
                  <c:v>2.8107951670015899E-2</c:v>
                </c:pt>
                <c:pt idx="342">
                  <c:v>2.8243426552329601E-2</c:v>
                </c:pt>
                <c:pt idx="343">
                  <c:v>2.8379576673598899E-2</c:v>
                </c:pt>
                <c:pt idx="344">
                  <c:v>2.8516410121318801E-2</c:v>
                </c:pt>
                <c:pt idx="345">
                  <c:v>2.86539351182068E-2</c:v>
                </c:pt>
                <c:pt idx="346">
                  <c:v>2.87921600252532E-2</c:v>
                </c:pt>
                <c:pt idx="347">
                  <c:v>2.8931093344859202E-2</c:v>
                </c:pt>
                <c:pt idx="348">
                  <c:v>2.9070743724063E-2</c:v>
                </c:pt>
                <c:pt idx="349">
                  <c:v>2.9211119957859199E-2</c:v>
                </c:pt>
                <c:pt idx="350">
                  <c:v>2.9352230992613498E-2</c:v>
                </c:pt>
                <c:pt idx="351">
                  <c:v>2.9494085929575801E-2</c:v>
                </c:pt>
                <c:pt idx="352">
                  <c:v>2.9636694028496599E-2</c:v>
                </c:pt>
                <c:pt idx="353">
                  <c:v>2.9780064711348E-2</c:v>
                </c:pt>
                <c:pt idx="354">
                  <c:v>2.9924207566155599E-2</c:v>
                </c:pt>
                <c:pt idx="355">
                  <c:v>3.0069132350942999E-2</c:v>
                </c:pt>
                <c:pt idx="356">
                  <c:v>3.02148489977941E-2</c:v>
                </c:pt>
                <c:pt idx="357">
                  <c:v>3.0361367617037501E-2</c:v>
                </c:pt>
                <c:pt idx="358">
                  <c:v>3.0508698501556498E-2</c:v>
                </c:pt>
                <c:pt idx="359">
                  <c:v>3.0656852131230299E-2</c:v>
                </c:pt>
                <c:pt idx="360">
                  <c:v>3.08058391775103E-2</c:v>
                </c:pt>
                <c:pt idx="361">
                  <c:v>3.0955670508137301E-2</c:v>
                </c:pt>
                <c:pt idx="362">
                  <c:v>3.1106357192004198E-2</c:v>
                </c:pt>
                <c:pt idx="363">
                  <c:v>3.1257910504169303E-2</c:v>
                </c:pt>
                <c:pt idx="364">
                  <c:v>3.1410341931027597E-2</c:v>
                </c:pt>
                <c:pt idx="365">
                  <c:v>3.1563663175642902E-2</c:v>
                </c:pt>
                <c:pt idx="366">
                  <c:v>3.17178861632509E-2</c:v>
                </c:pt>
                <c:pt idx="367">
                  <c:v>3.1873023046935699E-2</c:v>
                </c:pt>
                <c:pt idx="368">
                  <c:v>3.20290862134891E-2</c:v>
                </c:pt>
                <c:pt idx="369">
                  <c:v>3.2186088289458903E-2</c:v>
                </c:pt>
                <c:pt idx="370">
                  <c:v>3.2344042147393497E-2</c:v>
                </c:pt>
                <c:pt idx="371">
                  <c:v>3.2502960912290199E-2</c:v>
                </c:pt>
                <c:pt idx="372">
                  <c:v>3.2662857968256603E-2</c:v>
                </c:pt>
                <c:pt idx="373">
                  <c:v>3.2823746965390498E-2</c:v>
                </c:pt>
                <c:pt idx="374">
                  <c:v>3.2985641826891399E-2</c:v>
                </c:pt>
                <c:pt idx="375">
                  <c:v>3.3148556756409098E-2</c:v>
                </c:pt>
                <c:pt idx="376">
                  <c:v>3.3312506245640298E-2</c:v>
                </c:pt>
                <c:pt idx="377">
                  <c:v>3.3477505082184403E-2</c:v>
                </c:pt>
                <c:pt idx="378">
                  <c:v>3.3643568357667603E-2</c:v>
                </c:pt>
                <c:pt idx="379">
                  <c:v>3.3810711476146199E-2</c:v>
                </c:pt>
                <c:pt idx="380">
                  <c:v>3.3978950162803001E-2</c:v>
                </c:pt>
                <c:pt idx="381">
                  <c:v>3.4148300472946098E-2</c:v>
                </c:pt>
                <c:pt idx="382">
                  <c:v>3.4318778801324799E-2</c:v>
                </c:pt>
                <c:pt idx="383">
                  <c:v>3.4490401891775303E-2</c:v>
                </c:pt>
                <c:pt idx="384">
                  <c:v>3.4663186847211203E-2</c:v>
                </c:pt>
                <c:pt idx="385">
                  <c:v>3.4837151139971302E-2</c:v>
                </c:pt>
                <c:pt idx="386">
                  <c:v>3.5012312622543798E-2</c:v>
                </c:pt>
                <c:pt idx="387">
                  <c:v>3.5188689538679603E-2</c:v>
                </c:pt>
                <c:pt idx="388">
                  <c:v>3.5366300534914401E-2</c:v>
                </c:pt>
                <c:pt idx="389">
                  <c:v>3.5545164672517497E-2</c:v>
                </c:pt>
                <c:pt idx="390">
                  <c:v>3.5725301439883797E-2</c:v>
                </c:pt>
                <c:pt idx="391">
                  <c:v>3.5906730765393198E-2</c:v>
                </c:pt>
                <c:pt idx="392">
                  <c:v>3.6089473030753903E-2</c:v>
                </c:pt>
                <c:pt idx="393">
                  <c:v>3.6273549084855902E-2</c:v>
                </c:pt>
                <c:pt idx="394">
                  <c:v>3.6458980258155298E-2</c:v>
                </c:pt>
                <c:pt idx="395">
                  <c:v>3.6645788377614702E-2</c:v>
                </c:pt>
                <c:pt idx="396">
                  <c:v>3.6833995782227298E-2</c:v>
                </c:pt>
                <c:pt idx="397">
                  <c:v>3.7023625339149102E-2</c:v>
                </c:pt>
                <c:pt idx="398">
                  <c:v>3.72147004604707E-2</c:v>
                </c:pt>
                <c:pt idx="399">
                  <c:v>3.7407245120658697E-2</c:v>
                </c:pt>
                <c:pt idx="400">
                  <c:v>3.7601283874697501E-2</c:v>
                </c:pt>
                <c:pt idx="401">
                  <c:v>3.7796841876967899E-2</c:v>
                </c:pt>
                <c:pt idx="402">
                  <c:v>3.7993944900896102E-2</c:v>
                </c:pt>
                <c:pt idx="403">
                  <c:v>3.8192619359413399E-2</c:v>
                </c:pt>
                <c:pt idx="404">
                  <c:v>3.8392892326265603E-2</c:v>
                </c:pt>
                <c:pt idx="405">
                  <c:v>3.8594791558214797E-2</c:v>
                </c:pt>
                <c:pt idx="406">
                  <c:v>3.87983455181794E-2</c:v>
                </c:pt>
                <c:pt idx="407">
                  <c:v>3.9003583399359901E-2</c:v>
                </c:pt>
                <c:pt idx="408">
                  <c:v>3.9210535150401099E-2</c:v>
                </c:pt>
                <c:pt idx="409">
                  <c:v>3.9419231501644801E-2</c:v>
                </c:pt>
                <c:pt idx="410">
                  <c:v>3.9629703992529401E-2</c:v>
                </c:pt>
                <c:pt idx="411">
                  <c:v>3.9841985000198601E-2</c:v>
                </c:pt>
                <c:pt idx="412">
                  <c:v>4.0056107769381899E-2</c:v>
                </c:pt>
                <c:pt idx="413">
                  <c:v>4.0272106443616E-2</c:v>
                </c:pt>
                <c:pt idx="414">
                  <c:v>4.0490016097880402E-2</c:v>
                </c:pt>
                <c:pt idx="415">
                  <c:v>4.07098727727234E-2</c:v>
                </c:pt>
                <c:pt idx="416">
                  <c:v>4.0931713509962803E-2</c:v>
                </c:pt>
                <c:pt idx="417">
                  <c:v>4.1155576390046203E-2</c:v>
                </c:pt>
                <c:pt idx="418">
                  <c:v>4.13815005711674E-2</c:v>
                </c:pt>
                <c:pt idx="419">
                  <c:v>4.1609526330237102E-2</c:v>
                </c:pt>
                <c:pt idx="420">
                  <c:v>4.1839695105814E-2</c:v>
                </c:pt>
                <c:pt idx="421">
                  <c:v>4.2072049543110501E-2</c:v>
                </c:pt>
                <c:pt idx="422">
                  <c:v>4.2306633541194398E-2</c:v>
                </c:pt>
                <c:pt idx="423">
                  <c:v>4.2543492302515598E-2</c:v>
                </c:pt>
                <c:pt idx="424">
                  <c:v>4.2782672384896997E-2</c:v>
                </c:pt>
                <c:pt idx="425">
                  <c:v>4.3024221756137702E-2</c:v>
                </c:pt>
                <c:pt idx="426">
                  <c:v>4.3268189851388E-2</c:v>
                </c:pt>
                <c:pt idx="427">
                  <c:v>4.3514627633465197E-2</c:v>
                </c:pt>
                <c:pt idx="428">
                  <c:v>4.3763587656293998E-2</c:v>
                </c:pt>
                <c:pt idx="429">
                  <c:v>4.4015124131667499E-2</c:v>
                </c:pt>
                <c:pt idx="430">
                  <c:v>4.4269292999538801E-2</c:v>
                </c:pt>
                <c:pt idx="431">
                  <c:v>4.4526152002068498E-2</c:v>
                </c:pt>
                <c:pt idx="432">
                  <c:v>4.4785760761673801E-2</c:v>
                </c:pt>
                <c:pt idx="433">
                  <c:v>4.50481808633382E-2</c:v>
                </c:pt>
                <c:pt idx="434">
                  <c:v>4.5313475941466001E-2</c:v>
                </c:pt>
                <c:pt idx="435">
                  <c:v>4.5581711771584398E-2</c:v>
                </c:pt>
                <c:pt idx="436">
                  <c:v>4.5852956367221101E-2</c:v>
                </c:pt>
                <c:pt idx="437">
                  <c:v>4.61272800823131E-2</c:v>
                </c:pt>
                <c:pt idx="438">
                  <c:v>4.64047557195265E-2</c:v>
                </c:pt>
                <c:pt idx="439">
                  <c:v>4.66854586449044E-2</c:v>
                </c:pt>
                <c:pt idx="440">
                  <c:v>4.6969466909289298E-2</c:v>
                </c:pt>
                <c:pt idx="441">
                  <c:v>4.72568613770055E-2</c:v>
                </c:pt>
                <c:pt idx="442">
                  <c:v>4.7547725862328097E-2</c:v>
                </c:pt>
                <c:pt idx="443">
                  <c:v>4.7842147274312401E-2</c:v>
                </c:pt>
                <c:pt idx="444">
                  <c:v>4.8140215770600903E-2</c:v>
                </c:pt>
                <c:pt idx="445">
                  <c:v>4.84420249208884E-2</c:v>
                </c:pt>
                <c:pt idx="446">
                  <c:v>4.8747671880776201E-2</c:v>
                </c:pt>
                <c:pt idx="447">
                  <c:v>4.9057257576821701E-2</c:v>
                </c:pt>
                <c:pt idx="448">
                  <c:v>4.9370886903655098E-2</c:v>
                </c:pt>
                <c:pt idx="449">
                  <c:v>4.9688668934121799E-2</c:v>
                </c:pt>
                <c:pt idx="450">
                  <c:v>5.00107171434932E-2</c:v>
                </c:pt>
                <c:pt idx="451">
                  <c:v>5.03371496488925E-2</c:v>
                </c:pt>
                <c:pt idx="452">
                  <c:v>5.0668089465189199E-2</c:v>
                </c:pt>
                <c:pt idx="453">
                  <c:v>5.1003664778738501E-2</c:v>
                </c:pt>
                <c:pt idx="454">
                  <c:v>5.134400924048E-2</c:v>
                </c:pt>
                <c:pt idx="455">
                  <c:v>5.1689262280056998E-2</c:v>
                </c:pt>
                <c:pt idx="456">
                  <c:v>5.20395694427956E-2</c:v>
                </c:pt>
                <c:pt idx="457">
                  <c:v>5.2395082751560303E-2</c:v>
                </c:pt>
                <c:pt idx="458">
                  <c:v>5.2755961095725799E-2</c:v>
                </c:pt>
                <c:pt idx="459">
                  <c:v>5.3122370649735302E-2</c:v>
                </c:pt>
                <c:pt idx="460">
                  <c:v>5.3494485323984799E-2</c:v>
                </c:pt>
                <c:pt idx="461">
                  <c:v>5.3872487251074498E-2</c:v>
                </c:pt>
                <c:pt idx="462">
                  <c:v>5.4256567310803798E-2</c:v>
                </c:pt>
                <c:pt idx="463">
                  <c:v>5.4646925697672502E-2</c:v>
                </c:pt>
                <c:pt idx="464">
                  <c:v>5.5043772535079298E-2</c:v>
                </c:pt>
                <c:pt idx="465">
                  <c:v>5.5447328540903999E-2</c:v>
                </c:pt>
                <c:pt idx="466">
                  <c:v>5.5857825749711397E-2</c:v>
                </c:pt>
                <c:pt idx="467">
                  <c:v>5.62755082974538E-2</c:v>
                </c:pt>
                <c:pt idx="468">
                  <c:v>5.6700633275268301E-2</c:v>
                </c:pt>
                <c:pt idx="469">
                  <c:v>5.7133471659794502E-2</c:v>
                </c:pt>
                <c:pt idx="470">
                  <c:v>5.7574309328383803E-2</c:v>
                </c:pt>
                <c:pt idx="471">
                  <c:v>5.8023448168660799E-2</c:v>
                </c:pt>
                <c:pt idx="472">
                  <c:v>5.8481207293145702E-2</c:v>
                </c:pt>
                <c:pt idx="473">
                  <c:v>5.8947924371099601E-2</c:v>
                </c:pt>
                <c:pt idx="474">
                  <c:v>5.9423957091416998E-2</c:v>
                </c:pt>
                <c:pt idx="475">
                  <c:v>5.99096847723408E-2</c:v>
                </c:pt>
                <c:pt idx="476">
                  <c:v>6.0405510136023501E-2</c:v>
                </c:pt>
                <c:pt idx="477">
                  <c:v>6.0911861268603699E-2</c:v>
                </c:pt>
                <c:pt idx="478">
                  <c:v>6.1429193789540898E-2</c:v>
                </c:pt>
                <c:pt idx="479">
                  <c:v>6.1957993257584699E-2</c:v>
                </c:pt>
                <c:pt idx="480">
                  <c:v>6.2498777845013197E-2</c:v>
                </c:pt>
                <c:pt idx="481">
                  <c:v>6.3052101316826703E-2</c:v>
                </c:pt>
                <c:pt idx="482">
                  <c:v>6.3618556357567094E-2</c:v>
                </c:pt>
                <c:pt idx="483">
                  <c:v>6.4198778295558506E-2</c:v>
                </c:pt>
                <c:pt idx="484">
                  <c:v>6.4793449282894405E-2</c:v>
                </c:pt>
                <c:pt idx="485">
                  <c:v>6.5403302999718804E-2</c:v>
                </c:pt>
                <c:pt idx="486">
                  <c:v>6.6029129963690397E-2</c:v>
                </c:pt>
                <c:pt idx="487">
                  <c:v>6.6671783540448795E-2</c:v>
                </c:pt>
                <c:pt idx="488">
                  <c:v>6.7332186769081398E-2</c:v>
                </c:pt>
                <c:pt idx="489">
                  <c:v>6.8011340138802404E-2</c:v>
                </c:pt>
                <c:pt idx="490">
                  <c:v>6.8710330480376294E-2</c:v>
                </c:pt>
                <c:pt idx="491">
                  <c:v>6.94303411695643E-2</c:v>
                </c:pt>
                <c:pt idx="492">
                  <c:v>7.0172663881831104E-2</c:v>
                </c:pt>
                <c:pt idx="493">
                  <c:v>7.0938712190021694E-2</c:v>
                </c:pt>
                <c:pt idx="494">
                  <c:v>7.1730037362759194E-2</c:v>
                </c:pt>
                <c:pt idx="495">
                  <c:v>7.2548346805024297E-2</c:v>
                </c:pt>
                <c:pt idx="496">
                  <c:v>7.3395525689227498E-2</c:v>
                </c:pt>
                <c:pt idx="497">
                  <c:v>7.4273662462556594E-2</c:v>
                </c:pt>
                <c:pt idx="498">
                  <c:v>7.5185079094700596E-2</c:v>
                </c:pt>
                <c:pt idx="499">
                  <c:v>7.6132367163383105E-2</c:v>
                </c:pt>
                <c:pt idx="500">
                  <c:v>7.7118431183380298E-2</c:v>
                </c:pt>
                <c:pt idx="501">
                  <c:v>7.8146540995986405E-2</c:v>
                </c:pt>
                <c:pt idx="502">
                  <c:v>7.9220395590713005E-2</c:v>
                </c:pt>
                <c:pt idx="503">
                  <c:v>8.0344201488236497E-2</c:v>
                </c:pt>
                <c:pt idx="504">
                  <c:v>8.1522769860348301E-2</c:v>
                </c:pt>
                <c:pt idx="505">
                  <c:v>8.2761638029579795E-2</c:v>
                </c:pt>
                <c:pt idx="506">
                  <c:v>8.4067223078163306E-2</c:v>
                </c:pt>
                <c:pt idx="507">
                  <c:v>8.5382347389920996E-2</c:v>
                </c:pt>
                <c:pt idx="508">
                  <c:v>8.6717040812531607E-2</c:v>
                </c:pt>
                <c:pt idx="509">
                  <c:v>8.8071967276845201E-2</c:v>
                </c:pt>
                <c:pt idx="510">
                  <c:v>8.9447642587726306E-2</c:v>
                </c:pt>
                <c:pt idx="511">
                  <c:v>9.0844600880584103E-2</c:v>
                </c:pt>
                <c:pt idx="512">
                  <c:v>9.2263395426924896E-2</c:v>
                </c:pt>
                <c:pt idx="513">
                  <c:v>9.3704599481888501E-2</c:v>
                </c:pt>
                <c:pt idx="514">
                  <c:v>9.5168807176338299E-2</c:v>
                </c:pt>
                <c:pt idx="515">
                  <c:v>9.6656634456250598E-2</c:v>
                </c:pt>
                <c:pt idx="516">
                  <c:v>9.8168720072351598E-2</c:v>
                </c:pt>
                <c:pt idx="517">
                  <c:v>9.9705726623157395E-2</c:v>
                </c:pt>
                <c:pt idx="518">
                  <c:v>0.10126834165481099</c:v>
                </c:pt>
                <c:pt idx="519">
                  <c:v>0.102857278821349</c:v>
                </c:pt>
                <c:pt idx="520">
                  <c:v>0.10447327910931301</c:v>
                </c:pt>
                <c:pt idx="521">
                  <c:v>0.106117112130899</c:v>
                </c:pt>
                <c:pt idx="522">
                  <c:v>0.10778957749017901</c:v>
                </c:pt>
                <c:pt idx="523">
                  <c:v>0.10949150622725</c:v>
                </c:pt>
                <c:pt idx="524">
                  <c:v>0.111223762345563</c:v>
                </c:pt>
                <c:pt idx="525">
                  <c:v>0.11298724442807399</c:v>
                </c:pt>
                <c:pt idx="526">
                  <c:v>0.114782887348332</c:v>
                </c:pt>
                <c:pt idx="527">
                  <c:v>0.11661166408307599</c:v>
                </c:pt>
                <c:pt idx="528">
                  <c:v>0.11847458763346499</c:v>
                </c:pt>
                <c:pt idx="529">
                  <c:v>0.120372713062635</c:v>
                </c:pt>
                <c:pt idx="530">
                  <c:v>0.12230713965791</c:v>
                </c:pt>
                <c:pt idx="531">
                  <c:v>0.124279013226688</c:v>
                </c:pt>
                <c:pt idx="532">
                  <c:v>0.12628952853578701</c:v>
                </c:pt>
                <c:pt idx="533">
                  <c:v>0.12833993190485499</c:v>
                </c:pt>
                <c:pt idx="534">
                  <c:v>0.130431523965373</c:v>
                </c:pt>
                <c:pt idx="535">
                  <c:v>0.13256566259776001</c:v>
                </c:pt>
                <c:pt idx="536">
                  <c:v>0.13474376606022401</c:v>
                </c:pt>
                <c:pt idx="537">
                  <c:v>0.136967316324171</c:v>
                </c:pt>
                <c:pt idx="538">
                  <c:v>0.13923786263235099</c:v>
                </c:pt>
                <c:pt idx="539">
                  <c:v>0.14155702529737199</c:v>
                </c:pt>
                <c:pt idx="540">
                  <c:v>0.14392649975982999</c:v>
                </c:pt>
                <c:pt idx="541">
                  <c:v>0.14634806092712599</c:v>
                </c:pt>
                <c:pt idx="542">
                  <c:v>0.14882356781596801</c:v>
                </c:pt>
                <c:pt idx="543">
                  <c:v>0.151354968523812</c:v>
                </c:pt>
                <c:pt idx="544">
                  <c:v>0.15394430555688501</c:v>
                </c:pt>
                <c:pt idx="545">
                  <c:v>0.15659372154515</c:v>
                </c:pt>
                <c:pt idx="546">
                  <c:v>0.159305465377579</c:v>
                </c:pt>
                <c:pt idx="547">
                  <c:v>0.16208189879443299</c:v>
                </c:pt>
                <c:pt idx="548">
                  <c:v>0.16492550347697599</c:v>
                </c:pt>
                <c:pt idx="549">
                  <c:v>0.16783888867920099</c:v>
                </c:pt>
                <c:pt idx="550">
                  <c:v>0.170824799450775</c:v>
                </c:pt>
                <c:pt idx="551">
                  <c:v>0.17388612550563301</c:v>
                </c:pt>
                <c:pt idx="552">
                  <c:v>0.17702591079642799</c:v>
                </c:pt>
                <c:pt idx="553">
                  <c:v>0.18024736386159701</c:v>
                </c:pt>
                <c:pt idx="554">
                  <c:v>0.18355386901912699</c:v>
                </c:pt>
                <c:pt idx="555">
                  <c:v>0.18694899848934901</c:v>
                </c:pt>
                <c:pt idx="556">
                  <c:v>0.190436525538422</c:v>
                </c:pt>
                <c:pt idx="557">
                  <c:v>0.19402043874462299</c:v>
                </c:pt>
                <c:pt idx="558">
                  <c:v>0.19770495750148601</c:v>
                </c:pt>
                <c:pt idx="559">
                  <c:v>0.201494548885255</c:v>
                </c:pt>
                <c:pt idx="560">
                  <c:v>0.20539394602939701</c:v>
                </c:pt>
                <c:pt idx="561">
                  <c:v>0.20940816816628899</c:v>
                </c:pt>
                <c:pt idx="562">
                  <c:v>0.213542542515958</c:v>
                </c:pt>
              </c:numCache>
            </c:numRef>
          </c:xVal>
          <c:yVal>
            <c:numRef>
              <c:f>Exp_res!$CF$3:$CF$650</c:f>
              <c:numCache>
                <c:formatCode>General</c:formatCode>
                <c:ptCount val="648"/>
                <c:pt idx="0">
                  <c:v>0</c:v>
                </c:pt>
                <c:pt idx="1">
                  <c:v>2.09926548931946E-5</c:v>
                </c:pt>
                <c:pt idx="2">
                  <c:v>6.8456081483933597E-5</c:v>
                </c:pt>
                <c:pt idx="3">
                  <c:v>1.1650544870002499E-4</c:v>
                </c:pt>
                <c:pt idx="4">
                  <c:v>1.651182037025E-4</c:v>
                </c:pt>
                <c:pt idx="5">
                  <c:v>2.14272588792191E-4</c:v>
                </c:pt>
                <c:pt idx="6">
                  <c:v>2.6394700574562002E-4</c:v>
                </c:pt>
                <c:pt idx="7">
                  <c:v>3.1411997309923701E-4</c:v>
                </c:pt>
                <c:pt idx="8">
                  <c:v>3.6477012861780699E-4</c:v>
                </c:pt>
                <c:pt idx="9">
                  <c:v>4.1587624042164697E-4</c:v>
                </c:pt>
                <c:pt idx="10">
                  <c:v>4.6741722030740299E-4</c:v>
                </c:pt>
                <c:pt idx="11">
                  <c:v>5.1937213754632496E-4</c:v>
                </c:pt>
                <c:pt idx="12">
                  <c:v>5.7172023256886202E-4</c:v>
                </c:pt>
                <c:pt idx="13">
                  <c:v>6.2444093030265704E-4</c:v>
                </c:pt>
                <c:pt idx="14">
                  <c:v>6.7751385304693097E-4</c:v>
                </c:pt>
                <c:pt idx="15">
                  <c:v>7.3091883282531305E-4</c:v>
                </c:pt>
                <c:pt idx="16">
                  <c:v>7.8463592318264903E-4</c:v>
                </c:pt>
                <c:pt idx="17">
                  <c:v>8.3864541040547605E-4</c:v>
                </c:pt>
                <c:pt idx="18">
                  <c:v>8.9292782415070803E-4</c:v>
                </c:pt>
                <c:pt idx="19">
                  <c:v>9.4746394747760305E-4</c:v>
                </c:pt>
                <c:pt idx="20">
                  <c:v>1.00223482627727E-3</c:v>
                </c:pt>
                <c:pt idx="21">
                  <c:v>1.0572217780983901E-3</c:v>
                </c:pt>
                <c:pt idx="22">
                  <c:v>1.1124064003724999E-3</c:v>
                </c:pt>
                <c:pt idx="23">
                  <c:v>1.1677705780383299E-3</c:v>
                </c:pt>
                <c:pt idx="24">
                  <c:v>1.22329649057583E-3</c:v>
                </c:pt>
                <c:pt idx="25">
                  <c:v>1.2789666184517901E-3</c:v>
                </c:pt>
                <c:pt idx="26">
                  <c:v>1.3347637489879E-3</c:v>
                </c:pt>
                <c:pt idx="27">
                  <c:v>1.3906709816612201E-3</c:v>
                </c:pt>
                <c:pt idx="28">
                  <c:v>1.44667173284508E-3</c:v>
                </c:pt>
                <c:pt idx="29">
                  <c:v>1.50274974000649E-3</c:v>
                </c:pt>
                <c:pt idx="30">
                  <c:v>1.5588890653683901E-3</c:v>
                </c:pt>
                <c:pt idx="31">
                  <c:v>1.61507409905306E-3</c:v>
                </c:pt>
                <c:pt idx="32">
                  <c:v>1.67128956172053E-3</c:v>
                </c:pt>
                <c:pt idx="33">
                  <c:v>1.72752050671467E-3</c:v>
                </c:pt>
                <c:pt idx="34">
                  <c:v>1.7837523217373E-3</c:v>
                </c:pt>
                <c:pt idx="35">
                  <c:v>1.8399707300598999E-3</c:v>
                </c:pt>
                <c:pt idx="36">
                  <c:v>1.8961617912938E-3</c:v>
                </c:pt>
                <c:pt idx="37">
                  <c:v>1.95231190173398E-3</c:v>
                </c:pt>
                <c:pt idx="38">
                  <c:v>2.0084077942924298E-3</c:v>
                </c:pt>
                <c:pt idx="39">
                  <c:v>2.0644365380382999E-3</c:v>
                </c:pt>
                <c:pt idx="40">
                  <c:v>2.1203855373626099E-3</c:v>
                </c:pt>
                <c:pt idx="41">
                  <c:v>2.17624253078372E-3</c:v>
                </c:pt>
                <c:pt idx="42">
                  <c:v>2.2319955894100998E-3</c:v>
                </c:pt>
                <c:pt idx="43">
                  <c:v>2.28763311507935E-3</c:v>
                </c:pt>
                <c:pt idx="44">
                  <c:v>2.3431438381858001E-3</c:v>
                </c:pt>
                <c:pt idx="45">
                  <c:v>2.3985168152201798E-3</c:v>
                </c:pt>
                <c:pt idx="46">
                  <c:v>2.45374142603004E-3</c:v>
                </c:pt>
                <c:pt idx="47">
                  <c:v>2.50880737082316E-3</c:v>
                </c:pt>
                <c:pt idx="48">
                  <c:v>2.5637046669264099E-3</c:v>
                </c:pt>
                <c:pt idx="49">
                  <c:v>2.6184236453178E-3</c:v>
                </c:pt>
                <c:pt idx="50">
                  <c:v>2.6729549469441498E-3</c:v>
                </c:pt>
                <c:pt idx="51">
                  <c:v>2.72728951884342E-3</c:v>
                </c:pt>
                <c:pt idx="52">
                  <c:v>2.7814186100820499E-3</c:v>
                </c:pt>
                <c:pt idx="53">
                  <c:v>2.8353337675248599E-3</c:v>
                </c:pt>
                <c:pt idx="54">
                  <c:v>2.8890268314487699E-3</c:v>
                </c:pt>
                <c:pt idx="55">
                  <c:v>2.9424899310158299E-3</c:v>
                </c:pt>
                <c:pt idx="56">
                  <c:v>2.99571547961791E-3</c:v>
                </c:pt>
                <c:pt idx="57">
                  <c:v>3.0486961701037801E-3</c:v>
                </c:pt>
                <c:pt idx="58">
                  <c:v>3.10142496990458E-3</c:v>
                </c:pt>
                <c:pt idx="59">
                  <c:v>3.1538951160655399E-3</c:v>
                </c:pt>
                <c:pt idx="60">
                  <c:v>3.2061001101977801E-3</c:v>
                </c:pt>
                <c:pt idx="61">
                  <c:v>3.2580337133598799E-3</c:v>
                </c:pt>
                <c:pt idx="62">
                  <c:v>3.3096899408803899E-3</c:v>
                </c:pt>
                <c:pt idx="63">
                  <c:v>3.3610630571299402E-3</c:v>
                </c:pt>
                <c:pt idx="64">
                  <c:v>3.4121475702550701E-3</c:v>
                </c:pt>
                <c:pt idx="65">
                  <c:v>3.46293822688004E-3</c:v>
                </c:pt>
                <c:pt idx="66">
                  <c:v>3.5134300067875702E-3</c:v>
                </c:pt>
                <c:pt idx="67">
                  <c:v>3.5636181175847E-3</c:v>
                </c:pt>
                <c:pt idx="68">
                  <c:v>3.6134979893653299E-3</c:v>
                </c:pt>
                <c:pt idx="69">
                  <c:v>3.6630652693713101E-3</c:v>
                </c:pt>
                <c:pt idx="70">
                  <c:v>3.7123158166657202E-3</c:v>
                </c:pt>
                <c:pt idx="71">
                  <c:v>3.7612456968202498E-3</c:v>
                </c:pt>
                <c:pt idx="72">
                  <c:v>3.8098511766237499E-3</c:v>
                </c:pt>
                <c:pt idx="73">
                  <c:v>3.8581287188211798E-3</c:v>
                </c:pt>
                <c:pt idx="74">
                  <c:v>3.90607497688424E-3</c:v>
                </c:pt>
                <c:pt idx="75">
                  <c:v>3.953686789822E-3</c:v>
                </c:pt>
                <c:pt idx="76">
                  <c:v>4.00096117703459E-3</c:v>
                </c:pt>
                <c:pt idx="77">
                  <c:v>4.0478953332168102E-3</c:v>
                </c:pt>
                <c:pt idx="78">
                  <c:v>4.0944866233126797E-3</c:v>
                </c:pt>
                <c:pt idx="79">
                  <c:v>4.1407325775285799E-3</c:v>
                </c:pt>
                <c:pt idx="80">
                  <c:v>4.1866308864059497E-3</c:v>
                </c:pt>
                <c:pt idx="81">
                  <c:v>4.2321793959575601E-3</c:v>
                </c:pt>
                <c:pt idx="82">
                  <c:v>4.2773761028709802E-3</c:v>
                </c:pt>
                <c:pt idx="83">
                  <c:v>4.3222191497823397E-3</c:v>
                </c:pt>
                <c:pt idx="84">
                  <c:v>4.3667068206226399E-3</c:v>
                </c:pt>
                <c:pt idx="85">
                  <c:v>4.41083753603659E-3</c:v>
                </c:pt>
                <c:pt idx="86">
                  <c:v>4.4546098488808597E-3</c:v>
                </c:pt>
                <c:pt idx="87">
                  <c:v>4.4980224397997504E-3</c:v>
                </c:pt>
                <c:pt idx="88">
                  <c:v>4.5410741128807898E-3</c:v>
                </c:pt>
                <c:pt idx="89">
                  <c:v>4.5837637913920199E-3</c:v>
                </c:pt>
                <c:pt idx="90">
                  <c:v>4.6260905136035401E-3</c:v>
                </c:pt>
                <c:pt idx="91">
                  <c:v>4.6680534286904097E-3</c:v>
                </c:pt>
                <c:pt idx="92">
                  <c:v>4.7096517927228297E-3</c:v>
                </c:pt>
                <c:pt idx="93">
                  <c:v>4.7508849647393296E-3</c:v>
                </c:pt>
                <c:pt idx="94">
                  <c:v>4.7917524029075396E-3</c:v>
                </c:pt>
                <c:pt idx="95">
                  <c:v>4.8322536607700896E-3</c:v>
                </c:pt>
                <c:pt idx="96">
                  <c:v>4.8723883835779299E-3</c:v>
                </c:pt>
                <c:pt idx="97">
                  <c:v>4.9121563047086403E-3</c:v>
                </c:pt>
                <c:pt idx="98">
                  <c:v>4.9515572421718499E-3</c:v>
                </c:pt>
                <c:pt idx="99">
                  <c:v>4.9905910952006399E-3</c:v>
                </c:pt>
                <c:pt idx="100">
                  <c:v>5.0292578409290301E-3</c:v>
                </c:pt>
                <c:pt idx="101">
                  <c:v>5.0675575311535199E-3</c:v>
                </c:pt>
                <c:pt idx="102">
                  <c:v>5.1054902891812604E-3</c:v>
                </c:pt>
                <c:pt idx="103">
                  <c:v>5.1430563067605597E-3</c:v>
                </c:pt>
                <c:pt idx="104">
                  <c:v>5.1802558410952099E-3</c:v>
                </c:pt>
                <c:pt idx="105">
                  <c:v>5.21708921194294E-3</c:v>
                </c:pt>
                <c:pt idx="106">
                  <c:v>5.2535567987916903E-3</c:v>
                </c:pt>
                <c:pt idx="107">
                  <c:v>5.2896590381219799E-3</c:v>
                </c:pt>
                <c:pt idx="108">
                  <c:v>5.3253964207435698E-3</c:v>
                </c:pt>
                <c:pt idx="109">
                  <c:v>5.3607694892135902E-3</c:v>
                </c:pt>
                <c:pt idx="110">
                  <c:v>5.3957788353321103E-3</c:v>
                </c:pt>
                <c:pt idx="111">
                  <c:v>5.4304250977127598E-3</c:v>
                </c:pt>
                <c:pt idx="112">
                  <c:v>5.46470895942857E-3</c:v>
                </c:pt>
                <c:pt idx="113">
                  <c:v>5.4986311457320804E-3</c:v>
                </c:pt>
                <c:pt idx="114">
                  <c:v>5.5321924218470703E-3</c:v>
                </c:pt>
                <c:pt idx="115">
                  <c:v>5.5653935908318002E-3</c:v>
                </c:pt>
                <c:pt idx="116">
                  <c:v>5.5982354915118E-3</c:v>
                </c:pt>
                <c:pt idx="117">
                  <c:v>5.6307189964802098E-3</c:v>
                </c:pt>
                <c:pt idx="118">
                  <c:v>5.6628450101666198E-3</c:v>
                </c:pt>
                <c:pt idx="119">
                  <c:v>5.6946144669689797E-3</c:v>
                </c:pt>
                <c:pt idx="120">
                  <c:v>5.7260283294516996E-3</c:v>
                </c:pt>
                <c:pt idx="121">
                  <c:v>5.7570875866045802E-3</c:v>
                </c:pt>
                <c:pt idx="122">
                  <c:v>5.7877932521641301E-3</c:v>
                </c:pt>
                <c:pt idx="123">
                  <c:v>5.8181463629930303E-3</c:v>
                </c:pt>
                <c:pt idx="124">
                  <c:v>5.84814797751967E-3</c:v>
                </c:pt>
                <c:pt idx="125">
                  <c:v>5.8777991742322696E-3</c:v>
                </c:pt>
                <c:pt idx="126">
                  <c:v>5.9071010502298E-3</c:v>
                </c:pt>
                <c:pt idx="127">
                  <c:v>5.9360547198262304E-3</c:v>
                </c:pt>
                <c:pt idx="128">
                  <c:v>5.9646613132064603E-3</c:v>
                </c:pt>
                <c:pt idx="129">
                  <c:v>5.9929219751351003E-3</c:v>
                </c:pt>
                <c:pt idx="130">
                  <c:v>6.0208378637124802E-3</c:v>
                </c:pt>
                <c:pt idx="131">
                  <c:v>6.0484101491799797E-3</c:v>
                </c:pt>
                <c:pt idx="132">
                  <c:v>6.0756400127731499E-3</c:v>
                </c:pt>
                <c:pt idx="133">
                  <c:v>6.1025286456176204E-3</c:v>
                </c:pt>
                <c:pt idx="134">
                  <c:v>6.1290772476718597E-3</c:v>
                </c:pt>
                <c:pt idx="135">
                  <c:v>6.1552870267110602E-3</c:v>
                </c:pt>
                <c:pt idx="136">
                  <c:v>6.1811591973528904E-3</c:v>
                </c:pt>
                <c:pt idx="137">
                  <c:v>6.2066949801232799E-3</c:v>
                </c:pt>
                <c:pt idx="138">
                  <c:v>6.23189560056173E-3</c:v>
                </c:pt>
                <c:pt idx="139">
                  <c:v>6.2567622883633297E-3</c:v>
                </c:pt>
                <c:pt idx="140">
                  <c:v>6.2812962765582802E-3</c:v>
                </c:pt>
                <c:pt idx="141">
                  <c:v>6.30549880072579E-3</c:v>
                </c:pt>
                <c:pt idx="142">
                  <c:v>6.3293710982428803E-3</c:v>
                </c:pt>
                <c:pt idx="143">
                  <c:v>6.3529144075653203E-3</c:v>
                </c:pt>
                <c:pt idx="144">
                  <c:v>6.3761299675413599E-3</c:v>
                </c:pt>
                <c:pt idx="145">
                  <c:v>6.3990190167552696E-3</c:v>
                </c:pt>
                <c:pt idx="146">
                  <c:v>6.4215827929013803E-3</c:v>
                </c:pt>
                <c:pt idx="147">
                  <c:v>6.4438225321865597E-3</c:v>
                </c:pt>
                <c:pt idx="148">
                  <c:v>6.4657394687600298E-3</c:v>
                </c:pt>
                <c:pt idx="149">
                  <c:v>6.4873348341704003E-3</c:v>
                </c:pt>
                <c:pt idx="150">
                  <c:v>6.5086098568479401E-3</c:v>
                </c:pt>
                <c:pt idx="151">
                  <c:v>6.5295657616113801E-3</c:v>
                </c:pt>
                <c:pt idx="152">
                  <c:v>6.5502037691999703E-3</c:v>
                </c:pt>
                <c:pt idx="153">
                  <c:v>6.5705250958262998E-3</c:v>
                </c:pt>
                <c:pt idx="154">
                  <c:v>6.5905309527535304E-3</c:v>
                </c:pt>
                <c:pt idx="155">
                  <c:v>6.6102225458921698E-3</c:v>
                </c:pt>
                <c:pt idx="156">
                  <c:v>6.6296010754180101E-3</c:v>
                </c:pt>
                <c:pt idx="157">
                  <c:v>6.6486677354096703E-3</c:v>
                </c:pt>
                <c:pt idx="158">
                  <c:v>6.6674237135050003E-3</c:v>
                </c:pt>
                <c:pt idx="159">
                  <c:v>6.6858701905759804E-3</c:v>
                </c:pt>
                <c:pt idx="160">
                  <c:v>6.7040083404198798E-3</c:v>
                </c:pt>
                <c:pt idx="161">
                  <c:v>6.7218393294686202E-3</c:v>
                </c:pt>
                <c:pt idx="162">
                  <c:v>6.7393643165135101E-3</c:v>
                </c:pt>
                <c:pt idx="163">
                  <c:v>6.7565844524453298E-3</c:v>
                </c:pt>
                <c:pt idx="164">
                  <c:v>6.7735008800088202E-3</c:v>
                </c:pt>
                <c:pt idx="165">
                  <c:v>6.7901147335721499E-3</c:v>
                </c:pt>
                <c:pt idx="166">
                  <c:v>6.8064271389100201E-3</c:v>
                </c:pt>
                <c:pt idx="167">
                  <c:v>6.8224392129977596E-3</c:v>
                </c:pt>
                <c:pt idx="168">
                  <c:v>6.8381520638210198E-3</c:v>
                </c:pt>
                <c:pt idx="169">
                  <c:v>6.8535667901945801E-3</c:v>
                </c:pt>
                <c:pt idx="170">
                  <c:v>6.8686844815942696E-3</c:v>
                </c:pt>
                <c:pt idx="171">
                  <c:v>6.8835062179984901E-3</c:v>
                </c:pt>
                <c:pt idx="172">
                  <c:v>6.8980330697408403E-3</c:v>
                </c:pt>
                <c:pt idx="173">
                  <c:v>6.9122660973731098E-3</c:v>
                </c:pt>
                <c:pt idx="174">
                  <c:v>6.9262063515367501E-3</c:v>
                </c:pt>
                <c:pt idx="175">
                  <c:v>6.9398548728437301E-3</c:v>
                </c:pt>
                <c:pt idx="176">
                  <c:v>6.9532126917664699E-3</c:v>
                </c:pt>
                <c:pt idx="177">
                  <c:v>6.9662808285354304E-3</c:v>
                </c:pt>
                <c:pt idx="178">
                  <c:v>6.9790602930443696E-3</c:v>
                </c:pt>
                <c:pt idx="179">
                  <c:v>6.99155208476463E-3</c:v>
                </c:pt>
                <c:pt idx="180">
                  <c:v>7.0037571926634297E-3</c:v>
                </c:pt>
                <c:pt idx="181">
                  <c:v>7.0156765951325702E-3</c:v>
                </c:pt>
                <c:pt idx="182">
                  <c:v>7.0273112599209698E-3</c:v>
                </c:pt>
                <c:pt idx="183">
                  <c:v>7.0386621440738399E-3</c:v>
                </c:pt>
                <c:pt idx="184">
                  <c:v>7.04973019387874E-3</c:v>
                </c:pt>
                <c:pt idx="185">
                  <c:v>7.06051634481607E-3</c:v>
                </c:pt>
                <c:pt idx="186">
                  <c:v>7.0710215215142001E-3</c:v>
                </c:pt>
                <c:pt idx="187">
                  <c:v>7.08124663771139E-3</c:v>
                </c:pt>
                <c:pt idx="188">
                  <c:v>7.0911925962209802E-3</c:v>
                </c:pt>
                <c:pt idx="189">
                  <c:v>7.1008602889012602E-3</c:v>
                </c:pt>
                <c:pt idx="190">
                  <c:v>7.1102505966301396E-3</c:v>
                </c:pt>
                <c:pt idx="191">
                  <c:v>7.1193643892822501E-3</c:v>
                </c:pt>
                <c:pt idx="192">
                  <c:v>7.1282025257117304E-3</c:v>
                </c:pt>
                <c:pt idx="193">
                  <c:v>7.1367658537374E-3</c:v>
                </c:pt>
                <c:pt idx="194">
                  <c:v>7.1450552101308502E-3</c:v>
                </c:pt>
                <c:pt idx="195">
                  <c:v>7.1530714206085502E-3</c:v>
                </c:pt>
                <c:pt idx="196">
                  <c:v>7.1608152998267702E-3</c:v>
                </c:pt>
                <c:pt idx="197">
                  <c:v>7.1682876513786097E-3</c:v>
                </c:pt>
                <c:pt idx="198">
                  <c:v>7.1754892677936997E-3</c:v>
                </c:pt>
                <c:pt idx="199">
                  <c:v>7.1824209305411399E-3</c:v>
                </c:pt>
                <c:pt idx="200">
                  <c:v>7.1890834100336396E-3</c:v>
                </c:pt>
                <c:pt idx="201">
                  <c:v>7.1954774656340301E-3</c:v>
                </c:pt>
                <c:pt idx="202">
                  <c:v>7.20160384566373E-3</c:v>
                </c:pt>
                <c:pt idx="203">
                  <c:v>7.20746328741384E-3</c:v>
                </c:pt>
                <c:pt idx="204">
                  <c:v>7.21305651715621E-3</c:v>
                </c:pt>
                <c:pt idx="205">
                  <c:v>7.2183842501571897E-3</c:v>
                </c:pt>
                <c:pt idx="206">
                  <c:v>7.2234471906925902E-3</c:v>
                </c:pt>
                <c:pt idx="207">
                  <c:v>7.22824603206354E-3</c:v>
                </c:pt>
                <c:pt idx="208">
                  <c:v>7.2327814566141698E-3</c:v>
                </c:pt>
                <c:pt idx="209">
                  <c:v>7.2370541357497896E-3</c:v>
                </c:pt>
                <c:pt idx="210">
                  <c:v>7.2410647299554704E-3</c:v>
                </c:pt>
                <c:pt idx="211">
                  <c:v>7.2448138888176897E-3</c:v>
                </c:pt>
                <c:pt idx="212">
                  <c:v>7.2483022510433101E-3</c:v>
                </c:pt>
                <c:pt idx="213">
                  <c:v>7.2515304444826104E-3</c:v>
                </c:pt>
                <c:pt idx="214">
                  <c:v>7.2544990861506502E-3</c:v>
                </c:pt>
                <c:pt idx="215">
                  <c:v>7.2572087822491997E-3</c:v>
                </c:pt>
                <c:pt idx="216">
                  <c:v>7.25966012819158E-3</c:v>
                </c:pt>
                <c:pt idx="217">
                  <c:v>7.2618537086230703E-3</c:v>
                </c:pt>
                <c:pt idx="218">
                  <c:v>7.2637900974471701E-3</c:v>
                </c:pt>
                <c:pt idx="219">
                  <c:v>7.2654698578476203E-3</c:v>
                </c:pt>
                <c:pt idx="220">
                  <c:v>7.2668935423124597E-3</c:v>
                </c:pt>
                <c:pt idx="221">
                  <c:v>7.2680616926577499E-3</c:v>
                </c:pt>
                <c:pt idx="222">
                  <c:v>7.2689748400521399E-3</c:v>
                </c:pt>
                <c:pt idx="223">
                  <c:v>7.2696335050393699E-3</c:v>
                </c:pt>
                <c:pt idx="224">
                  <c:v>7.2700381975619698E-3</c:v>
                </c:pt>
                <c:pt idx="225">
                  <c:v>7.2701894169857999E-3</c:v>
                </c:pt>
                <c:pt idx="226">
                  <c:v>7.2700876521217504E-3</c:v>
                </c:pt>
                <c:pt idx="227">
                  <c:v>7.26973338124843E-3</c:v>
                </c:pt>
                <c:pt idx="228">
                  <c:v>7.2691270721362798E-3</c:v>
                </c:pt>
                <c:pt idx="229">
                  <c:v>7.2682691820672701E-3</c:v>
                </c:pt>
                <c:pt idx="230">
                  <c:v>7.2671601578583201E-3</c:v>
                </c:pt>
                <c:pt idx="231">
                  <c:v>7.2658004358815897E-3</c:v>
                </c:pt>
                <c:pt idx="232">
                  <c:v>7.2641904420845801E-3</c:v>
                </c:pt>
                <c:pt idx="233">
                  <c:v>7.2623305920109004E-3</c:v>
                </c:pt>
                <c:pt idx="234">
                  <c:v>7.2602212908192401E-3</c:v>
                </c:pt>
                <c:pt idx="235">
                  <c:v>7.2578629333019699E-3</c:v>
                </c:pt>
                <c:pt idx="236">
                  <c:v>7.2552559039034603E-3</c:v>
                </c:pt>
                <c:pt idx="237">
                  <c:v>7.2524005767368102E-3</c:v>
                </c:pt>
                <c:pt idx="238">
                  <c:v>7.2492973156013203E-3</c:v>
                </c:pt>
                <c:pt idx="239">
                  <c:v>7.2459464739971302E-3</c:v>
                </c:pt>
                <c:pt idx="240">
                  <c:v>7.2423483951408298E-3</c:v>
                </c:pt>
                <c:pt idx="241">
                  <c:v>7.2385034119793797E-3</c:v>
                </c:pt>
                <c:pt idx="242">
                  <c:v>7.2344118472033401E-3</c:v>
                </c:pt>
                <c:pt idx="243">
                  <c:v>7.2300740132592604E-3</c:v>
                </c:pt>
                <c:pt idx="244">
                  <c:v>7.2254902123606102E-3</c:v>
                </c:pt>
                <c:pt idx="245">
                  <c:v>7.2206607364985803E-3</c:v>
                </c:pt>
                <c:pt idx="246">
                  <c:v>7.2155858674517199E-3</c:v>
                </c:pt>
                <c:pt idx="247">
                  <c:v>7.2102658767935496E-3</c:v>
                </c:pt>
                <c:pt idx="248">
                  <c:v>7.2047010259005898E-3</c:v>
                </c:pt>
                <c:pt idx="249">
                  <c:v>7.1988915659585498E-3</c:v>
                </c:pt>
                <c:pt idx="250">
                  <c:v>7.1928377379673301E-3</c:v>
                </c:pt>
                <c:pt idx="251">
                  <c:v>7.1865397727450498E-3</c:v>
                </c:pt>
                <c:pt idx="252">
                  <c:v>7.1799978909312901E-3</c:v>
                </c:pt>
                <c:pt idx="253">
                  <c:v>7.1732123029891199E-3</c:v>
                </c:pt>
                <c:pt idx="254">
                  <c:v>7.1661832092050504E-3</c:v>
                </c:pt>
                <c:pt idx="255">
                  <c:v>7.1589107996888699E-3</c:v>
                </c:pt>
                <c:pt idx="256">
                  <c:v>7.1513952543722998E-3</c:v>
                </c:pt>
                <c:pt idx="257">
                  <c:v>7.1436367430047099E-3</c:v>
                </c:pt>
                <c:pt idx="258">
                  <c:v>7.1356354251502696E-3</c:v>
                </c:pt>
                <c:pt idx="259">
                  <c:v>7.12739145018114E-3</c:v>
                </c:pt>
                <c:pt idx="260">
                  <c:v>7.11890495727185E-3</c:v>
                </c:pt>
                <c:pt idx="261">
                  <c:v>7.1101760753898898E-3</c:v>
                </c:pt>
                <c:pt idx="262">
                  <c:v>7.1012049232865903E-3</c:v>
                </c:pt>
                <c:pt idx="263">
                  <c:v>7.0919916094866102E-3</c:v>
                </c:pt>
                <c:pt idx="264">
                  <c:v>7.0825362322748603E-3</c:v>
                </c:pt>
                <c:pt idx="265">
                  <c:v>7.0728388796834204E-3</c:v>
                </c:pt>
                <c:pt idx="266">
                  <c:v>7.0628996294760903E-3</c:v>
                </c:pt>
                <c:pt idx="267">
                  <c:v>7.0527185491319599E-3</c:v>
                </c:pt>
                <c:pt idx="268">
                  <c:v>7.0422956958265098E-3</c:v>
                </c:pt>
                <c:pt idx="269">
                  <c:v>7.0316311164137103E-3</c:v>
                </c:pt>
                <c:pt idx="270">
                  <c:v>7.0207248474025803E-3</c:v>
                </c:pt>
                <c:pt idx="271">
                  <c:v>7.0095769149369899E-3</c:v>
                </c:pt>
                <c:pt idx="272">
                  <c:v>6.9981873347694998E-3</c:v>
                </c:pt>
                <c:pt idx="273">
                  <c:v>6.9865561122367499E-3</c:v>
                </c:pt>
                <c:pt idx="274">
                  <c:v>6.9746832422314404E-3</c:v>
                </c:pt>
                <c:pt idx="275">
                  <c:v>6.9625687091738296E-3</c:v>
                </c:pt>
                <c:pt idx="276">
                  <c:v>6.95021248698052E-3</c:v>
                </c:pt>
                <c:pt idx="277">
                  <c:v>6.9376145390320299E-3</c:v>
                </c:pt>
                <c:pt idx="278">
                  <c:v>6.9247748181395898E-3</c:v>
                </c:pt>
                <c:pt idx="279">
                  <c:v>6.9116932665082304E-3</c:v>
                </c:pt>
                <c:pt idx="280">
                  <c:v>6.8983698157003498E-3</c:v>
                </c:pt>
                <c:pt idx="281">
                  <c:v>6.8848043865950004E-3</c:v>
                </c:pt>
                <c:pt idx="282">
                  <c:v>6.8709968893482304E-3</c:v>
                </c:pt>
                <c:pt idx="283">
                  <c:v>6.8569472233493099E-3</c:v>
                </c:pt>
                <c:pt idx="284">
                  <c:v>6.84265527717586E-3</c:v>
                </c:pt>
                <c:pt idx="285">
                  <c:v>6.8281209285476503E-3</c:v>
                </c:pt>
                <c:pt idx="286">
                  <c:v>6.8133440442771798E-3</c:v>
                </c:pt>
                <c:pt idx="287">
                  <c:v>6.79832448022024E-3</c:v>
                </c:pt>
                <c:pt idx="288">
                  <c:v>6.7830620812223399E-3</c:v>
                </c:pt>
                <c:pt idx="289">
                  <c:v>6.7675566810644601E-3</c:v>
                </c:pt>
                <c:pt idx="290">
                  <c:v>6.7518081024070999E-3</c:v>
                </c:pt>
                <c:pt idx="291">
                  <c:v>6.7358161567304901E-3</c:v>
                </c:pt>
                <c:pt idx="292">
                  <c:v>6.7195806442747899E-3</c:v>
                </c:pt>
                <c:pt idx="293">
                  <c:v>6.7031013539767996E-3</c:v>
                </c:pt>
                <c:pt idx="294">
                  <c:v>6.6863780634043597E-3</c:v>
                </c:pt>
                <c:pt idx="295">
                  <c:v>6.6694105386907497E-3</c:v>
                </c:pt>
                <c:pt idx="296">
                  <c:v>6.6521985344632096E-3</c:v>
                </c:pt>
                <c:pt idx="297">
                  <c:v>6.63474179377181E-3</c:v>
                </c:pt>
                <c:pt idx="298">
                  <c:v>6.6170400480164201E-3</c:v>
                </c:pt>
                <c:pt idx="299">
                  <c:v>6.5990930168683898E-3</c:v>
                </c:pt>
                <c:pt idx="300">
                  <c:v>6.5809004081928404E-3</c:v>
                </c:pt>
                <c:pt idx="301">
                  <c:v>6.5624619179673899E-3</c:v>
                </c:pt>
                <c:pt idx="302">
                  <c:v>6.5437772301972898E-3</c:v>
                </c:pt>
                <c:pt idx="303">
                  <c:v>6.52484601683034E-3</c:v>
                </c:pt>
                <c:pt idx="304">
                  <c:v>6.5056679376670496E-3</c:v>
                </c:pt>
                <c:pt idx="305">
                  <c:v>6.4862426402694197E-3</c:v>
                </c:pt>
                <c:pt idx="306">
                  <c:v>6.4665697598661502E-3</c:v>
                </c:pt>
                <c:pt idx="307">
                  <c:v>6.4466489192570604E-3</c:v>
                </c:pt>
                <c:pt idx="308">
                  <c:v>6.42647972871172E-3</c:v>
                </c:pt>
                <c:pt idx="309">
                  <c:v>6.4060617858675301E-3</c:v>
                </c:pt>
                <c:pt idx="310">
                  <c:v>6.3853946756248304E-3</c:v>
                </c:pt>
                <c:pt idx="311">
                  <c:v>6.3644779700371603E-3</c:v>
                </c:pt>
                <c:pt idx="312">
                  <c:v>6.3433112282012798E-3</c:v>
                </c:pt>
                <c:pt idx="313">
                  <c:v>6.3218939961416998E-3</c:v>
                </c:pt>
                <c:pt idx="314">
                  <c:v>6.3002258066932604E-3</c:v>
                </c:pt>
                <c:pt idx="315">
                  <c:v>6.2783061793810699E-3</c:v>
                </c:pt>
                <c:pt idx="316">
                  <c:v>6.2561346202953602E-3</c:v>
                </c:pt>
                <c:pt idx="317">
                  <c:v>6.2337106219651096E-3</c:v>
                </c:pt>
                <c:pt idx="318">
                  <c:v>6.21103366322622E-3</c:v>
                </c:pt>
                <c:pt idx="319">
                  <c:v>6.1881032090888299E-3</c:v>
                </c:pt>
                <c:pt idx="320">
                  <c:v>6.16491871059864E-3</c:v>
                </c:pt>
                <c:pt idx="321">
                  <c:v>6.1414796046952696E-3</c:v>
                </c:pt>
                <c:pt idx="322">
                  <c:v>6.1177853140680499E-3</c:v>
                </c:pt>
                <c:pt idx="323">
                  <c:v>6.09383524700703E-3</c:v>
                </c:pt>
                <c:pt idx="324">
                  <c:v>6.0696287972502099E-3</c:v>
                </c:pt>
                <c:pt idx="325">
                  <c:v>6.0451653438272496E-3</c:v>
                </c:pt>
                <c:pt idx="326">
                  <c:v>6.0204442508984398E-3</c:v>
                </c:pt>
                <c:pt idx="327">
                  <c:v>5.9954648675905496E-3</c:v>
                </c:pt>
                <c:pt idx="328">
                  <c:v>5.9702265278279302E-3</c:v>
                </c:pt>
                <c:pt idx="329">
                  <c:v>5.9447285501587604E-3</c:v>
                </c:pt>
                <c:pt idx="330">
                  <c:v>5.9189702375782201E-3</c:v>
                </c:pt>
                <c:pt idx="331">
                  <c:v>5.8929508773462704E-3</c:v>
                </c:pt>
                <c:pt idx="332">
                  <c:v>5.8666697408006202E-3</c:v>
                </c:pt>
                <c:pt idx="333">
                  <c:v>5.8401260831657904E-3</c:v>
                </c:pt>
                <c:pt idx="334">
                  <c:v>5.8133191433564699E-3</c:v>
                </c:pt>
                <c:pt idx="335">
                  <c:v>5.7862481437769503E-3</c:v>
                </c:pt>
                <c:pt idx="336">
                  <c:v>5.75891229011427E-3</c:v>
                </c:pt>
                <c:pt idx="337">
                  <c:v>5.7313107711276104E-3</c:v>
                </c:pt>
                <c:pt idx="338">
                  <c:v>5.7034427584309001E-3</c:v>
                </c:pt>
                <c:pt idx="339">
                  <c:v>5.6753074062708001E-3</c:v>
                </c:pt>
                <c:pt idx="340">
                  <c:v>5.6469038512994797E-3</c:v>
                </c:pt>
                <c:pt idx="341">
                  <c:v>5.6182312123405397E-3</c:v>
                </c:pt>
                <c:pt idx="342">
                  <c:v>5.5892885901502598E-3</c:v>
                </c:pt>
                <c:pt idx="343">
                  <c:v>5.5600750671720304E-3</c:v>
                </c:pt>
                <c:pt idx="344">
                  <c:v>5.5305897072847002E-3</c:v>
                </c:pt>
                <c:pt idx="345">
                  <c:v>5.5008315555451102E-3</c:v>
                </c:pt>
                <c:pt idx="346">
                  <c:v>5.4707996379235197E-3</c:v>
                </c:pt>
                <c:pt idx="347">
                  <c:v>5.4404929610332902E-3</c:v>
                </c:pt>
                <c:pt idx="348">
                  <c:v>5.4099105118522303E-3</c:v>
                </c:pt>
                <c:pt idx="349">
                  <c:v>5.3790512574380901E-3</c:v>
                </c:pt>
                <c:pt idx="350">
                  <c:v>5.3479141446369201E-3</c:v>
                </c:pt>
                <c:pt idx="351">
                  <c:v>5.31649809978311E-3</c:v>
                </c:pt>
                <c:pt idx="352">
                  <c:v>5.2848020283933397E-3</c:v>
                </c:pt>
                <c:pt idx="353">
                  <c:v>5.2528248148505903E-3</c:v>
                </c:pt>
                <c:pt idx="354">
                  <c:v>5.2205653220816096E-3</c:v>
                </c:pt>
                <c:pt idx="355">
                  <c:v>5.1880223912266002E-3</c:v>
                </c:pt>
                <c:pt idx="356">
                  <c:v>5.15519484129872E-3</c:v>
                </c:pt>
                <c:pt idx="357">
                  <c:v>5.1220814688363401E-3</c:v>
                </c:pt>
                <c:pt idx="358">
                  <c:v>5.0886810475461296E-3</c:v>
                </c:pt>
                <c:pt idx="359">
                  <c:v>5.0549923279352904E-3</c:v>
                </c:pt>
                <c:pt idx="360">
                  <c:v>5.0210140369374E-3</c:v>
                </c:pt>
                <c:pt idx="361">
                  <c:v>4.9867448775254598E-3</c:v>
                </c:pt>
                <c:pt idx="362">
                  <c:v>4.9521835283168796E-3</c:v>
                </c:pt>
                <c:pt idx="363">
                  <c:v>4.9173286431672498E-3</c:v>
                </c:pt>
                <c:pt idx="364">
                  <c:v>4.8821788507535501E-3</c:v>
                </c:pt>
                <c:pt idx="365">
                  <c:v>4.8467327541463403E-3</c:v>
                </c:pt>
                <c:pt idx="366">
                  <c:v>4.8109889303722102E-3</c:v>
                </c:pt>
                <c:pt idx="367">
                  <c:v>4.77494592996158E-3</c:v>
                </c:pt>
                <c:pt idx="368">
                  <c:v>4.7386022764875401E-3</c:v>
                </c:pt>
                <c:pt idx="369">
                  <c:v>4.70195646609055E-3</c:v>
                </c:pt>
                <c:pt idx="370">
                  <c:v>4.6650069669909502E-3</c:v>
                </c:pt>
                <c:pt idx="371">
                  <c:v>4.6277522189890003E-3</c:v>
                </c:pt>
                <c:pt idx="372">
                  <c:v>4.5901906329505297E-3</c:v>
                </c:pt>
                <c:pt idx="373">
                  <c:v>4.5523205902786301E-3</c:v>
                </c:pt>
                <c:pt idx="374">
                  <c:v>4.5141404423722003E-3</c:v>
                </c:pt>
                <c:pt idx="375">
                  <c:v>4.4756485100682798E-3</c:v>
                </c:pt>
                <c:pt idx="376">
                  <c:v>4.4368430830699496E-3</c:v>
                </c:pt>
                <c:pt idx="377">
                  <c:v>4.3977224193583603E-3</c:v>
                </c:pt>
                <c:pt idx="378">
                  <c:v>4.3582847445882899E-3</c:v>
                </c:pt>
                <c:pt idx="379">
                  <c:v>4.3185282514667999E-3</c:v>
                </c:pt>
                <c:pt idx="380">
                  <c:v>4.2784510991150703E-3</c:v>
                </c:pt>
                <c:pt idx="381">
                  <c:v>4.2380514124118196E-3</c:v>
                </c:pt>
                <c:pt idx="382">
                  <c:v>4.1973272813184501E-3</c:v>
                </c:pt>
                <c:pt idx="383">
                  <c:v>4.1562767601849597E-3</c:v>
                </c:pt>
                <c:pt idx="384">
                  <c:v>4.1148978670368201E-3</c:v>
                </c:pt>
                <c:pt idx="385">
                  <c:v>4.0731885828394297E-3</c:v>
                </c:pt>
                <c:pt idx="386">
                  <c:v>4.0311468507442704E-3</c:v>
                </c:pt>
                <c:pt idx="387">
                  <c:v>3.9887705753110696E-3</c:v>
                </c:pt>
                <c:pt idx="388">
                  <c:v>3.9460576217074904E-3</c:v>
                </c:pt>
                <c:pt idx="389">
                  <c:v>3.9030058148875999E-3</c:v>
                </c:pt>
                <c:pt idx="390">
                  <c:v>3.8596129387429802E-3</c:v>
                </c:pt>
                <c:pt idx="391">
                  <c:v>3.81587673523168E-3</c:v>
                </c:pt>
                <c:pt idx="392">
                  <c:v>3.7717949034786801E-3</c:v>
                </c:pt>
                <c:pt idx="393">
                  <c:v>3.7273650988520002E-3</c:v>
                </c:pt>
                <c:pt idx="394">
                  <c:v>3.6825849320097099E-3</c:v>
                </c:pt>
                <c:pt idx="395">
                  <c:v>3.63745196791698E-3</c:v>
                </c:pt>
                <c:pt idx="396">
                  <c:v>3.5919637248360498E-3</c:v>
                </c:pt>
                <c:pt idx="397">
                  <c:v>3.5461176732833801E-3</c:v>
                </c:pt>
                <c:pt idx="398">
                  <c:v>3.4999112349542601E-3</c:v>
                </c:pt>
                <c:pt idx="399">
                  <c:v>3.45334178161607E-3</c:v>
                </c:pt>
                <c:pt idx="400">
                  <c:v>3.4064066339652898E-3</c:v>
                </c:pt>
                <c:pt idx="401">
                  <c:v>3.3591030604497398E-3</c:v>
                </c:pt>
                <c:pt idx="402">
                  <c:v>3.3114282760522999E-3</c:v>
                </c:pt>
                <c:pt idx="403">
                  <c:v>3.2633794410387501E-3</c:v>
                </c:pt>
                <c:pt idx="404">
                  <c:v>3.2149536596620901E-3</c:v>
                </c:pt>
                <c:pt idx="405">
                  <c:v>3.1661479788279E-3</c:v>
                </c:pt>
                <c:pt idx="406">
                  <c:v>3.1169593867149E-3</c:v>
                </c:pt>
                <c:pt idx="407">
                  <c:v>3.0673848113517799E-3</c:v>
                </c:pt>
                <c:pt idx="408">
                  <c:v>3.0174211191461601E-3</c:v>
                </c:pt>
                <c:pt idx="409">
                  <c:v>2.9670651133657101E-3</c:v>
                </c:pt>
                <c:pt idx="410">
                  <c:v>2.9163135325686001E-3</c:v>
                </c:pt>
                <c:pt idx="411">
                  <c:v>2.8651630489808402E-3</c:v>
                </c:pt>
                <c:pt idx="412">
                  <c:v>2.8136102668199401E-3</c:v>
                </c:pt>
                <c:pt idx="413">
                  <c:v>2.7616517205608501E-3</c:v>
                </c:pt>
                <c:pt idx="414">
                  <c:v>2.7092838731424401E-3</c:v>
                </c:pt>
                <c:pt idx="415">
                  <c:v>2.65650311411251E-3</c:v>
                </c:pt>
                <c:pt idx="416">
                  <c:v>2.6033057577086699E-3</c:v>
                </c:pt>
                <c:pt idx="417">
                  <c:v>2.5496880408715302E-3</c:v>
                </c:pt>
                <c:pt idx="418">
                  <c:v>2.4956461211878798E-3</c:v>
                </c:pt>
                <c:pt idx="419">
                  <c:v>2.4411760747619499E-3</c:v>
                </c:pt>
                <c:pt idx="420">
                  <c:v>2.3862738940087298E-3</c:v>
                </c:pt>
                <c:pt idx="421">
                  <c:v>2.33093548536897E-3</c:v>
                </c:pt>
                <c:pt idx="422">
                  <c:v>2.2751566669410102E-3</c:v>
                </c:pt>
                <c:pt idx="423">
                  <c:v>2.2189331660262901E-3</c:v>
                </c:pt>
                <c:pt idx="424">
                  <c:v>2.16226061658265E-3</c:v>
                </c:pt>
                <c:pt idx="425">
                  <c:v>2.1051345565854299E-3</c:v>
                </c:pt>
                <c:pt idx="426">
                  <c:v>2.0475504252867099E-3</c:v>
                </c:pt>
                <c:pt idx="427">
                  <c:v>1.9895035603742801E-3</c:v>
                </c:pt>
                <c:pt idx="428">
                  <c:v>1.93098919501867E-3</c:v>
                </c:pt>
                <c:pt idx="429">
                  <c:v>1.87200245481033E-3</c:v>
                </c:pt>
                <c:pt idx="430">
                  <c:v>1.81253835457518E-3</c:v>
                </c:pt>
                <c:pt idx="431">
                  <c:v>1.75259179506744E-3</c:v>
                </c:pt>
                <c:pt idx="432">
                  <c:v>1.6921575595314499E-3</c:v>
                </c:pt>
                <c:pt idx="433">
                  <c:v>1.6312303101274699E-3</c:v>
                </c:pt>
                <c:pt idx="434">
                  <c:v>1.5698045842128399E-3</c:v>
                </c:pt>
                <c:pt idx="435">
                  <c:v>1.5078747904738101E-3</c:v>
                </c:pt>
                <c:pt idx="436">
                  <c:v>1.4454352048996299E-3</c:v>
                </c:pt>
                <c:pt idx="437">
                  <c:v>1.3824799665906201E-3</c:v>
                </c:pt>
                <c:pt idx="438">
                  <c:v>1.31900307339086E-3</c:v>
                </c:pt>
                <c:pt idx="439">
                  <c:v>1.2549983773395799E-3</c:v>
                </c:pt>
                <c:pt idx="440">
                  <c:v>1.1904595799296399E-3</c:v>
                </c:pt>
                <c:pt idx="441">
                  <c:v>1.12538022716207E-3</c:v>
                </c:pt>
                <c:pt idx="442">
                  <c:v>1.05975370438897E-3</c:v>
                </c:pt>
                <c:pt idx="443">
                  <c:v>9.9357323093172208E-4</c:v>
                </c:pt>
                <c:pt idx="444">
                  <c:v>9.2683185446156696E-4</c:v>
                </c:pt>
                <c:pt idx="445">
                  <c:v>8.5952244513207697E-4</c:v>
                </c:pt>
                <c:pt idx="446">
                  <c:v>7.9163768944794804E-4</c:v>
                </c:pt>
                <c:pt idx="447">
                  <c:v>7.2317008385643403E-4</c:v>
                </c:pt>
                <c:pt idx="448">
                  <c:v>6.5411192804566004E-4</c:v>
                </c:pt>
                <c:pt idx="449">
                  <c:v>5.8445531793450999E-4</c:v>
                </c:pt>
                <c:pt idx="450">
                  <c:v>5.1419213833352E-4</c:v>
                </c:pt>
                <c:pt idx="451">
                  <c:v>4.4331405526133901E-4</c:v>
                </c:pt>
                <c:pt idx="452">
                  <c:v>3.7181250789499799E-4</c:v>
                </c:pt>
                <c:pt idx="453">
                  <c:v>2.9967870013191203E-4</c:v>
                </c:pt>
                <c:pt idx="454">
                  <c:v>2.2690359174272899E-4</c:v>
                </c:pt>
                <c:pt idx="455">
                  <c:v>1.5347788908634199E-4</c:v>
                </c:pt>
                <c:pt idx="456">
                  <c:v>7.9392035367742401E-5</c:v>
                </c:pt>
                <c:pt idx="457">
                  <c:v>4.6362004009261301E-6</c:v>
                </c:pt>
                <c:pt idx="458">
                  <c:v>-7.0799730145045198E-5</c:v>
                </c:pt>
                <c:pt idx="459">
                  <c:v>-1.46926166054141E-4</c:v>
                </c:pt>
                <c:pt idx="460">
                  <c:v>-2.2375382445939199E-4</c:v>
                </c:pt>
                <c:pt idx="461">
                  <c:v>-3.0129374236561202E-4</c:v>
                </c:pt>
                <c:pt idx="462">
                  <c:v>-3.7955728983695298E-4</c:v>
                </c:pt>
                <c:pt idx="463">
                  <c:v>-4.5855618389642499E-4</c:v>
                </c:pt>
                <c:pt idx="464">
                  <c:v>-5.3830250318294198E-4</c:v>
                </c:pt>
                <c:pt idx="465">
                  <c:v>-6.18808703416095E-4</c:v>
                </c:pt>
                <c:pt idx="466">
                  <c:v>-7.0008763372632799E-4</c:v>
                </c:pt>
                <c:pt idx="467">
                  <c:v>-7.8215255390711098E-4</c:v>
                </c:pt>
                <c:pt idx="468">
                  <c:v>-8.6501715265693E-4</c:v>
                </c:pt>
                <c:pt idx="469">
                  <c:v>-9.4869556687851098E-4</c:v>
                </c:pt>
                <c:pt idx="470">
                  <c:v>-1.0332024021134599E-3</c:v>
                </c:pt>
                <c:pt idx="471">
                  <c:v>-1.11855275419139E-3</c:v>
                </c:pt>
                <c:pt idx="472">
                  <c:v>-1.20476223218843E-3</c:v>
                </c:pt>
                <c:pt idx="473">
                  <c:v>-1.29184698278715E-3</c:v>
                </c:pt>
                <c:pt idx="474">
                  <c:v>-1.37982371614916E-3</c:v>
                </c:pt>
                <c:pt idx="475">
                  <c:v>-1.4687097334115599E-3</c:v>
                </c:pt>
                <c:pt idx="476">
                  <c:v>-1.5585229559389199E-3</c:v>
                </c:pt>
                <c:pt idx="477">
                  <c:v>-1.6492819564650201E-3</c:v>
                </c:pt>
                <c:pt idx="478">
                  <c:v>-1.7410059922788499E-3</c:v>
                </c:pt>
                <c:pt idx="479">
                  <c:v>-1.8337150406187201E-3</c:v>
                </c:pt>
                <c:pt idx="480">
                  <c:v>-1.9274298364590199E-3</c:v>
                </c:pt>
                <c:pt idx="481">
                  <c:v>-2.0221719128891702E-3</c:v>
                </c:pt>
                <c:pt idx="482">
                  <c:v>-2.1179636443043499E-3</c:v>
                </c:pt>
                <c:pt idx="483">
                  <c:v>-2.2148282926528502E-3</c:v>
                </c:pt>
                <c:pt idx="484">
                  <c:v>-2.3127900570076398E-3</c:v>
                </c:pt>
                <c:pt idx="485">
                  <c:v>-2.4118741267587802E-3</c:v>
                </c:pt>
                <c:pt idx="486">
                  <c:v>-2.51210673875429E-3</c:v>
                </c:pt>
                <c:pt idx="487">
                  <c:v>-2.6135152387570899E-3</c:v>
                </c:pt>
                <c:pt idx="488">
                  <c:v>-2.7161281476170401E-3</c:v>
                </c:pt>
                <c:pt idx="489">
                  <c:v>-2.8199752326142501E-3</c:v>
                </c:pt>
                <c:pt idx="490">
                  <c:v>-2.9250875844710898E-3</c:v>
                </c:pt>
                <c:pt idx="491">
                  <c:v>-3.0314977005971399E-3</c:v>
                </c:pt>
                <c:pt idx="492">
                  <c:v>-3.1392395751904901E-3</c:v>
                </c:pt>
                <c:pt idx="493">
                  <c:v>-3.2483487969020902E-3</c:v>
                </c:pt>
                <c:pt idx="494">
                  <c:v>-3.3588626548515499E-3</c:v>
                </c:pt>
                <c:pt idx="495">
                  <c:v>-3.47082025388454E-3</c:v>
                </c:pt>
                <c:pt idx="496">
                  <c:v>-3.58426264007395E-3</c:v>
                </c:pt>
                <c:pt idx="497">
                  <c:v>-3.6992329376031498E-3</c:v>
                </c:pt>
                <c:pt idx="498">
                  <c:v>-3.8157764983148099E-3</c:v>
                </c:pt>
                <c:pt idx="499">
                  <c:v>-3.9339410653888001E-3</c:v>
                </c:pt>
                <c:pt idx="500">
                  <c:v>-4.0537769528160702E-3</c:v>
                </c:pt>
                <c:pt idx="501">
                  <c:v>-4.1753372425707104E-3</c:v>
                </c:pt>
                <c:pt idx="502">
                  <c:v>-4.2986780016600204E-3</c:v>
                </c:pt>
                <c:pt idx="503">
                  <c:v>-4.4238585215595899E-3</c:v>
                </c:pt>
                <c:pt idx="504">
                  <c:v>-4.5509415829162996E-3</c:v>
                </c:pt>
                <c:pt idx="505">
                  <c:v>-4.67999374886069E-3</c:v>
                </c:pt>
                <c:pt idx="506">
                  <c:v>-4.8110856907960997E-3</c:v>
                </c:pt>
                <c:pt idx="507">
                  <c:v>-4.8527920875448697E-3</c:v>
                </c:pt>
                <c:pt idx="508">
                  <c:v>-4.8973070099436597E-3</c:v>
                </c:pt>
                <c:pt idx="509">
                  <c:v>-4.94467564283843E-3</c:v>
                </c:pt>
                <c:pt idx="510">
                  <c:v>-4.9949392679486003E-3</c:v>
                </c:pt>
                <c:pt idx="511">
                  <c:v>-5.0481384433571502E-3</c:v>
                </c:pt>
                <c:pt idx="512">
                  <c:v>-5.1043129379706601E-3</c:v>
                </c:pt>
                <c:pt idx="513">
                  <c:v>-5.1635016635885999E-3</c:v>
                </c:pt>
                <c:pt idx="514">
                  <c:v>-5.2257426045326802E-3</c:v>
                </c:pt>
                <c:pt idx="515">
                  <c:v>-5.2910727447883698E-3</c:v>
                </c:pt>
                <c:pt idx="516">
                  <c:v>-5.3595279926082302E-3</c:v>
                </c:pt>
                <c:pt idx="517">
                  <c:v>-5.4311431025278198E-3</c:v>
                </c:pt>
                <c:pt idx="518">
                  <c:v>-5.5059515947512598E-3</c:v>
                </c:pt>
                <c:pt idx="519">
                  <c:v>-5.5839856718552898E-3</c:v>
                </c:pt>
                <c:pt idx="520">
                  <c:v>-5.6652761327714097E-3</c:v>
                </c:pt>
                <c:pt idx="521">
                  <c:v>-5.74985228400354E-3</c:v>
                </c:pt>
                <c:pt idx="522">
                  <c:v>-5.8377418480375001E-3</c:v>
                </c:pt>
                <c:pt idx="523">
                  <c:v>-5.9289708689066597E-3</c:v>
                </c:pt>
                <c:pt idx="524">
                  <c:v>-6.0235636148766999E-3</c:v>
                </c:pt>
                <c:pt idx="525">
                  <c:v>-6.1215424782172703E-3</c:v>
                </c:pt>
                <c:pt idx="526">
                  <c:v>-6.2229278720285297E-3</c:v>
                </c:pt>
                <c:pt idx="527">
                  <c:v>-6.3277381240991002E-3</c:v>
                </c:pt>
                <c:pt idx="528">
                  <c:v>-6.4359893677706E-3</c:v>
                </c:pt>
                <c:pt idx="529">
                  <c:v>-6.5476954297922704E-3</c:v>
                </c:pt>
                <c:pt idx="530">
                  <c:v>-6.6628677151506898E-3</c:v>
                </c:pt>
                <c:pt idx="531">
                  <c:v>-6.7815150888687397E-3</c:v>
                </c:pt>
                <c:pt idx="532">
                  <c:v>-6.9036437547713601E-3</c:v>
                </c:pt>
                <c:pt idx="533">
                  <c:v>-7.0292571312206504E-3</c:v>
                </c:pt>
                <c:pt idx="534">
                  <c:v>-7.1583557238352304E-3</c:v>
                </c:pt>
                <c:pt idx="535">
                  <c:v>-7.29093699521085E-3</c:v>
                </c:pt>
                <c:pt idx="536">
                  <c:v>-7.4269952316716103E-3</c:v>
                </c:pt>
                <c:pt idx="537">
                  <c:v>-7.5665214070881103E-3</c:v>
                </c:pt>
                <c:pt idx="538">
                  <c:v>-7.7095030438120498E-3</c:v>
                </c:pt>
                <c:pt idx="539">
                  <c:v>-7.8559240707842207E-3</c:v>
                </c:pt>
                <c:pt idx="540">
                  <c:v>-8.0057646788878594E-3</c:v>
                </c:pt>
                <c:pt idx="541">
                  <c:v>-8.1590011736319707E-3</c:v>
                </c:pt>
                <c:pt idx="542">
                  <c:v>-8.3156058252623292E-3</c:v>
                </c:pt>
                <c:pt idx="543">
                  <c:v>-8.4755467164166695E-3</c:v>
                </c:pt>
                <c:pt idx="544">
                  <c:v>-8.6387875874526007E-3</c:v>
                </c:pt>
                <c:pt idx="545">
                  <c:v>-8.8052876796024908E-3</c:v>
                </c:pt>
                <c:pt idx="546">
                  <c:v>-8.9750015761216103E-3</c:v>
                </c:pt>
                <c:pt idx="547">
                  <c:v>-9.1478790416258098E-3</c:v>
                </c:pt>
                <c:pt idx="548">
                  <c:v>-9.3238648598323991E-3</c:v>
                </c:pt>
                <c:pt idx="549">
                  <c:v>-9.50289866994713E-3</c:v>
                </c:pt>
                <c:pt idx="550">
                  <c:v>-9.6849148019690599E-3</c:v>
                </c:pt>
                <c:pt idx="551">
                  <c:v>-9.8698421112114396E-3</c:v>
                </c:pt>
                <c:pt idx="552">
                  <c:v>-1.00576038123751E-2</c:v>
                </c:pt>
                <c:pt idx="553">
                  <c:v>-1.02481173135436E-2</c:v>
                </c:pt>
                <c:pt idx="554">
                  <c:v>-1.04412940505085E-2</c:v>
                </c:pt>
                <c:pt idx="555">
                  <c:v>-1.0637039321877701E-2</c:v>
                </c:pt>
                <c:pt idx="556">
                  <c:v>-1.0835252125462999E-2</c:v>
                </c:pt>
                <c:pt idx="557">
                  <c:v>-1.1035824996495301E-2</c:v>
                </c:pt>
                <c:pt idx="558">
                  <c:v>-1.1238643848270899E-2</c:v>
                </c:pt>
                <c:pt idx="559">
                  <c:v>-1.1443587815887101E-2</c:v>
                </c:pt>
                <c:pt idx="560">
                  <c:v>-1.1650529103797E-2</c:v>
                </c:pt>
                <c:pt idx="561">
                  <c:v>-1.1859332837975099E-2</c:v>
                </c:pt>
                <c:pt idx="562">
                  <c:v>-1.20698569235708E-2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8D5-4828-9207-1F56BEDB9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81823"/>
        <c:axId val="4044234"/>
      </c:scatterChart>
      <c:valAx>
        <c:axId val="59581823"/>
        <c:scaling>
          <c:orientation val="minMax"/>
          <c:max val="0.2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5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lang="pt-BR" sz="15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Axial strain</a:t>
                </a:r>
              </a:p>
            </c:rich>
          </c:tx>
          <c:layout>
            <c:manualLayout>
              <c:xMode val="edge"/>
              <c:yMode val="edge"/>
              <c:x val="0.465905425456422"/>
              <c:y val="0.90789366718152997"/>
            </c:manualLayout>
          </c:layout>
          <c:overlay val="0"/>
          <c:spPr>
            <a:noFill/>
            <a:ln w="0">
              <a:noFill/>
            </a:ln>
          </c:spPr>
        </c:title>
        <c:numFmt formatCode="[$-409]General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  <a:endParaRPr lang="pt-BR"/>
          </a:p>
        </c:txPr>
        <c:crossAx val="4044234"/>
        <c:crosses val="autoZero"/>
        <c:crossBetween val="midCat"/>
        <c:majorUnit val="0.05"/>
      </c:valAx>
      <c:valAx>
        <c:axId val="4044234"/>
        <c:scaling>
          <c:orientation val="minMax"/>
          <c:min val="-0.05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5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lang="pt-BR" sz="15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Volumetric strain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0.00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  <a:endParaRPr lang="pt-BR"/>
          </a:p>
        </c:txPr>
        <c:crossAx val="59581823"/>
        <c:crosses val="autoZero"/>
        <c:crossBetween val="midCat"/>
        <c:majorUnit val="0.01"/>
      </c:valAx>
      <c:spPr>
        <a:solidFill>
          <a:srgbClr val="FFFFFF"/>
        </a:solidFill>
        <a:ln w="0">
          <a:solidFill>
            <a:srgbClr val="000000"/>
          </a:solidFill>
        </a:ln>
      </c:spPr>
    </c:plotArea>
    <c:plotVisOnly val="0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20572866266692"/>
          <c:y val="2.51199089504918E-2"/>
          <c:w val="0.83852654667440796"/>
          <c:h val="0.81277944882529896"/>
        </c:manualLayout>
      </c:layout>
      <c:scatterChart>
        <c:scatterStyle val="lineMarker"/>
        <c:varyColors val="0"/>
        <c:ser>
          <c:idx val="0"/>
          <c:order val="0"/>
          <c:tx>
            <c:v>0.0% 50kPa</c:v>
          </c:tx>
          <c:spPr>
            <a:ln w="28800">
              <a:noFill/>
            </a:ln>
          </c:spPr>
          <c:marker>
            <c:symbol val="circle"/>
            <c:size val="5"/>
            <c:spPr>
              <a:solidFill>
                <a:srgbClr val="66666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11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Exp_res!$A$3:$A$150</c:f>
              <c:numCache>
                <c:formatCode>General</c:formatCode>
                <c:ptCount val="148"/>
                <c:pt idx="0">
                  <c:v>0</c:v>
                </c:pt>
                <c:pt idx="1">
                  <c:v>1.5092298522107401E-3</c:v>
                </c:pt>
                <c:pt idx="2">
                  <c:v>2.5153830870179002E-3</c:v>
                </c:pt>
                <c:pt idx="3">
                  <c:v>5.5338427914393799E-3</c:v>
                </c:pt>
                <c:pt idx="4">
                  <c:v>1.20738388176859E-2</c:v>
                </c:pt>
                <c:pt idx="5">
                  <c:v>2.1129217930950399E-2</c:v>
                </c:pt>
                <c:pt idx="6">
                  <c:v>2.7166137339793301E-2</c:v>
                </c:pt>
                <c:pt idx="7">
                  <c:v>3.1693826896425498E-2</c:v>
                </c:pt>
                <c:pt idx="8">
                  <c:v>3.8736899540075698E-2</c:v>
                </c:pt>
                <c:pt idx="9">
                  <c:v>5.1816891592568803E-2</c:v>
                </c:pt>
                <c:pt idx="10">
                  <c:v>5.6847657766604602E-2</c:v>
                </c:pt>
                <c:pt idx="11">
                  <c:v>6.4393807027658304E-2</c:v>
                </c:pt>
                <c:pt idx="12">
                  <c:v>7.0430726436501195E-2</c:v>
                </c:pt>
                <c:pt idx="13">
                  <c:v>7.7473799080151298E-2</c:v>
                </c:pt>
                <c:pt idx="14">
                  <c:v>8.5523024958608598E-2</c:v>
                </c:pt>
                <c:pt idx="15">
                  <c:v>0.101621476715523</c:v>
                </c:pt>
                <c:pt idx="16">
                  <c:v>0.11017377921138399</c:v>
                </c:pt>
                <c:pt idx="17">
                  <c:v>0.117216851855034</c:v>
                </c:pt>
                <c:pt idx="18">
                  <c:v>0.12677530758570199</c:v>
                </c:pt>
                <c:pt idx="19">
                  <c:v>0.142370682725213</c:v>
                </c:pt>
                <c:pt idx="20">
                  <c:v>0.154444521542899</c:v>
                </c:pt>
                <c:pt idx="21">
                  <c:v>0.17557373947384899</c:v>
                </c:pt>
                <c:pt idx="22">
                  <c:v>0.18865373152634299</c:v>
                </c:pt>
                <c:pt idx="23">
                  <c:v>0.20223680019623899</c:v>
                </c:pt>
                <c:pt idx="24">
                  <c:v>0</c:v>
                </c:pt>
                <c:pt idx="25">
                  <c:v>1.50905432595573E-3</c:v>
                </c:pt>
                <c:pt idx="26">
                  <c:v>2.5150905432595599E-3</c:v>
                </c:pt>
                <c:pt idx="27">
                  <c:v>5.0301810865191199E-3</c:v>
                </c:pt>
                <c:pt idx="28">
                  <c:v>6.5392354124748503E-3</c:v>
                </c:pt>
                <c:pt idx="29">
                  <c:v>1.1066398390342101E-2</c:v>
                </c:pt>
                <c:pt idx="30">
                  <c:v>2.6659959758551299E-2</c:v>
                </c:pt>
                <c:pt idx="31">
                  <c:v>4.0241448692152897E-2</c:v>
                </c:pt>
                <c:pt idx="32">
                  <c:v>4.92957746478873E-2</c:v>
                </c:pt>
                <c:pt idx="33">
                  <c:v>5.8350100603621703E-2</c:v>
                </c:pt>
                <c:pt idx="34">
                  <c:v>6.7907444668008105E-2</c:v>
                </c:pt>
                <c:pt idx="35">
                  <c:v>7.4446680080482899E-2</c:v>
                </c:pt>
                <c:pt idx="36">
                  <c:v>8.6519114688128798E-2</c:v>
                </c:pt>
                <c:pt idx="37">
                  <c:v>9.5573440643863194E-2</c:v>
                </c:pt>
                <c:pt idx="38">
                  <c:v>0.102112676056338</c:v>
                </c:pt>
                <c:pt idx="39">
                  <c:v>0.106136820925553</c:v>
                </c:pt>
                <c:pt idx="40">
                  <c:v>0.11619718309859201</c:v>
                </c:pt>
                <c:pt idx="41">
                  <c:v>0.120221327967807</c:v>
                </c:pt>
                <c:pt idx="42">
                  <c:v>0.13430583501005999</c:v>
                </c:pt>
                <c:pt idx="43">
                  <c:v>0.138832997987928</c:v>
                </c:pt>
                <c:pt idx="44">
                  <c:v>0.153923541247485</c:v>
                </c:pt>
                <c:pt idx="45">
                  <c:v>0.16348088531187099</c:v>
                </c:pt>
                <c:pt idx="46">
                  <c:v>0.16851106639839</c:v>
                </c:pt>
                <c:pt idx="47">
                  <c:v>0.18008048289738399</c:v>
                </c:pt>
                <c:pt idx="48">
                  <c:v>0.18561368209255499</c:v>
                </c:pt>
                <c:pt idx="49">
                  <c:v>0.197686116700201</c:v>
                </c:pt>
              </c:numCache>
            </c:numRef>
          </c:xVal>
          <c:yVal>
            <c:numRef>
              <c:f>Exp_res!$B$3:$B$150</c:f>
              <c:numCache>
                <c:formatCode>General</c:formatCode>
                <c:ptCount val="148"/>
                <c:pt idx="0">
                  <c:v>0</c:v>
                </c:pt>
                <c:pt idx="1">
                  <c:v>54.980892723513399</c:v>
                </c:pt>
                <c:pt idx="2">
                  <c:v>71.9290731937174</c:v>
                </c:pt>
                <c:pt idx="3">
                  <c:v>124.92797381362701</c:v>
                </c:pt>
                <c:pt idx="4">
                  <c:v>144.23862778056699</c:v>
                </c:pt>
                <c:pt idx="5">
                  <c:v>171.97835684505199</c:v>
                </c:pt>
                <c:pt idx="6">
                  <c:v>172.01246084699801</c:v>
                </c:pt>
                <c:pt idx="7">
                  <c:v>170.80509033988301</c:v>
                </c:pt>
                <c:pt idx="8">
                  <c:v>167.507605939966</c:v>
                </c:pt>
                <c:pt idx="9">
                  <c:v>169.671361742058</c:v>
                </c:pt>
                <c:pt idx="10">
                  <c:v>171.967821178668</c:v>
                </c:pt>
                <c:pt idx="11">
                  <c:v>164.69338281088</c:v>
                </c:pt>
                <c:pt idx="12">
                  <c:v>165.81378822521199</c:v>
                </c:pt>
                <c:pt idx="13">
                  <c:v>143.43030416062899</c:v>
                </c:pt>
                <c:pt idx="14">
                  <c:v>150.302776643724</c:v>
                </c:pt>
                <c:pt idx="15">
                  <c:v>140.42183412729699</c:v>
                </c:pt>
                <c:pt idx="16">
                  <c:v>140.689569731836</c:v>
                </c:pt>
                <c:pt idx="17">
                  <c:v>145.78738140269499</c:v>
                </c:pt>
                <c:pt idx="18">
                  <c:v>155.27720294466599</c:v>
                </c:pt>
                <c:pt idx="19">
                  <c:v>141.140455112263</c:v>
                </c:pt>
                <c:pt idx="20">
                  <c:v>141.999601465409</c:v>
                </c:pt>
                <c:pt idx="21">
                  <c:v>136.82897883254901</c:v>
                </c:pt>
                <c:pt idx="22">
                  <c:v>140.19887383426999</c:v>
                </c:pt>
                <c:pt idx="23">
                  <c:v>130.41960511294999</c:v>
                </c:pt>
                <c:pt idx="24">
                  <c:v>0</c:v>
                </c:pt>
                <c:pt idx="25">
                  <c:v>34.276016617096403</c:v>
                </c:pt>
                <c:pt idx="26">
                  <c:v>48.630857885978301</c:v>
                </c:pt>
                <c:pt idx="27">
                  <c:v>104.979721390153</c:v>
                </c:pt>
                <c:pt idx="28">
                  <c:v>121.281913104244</c:v>
                </c:pt>
                <c:pt idx="29">
                  <c:v>116.700596546122</c:v>
                </c:pt>
                <c:pt idx="30">
                  <c:v>138.33454080774999</c:v>
                </c:pt>
                <c:pt idx="31">
                  <c:v>145.570597259387</c:v>
                </c:pt>
                <c:pt idx="32">
                  <c:v>142.25545931555899</c:v>
                </c:pt>
                <c:pt idx="33">
                  <c:v>141.965327202981</c:v>
                </c:pt>
                <c:pt idx="34">
                  <c:v>151.25589767654799</c:v>
                </c:pt>
                <c:pt idx="35">
                  <c:v>135.430719978577</c:v>
                </c:pt>
                <c:pt idx="36">
                  <c:v>125.18432620283799</c:v>
                </c:pt>
                <c:pt idx="37">
                  <c:v>129.00881861461099</c:v>
                </c:pt>
                <c:pt idx="38">
                  <c:v>117.593028360484</c:v>
                </c:pt>
                <c:pt idx="39">
                  <c:v>146.48268535772601</c:v>
                </c:pt>
                <c:pt idx="40">
                  <c:v>131.69051889088999</c:v>
                </c:pt>
                <c:pt idx="41">
                  <c:v>153.121483962582</c:v>
                </c:pt>
                <c:pt idx="42">
                  <c:v>115.57206642518901</c:v>
                </c:pt>
                <c:pt idx="43">
                  <c:v>138.24627276909399</c:v>
                </c:pt>
                <c:pt idx="44">
                  <c:v>124.935359284024</c:v>
                </c:pt>
                <c:pt idx="45">
                  <c:v>129.109980524832</c:v>
                </c:pt>
                <c:pt idx="46">
                  <c:v>137.36972536566901</c:v>
                </c:pt>
                <c:pt idx="47">
                  <c:v>120.41464063139701</c:v>
                </c:pt>
                <c:pt idx="48">
                  <c:v>130.96158064921599</c:v>
                </c:pt>
                <c:pt idx="49">
                  <c:v>131.11233543178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48-4334-81EA-F61D391D6085}"/>
            </c:ext>
          </c:extLst>
        </c:ser>
        <c:ser>
          <c:idx val="1"/>
          <c:order val="1"/>
          <c:tx>
            <c:v>0.5 50 kPa%</c:v>
          </c:tx>
          <c:spPr>
            <a:ln w="2880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Exp_res!$E$3:$E$150</c:f>
              <c:numCache>
                <c:formatCode>General</c:formatCode>
                <c:ptCount val="148"/>
                <c:pt idx="0">
                  <c:v>0</c:v>
                </c:pt>
                <c:pt idx="1">
                  <c:v>1.0064211273195E-3</c:v>
                </c:pt>
                <c:pt idx="2">
                  <c:v>3.0192633819584999E-3</c:v>
                </c:pt>
                <c:pt idx="3">
                  <c:v>6.0385267639169902E-3</c:v>
                </c:pt>
                <c:pt idx="4">
                  <c:v>1.50963169097925E-2</c:v>
                </c:pt>
                <c:pt idx="5">
                  <c:v>2.31476859283485E-2</c:v>
                </c:pt>
                <c:pt idx="6">
                  <c:v>3.3715107765203201E-2</c:v>
                </c:pt>
                <c:pt idx="7">
                  <c:v>4.4785740165717701E-2</c:v>
                </c:pt>
                <c:pt idx="8">
                  <c:v>4.8308214111335901E-2</c:v>
                </c:pt>
                <c:pt idx="9">
                  <c:v>5.6359583129891901E-2</c:v>
                </c:pt>
                <c:pt idx="10">
                  <c:v>6.1894899330149203E-2</c:v>
                </c:pt>
                <c:pt idx="11">
                  <c:v>6.5920583839427199E-2</c:v>
                </c:pt>
                <c:pt idx="12">
                  <c:v>7.2462321167003907E-2</c:v>
                </c:pt>
                <c:pt idx="13">
                  <c:v>7.6991216239941596E-2</c:v>
                </c:pt>
                <c:pt idx="14">
                  <c:v>8.4539374694837896E-2</c:v>
                </c:pt>
                <c:pt idx="15">
                  <c:v>9.3093954277053595E-2</c:v>
                </c:pt>
                <c:pt idx="16">
                  <c:v>0.105171007804888</c:v>
                </c:pt>
                <c:pt idx="17">
                  <c:v>0.110706324005145</c:v>
                </c:pt>
                <c:pt idx="18">
                  <c:v>0.11926090358736099</c:v>
                </c:pt>
                <c:pt idx="19">
                  <c:v>0.127815483169576</c:v>
                </c:pt>
                <c:pt idx="20">
                  <c:v>0.13687327331545199</c:v>
                </c:pt>
                <c:pt idx="21">
                  <c:v>0.14089895782473</c:v>
                </c:pt>
                <c:pt idx="22">
                  <c:v>0.14542785289766799</c:v>
                </c:pt>
                <c:pt idx="23">
                  <c:v>0.14995674797060499</c:v>
                </c:pt>
                <c:pt idx="24">
                  <c:v>0.15800811698916101</c:v>
                </c:pt>
                <c:pt idx="25">
                  <c:v>0.172098012771634</c:v>
                </c:pt>
                <c:pt idx="26">
                  <c:v>0.18719432968142699</c:v>
                </c:pt>
                <c:pt idx="27">
                  <c:v>0</c:v>
                </c:pt>
                <c:pt idx="28">
                  <c:v>1.5092872446511201E-3</c:v>
                </c:pt>
                <c:pt idx="29">
                  <c:v>2.5154787410852E-3</c:v>
                </c:pt>
                <c:pt idx="30">
                  <c:v>4.0247659857363099E-3</c:v>
                </c:pt>
                <c:pt idx="31">
                  <c:v>5.5340532303874302E-3</c:v>
                </c:pt>
                <c:pt idx="32">
                  <c:v>1.20742979572089E-2</c:v>
                </c:pt>
                <c:pt idx="33">
                  <c:v>1.50928724465112E-2</c:v>
                </c:pt>
                <c:pt idx="34">
                  <c:v>2.1633117173332699E-2</c:v>
                </c:pt>
                <c:pt idx="35">
                  <c:v>3.21981278858905E-2</c:v>
                </c:pt>
                <c:pt idx="36">
                  <c:v>4.57817130877506E-2</c:v>
                </c:pt>
                <c:pt idx="37">
                  <c:v>5.4837436555657301E-2</c:v>
                </c:pt>
                <c:pt idx="38">
                  <c:v>6.2886968527129897E-2</c:v>
                </c:pt>
                <c:pt idx="39">
                  <c:v>7.2445787743253706E-2</c:v>
                </c:pt>
                <c:pt idx="40">
                  <c:v>8.5023181448679597E-2</c:v>
                </c:pt>
                <c:pt idx="41">
                  <c:v>9.6091287909454495E-2</c:v>
                </c:pt>
                <c:pt idx="42">
                  <c:v>0.118730596579221</c:v>
                </c:pt>
                <c:pt idx="43">
                  <c:v>0.123258458313175</c:v>
                </c:pt>
                <c:pt idx="44">
                  <c:v>0.13281727752929801</c:v>
                </c:pt>
                <c:pt idx="45">
                  <c:v>0.14187300099720501</c:v>
                </c:pt>
                <c:pt idx="46">
                  <c:v>0.15595968194728199</c:v>
                </c:pt>
                <c:pt idx="47">
                  <c:v>0.16048754368123599</c:v>
                </c:pt>
                <c:pt idx="48">
                  <c:v>0.18614542684030499</c:v>
                </c:pt>
                <c:pt idx="49">
                  <c:v>0.190673288574258</c:v>
                </c:pt>
              </c:numCache>
            </c:numRef>
          </c:xVal>
          <c:yVal>
            <c:numRef>
              <c:f>Exp_res!$F$4:$F$472</c:f>
              <c:numCache>
                <c:formatCode>General</c:formatCode>
                <c:ptCount val="469"/>
                <c:pt idx="0">
                  <c:v>31.565302943253801</c:v>
                </c:pt>
                <c:pt idx="1">
                  <c:v>67.258943645898299</c:v>
                </c:pt>
                <c:pt idx="2">
                  <c:v>126.19760761426799</c:v>
                </c:pt>
                <c:pt idx="3">
                  <c:v>179.75548283725399</c:v>
                </c:pt>
                <c:pt idx="4">
                  <c:v>193.932998573888</c:v>
                </c:pt>
                <c:pt idx="5">
                  <c:v>194.85800010070199</c:v>
                </c:pt>
                <c:pt idx="6">
                  <c:v>191.44318643641901</c:v>
                </c:pt>
                <c:pt idx="7">
                  <c:v>198.17722207475799</c:v>
                </c:pt>
                <c:pt idx="8">
                  <c:v>208.51943310818399</c:v>
                </c:pt>
                <c:pt idx="9">
                  <c:v>185.143425320418</c:v>
                </c:pt>
                <c:pt idx="10">
                  <c:v>189.47822830528401</c:v>
                </c:pt>
                <c:pt idx="11">
                  <c:v>177.09659211694199</c:v>
                </c:pt>
                <c:pt idx="12">
                  <c:v>185.93079148200499</c:v>
                </c:pt>
                <c:pt idx="13">
                  <c:v>178.307239322301</c:v>
                </c:pt>
                <c:pt idx="14">
                  <c:v>181.011653072044</c:v>
                </c:pt>
                <c:pt idx="15">
                  <c:v>171.11942605061901</c:v>
                </c:pt>
                <c:pt idx="16">
                  <c:v>168.13905019209599</c:v>
                </c:pt>
                <c:pt idx="17">
                  <c:v>175.406539730785</c:v>
                </c:pt>
                <c:pt idx="18">
                  <c:v>177.27523877121499</c:v>
                </c:pt>
                <c:pt idx="19">
                  <c:v>170.35589693972</c:v>
                </c:pt>
                <c:pt idx="20">
                  <c:v>194.171386586327</c:v>
                </c:pt>
                <c:pt idx="21">
                  <c:v>173.973366887954</c:v>
                </c:pt>
                <c:pt idx="22">
                  <c:v>187.58482463578301</c:v>
                </c:pt>
                <c:pt idx="23">
                  <c:v>177.71268276938201</c:v>
                </c:pt>
                <c:pt idx="24">
                  <c:v>184.013373272866</c:v>
                </c:pt>
                <c:pt idx="25">
                  <c:v>188.62906270315599</c:v>
                </c:pt>
                <c:pt idx="26">
                  <c:v>0</c:v>
                </c:pt>
                <c:pt idx="27">
                  <c:v>66.050240372015907</c:v>
                </c:pt>
                <c:pt idx="28">
                  <c:v>94.314321994629594</c:v>
                </c:pt>
                <c:pt idx="29">
                  <c:v>126.536114877698</c:v>
                </c:pt>
                <c:pt idx="30">
                  <c:v>151.02045346791601</c:v>
                </c:pt>
                <c:pt idx="31">
                  <c:v>171.384385947738</c:v>
                </c:pt>
                <c:pt idx="32">
                  <c:v>204.955607125234</c:v>
                </c:pt>
                <c:pt idx="33">
                  <c:v>210.28511300970001</c:v>
                </c:pt>
                <c:pt idx="34">
                  <c:v>225.63847874607001</c:v>
                </c:pt>
                <c:pt idx="35">
                  <c:v>223.079086823518</c:v>
                </c:pt>
                <c:pt idx="36">
                  <c:v>220.27543073782101</c:v>
                </c:pt>
                <c:pt idx="37">
                  <c:v>190.86635129714699</c:v>
                </c:pt>
                <c:pt idx="38">
                  <c:v>200.15251953935899</c:v>
                </c:pt>
                <c:pt idx="39">
                  <c:v>183.421383926636</c:v>
                </c:pt>
                <c:pt idx="40">
                  <c:v>190.947130450304</c:v>
                </c:pt>
                <c:pt idx="41">
                  <c:v>163.61780135470201</c:v>
                </c:pt>
                <c:pt idx="42">
                  <c:v>188.69307558005599</c:v>
                </c:pt>
                <c:pt idx="43">
                  <c:v>190.27995686660799</c:v>
                </c:pt>
                <c:pt idx="44">
                  <c:v>171.42509035522599</c:v>
                </c:pt>
                <c:pt idx="45">
                  <c:v>168.754832559862</c:v>
                </c:pt>
                <c:pt idx="46">
                  <c:v>177.73296365373301</c:v>
                </c:pt>
                <c:pt idx="47">
                  <c:v>169.04911872782799</c:v>
                </c:pt>
                <c:pt idx="48">
                  <c:v>185.49872873293299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48-4334-81EA-F61D391D6085}"/>
            </c:ext>
          </c:extLst>
        </c:ser>
        <c:ser>
          <c:idx val="2"/>
          <c:order val="2"/>
          <c:tx>
            <c:v>0.5% 50 kPa L50</c:v>
          </c:tx>
          <c:spPr>
            <a:ln w="2880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Exp_res!$I$3:$I$150</c:f>
              <c:numCache>
                <c:formatCode>General</c:formatCode>
                <c:ptCount val="148"/>
                <c:pt idx="0">
                  <c:v>0</c:v>
                </c:pt>
                <c:pt idx="1">
                  <c:v>5.0301810865191097E-4</c:v>
                </c:pt>
                <c:pt idx="2">
                  <c:v>5.5331991951710303E-3</c:v>
                </c:pt>
                <c:pt idx="3">
                  <c:v>1.2072434607645901E-2</c:v>
                </c:pt>
                <c:pt idx="4">
                  <c:v>1.8611670020120701E-2</c:v>
                </c:pt>
                <c:pt idx="5">
                  <c:v>2.8169014084507001E-2</c:v>
                </c:pt>
                <c:pt idx="6">
                  <c:v>3.4205231388330003E-2</c:v>
                </c:pt>
                <c:pt idx="7">
                  <c:v>4.4265593561368201E-2</c:v>
                </c:pt>
                <c:pt idx="8">
                  <c:v>5.48289738430583E-2</c:v>
                </c:pt>
                <c:pt idx="9">
                  <c:v>6.5392354124748503E-2</c:v>
                </c:pt>
                <c:pt idx="10">
                  <c:v>7.5452716297786701E-2</c:v>
                </c:pt>
                <c:pt idx="11">
                  <c:v>8.5513078470824996E-2</c:v>
                </c:pt>
                <c:pt idx="12">
                  <c:v>0.11267605633802801</c:v>
                </c:pt>
                <c:pt idx="13">
                  <c:v>0.12323943661971801</c:v>
                </c:pt>
                <c:pt idx="14">
                  <c:v>0.13380281690140799</c:v>
                </c:pt>
                <c:pt idx="15">
                  <c:v>0.14486921529175101</c:v>
                </c:pt>
                <c:pt idx="16">
                  <c:v>0.15593561368209299</c:v>
                </c:pt>
                <c:pt idx="17">
                  <c:v>0.16750503018108701</c:v>
                </c:pt>
                <c:pt idx="18">
                  <c:v>0.17957746478873199</c:v>
                </c:pt>
                <c:pt idx="19">
                  <c:v>0.191146881287726</c:v>
                </c:pt>
                <c:pt idx="20">
                  <c:v>0.20271629778672001</c:v>
                </c:pt>
                <c:pt idx="21">
                  <c:v>0</c:v>
                </c:pt>
                <c:pt idx="22">
                  <c:v>5.0301810865191205E-4</c:v>
                </c:pt>
                <c:pt idx="23">
                  <c:v>4.0241448692152904E-3</c:v>
                </c:pt>
                <c:pt idx="24">
                  <c:v>8.0482897384305807E-3</c:v>
                </c:pt>
                <c:pt idx="25">
                  <c:v>1.60965794768612E-2</c:v>
                </c:pt>
                <c:pt idx="26">
                  <c:v>2.36418511066398E-2</c:v>
                </c:pt>
                <c:pt idx="27">
                  <c:v>3.6217303822937599E-2</c:v>
                </c:pt>
                <c:pt idx="28">
                  <c:v>4.7283702213279703E-2</c:v>
                </c:pt>
                <c:pt idx="29">
                  <c:v>5.8350100603621703E-2</c:v>
                </c:pt>
                <c:pt idx="30">
                  <c:v>6.8913480885311906E-2</c:v>
                </c:pt>
                <c:pt idx="31">
                  <c:v>7.9979879275653906E-2</c:v>
                </c:pt>
                <c:pt idx="32">
                  <c:v>9.3058350100603607E-2</c:v>
                </c:pt>
                <c:pt idx="33">
                  <c:v>0.103621730382294</c:v>
                </c:pt>
                <c:pt idx="34">
                  <c:v>0.114688128772636</c:v>
                </c:pt>
                <c:pt idx="35">
                  <c:v>0.125754527162978</c:v>
                </c:pt>
                <c:pt idx="36">
                  <c:v>0.13782696177062401</c:v>
                </c:pt>
                <c:pt idx="37">
                  <c:v>0.14989939637826999</c:v>
                </c:pt>
                <c:pt idx="38">
                  <c:v>0.161971830985916</c:v>
                </c:pt>
                <c:pt idx="39">
                  <c:v>0.17454728370221301</c:v>
                </c:pt>
                <c:pt idx="40">
                  <c:v>0.18712273641851099</c:v>
                </c:pt>
                <c:pt idx="41">
                  <c:v>0.20020120724346099</c:v>
                </c:pt>
              </c:numCache>
            </c:numRef>
          </c:xVal>
          <c:yVal>
            <c:numRef>
              <c:f>Exp_res!$J$3:$J$150</c:f>
              <c:numCache>
                <c:formatCode>General</c:formatCode>
                <c:ptCount val="148"/>
                <c:pt idx="0">
                  <c:v>0</c:v>
                </c:pt>
                <c:pt idx="1">
                  <c:v>16.7924073233104</c:v>
                </c:pt>
                <c:pt idx="2">
                  <c:v>120.380211978307</c:v>
                </c:pt>
                <c:pt idx="3">
                  <c:v>178.08620447969099</c:v>
                </c:pt>
                <c:pt idx="4">
                  <c:v>216.04672551375299</c:v>
                </c:pt>
                <c:pt idx="5">
                  <c:v>259.504961915438</c:v>
                </c:pt>
                <c:pt idx="6">
                  <c:v>271.36658014672702</c:v>
                </c:pt>
                <c:pt idx="7">
                  <c:v>269.33936694296398</c:v>
                </c:pt>
                <c:pt idx="8">
                  <c:v>253.220251546036</c:v>
                </c:pt>
                <c:pt idx="9">
                  <c:v>252.70495411792001</c:v>
                </c:pt>
                <c:pt idx="10">
                  <c:v>257.22676972489899</c:v>
                </c:pt>
                <c:pt idx="11">
                  <c:v>260.06969234455698</c:v>
                </c:pt>
                <c:pt idx="12">
                  <c:v>269.83498096004001</c:v>
                </c:pt>
                <c:pt idx="13">
                  <c:v>269.91664630358099</c:v>
                </c:pt>
                <c:pt idx="14">
                  <c:v>277.76760483502699</c:v>
                </c:pt>
                <c:pt idx="15">
                  <c:v>287.845711786945</c:v>
                </c:pt>
                <c:pt idx="16">
                  <c:v>280.92073502186997</c:v>
                </c:pt>
                <c:pt idx="17">
                  <c:v>279.661472678466</c:v>
                </c:pt>
                <c:pt idx="18">
                  <c:v>280.35904211071897</c:v>
                </c:pt>
                <c:pt idx="19">
                  <c:v>279.59148152227903</c:v>
                </c:pt>
                <c:pt idx="20">
                  <c:v>283.852320533458</c:v>
                </c:pt>
                <c:pt idx="21">
                  <c:v>0</c:v>
                </c:pt>
                <c:pt idx="22">
                  <c:v>21.2641934211216</c:v>
                </c:pt>
                <c:pt idx="23">
                  <c:v>92.080830844060003</c:v>
                </c:pt>
                <c:pt idx="24">
                  <c:v>137.851038676397</c:v>
                </c:pt>
                <c:pt idx="25">
                  <c:v>163.70543064812901</c:v>
                </c:pt>
                <c:pt idx="26">
                  <c:v>216.97900552939501</c:v>
                </c:pt>
                <c:pt idx="27">
                  <c:v>251.90411184407199</c:v>
                </c:pt>
                <c:pt idx="28">
                  <c:v>264.61013362747798</c:v>
                </c:pt>
                <c:pt idx="29">
                  <c:v>251.565834969267</c:v>
                </c:pt>
                <c:pt idx="30">
                  <c:v>257.20179209069897</c:v>
                </c:pt>
                <c:pt idx="31">
                  <c:v>260.70247572131802</c:v>
                </c:pt>
                <c:pt idx="32">
                  <c:v>280.362055810127</c:v>
                </c:pt>
                <c:pt idx="33">
                  <c:v>287.78190962153798</c:v>
                </c:pt>
                <c:pt idx="34">
                  <c:v>279.94502275871503</c:v>
                </c:pt>
                <c:pt idx="35">
                  <c:v>288.85377602428503</c:v>
                </c:pt>
                <c:pt idx="36">
                  <c:v>270.50024887575103</c:v>
                </c:pt>
                <c:pt idx="37">
                  <c:v>293.80243837098402</c:v>
                </c:pt>
                <c:pt idx="38">
                  <c:v>303.50356822388801</c:v>
                </c:pt>
                <c:pt idx="39">
                  <c:v>310.74162768189302</c:v>
                </c:pt>
                <c:pt idx="40">
                  <c:v>304.284946714787</c:v>
                </c:pt>
                <c:pt idx="41">
                  <c:v>306.44144085239401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48-4334-81EA-F61D391D6085}"/>
            </c:ext>
          </c:extLst>
        </c:ser>
        <c:ser>
          <c:idx val="3"/>
          <c:order val="3"/>
          <c:tx>
            <c:v>50 kPa, 0%</c:v>
          </c:tx>
          <c:spPr>
            <a:ln w="1440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44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Exp_res!$AW$4:$AW$650</c:f>
              <c:numCache>
                <c:formatCode>General</c:formatCode>
                <c:ptCount val="647"/>
                <c:pt idx="0">
                  <c:v>1.19456662583894E-5</c:v>
                </c:pt>
                <c:pt idx="1">
                  <c:v>3.5727506467735899E-5</c:v>
                </c:pt>
                <c:pt idx="2">
                  <c:v>5.9442597208427497E-5</c:v>
                </c:pt>
                <c:pt idx="3">
                  <c:v>8.3090630053618902E-5</c:v>
                </c:pt>
                <c:pt idx="4">
                  <c:v>1.0667131276691801E-4</c:v>
                </c:pt>
                <c:pt idx="5">
                  <c:v>1.3018436897440299E-4</c:v>
                </c:pt>
                <c:pt idx="6">
                  <c:v>1.5362953787563199E-4</c:v>
                </c:pt>
                <c:pt idx="7">
                  <c:v>1.77006573954827E-4</c:v>
                </c:pt>
                <c:pt idx="8">
                  <c:v>2.00315246694559E-4</c:v>
                </c:pt>
                <c:pt idx="9">
                  <c:v>2.23555340290604E-4</c:v>
                </c:pt>
                <c:pt idx="10">
                  <c:v>2.46726653369863E-4</c:v>
                </c:pt>
                <c:pt idx="11">
                  <c:v>2.6982899871056E-4</c:v>
                </c:pt>
                <c:pt idx="12">
                  <c:v>2.9286220296537499E-4</c:v>
                </c:pt>
                <c:pt idx="13">
                  <c:v>3.1582610638820099E-4</c:v>
                </c:pt>
                <c:pt idx="14">
                  <c:v>3.3872056256344102E-4</c:v>
                </c:pt>
                <c:pt idx="15">
                  <c:v>3.6154543813996898E-4</c:v>
                </c:pt>
                <c:pt idx="16">
                  <c:v>3.8430061256772101E-4</c:v>
                </c:pt>
                <c:pt idx="17">
                  <c:v>4.0698597783886598E-4</c:v>
                </c:pt>
                <c:pt idx="18">
                  <c:v>4.2960143823230997E-4</c:v>
                </c:pt>
                <c:pt idx="19">
                  <c:v>4.5214691006269703E-4</c:v>
                </c:pt>
                <c:pt idx="20">
                  <c:v>4.7462232143270799E-4</c:v>
                </c:pt>
                <c:pt idx="21">
                  <c:v>4.9702761199029301E-4</c:v>
                </c:pt>
                <c:pt idx="22">
                  <c:v>5.1936273268881402E-4</c:v>
                </c:pt>
                <c:pt idx="23">
                  <c:v>5.4162764555248596E-4</c:v>
                </c:pt>
                <c:pt idx="24">
                  <c:v>5.6382232344460504E-4</c:v>
                </c:pt>
                <c:pt idx="25">
                  <c:v>5.8594674984037204E-4</c:v>
                </c:pt>
                <c:pt idx="26">
                  <c:v>6.0800091860380601E-4</c:v>
                </c:pt>
                <c:pt idx="27">
                  <c:v>6.2998483376814002E-4</c:v>
                </c:pt>
                <c:pt idx="28">
                  <c:v>6.5189850931985098E-4</c:v>
                </c:pt>
                <c:pt idx="29">
                  <c:v>6.7374196898715695E-4</c:v>
                </c:pt>
                <c:pt idx="30">
                  <c:v>6.9551524603144105E-4</c:v>
                </c:pt>
                <c:pt idx="31">
                  <c:v>7.1721838304261004E-4</c:v>
                </c:pt>
                <c:pt idx="32">
                  <c:v>7.3885143173776197E-4</c:v>
                </c:pt>
                <c:pt idx="33">
                  <c:v>7.6041445276351597E-4</c:v>
                </c:pt>
                <c:pt idx="34">
                  <c:v>7.8190751550137702E-4</c:v>
                </c:pt>
                <c:pt idx="35">
                  <c:v>8.0333069787637496E-4</c:v>
                </c:pt>
                <c:pt idx="36">
                  <c:v>8.2468408616864905E-4</c:v>
                </c:pt>
                <c:pt idx="37">
                  <c:v>8.4596777482869696E-4</c:v>
                </c:pt>
                <c:pt idx="38">
                  <c:v>8.6718186629454203E-4</c:v>
                </c:pt>
                <c:pt idx="39">
                  <c:v>8.8832647081264597E-4</c:v>
                </c:pt>
                <c:pt idx="40">
                  <c:v>9.0940170626071203E-4</c:v>
                </c:pt>
                <c:pt idx="41">
                  <c:v>9.3040769797386399E-4</c:v>
                </c:pt>
                <c:pt idx="42">
                  <c:v>9.5134457857260499E-4</c:v>
                </c:pt>
                <c:pt idx="43">
                  <c:v>9.7221248779395895E-4</c:v>
                </c:pt>
                <c:pt idx="44">
                  <c:v>9.9301157232434701E-4</c:v>
                </c:pt>
                <c:pt idx="45">
                  <c:v>1.0137419856346599E-3</c:v>
                </c:pt>
                <c:pt idx="46">
                  <c:v>1.0344038878182E-3</c:v>
                </c:pt>
                <c:pt idx="47">
                  <c:v>1.05499744542991E-3</c:v>
                </c:pt>
                <c:pt idx="48">
                  <c:v>1.0755228313279199E-3</c:v>
                </c:pt>
                <c:pt idx="49">
                  <c:v>1.09598022451707E-3</c:v>
                </c:pt>
                <c:pt idx="50">
                  <c:v>1.11636980999397E-3</c:v>
                </c:pt>
                <c:pt idx="51">
                  <c:v>1.13669177859417E-3</c:v>
                </c:pt>
                <c:pt idx="52">
                  <c:v>1.1569463268408099E-3</c:v>
                </c:pt>
                <c:pt idx="53">
                  <c:v>1.17713365679502E-3</c:v>
                </c:pt>
                <c:pt idx="54">
                  <c:v>1.19725397590753E-3</c:v>
                </c:pt>
                <c:pt idx="55">
                  <c:v>1.2173074968724999E-3</c:v>
                </c:pt>
                <c:pt idx="56">
                  <c:v>1.2372944374820301E-3</c:v>
                </c:pt>
                <c:pt idx="57">
                  <c:v>1.25721502048263E-3</c:v>
                </c:pt>
                <c:pt idx="58">
                  <c:v>1.27706947343276E-3</c:v>
                </c:pt>
                <c:pt idx="59">
                  <c:v>1.29685802856204E-3</c:v>
                </c:pt>
                <c:pt idx="60">
                  <c:v>1.31658092263132E-3</c:v>
                </c:pt>
                <c:pt idx="61">
                  <c:v>1.33623839679409E-3</c:v>
                </c:pt>
                <c:pt idx="62">
                  <c:v>1.35583069645977E-3</c:v>
                </c:pt>
                <c:pt idx="63">
                  <c:v>1.37535807115712E-3</c:v>
                </c:pt>
                <c:pt idx="64">
                  <c:v>1.3948207743999801E-3</c:v>
                </c:pt>
                <c:pt idx="65">
                  <c:v>1.4142190635530801E-3</c:v>
                </c:pt>
                <c:pt idx="66">
                  <c:v>1.4335531997002101E-3</c:v>
                </c:pt>
                <c:pt idx="67">
                  <c:v>1.4528234475124299E-3</c:v>
                </c:pt>
                <c:pt idx="68">
                  <c:v>1.47203007511808E-3</c:v>
                </c:pt>
                <c:pt idx="69">
                  <c:v>1.4911733539739801E-3</c:v>
                </c:pt>
                <c:pt idx="70">
                  <c:v>1.51025355873745E-3</c:v>
                </c:pt>
                <c:pt idx="71">
                  <c:v>1.5292709671395699E-3</c:v>
                </c:pt>
                <c:pt idx="72">
                  <c:v>1.5482258598598501E-3</c:v>
                </c:pt>
                <c:pt idx="73">
                  <c:v>1.5671185204018099E-3</c:v>
                </c:pt>
                <c:pt idx="74">
                  <c:v>1.58594923496998E-3</c:v>
                </c:pt>
                <c:pt idx="75">
                  <c:v>1.6047182923478399E-3</c:v>
                </c:pt>
                <c:pt idx="76">
                  <c:v>1.62342598377715E-3</c:v>
                </c:pt>
                <c:pt idx="77">
                  <c:v>1.64207260283863E-3</c:v>
                </c:pt>
                <c:pt idx="78">
                  <c:v>1.6606584453336499E-3</c:v>
                </c:pt>
                <c:pt idx="79">
                  <c:v>1.6791838091672301E-3</c:v>
                </c:pt>
                <c:pt idx="80">
                  <c:v>1.6976489942326901E-3</c:v>
                </c:pt>
                <c:pt idx="81">
                  <c:v>1.7160543022973001E-3</c:v>
                </c:pt>
                <c:pt idx="82">
                  <c:v>1.7344000368893801E-3</c:v>
                </c:pt>
                <c:pt idx="83">
                  <c:v>1.75268650318663E-3</c:v>
                </c:pt>
                <c:pt idx="84">
                  <c:v>1.77091400790637E-3</c:v>
                </c:pt>
                <c:pt idx="85">
                  <c:v>1.7890828591965199E-3</c:v>
                </c:pt>
                <c:pt idx="86">
                  <c:v>1.80719336652882E-3</c:v>
                </c:pt>
                <c:pt idx="87">
                  <c:v>1.8252458405927899E-3</c:v>
                </c:pt>
                <c:pt idx="88">
                  <c:v>1.8432405931918801E-3</c:v>
                </c:pt>
                <c:pt idx="89">
                  <c:v>1.8611779371405801E-3</c:v>
                </c:pt>
                <c:pt idx="90">
                  <c:v>1.87905818616379E-3</c:v>
                </c:pt>
                <c:pt idx="91">
                  <c:v>1.8968816547970701E-3</c:v>
                </c:pt>
                <c:pt idx="92">
                  <c:v>1.9146486582892199E-3</c:v>
                </c:pt>
                <c:pt idx="93">
                  <c:v>1.9323595125058299E-3</c:v>
                </c:pt>
                <c:pt idx="94">
                  <c:v>1.95001453383541E-3</c:v>
                </c:pt>
                <c:pt idx="95">
                  <c:v>1.9676140390961698E-3</c:v>
                </c:pt>
                <c:pt idx="96">
                  <c:v>1.9851583454456299E-3</c:v>
                </c:pt>
                <c:pt idx="97">
                  <c:v>2.0026477702908599E-3</c:v>
                </c:pt>
                <c:pt idx="98">
                  <c:v>2.0200826312016802E-3</c:v>
                </c:pt>
                <c:pt idx="99">
                  <c:v>2.0374632458247202E-3</c:v>
                </c:pt>
                <c:pt idx="100">
                  <c:v>2.0547899317998799E-3</c:v>
                </c:pt>
                <c:pt idx="101">
                  <c:v>2.0720630066783301E-3</c:v>
                </c:pt>
                <c:pt idx="102">
                  <c:v>2.0892827878422299E-3</c:v>
                </c:pt>
                <c:pt idx="103">
                  <c:v>2.1064495924270699E-3</c:v>
                </c:pt>
                <c:pt idx="104">
                  <c:v>2.1235637372447199E-3</c:v>
                </c:pt>
                <c:pt idx="105">
                  <c:v>2.1406255387093698E-3</c:v>
                </c:pt>
                <c:pt idx="106">
                  <c:v>2.1576353127651699E-3</c:v>
                </c:pt>
                <c:pt idx="107">
                  <c:v>2.17459337481504E-3</c:v>
                </c:pt>
                <c:pt idx="108">
                  <c:v>2.1915000396523698E-3</c:v>
                </c:pt>
                <c:pt idx="109">
                  <c:v>2.20835562139419E-3</c:v>
                </c:pt>
                <c:pt idx="110">
                  <c:v>2.2251604334159198E-3</c:v>
                </c:pt>
                <c:pt idx="111">
                  <c:v>2.2419147882886399E-3</c:v>
                </c:pt>
                <c:pt idx="112">
                  <c:v>2.2586189977181802E-3</c:v>
                </c:pt>
                <c:pt idx="113">
                  <c:v>2.2752733724853398E-3</c:v>
                </c:pt>
                <c:pt idx="114">
                  <c:v>2.2918782223891598E-3</c:v>
                </c:pt>
                <c:pt idx="115">
                  <c:v>2.30843385619115E-3</c:v>
                </c:pt>
                <c:pt idx="116">
                  <c:v>2.3249405815620001E-3</c:v>
                </c:pt>
                <c:pt idx="117">
                  <c:v>2.3413987050295202E-3</c:v>
                </c:pt>
                <c:pt idx="118">
                  <c:v>2.3578085319293802E-3</c:v>
                </c:pt>
                <c:pt idx="119">
                  <c:v>2.3741703663565901E-3</c:v>
                </c:pt>
                <c:pt idx="120">
                  <c:v>2.3904845111196601E-3</c:v>
                </c:pt>
                <c:pt idx="121">
                  <c:v>2.4067512676960302E-3</c:v>
                </c:pt>
                <c:pt idx="122">
                  <c:v>2.4229709361898001E-3</c:v>
                </c:pt>
                <c:pt idx="123">
                  <c:v>2.4391438152906002E-3</c:v>
                </c:pt>
                <c:pt idx="124">
                  <c:v>2.4552702022346698E-3</c:v>
                </c:pt>
                <c:pt idx="125">
                  <c:v>2.47135039276756E-3</c:v>
                </c:pt>
                <c:pt idx="126">
                  <c:v>2.4873846811084501E-3</c:v>
                </c:pt>
                <c:pt idx="127">
                  <c:v>2.50337335991614E-3</c:v>
                </c:pt>
                <c:pt idx="128">
                  <c:v>2.5193167202568201E-3</c:v>
                </c:pt>
                <c:pt idx="129">
                  <c:v>2.5352150515732599E-3</c:v>
                </c:pt>
                <c:pt idx="130">
                  <c:v>2.5510686416558999E-3</c:v>
                </c:pt>
                <c:pt idx="131">
                  <c:v>2.5668777766151402E-3</c:v>
                </c:pt>
                <c:pt idx="132">
                  <c:v>2.5826427408552799E-3</c:v>
                </c:pt>
                <c:pt idx="133">
                  <c:v>2.5983638170504302E-3</c:v>
                </c:pt>
                <c:pt idx="134">
                  <c:v>2.61404128612095E-3</c:v>
                </c:pt>
                <c:pt idx="135">
                  <c:v>2.6296754272122302E-3</c:v>
                </c:pt>
                <c:pt idx="136">
                  <c:v>2.6452665176744999E-3</c:v>
                </c:pt>
                <c:pt idx="137">
                  <c:v>2.6608148330439299E-3</c:v>
                </c:pt>
                <c:pt idx="138">
                  <c:v>2.67632064702542E-3</c:v>
                </c:pt>
                <c:pt idx="139">
                  <c:v>2.6917842314763702E-3</c:v>
                </c:pt>
                <c:pt idx="140">
                  <c:v>2.7072058563917699E-3</c:v>
                </c:pt>
                <c:pt idx="141">
                  <c:v>2.7225857898908602E-3</c:v>
                </c:pt>
                <c:pt idx="142">
                  <c:v>2.7379242982047401E-3</c:v>
                </c:pt>
                <c:pt idx="143">
                  <c:v>2.75322164566514E-3</c:v>
                </c:pt>
                <c:pt idx="144">
                  <c:v>2.76847809469437E-3</c:v>
                </c:pt>
                <c:pt idx="145">
                  <c:v>2.7836939057967699E-3</c:v>
                </c:pt>
                <c:pt idx="146">
                  <c:v>2.7988693375505598E-3</c:v>
                </c:pt>
                <c:pt idx="147">
                  <c:v>2.8140046466013599E-3</c:v>
                </c:pt>
                <c:pt idx="148">
                  <c:v>2.8291000876564899E-3</c:v>
                </c:pt>
                <c:pt idx="149">
                  <c:v>2.8441559134800699E-3</c:v>
                </c:pt>
                <c:pt idx="150">
                  <c:v>2.8591723748895301E-3</c:v>
                </c:pt>
                <c:pt idx="151">
                  <c:v>2.8741497207526601E-3</c:v>
                </c:pt>
                <c:pt idx="152">
                  <c:v>2.8890881979858102E-3</c:v>
                </c:pt>
                <c:pt idx="153">
                  <c:v>2.90398805155262E-3</c:v>
                </c:pt>
                <c:pt idx="154">
                  <c:v>2.9188495244642202E-3</c:v>
                </c:pt>
                <c:pt idx="155">
                  <c:v>2.9336728577793901E-3</c:v>
                </c:pt>
                <c:pt idx="156">
                  <c:v>2.9484582906062502E-3</c:v>
                </c:pt>
                <c:pt idx="157">
                  <c:v>2.9632060601042899E-3</c:v>
                </c:pt>
                <c:pt idx="158">
                  <c:v>2.97791640148719E-3</c:v>
                </c:pt>
                <c:pt idx="159">
                  <c:v>2.9925895480264102E-3</c:v>
                </c:pt>
                <c:pt idx="160">
                  <c:v>3.0072257310552399E-3</c:v>
                </c:pt>
                <c:pt idx="161">
                  <c:v>3.0218251799739898E-3</c:v>
                </c:pt>
                <c:pt idx="162">
                  <c:v>3.0363881222549801E-3</c:v>
                </c:pt>
                <c:pt idx="163">
                  <c:v>3.0509147834489698E-3</c:v>
                </c:pt>
                <c:pt idx="164">
                  <c:v>3.0654053871913799E-3</c:v>
                </c:pt>
                <c:pt idx="165">
                  <c:v>3.0798601552099098E-3</c:v>
                </c:pt>
                <c:pt idx="166">
                  <c:v>3.09427930733141E-3</c:v>
                </c:pt>
                <c:pt idx="167">
                  <c:v>3.10866306149083E-3</c:v>
                </c:pt>
                <c:pt idx="168">
                  <c:v>3.12301163373909E-3</c:v>
                </c:pt>
                <c:pt idx="169">
                  <c:v>3.1373252382524502E-3</c:v>
                </c:pt>
                <c:pt idx="170">
                  <c:v>3.1516040873419198E-3</c:v>
                </c:pt>
                <c:pt idx="171">
                  <c:v>3.1658483914628601E-3</c:v>
                </c:pt>
                <c:pt idx="172">
                  <c:v>3.1800583592254601E-3</c:v>
                </c:pt>
                <c:pt idx="173">
                  <c:v>3.19423419740486E-3</c:v>
                </c:pt>
                <c:pt idx="174">
                  <c:v>3.2083761109524202E-3</c:v>
                </c:pt>
                <c:pt idx="175">
                  <c:v>3.2224843030066899E-3</c:v>
                </c:pt>
                <c:pt idx="176">
                  <c:v>3.2365589749047499E-3</c:v>
                </c:pt>
                <c:pt idx="177">
                  <c:v>3.2506003261943799E-3</c:v>
                </c:pt>
                <c:pt idx="178">
                  <c:v>3.2646085546455799E-3</c:v>
                </c:pt>
                <c:pt idx="179">
                  <c:v>3.278583856263E-3</c:v>
                </c:pt>
                <c:pt idx="180">
                  <c:v>3.2925264252984302E-3</c:v>
                </c:pt>
                <c:pt idx="181">
                  <c:v>3.3064364542635702E-3</c:v>
                </c:pt>
                <c:pt idx="182">
                  <c:v>3.3203141339425402E-3</c:v>
                </c:pt>
                <c:pt idx="183">
                  <c:v>3.3341596534052298E-3</c:v>
                </c:pt>
                <c:pt idx="184">
                  <c:v>3.34797320002045E-3</c:v>
                </c:pt>
                <c:pt idx="185">
                  <c:v>3.3617549594692799E-3</c:v>
                </c:pt>
                <c:pt idx="186">
                  <c:v>3.3755051157582801E-3</c:v>
                </c:pt>
                <c:pt idx="187">
                  <c:v>3.3892238512335301E-3</c:v>
                </c:pt>
                <c:pt idx="188">
                  <c:v>3.40291134659408E-3</c:v>
                </c:pt>
                <c:pt idx="189">
                  <c:v>3.4165677809056098E-3</c:v>
                </c:pt>
                <c:pt idx="190">
                  <c:v>3.4301933316148799E-3</c:v>
                </c:pt>
                <c:pt idx="191">
                  <c:v>3.44378817456302E-3</c:v>
                </c:pt>
                <c:pt idx="192">
                  <c:v>3.4573524840001398E-3</c:v>
                </c:pt>
                <c:pt idx="193">
                  <c:v>3.47088643259911E-3</c:v>
                </c:pt>
                <c:pt idx="194">
                  <c:v>3.4843901914696101E-3</c:v>
                </c:pt>
                <c:pt idx="195">
                  <c:v>3.49786393017272E-3</c:v>
                </c:pt>
                <c:pt idx="196">
                  <c:v>3.5113078167346001E-3</c:v>
                </c:pt>
                <c:pt idx="197">
                  <c:v>3.52472201766116E-3</c:v>
                </c:pt>
                <c:pt idx="198">
                  <c:v>3.5381066979519398E-3</c:v>
                </c:pt>
                <c:pt idx="199">
                  <c:v>3.5514620211146799E-3</c:v>
                </c:pt>
                <c:pt idx="200">
                  <c:v>3.5647881491791202E-3</c:v>
                </c:pt>
                <c:pt idx="201">
                  <c:v>3.57808524271156E-3</c:v>
                </c:pt>
                <c:pt idx="202">
                  <c:v>3.5913534608288502E-3</c:v>
                </c:pt>
                <c:pt idx="203">
                  <c:v>3.6045929612128001E-3</c:v>
                </c:pt>
                <c:pt idx="204">
                  <c:v>3.6178039001237899E-3</c:v>
                </c:pt>
                <c:pt idx="205">
                  <c:v>3.6309864324156E-3</c:v>
                </c:pt>
                <c:pt idx="206">
                  <c:v>3.6441407115487901E-3</c:v>
                </c:pt>
                <c:pt idx="207">
                  <c:v>3.6572668896051302E-3</c:v>
                </c:pt>
                <c:pt idx="208">
                  <c:v>3.6703651173012899E-3</c:v>
                </c:pt>
                <c:pt idx="209">
                  <c:v>3.6834355440028199E-3</c:v>
                </c:pt>
                <c:pt idx="210">
                  <c:v>3.6964783177380399E-3</c:v>
                </c:pt>
                <c:pt idx="211">
                  <c:v>3.7094935852116599E-3</c:v>
                </c:pt>
                <c:pt idx="212">
                  <c:v>3.7224814918186298E-3</c:v>
                </c:pt>
                <c:pt idx="213">
                  <c:v>3.7354421816575599E-3</c:v>
                </c:pt>
                <c:pt idx="214">
                  <c:v>3.7483757975444502E-3</c:v>
                </c:pt>
                <c:pt idx="215">
                  <c:v>3.76128248102592E-3</c:v>
                </c:pt>
                <c:pt idx="216">
                  <c:v>3.7741623723927002E-3</c:v>
                </c:pt>
                <c:pt idx="217">
                  <c:v>3.7870156106930299E-3</c:v>
                </c:pt>
                <c:pt idx="218">
                  <c:v>3.7998423337454899E-3</c:v>
                </c:pt>
                <c:pt idx="219">
                  <c:v>3.8126426781524701E-3</c:v>
                </c:pt>
                <c:pt idx="220">
                  <c:v>3.8254167793129201E-3</c:v>
                </c:pt>
                <c:pt idx="221">
                  <c:v>3.8381647714354401E-3</c:v>
                </c:pt>
                <c:pt idx="222">
                  <c:v>3.8508867875507902E-3</c:v>
                </c:pt>
                <c:pt idx="223">
                  <c:v>3.8635829595249698E-3</c:v>
                </c:pt>
                <c:pt idx="224">
                  <c:v>3.8762534180714699E-3</c:v>
                </c:pt>
                <c:pt idx="225">
                  <c:v>3.8888982927639099E-3</c:v>
                </c:pt>
                <c:pt idx="226">
                  <c:v>3.9015177120485002E-3</c:v>
                </c:pt>
                <c:pt idx="227">
                  <c:v>3.9141118032560603E-3</c:v>
                </c:pt>
                <c:pt idx="228">
                  <c:v>3.9266806926146402E-3</c:v>
                </c:pt>
                <c:pt idx="229">
                  <c:v>3.93922450526099E-3</c:v>
                </c:pt>
                <c:pt idx="230">
                  <c:v>3.9517433652530498E-3</c:v>
                </c:pt>
                <c:pt idx="231">
                  <c:v>3.9642373955813002E-3</c:v>
                </c:pt>
                <c:pt idx="232">
                  <c:v>3.9767067181809296E-3</c:v>
                </c:pt>
                <c:pt idx="233">
                  <c:v>3.9891514539431702E-3</c:v>
                </c:pt>
                <c:pt idx="234">
                  <c:v>4.0015717227268998E-3</c:v>
                </c:pt>
                <c:pt idx="235">
                  <c:v>4.0139676433699704E-3</c:v>
                </c:pt>
                <c:pt idx="236">
                  <c:v>4.0263393337005597E-3</c:v>
                </c:pt>
                <c:pt idx="237">
                  <c:v>4.03868691054816E-3</c:v>
                </c:pt>
                <c:pt idx="238">
                  <c:v>4.0510104897548502E-3</c:v>
                </c:pt>
                <c:pt idx="239">
                  <c:v>4.0633101861861096E-3</c:v>
                </c:pt>
                <c:pt idx="240">
                  <c:v>4.0755861137414303E-3</c:v>
                </c:pt>
                <c:pt idx="241">
                  <c:v>4.0878383853655501E-3</c:v>
                </c:pt>
                <c:pt idx="242">
                  <c:v>4.10006711305842E-3</c:v>
                </c:pt>
                <c:pt idx="243">
                  <c:v>4.1122724078861096E-3</c:v>
                </c:pt>
                <c:pt idx="244">
                  <c:v>4.1244543799909402E-3</c:v>
                </c:pt>
                <c:pt idx="245">
                  <c:v>4.1366131386019103E-3</c:v>
                </c:pt>
                <c:pt idx="246">
                  <c:v>4.14874879204456E-3</c:v>
                </c:pt>
                <c:pt idx="247">
                  <c:v>4.1608614477512797E-3</c:v>
                </c:pt>
                <c:pt idx="248">
                  <c:v>4.1729512122711202E-3</c:v>
                </c:pt>
                <c:pt idx="249">
                  <c:v>4.1850181912794302E-3</c:v>
                </c:pt>
                <c:pt idx="250">
                  <c:v>4.1970624895877398E-3</c:v>
                </c:pt>
                <c:pt idx="251">
                  <c:v>4.2090842111532504E-3</c:v>
                </c:pt>
                <c:pt idx="252">
                  <c:v>4.2210834590883902E-3</c:v>
                </c:pt>
                <c:pt idx="253">
                  <c:v>4.23306033566998E-3</c:v>
                </c:pt>
                <c:pt idx="254">
                  <c:v>4.2450149423486202E-3</c:v>
                </c:pt>
                <c:pt idx="255">
                  <c:v>4.2569473797579201E-3</c:v>
                </c:pt>
                <c:pt idx="256">
                  <c:v>4.2688577477231699E-3</c:v>
                </c:pt>
                <c:pt idx="257">
                  <c:v>4.2807461452707201E-3</c:v>
                </c:pt>
                <c:pt idx="258">
                  <c:v>4.2926126706365197E-3</c:v>
                </c:pt>
                <c:pt idx="259">
                  <c:v>4.3044574212748104E-3</c:v>
                </c:pt>
                <c:pt idx="260">
                  <c:v>4.3162804938669704E-3</c:v>
                </c:pt>
                <c:pt idx="261">
                  <c:v>4.3280819843298296E-3</c:v>
                </c:pt>
                <c:pt idx="262">
                  <c:v>4.33986198782404E-3</c:v>
                </c:pt>
                <c:pt idx="263">
                  <c:v>4.3516205987626103E-3</c:v>
                </c:pt>
                <c:pt idx="264">
                  <c:v>4.3633579108187199E-3</c:v>
                </c:pt>
                <c:pt idx="265">
                  <c:v>4.3750740169343104E-3</c:v>
                </c:pt>
                <c:pt idx="266">
                  <c:v>4.3867690093277604E-3</c:v>
                </c:pt>
                <c:pt idx="267">
                  <c:v>4.3984429795018301E-3</c:v>
                </c:pt>
                <c:pt idx="268">
                  <c:v>4.4100960182515501E-3</c:v>
                </c:pt>
                <c:pt idx="269">
                  <c:v>4.4217282156718898E-3</c:v>
                </c:pt>
                <c:pt idx="270">
                  <c:v>4.4333396611654502E-3</c:v>
                </c:pt>
                <c:pt idx="271">
                  <c:v>4.44493044344982E-3</c:v>
                </c:pt>
                <c:pt idx="272">
                  <c:v>4.4565006505652904E-3</c:v>
                </c:pt>
                <c:pt idx="273">
                  <c:v>4.46805036988178E-3</c:v>
                </c:pt>
                <c:pt idx="274">
                  <c:v>4.4795796881065596E-3</c:v>
                </c:pt>
                <c:pt idx="275">
                  <c:v>4.4910886912911197E-3</c:v>
                </c:pt>
                <c:pt idx="276">
                  <c:v>4.5025774648382198E-3</c:v>
                </c:pt>
                <c:pt idx="277">
                  <c:v>4.5140460935091196E-3</c:v>
                </c:pt>
                <c:pt idx="278">
                  <c:v>4.5254946614300701E-3</c:v>
                </c:pt>
                <c:pt idx="279">
                  <c:v>4.5369232520995097E-3</c:v>
                </c:pt>
                <c:pt idx="280">
                  <c:v>4.5483319483947101E-3</c:v>
                </c:pt>
                <c:pt idx="281">
                  <c:v>4.5597208325781902E-3</c:v>
                </c:pt>
                <c:pt idx="282">
                  <c:v>4.5710899863045497E-3</c:v>
                </c:pt>
                <c:pt idx="283">
                  <c:v>4.5824394906267699E-3</c:v>
                </c:pt>
                <c:pt idx="284">
                  <c:v>4.59376942600263E-3</c:v>
                </c:pt>
                <c:pt idx="285">
                  <c:v>4.6050798723011E-3</c:v>
                </c:pt>
                <c:pt idx="286">
                  <c:v>4.61637090880855E-3</c:v>
                </c:pt>
                <c:pt idx="287">
                  <c:v>4.6276426142347797E-3</c:v>
                </c:pt>
                <c:pt idx="288">
                  <c:v>4.6388950667192496E-3</c:v>
                </c:pt>
                <c:pt idx="289">
                  <c:v>4.6501283438370698E-3</c:v>
                </c:pt>
                <c:pt idx="290">
                  <c:v>4.6613425226047101E-3</c:v>
                </c:pt>
                <c:pt idx="291">
                  <c:v>4.6725376794862997E-3</c:v>
                </c:pt>
                <c:pt idx="292">
                  <c:v>4.6837138903988596E-3</c:v>
                </c:pt>
                <c:pt idx="293">
                  <c:v>4.69487123071834E-3</c:v>
                </c:pt>
                <c:pt idx="294">
                  <c:v>4.7060097752852801E-3</c:v>
                </c:pt>
                <c:pt idx="295">
                  <c:v>4.71712959841017E-3</c:v>
                </c:pt>
                <c:pt idx="296">
                  <c:v>4.7282307738791499E-3</c:v>
                </c:pt>
                <c:pt idx="297">
                  <c:v>4.7393133749591299E-3</c:v>
                </c:pt>
                <c:pt idx="298">
                  <c:v>4.7503774744035903E-3</c:v>
                </c:pt>
                <c:pt idx="299">
                  <c:v>4.76142314445736E-3</c:v>
                </c:pt>
                <c:pt idx="300">
                  <c:v>4.7724504568622201E-3</c:v>
                </c:pt>
                <c:pt idx="301">
                  <c:v>4.7834594828619599E-3</c:v>
                </c:pt>
                <c:pt idx="302">
                  <c:v>4.7944502932072697E-3</c:v>
                </c:pt>
                <c:pt idx="303">
                  <c:v>4.8054229581611096E-3</c:v>
                </c:pt>
                <c:pt idx="304">
                  <c:v>4.8163775475034299E-3</c:v>
                </c:pt>
                <c:pt idx="305">
                  <c:v>4.8273141305359701E-3</c:v>
                </c:pt>
                <c:pt idx="306">
                  <c:v>4.8382327760874699E-3</c:v>
                </c:pt>
                <c:pt idx="307">
                  <c:v>4.8491335525181097E-3</c:v>
                </c:pt>
                <c:pt idx="308">
                  <c:v>4.8600165277243503E-3</c:v>
                </c:pt>
                <c:pt idx="309">
                  <c:v>4.8708817691436304E-3</c:v>
                </c:pt>
                <c:pt idx="310">
                  <c:v>4.8817293437588699E-3</c:v>
                </c:pt>
                <c:pt idx="311">
                  <c:v>4.89255931810298E-3</c:v>
                </c:pt>
                <c:pt idx="312">
                  <c:v>4.9033717582636499E-3</c:v>
                </c:pt>
                <c:pt idx="313">
                  <c:v>4.91416672988734E-3</c:v>
                </c:pt>
                <c:pt idx="314">
                  <c:v>4.9249442981839E-3</c:v>
                </c:pt>
                <c:pt idx="315">
                  <c:v>4.9357045279309402E-3</c:v>
                </c:pt>
                <c:pt idx="316">
                  <c:v>4.9464474834779101E-3</c:v>
                </c:pt>
                <c:pt idx="317">
                  <c:v>4.9571732287505398E-3</c:v>
                </c:pt>
                <c:pt idx="318">
                  <c:v>4.9678818272547998E-3</c:v>
                </c:pt>
                <c:pt idx="319">
                  <c:v>4.9785733420809903E-3</c:v>
                </c:pt>
                <c:pt idx="320">
                  <c:v>4.9892478359079596E-3</c:v>
                </c:pt>
                <c:pt idx="321">
                  <c:v>4.9999053710070799E-3</c:v>
                </c:pt>
                <c:pt idx="322">
                  <c:v>5.0105460092461501E-3</c:v>
                </c:pt>
                <c:pt idx="323">
                  <c:v>5.0211698120932397E-3</c:v>
                </c:pt>
                <c:pt idx="324">
                  <c:v>5.0317768406206E-3</c:v>
                </c:pt>
                <c:pt idx="325">
                  <c:v>5.0423671555086301E-3</c:v>
                </c:pt>
                <c:pt idx="326">
                  <c:v>5.0529408170494703E-3</c:v>
                </c:pt>
                <c:pt idx="327">
                  <c:v>5.0634978851507402E-3</c:v>
                </c:pt>
                <c:pt idx="328">
                  <c:v>5.0482296260318501E-3</c:v>
                </c:pt>
                <c:pt idx="329">
                  <c:v>5.4571331116851102E-3</c:v>
                </c:pt>
                <c:pt idx="330">
                  <c:v>5.5670310728055698E-3</c:v>
                </c:pt>
                <c:pt idx="331">
                  <c:v>5.6777539795493199E-3</c:v>
                </c:pt>
                <c:pt idx="332">
                  <c:v>5.7893167153213101E-3</c:v>
                </c:pt>
                <c:pt idx="333">
                  <c:v>5.9017345360079998E-3</c:v>
                </c:pt>
                <c:pt idx="334">
                  <c:v>6.0150230824129796E-3</c:v>
                </c:pt>
                <c:pt idx="335">
                  <c:v>6.1291983932125101E-3</c:v>
                </c:pt>
                <c:pt idx="336">
                  <c:v>6.2442769184570604E-3</c:v>
                </c:pt>
                <c:pt idx="337">
                  <c:v>6.3602755336460703E-3</c:v>
                </c:pt>
                <c:pt idx="338">
                  <c:v>6.4772115544062597E-3</c:v>
                </c:pt>
                <c:pt idx="339">
                  <c:v>6.5951027518036604E-3</c:v>
                </c:pt>
                <c:pt idx="340">
                  <c:v>6.71396736832287E-3</c:v>
                </c:pt>
                <c:pt idx="341">
                  <c:v>6.8338241345482801E-3</c:v>
                </c:pt>
                <c:pt idx="342">
                  <c:v>6.9546922865846104E-3</c:v>
                </c:pt>
                <c:pt idx="343">
                  <c:v>7.0765915842560603E-3</c:v>
                </c:pt>
                <c:pt idx="344">
                  <c:v>7.1995423301264502E-3</c:v>
                </c:pt>
                <c:pt idx="345">
                  <c:v>7.3235653893840603E-3</c:v>
                </c:pt>
                <c:pt idx="346">
                  <c:v>7.4486822106393296E-3</c:v>
                </c:pt>
                <c:pt idx="347">
                  <c:v>7.5749148476859998E-3</c:v>
                </c:pt>
                <c:pt idx="348">
                  <c:v>7.7022859822788899E-3</c:v>
                </c:pt>
                <c:pt idx="349">
                  <c:v>7.8308189479858598E-3</c:v>
                </c:pt>
                <c:pt idx="350">
                  <c:v>7.9605377551752905E-3</c:v>
                </c:pt>
                <c:pt idx="351">
                  <c:v>8.0914671172036493E-3</c:v>
                </c:pt>
                <c:pt idx="352">
                  <c:v>8.2236324778734993E-3</c:v>
                </c:pt>
                <c:pt idx="353">
                  <c:v>8.3570600402353996E-3</c:v>
                </c:pt>
                <c:pt idx="354">
                  <c:v>8.4917767968139806E-3</c:v>
                </c:pt>
                <c:pt idx="355">
                  <c:v>8.6278105613416603E-3</c:v>
                </c:pt>
                <c:pt idx="356">
                  <c:v>8.7651900020931008E-3</c:v>
                </c:pt>
                <c:pt idx="357">
                  <c:v>8.9039446769151702E-3</c:v>
                </c:pt>
                <c:pt idx="358">
                  <c:v>9.0441050700584003E-3</c:v>
                </c:pt>
                <c:pt idx="359">
                  <c:v>9.1857026309208698E-3</c:v>
                </c:pt>
                <c:pt idx="360">
                  <c:v>9.3287698148250397E-3</c:v>
                </c:pt>
                <c:pt idx="361">
                  <c:v>9.4733401259552794E-3</c:v>
                </c:pt>
                <c:pt idx="362">
                  <c:v>9.6194481625954398E-3</c:v>
                </c:pt>
                <c:pt idx="363">
                  <c:v>9.7671296648148102E-3</c:v>
                </c:pt>
                <c:pt idx="364">
                  <c:v>9.9164215647617095E-3</c:v>
                </c:pt>
                <c:pt idx="365">
                  <c:v>1.0067362039739101E-2</c:v>
                </c:pt>
                <c:pt idx="366">
                  <c:v>1.0219990568245E-2</c:v>
                </c:pt>
                <c:pt idx="367">
                  <c:v>1.03743479891813E-2</c:v>
                </c:pt>
                <c:pt idx="368">
                  <c:v>1.0530476564444301E-2</c:v>
                </c:pt>
                <c:pt idx="369">
                  <c:v>1.06884200451324E-2</c:v>
                </c:pt>
                <c:pt idx="370">
                  <c:v>1.08482237416233E-2</c:v>
                </c:pt>
                <c:pt idx="371">
                  <c:v>1.10099345977927E-2</c:v>
                </c:pt>
                <c:pt idx="372">
                  <c:v>1.11736012696729E-2</c:v>
                </c:pt>
                <c:pt idx="373">
                  <c:v>1.13392742088706E-2</c:v>
                </c:pt>
                <c:pt idx="374">
                  <c:v>1.1507005751091801E-2</c:v>
                </c:pt>
                <c:pt idx="375">
                  <c:v>1.16768502101547E-2</c:v>
                </c:pt>
                <c:pt idx="376">
                  <c:v>1.18488639778992E-2</c:v>
                </c:pt>
                <c:pt idx="377">
                  <c:v>1.2023105630441899E-2</c:v>
                </c:pt>
                <c:pt idx="378">
                  <c:v>1.21996360412648E-2</c:v>
                </c:pt>
                <c:pt idx="379">
                  <c:v>1.2378518501668601E-2</c:v>
                </c:pt>
                <c:pt idx="380">
                  <c:v>1.25598188491725E-2</c:v>
                </c:pt>
                <c:pt idx="381">
                  <c:v>1.2743605604493599E-2</c:v>
                </c:pt>
                <c:pt idx="382">
                  <c:v>1.2929950117802499E-2</c:v>
                </c:pt>
                <c:pt idx="383">
                  <c:v>1.3118926725013601E-2</c:v>
                </c:pt>
                <c:pt idx="384">
                  <c:v>1.3310612914946399E-2</c:v>
                </c:pt>
                <c:pt idx="385">
                  <c:v>1.3505089508273199E-2</c:v>
                </c:pt>
                <c:pt idx="386">
                  <c:v>1.3702440849259701E-2</c:v>
                </c:pt>
                <c:pt idx="387">
                  <c:v>1.3902755011409199E-2</c:v>
                </c:pt>
                <c:pt idx="388">
                  <c:v>1.41061240182314E-2</c:v>
                </c:pt>
                <c:pt idx="389">
                  <c:v>1.4312644080485101E-2</c:v>
                </c:pt>
                <c:pt idx="390">
                  <c:v>1.4522415851387801E-2</c:v>
                </c:pt>
                <c:pt idx="391">
                  <c:v>1.47355447014404E-2</c:v>
                </c:pt>
                <c:pt idx="392">
                  <c:v>1.49521410147002E-2</c:v>
                </c:pt>
                <c:pt idx="393">
                  <c:v>1.51723205085313E-2</c:v>
                </c:pt>
                <c:pt idx="394">
                  <c:v>1.5396204579094399E-2</c:v>
                </c:pt>
                <c:pt idx="395">
                  <c:v>1.56239206750908E-2</c:v>
                </c:pt>
                <c:pt idx="396">
                  <c:v>1.5855602702568701E-2</c:v>
                </c:pt>
                <c:pt idx="397">
                  <c:v>1.6091391463931098E-2</c:v>
                </c:pt>
                <c:pt idx="398">
                  <c:v>1.6331435134655198E-2</c:v>
                </c:pt>
                <c:pt idx="399">
                  <c:v>1.6575889781665701E-2</c:v>
                </c:pt>
                <c:pt idx="400">
                  <c:v>1.6824919927788302E-2</c:v>
                </c:pt>
                <c:pt idx="401">
                  <c:v>1.7078699167268799E-2</c:v>
                </c:pt>
                <c:pt idx="402">
                  <c:v>1.73374108379801E-2</c:v>
                </c:pt>
                <c:pt idx="403">
                  <c:v>1.7601248756676999E-2</c:v>
                </c:pt>
                <c:pt idx="404">
                  <c:v>1.7870418024499801E-2</c:v>
                </c:pt>
                <c:pt idx="405">
                  <c:v>1.8145135910908598E-2</c:v>
                </c:pt>
                <c:pt idx="406">
                  <c:v>1.8425632825355798E-2</c:v>
                </c:pt>
                <c:pt idx="407">
                  <c:v>1.8712153387320098E-2</c:v>
                </c:pt>
                <c:pt idx="408">
                  <c:v>1.9004957606849102E-2</c:v>
                </c:pt>
                <c:pt idx="409">
                  <c:v>1.93043221895438E-2</c:v>
                </c:pt>
                <c:pt idx="410">
                  <c:v>1.96105419820016E-2</c:v>
                </c:pt>
                <c:pt idx="411">
                  <c:v>1.9923931576191899E-2</c:v>
                </c:pt>
                <c:pt idx="412">
                  <c:v>2.0244827094123601E-2</c:v>
                </c:pt>
                <c:pt idx="413">
                  <c:v>2.0573588177586099E-2</c:v>
                </c:pt>
                <c:pt idx="414">
                  <c:v>2.0910600211798101E-2</c:v>
                </c:pt>
                <c:pt idx="415">
                  <c:v>2.12562768166349E-2</c:v>
                </c:pt>
                <c:pt idx="416">
                  <c:v>2.1611062644879501E-2</c:v>
                </c:pt>
                <c:pt idx="417">
                  <c:v>2.1975436533885999E-2</c:v>
                </c:pt>
                <c:pt idx="418">
                  <c:v>2.23499150654085E-2</c:v>
                </c:pt>
                <c:pt idx="419">
                  <c:v>2.2735056598486601E-2</c:v>
                </c:pt>
                <c:pt idx="420">
                  <c:v>2.3131465852612301E-2</c:v>
                </c:pt>
                <c:pt idx="421">
                  <c:v>2.35397991334888E-2</c:v>
                </c:pt>
                <c:pt idx="422">
                  <c:v>2.39607703122359E-2</c:v>
                </c:pt>
                <c:pt idx="423">
                  <c:v>2.43951576918164E-2</c:v>
                </c:pt>
                <c:pt idx="424">
                  <c:v>2.4843811922956201E-2</c:v>
                </c:pt>
                <c:pt idx="425">
                  <c:v>2.5307665167461801E-2</c:v>
                </c:pt>
                <c:pt idx="426">
                  <c:v>2.5787741751706401E-2</c:v>
                </c:pt>
                <c:pt idx="427">
                  <c:v>2.62851706099042E-2</c:v>
                </c:pt>
                <c:pt idx="428">
                  <c:v>2.6801199889369399E-2</c:v>
                </c:pt>
                <c:pt idx="429">
                  <c:v>2.7337214183319299E-2</c:v>
                </c:pt>
                <c:pt idx="430">
                  <c:v>2.7894754977863399E-2</c:v>
                </c:pt>
                <c:pt idx="431">
                  <c:v>2.8475545058240102E-2</c:v>
                </c:pt>
                <c:pt idx="432">
                  <c:v>2.9081517828580299E-2</c:v>
                </c:pt>
                <c:pt idx="433">
                  <c:v>2.9714852778556799E-2</c:v>
                </c:pt>
                <c:pt idx="434">
                  <c:v>3.0378018706606499E-2</c:v>
                </c:pt>
                <c:pt idx="435">
                  <c:v>3.1073826822807099E-2</c:v>
                </c:pt>
                <c:pt idx="436">
                  <c:v>3.1805496563764302E-2</c:v>
                </c:pt>
                <c:pt idx="437">
                  <c:v>3.2576737945247299E-2</c:v>
                </c:pt>
                <c:pt idx="438">
                  <c:v>3.33918556905256E-2</c:v>
                </c:pt>
                <c:pt idx="439">
                  <c:v>3.4255882412968099E-2</c:v>
                </c:pt>
                <c:pt idx="440">
                  <c:v>3.5174751133480502E-2</c:v>
                </c:pt>
                <c:pt idx="441">
                  <c:v>3.6155521917924802E-2</c:v>
                </c:pt>
                <c:pt idx="442">
                  <c:v>3.7206684329033603E-2</c:v>
                </c:pt>
                <c:pt idx="443">
                  <c:v>3.83385682484704E-2</c:v>
                </c:pt>
                <c:pt idx="444">
                  <c:v>3.95639131753142E-2</c:v>
                </c:pt>
                <c:pt idx="445">
                  <c:v>4.08986753676795E-2</c:v>
                </c:pt>
                <c:pt idx="446">
                  <c:v>4.1237066343893403E-2</c:v>
                </c:pt>
                <c:pt idx="447">
                  <c:v>4.1578941164636299E-2</c:v>
                </c:pt>
                <c:pt idx="448">
                  <c:v>4.1924425683054399E-2</c:v>
                </c:pt>
                <c:pt idx="449">
                  <c:v>4.2273603224506399E-2</c:v>
                </c:pt>
                <c:pt idx="450">
                  <c:v>4.2626559916499801E-2</c:v>
                </c:pt>
                <c:pt idx="451">
                  <c:v>4.2983384796180399E-2</c:v>
                </c:pt>
                <c:pt idx="452">
                  <c:v>4.3344169922462802E-2</c:v>
                </c:pt>
                <c:pt idx="453">
                  <c:v>4.37090104930348E-2</c:v>
                </c:pt>
                <c:pt idx="454">
                  <c:v>4.4078004966478297E-2</c:v>
                </c:pt>
                <c:pt idx="455">
                  <c:v>4.4451255189767301E-2</c:v>
                </c:pt>
                <c:pt idx="456">
                  <c:v>4.4828866531414803E-2</c:v>
                </c:pt>
                <c:pt idx="457">
                  <c:v>4.5210948020559097E-2</c:v>
                </c:pt>
                <c:pt idx="458">
                  <c:v>4.5597612492296498E-2</c:v>
                </c:pt>
                <c:pt idx="459">
                  <c:v>4.59889767395859E-2</c:v>
                </c:pt>
                <c:pt idx="460">
                  <c:v>4.6385161672070699E-2</c:v>
                </c:pt>
                <c:pt idx="461">
                  <c:v>4.67862924821833E-2</c:v>
                </c:pt>
                <c:pt idx="462">
                  <c:v>4.7192498818921402E-2</c:v>
                </c:pt>
                <c:pt idx="463">
                  <c:v>4.7603914969709303E-2</c:v>
                </c:pt>
                <c:pt idx="464">
                  <c:v>4.8020680050781799E-2</c:v>
                </c:pt>
                <c:pt idx="465">
                  <c:v>4.8442938206557998E-2</c:v>
                </c:pt>
                <c:pt idx="466">
                  <c:v>4.8870838818499497E-2</c:v>
                </c:pt>
                <c:pt idx="467">
                  <c:v>4.9304536723982301E-2</c:v>
                </c:pt>
                <c:pt idx="468">
                  <c:v>4.9744192445742803E-2</c:v>
                </c:pt>
                <c:pt idx="469">
                  <c:v>5.0189972432496899E-2</c:v>
                </c:pt>
                <c:pt idx="470">
                  <c:v>5.0642049311370299E-2</c:v>
                </c:pt>
                <c:pt idx="471">
                  <c:v>5.1100602152820203E-2</c:v>
                </c:pt>
                <c:pt idx="472">
                  <c:v>5.1565816748773301E-2</c:v>
                </c:pt>
                <c:pt idx="473">
                  <c:v>5.2037885904756498E-2</c:v>
                </c:pt>
                <c:pt idx="474">
                  <c:v>5.2517009746846699E-2</c:v>
                </c:pt>
                <c:pt idx="475">
                  <c:v>5.3003396044326301E-2</c:v>
                </c:pt>
                <c:pt idx="476">
                  <c:v>5.3497260548987402E-2</c:v>
                </c:pt>
                <c:pt idx="477">
                  <c:v>5.3998827352101902E-2</c:v>
                </c:pt>
                <c:pt idx="478">
                  <c:v>5.4508329260137899E-2</c:v>
                </c:pt>
                <c:pt idx="479">
                  <c:v>5.5026008190387297E-2</c:v>
                </c:pt>
                <c:pt idx="480">
                  <c:v>5.5552115587747197E-2</c:v>
                </c:pt>
                <c:pt idx="481">
                  <c:v>5.6086912863995801E-2</c:v>
                </c:pt>
                <c:pt idx="482">
                  <c:v>5.6630671860993902E-2</c:v>
                </c:pt>
                <c:pt idx="483">
                  <c:v>5.7183675339355401E-2</c:v>
                </c:pt>
                <c:pt idx="484">
                  <c:v>5.7746217494243697E-2</c:v>
                </c:pt>
                <c:pt idx="485">
                  <c:v>5.8318604500077302E-2</c:v>
                </c:pt>
                <c:pt idx="486">
                  <c:v>5.8901155086062203E-2</c:v>
                </c:pt>
                <c:pt idx="487">
                  <c:v>5.949420114462E-2</c:v>
                </c:pt>
                <c:pt idx="488">
                  <c:v>6.0098088374940899E-2</c:v>
                </c:pt>
                <c:pt idx="489">
                  <c:v>6.0713176964065502E-2</c:v>
                </c:pt>
                <c:pt idx="490">
                  <c:v>6.1339842308092897E-2</c:v>
                </c:pt>
                <c:pt idx="491">
                  <c:v>6.1978475776320999E-2</c:v>
                </c:pt>
                <c:pt idx="492">
                  <c:v>6.2629485521352599E-2</c:v>
                </c:pt>
                <c:pt idx="493">
                  <c:v>6.3293297338452806E-2</c:v>
                </c:pt>
                <c:pt idx="494">
                  <c:v>6.3970355577713398E-2</c:v>
                </c:pt>
                <c:pt idx="495">
                  <c:v>6.4661124112881899E-2</c:v>
                </c:pt>
                <c:pt idx="496">
                  <c:v>6.5366087371037995E-2</c:v>
                </c:pt>
                <c:pt idx="497">
                  <c:v>6.6085751427663403E-2</c:v>
                </c:pt>
                <c:pt idx="498">
                  <c:v>6.6820645172040602E-2</c:v>
                </c:pt>
                <c:pt idx="499">
                  <c:v>6.7571321548359001E-2</c:v>
                </c:pt>
                <c:pt idx="500">
                  <c:v>6.8338358878370906E-2</c:v>
                </c:pt>
                <c:pt idx="501">
                  <c:v>6.9122362271982402E-2</c:v>
                </c:pt>
                <c:pt idx="502">
                  <c:v>6.9923965132731705E-2</c:v>
                </c:pt>
                <c:pt idx="503">
                  <c:v>7.0743830765753093E-2</c:v>
                </c:pt>
                <c:pt idx="504">
                  <c:v>7.1582654096532097E-2</c:v>
                </c:pt>
                <c:pt idx="505">
                  <c:v>7.2441163509541898E-2</c:v>
                </c:pt>
                <c:pt idx="506">
                  <c:v>7.3320122816713004E-2</c:v>
                </c:pt>
                <c:pt idx="507">
                  <c:v>7.4220333366658897E-2</c:v>
                </c:pt>
                <c:pt idx="508">
                  <c:v>7.5142636306639005E-2</c:v>
                </c:pt>
                <c:pt idx="509">
                  <c:v>7.6087915010433799E-2</c:v>
                </c:pt>
                <c:pt idx="510">
                  <c:v>7.7057097686627302E-2</c:v>
                </c:pt>
                <c:pt idx="511">
                  <c:v>7.8051160183262303E-2</c:v>
                </c:pt>
                <c:pt idx="512">
                  <c:v>7.9071129006478696E-2</c:v>
                </c:pt>
                <c:pt idx="513">
                  <c:v>8.0118084572588594E-2</c:v>
                </c:pt>
                <c:pt idx="514">
                  <c:v>8.1193164715081895E-2</c:v>
                </c:pt>
                <c:pt idx="515">
                  <c:v>8.2297568470380306E-2</c:v>
                </c:pt>
                <c:pt idx="516">
                  <c:v>8.3432560168726494E-2</c:v>
                </c:pt>
                <c:pt idx="517">
                  <c:v>8.4599473859511901E-2</c:v>
                </c:pt>
                <c:pt idx="518">
                  <c:v>8.5799718103613004E-2</c:v>
                </c:pt>
                <c:pt idx="519">
                  <c:v>8.7034781169002304E-2</c:v>
                </c:pt>
                <c:pt idx="520">
                  <c:v>8.8306236670060503E-2</c:v>
                </c:pt>
                <c:pt idx="521">
                  <c:v>8.9615749695736893E-2</c:v>
                </c:pt>
                <c:pt idx="522">
                  <c:v>9.0965083477045294E-2</c:v>
                </c:pt>
                <c:pt idx="523">
                  <c:v>9.2356106650451603E-2</c:v>
                </c:pt>
                <c:pt idx="524">
                  <c:v>9.3790801180603497E-2</c:v>
                </c:pt>
                <c:pt idx="525">
                  <c:v>9.5271271013724096E-2</c:v>
                </c:pt>
                <c:pt idx="526">
                  <c:v>9.6799751541955095E-2</c:v>
                </c:pt>
                <c:pt idx="527">
                  <c:v>9.83786199692189E-2</c:v>
                </c:pt>
                <c:pt idx="528">
                  <c:v>0.10001040668092299</c:v>
                </c:pt>
                <c:pt idx="529">
                  <c:v>0.10169780773336801</c:v>
                </c:pt>
                <c:pt idx="530">
                  <c:v>0.103443698594279</c:v>
                </c:pt>
                <c:pt idx="531">
                  <c:v>0.10525114928384301</c:v>
                </c:pt>
                <c:pt idx="532">
                  <c:v>0.107123441086413</c:v>
                </c:pt>
                <c:pt idx="533">
                  <c:v>0.109064085027121</c:v>
                </c:pt>
                <c:pt idx="534">
                  <c:v>0.111076842335625</c:v>
                </c:pt>
                <c:pt idx="535">
                  <c:v>0.113165747151849</c:v>
                </c:pt>
                <c:pt idx="536">
                  <c:v>0.115335131766629</c:v>
                </c:pt>
                <c:pt idx="537">
                  <c:v>0.11758965473487699</c:v>
                </c:pt>
                <c:pt idx="538">
                  <c:v>0.119934332251226</c:v>
                </c:pt>
                <c:pt idx="539">
                  <c:v>0.122374573239978</c:v>
                </c:pt>
                <c:pt idx="540">
                  <c:v>0.124916218684131</c:v>
                </c:pt>
                <c:pt idx="541">
                  <c:v>0.12756558580486599</c:v>
                </c:pt>
                <c:pt idx="542">
                  <c:v>0.13032951780583499</c:v>
                </c:pt>
                <c:pt idx="543">
                  <c:v>0.133215440019509</c:v>
                </c:pt>
                <c:pt idx="544">
                  <c:v>0.13623142344008801</c:v>
                </c:pt>
                <c:pt idx="545">
                  <c:v>0.13938625680449701</c:v>
                </c:pt>
                <c:pt idx="546">
                  <c:v>0.142689528596676</c:v>
                </c:pt>
                <c:pt idx="547">
                  <c:v>0.14615172060928799</c:v>
                </c:pt>
                <c:pt idx="548">
                  <c:v>0.149784315012153</c:v>
                </c:pt>
                <c:pt idx="549">
                  <c:v>0.15359991726184599</c:v>
                </c:pt>
                <c:pt idx="550">
                  <c:v>0.15761239765998</c:v>
                </c:pt>
                <c:pt idx="551">
                  <c:v>0.161837054951319</c:v>
                </c:pt>
                <c:pt idx="552">
                  <c:v>0.166290806076726</c:v>
                </c:pt>
                <c:pt idx="553">
                  <c:v>0.17099240709838701</c:v>
                </c:pt>
                <c:pt idx="554">
                  <c:v>0.17596271144616399</c:v>
                </c:pt>
                <c:pt idx="555">
                  <c:v>0.18122497306072699</c:v>
                </c:pt>
                <c:pt idx="556">
                  <c:v>0.18680520381950499</c:v>
                </c:pt>
                <c:pt idx="557">
                  <c:v>0.19273259694373801</c:v>
                </c:pt>
                <c:pt idx="558">
                  <c:v>0.19904003105829099</c:v>
                </c:pt>
                <c:pt idx="559">
                  <c:v>0.20576467342756499</c:v>
                </c:pt>
                <c:pt idx="560">
                  <c:v>0.21294870591871201</c:v>
                </c:pt>
              </c:numCache>
            </c:numRef>
          </c:xVal>
          <c:yVal>
            <c:numRef>
              <c:f>Exp_res!$AX$4:$AX$650</c:f>
              <c:numCache>
                <c:formatCode>General</c:formatCode>
                <c:ptCount val="647"/>
                <c:pt idx="0">
                  <c:v>0.21000000000000099</c:v>
                </c:pt>
                <c:pt idx="1">
                  <c:v>0.62895261845385897</c:v>
                </c:pt>
                <c:pt idx="2">
                  <c:v>1.04790523690772</c:v>
                </c:pt>
                <c:pt idx="3">
                  <c:v>1.4668578553615701</c:v>
                </c:pt>
                <c:pt idx="4">
                  <c:v>1.88581047381543</c:v>
                </c:pt>
                <c:pt idx="5">
                  <c:v>2.3047630922692899</c:v>
                </c:pt>
                <c:pt idx="6">
                  <c:v>2.72371571072315</c:v>
                </c:pt>
                <c:pt idx="7">
                  <c:v>3.1426683291770101</c:v>
                </c:pt>
                <c:pt idx="8">
                  <c:v>3.56162094763086</c:v>
                </c:pt>
                <c:pt idx="9">
                  <c:v>3.9805735660847201</c:v>
                </c:pt>
                <c:pt idx="10">
                  <c:v>4.3995261845385798</c:v>
                </c:pt>
                <c:pt idx="11">
                  <c:v>4.8184788029924404</c:v>
                </c:pt>
                <c:pt idx="12">
                  <c:v>5.2374314214463</c:v>
                </c:pt>
                <c:pt idx="13">
                  <c:v>5.6563840399001499</c:v>
                </c:pt>
                <c:pt idx="14">
                  <c:v>6.0753366583540096</c:v>
                </c:pt>
                <c:pt idx="15">
                  <c:v>6.4942892768078702</c:v>
                </c:pt>
                <c:pt idx="16">
                  <c:v>6.9132418952617298</c:v>
                </c:pt>
                <c:pt idx="17">
                  <c:v>7.3321945137155904</c:v>
                </c:pt>
                <c:pt idx="18">
                  <c:v>7.7511471321694403</c:v>
                </c:pt>
                <c:pt idx="19">
                  <c:v>8.1700997506233008</c:v>
                </c:pt>
                <c:pt idx="20">
                  <c:v>8.5890523690771605</c:v>
                </c:pt>
                <c:pt idx="21">
                  <c:v>9.0080049875310202</c:v>
                </c:pt>
                <c:pt idx="22">
                  <c:v>9.4269576059848692</c:v>
                </c:pt>
                <c:pt idx="23">
                  <c:v>9.8459102244387307</c:v>
                </c:pt>
                <c:pt idx="24">
                  <c:v>10.264862842892599</c:v>
                </c:pt>
                <c:pt idx="25">
                  <c:v>10.6838154613464</c:v>
                </c:pt>
                <c:pt idx="26">
                  <c:v>11.102768079800301</c:v>
                </c:pt>
                <c:pt idx="27">
                  <c:v>11.5217206982542</c:v>
                </c:pt>
                <c:pt idx="28">
                  <c:v>11.940673316708001</c:v>
                </c:pt>
                <c:pt idx="29">
                  <c:v>12.359625935161899</c:v>
                </c:pt>
                <c:pt idx="30">
                  <c:v>12.7785785536157</c:v>
                </c:pt>
                <c:pt idx="31">
                  <c:v>13.197531172069599</c:v>
                </c:pt>
                <c:pt idx="32">
                  <c:v>13.6164837905235</c:v>
                </c:pt>
                <c:pt idx="33">
                  <c:v>14.035436408977301</c:v>
                </c:pt>
                <c:pt idx="34">
                  <c:v>14.454389027431199</c:v>
                </c:pt>
                <c:pt idx="35">
                  <c:v>14.873341645885001</c:v>
                </c:pt>
                <c:pt idx="36">
                  <c:v>15.292294264338899</c:v>
                </c:pt>
                <c:pt idx="37">
                  <c:v>15.7112468827927</c:v>
                </c:pt>
                <c:pt idx="38">
                  <c:v>16.130199501246601</c:v>
                </c:pt>
                <c:pt idx="39">
                  <c:v>16.549152119700501</c:v>
                </c:pt>
                <c:pt idx="40">
                  <c:v>16.968104738154299</c:v>
                </c:pt>
                <c:pt idx="41">
                  <c:v>17.387057356608199</c:v>
                </c:pt>
                <c:pt idx="42">
                  <c:v>17.806009975062</c:v>
                </c:pt>
                <c:pt idx="43">
                  <c:v>18.224962593515901</c:v>
                </c:pt>
                <c:pt idx="44">
                  <c:v>18.643915211969698</c:v>
                </c:pt>
                <c:pt idx="45">
                  <c:v>19.062867830423599</c:v>
                </c:pt>
                <c:pt idx="46">
                  <c:v>19.4818204488775</c:v>
                </c:pt>
                <c:pt idx="47">
                  <c:v>19.900773067331301</c:v>
                </c:pt>
                <c:pt idx="48">
                  <c:v>20.319725685785201</c:v>
                </c:pt>
                <c:pt idx="49">
                  <c:v>20.738678304238999</c:v>
                </c:pt>
                <c:pt idx="50">
                  <c:v>21.157630922692899</c:v>
                </c:pt>
                <c:pt idx="51">
                  <c:v>21.5765835411468</c:v>
                </c:pt>
                <c:pt idx="52">
                  <c:v>21.995536159600601</c:v>
                </c:pt>
                <c:pt idx="53">
                  <c:v>22.414488778054501</c:v>
                </c:pt>
                <c:pt idx="54">
                  <c:v>22.833441396508299</c:v>
                </c:pt>
                <c:pt idx="55">
                  <c:v>23.252394014962199</c:v>
                </c:pt>
                <c:pt idx="56">
                  <c:v>23.671346633416</c:v>
                </c:pt>
                <c:pt idx="57">
                  <c:v>24.090299251869901</c:v>
                </c:pt>
                <c:pt idx="58">
                  <c:v>24.509251870323801</c:v>
                </c:pt>
                <c:pt idx="59">
                  <c:v>24.928204488777599</c:v>
                </c:pt>
                <c:pt idx="60">
                  <c:v>25.347157107231499</c:v>
                </c:pt>
                <c:pt idx="61">
                  <c:v>25.7661097256853</c:v>
                </c:pt>
                <c:pt idx="62">
                  <c:v>26.185062344139201</c:v>
                </c:pt>
                <c:pt idx="63">
                  <c:v>26.604014962592998</c:v>
                </c:pt>
                <c:pt idx="64">
                  <c:v>27.022967581046899</c:v>
                </c:pt>
                <c:pt idx="65">
                  <c:v>27.4419201995008</c:v>
                </c:pt>
                <c:pt idx="66">
                  <c:v>27.860872817954601</c:v>
                </c:pt>
                <c:pt idx="67">
                  <c:v>28.279825436408501</c:v>
                </c:pt>
                <c:pt idx="68">
                  <c:v>28.698778054862299</c:v>
                </c:pt>
                <c:pt idx="69">
                  <c:v>29.117730673316199</c:v>
                </c:pt>
                <c:pt idx="70">
                  <c:v>29.53668329177</c:v>
                </c:pt>
                <c:pt idx="71">
                  <c:v>29.955635910223901</c:v>
                </c:pt>
                <c:pt idx="72">
                  <c:v>30.374588528677801</c:v>
                </c:pt>
                <c:pt idx="73">
                  <c:v>30.793541147131599</c:v>
                </c:pt>
                <c:pt idx="74">
                  <c:v>31.212493765585499</c:v>
                </c:pt>
                <c:pt idx="75">
                  <c:v>31.6314463840393</c:v>
                </c:pt>
                <c:pt idx="76">
                  <c:v>32.050399002493201</c:v>
                </c:pt>
                <c:pt idx="77">
                  <c:v>32.469351620947101</c:v>
                </c:pt>
                <c:pt idx="78">
                  <c:v>32.888304239400902</c:v>
                </c:pt>
                <c:pt idx="79">
                  <c:v>33.307256857854803</c:v>
                </c:pt>
                <c:pt idx="80">
                  <c:v>33.726209476308597</c:v>
                </c:pt>
                <c:pt idx="81">
                  <c:v>34.145162094762497</c:v>
                </c:pt>
                <c:pt idx="82">
                  <c:v>34.564114713216298</c:v>
                </c:pt>
                <c:pt idx="83">
                  <c:v>34.983067331670199</c:v>
                </c:pt>
                <c:pt idx="84">
                  <c:v>35.4020199501241</c:v>
                </c:pt>
                <c:pt idx="85">
                  <c:v>35.820972568577901</c:v>
                </c:pt>
                <c:pt idx="86">
                  <c:v>36.239925187031801</c:v>
                </c:pt>
                <c:pt idx="87">
                  <c:v>36.658877805485602</c:v>
                </c:pt>
                <c:pt idx="88">
                  <c:v>37.077830423939503</c:v>
                </c:pt>
                <c:pt idx="89">
                  <c:v>37.496783042393403</c:v>
                </c:pt>
                <c:pt idx="90">
                  <c:v>37.915735660847197</c:v>
                </c:pt>
                <c:pt idx="91">
                  <c:v>38.334688279301098</c:v>
                </c:pt>
                <c:pt idx="92">
                  <c:v>38.753640897754899</c:v>
                </c:pt>
                <c:pt idx="93">
                  <c:v>39.172593516208799</c:v>
                </c:pt>
                <c:pt idx="94">
                  <c:v>39.5915461346626</c:v>
                </c:pt>
                <c:pt idx="95">
                  <c:v>40.010498753116501</c:v>
                </c:pt>
                <c:pt idx="96">
                  <c:v>40.429451371570401</c:v>
                </c:pt>
                <c:pt idx="97">
                  <c:v>40.848403990024202</c:v>
                </c:pt>
                <c:pt idx="98">
                  <c:v>41.267356608478103</c:v>
                </c:pt>
                <c:pt idx="99">
                  <c:v>41.686309226931897</c:v>
                </c:pt>
                <c:pt idx="100">
                  <c:v>42.105261845385797</c:v>
                </c:pt>
                <c:pt idx="101">
                  <c:v>42.524214463839698</c:v>
                </c:pt>
                <c:pt idx="102">
                  <c:v>42.943167082293499</c:v>
                </c:pt>
                <c:pt idx="103">
                  <c:v>43.3621197007474</c:v>
                </c:pt>
                <c:pt idx="104">
                  <c:v>43.781072319201201</c:v>
                </c:pt>
                <c:pt idx="105">
                  <c:v>44.200024937655101</c:v>
                </c:pt>
                <c:pt idx="106">
                  <c:v>44.618977556109002</c:v>
                </c:pt>
                <c:pt idx="107">
                  <c:v>45.037930174562803</c:v>
                </c:pt>
                <c:pt idx="108">
                  <c:v>45.456882793016703</c:v>
                </c:pt>
                <c:pt idx="109">
                  <c:v>45.875835411470497</c:v>
                </c:pt>
                <c:pt idx="110">
                  <c:v>46.294788029924398</c:v>
                </c:pt>
                <c:pt idx="111">
                  <c:v>46.713740648378298</c:v>
                </c:pt>
                <c:pt idx="112">
                  <c:v>47.132693266832099</c:v>
                </c:pt>
                <c:pt idx="113">
                  <c:v>47.551645885286</c:v>
                </c:pt>
                <c:pt idx="114">
                  <c:v>47.970598503739801</c:v>
                </c:pt>
                <c:pt idx="115">
                  <c:v>48.389551122193701</c:v>
                </c:pt>
                <c:pt idx="116">
                  <c:v>48.808503740647502</c:v>
                </c:pt>
                <c:pt idx="117">
                  <c:v>49.227456359101403</c:v>
                </c:pt>
                <c:pt idx="118">
                  <c:v>49.646408977555303</c:v>
                </c:pt>
                <c:pt idx="119">
                  <c:v>50.065361596009097</c:v>
                </c:pt>
                <c:pt idx="120">
                  <c:v>50.484314214462998</c:v>
                </c:pt>
                <c:pt idx="121">
                  <c:v>50.903266832916799</c:v>
                </c:pt>
                <c:pt idx="122">
                  <c:v>51.3222194513707</c:v>
                </c:pt>
                <c:pt idx="123">
                  <c:v>51.741172069824501</c:v>
                </c:pt>
                <c:pt idx="124">
                  <c:v>52.160124688278401</c:v>
                </c:pt>
                <c:pt idx="125">
                  <c:v>52.579077306732302</c:v>
                </c:pt>
                <c:pt idx="126">
                  <c:v>52.998029925186103</c:v>
                </c:pt>
                <c:pt idx="127">
                  <c:v>53.416982543640003</c:v>
                </c:pt>
                <c:pt idx="128">
                  <c:v>53.835935162093797</c:v>
                </c:pt>
                <c:pt idx="129">
                  <c:v>54.254887780547698</c:v>
                </c:pt>
                <c:pt idx="130">
                  <c:v>54.673840399001598</c:v>
                </c:pt>
                <c:pt idx="131">
                  <c:v>55.092793017455399</c:v>
                </c:pt>
                <c:pt idx="132">
                  <c:v>55.5117456359093</c:v>
                </c:pt>
                <c:pt idx="133">
                  <c:v>55.930698254363101</c:v>
                </c:pt>
                <c:pt idx="134">
                  <c:v>56.349650872817001</c:v>
                </c:pt>
                <c:pt idx="135">
                  <c:v>56.768603491270802</c:v>
                </c:pt>
                <c:pt idx="136">
                  <c:v>57.187556109724703</c:v>
                </c:pt>
                <c:pt idx="137">
                  <c:v>57.606508728178603</c:v>
                </c:pt>
                <c:pt idx="138">
                  <c:v>58.025461346632397</c:v>
                </c:pt>
                <c:pt idx="139">
                  <c:v>58.444413965086298</c:v>
                </c:pt>
                <c:pt idx="140">
                  <c:v>58.863366583540099</c:v>
                </c:pt>
                <c:pt idx="141">
                  <c:v>59.282319201994</c:v>
                </c:pt>
                <c:pt idx="142">
                  <c:v>59.701271820447801</c:v>
                </c:pt>
                <c:pt idx="143">
                  <c:v>60.120224438901701</c:v>
                </c:pt>
                <c:pt idx="144">
                  <c:v>60.539177057355602</c:v>
                </c:pt>
                <c:pt idx="145">
                  <c:v>60.958129675809403</c:v>
                </c:pt>
                <c:pt idx="146">
                  <c:v>61.377082294263303</c:v>
                </c:pt>
                <c:pt idx="147">
                  <c:v>61.796034912717097</c:v>
                </c:pt>
                <c:pt idx="148">
                  <c:v>62.214987531170998</c:v>
                </c:pt>
                <c:pt idx="149">
                  <c:v>62.633940149624799</c:v>
                </c:pt>
                <c:pt idx="150">
                  <c:v>63.052892768078699</c:v>
                </c:pt>
                <c:pt idx="151">
                  <c:v>63.4718453865326</c:v>
                </c:pt>
                <c:pt idx="152">
                  <c:v>63.890798004986401</c:v>
                </c:pt>
                <c:pt idx="153">
                  <c:v>64.309750623440294</c:v>
                </c:pt>
                <c:pt idx="154">
                  <c:v>64.728703241894095</c:v>
                </c:pt>
                <c:pt idx="155">
                  <c:v>65.147655860347996</c:v>
                </c:pt>
                <c:pt idx="156">
                  <c:v>65.566608478801896</c:v>
                </c:pt>
                <c:pt idx="157">
                  <c:v>65.985561097255697</c:v>
                </c:pt>
                <c:pt idx="158">
                  <c:v>66.404513715709598</c:v>
                </c:pt>
                <c:pt idx="159">
                  <c:v>66.823466334163399</c:v>
                </c:pt>
                <c:pt idx="160">
                  <c:v>67.2424189526173</c:v>
                </c:pt>
                <c:pt idx="161">
                  <c:v>67.661371571071101</c:v>
                </c:pt>
                <c:pt idx="162">
                  <c:v>68.080324189525001</c:v>
                </c:pt>
                <c:pt idx="163">
                  <c:v>68.499276807978902</c:v>
                </c:pt>
                <c:pt idx="164">
                  <c:v>68.918229426432703</c:v>
                </c:pt>
                <c:pt idx="165">
                  <c:v>69.337182044886603</c:v>
                </c:pt>
                <c:pt idx="166">
                  <c:v>69.756134663340404</c:v>
                </c:pt>
                <c:pt idx="167">
                  <c:v>70.175087281794305</c:v>
                </c:pt>
                <c:pt idx="168">
                  <c:v>70.594039900248106</c:v>
                </c:pt>
                <c:pt idx="169">
                  <c:v>71.012992518702006</c:v>
                </c:pt>
                <c:pt idx="170">
                  <c:v>71.431945137155907</c:v>
                </c:pt>
                <c:pt idx="171">
                  <c:v>71.850897755609694</c:v>
                </c:pt>
                <c:pt idx="172">
                  <c:v>72.269850374063594</c:v>
                </c:pt>
                <c:pt idx="173">
                  <c:v>72.688802992517395</c:v>
                </c:pt>
                <c:pt idx="174">
                  <c:v>73.107755610971296</c:v>
                </c:pt>
                <c:pt idx="175">
                  <c:v>73.526708229425196</c:v>
                </c:pt>
                <c:pt idx="176">
                  <c:v>73.945660847878997</c:v>
                </c:pt>
                <c:pt idx="177">
                  <c:v>74.364613466332898</c:v>
                </c:pt>
                <c:pt idx="178">
                  <c:v>74.783566084786699</c:v>
                </c:pt>
                <c:pt idx="179">
                  <c:v>75.2025187032406</c:v>
                </c:pt>
                <c:pt idx="180">
                  <c:v>75.6214713216945</c:v>
                </c:pt>
                <c:pt idx="181">
                  <c:v>76.040423940148301</c:v>
                </c:pt>
                <c:pt idx="182">
                  <c:v>76.459376558602202</c:v>
                </c:pt>
                <c:pt idx="183">
                  <c:v>76.878329177056003</c:v>
                </c:pt>
                <c:pt idx="184">
                  <c:v>77.297281795509903</c:v>
                </c:pt>
                <c:pt idx="185">
                  <c:v>77.716234413963704</c:v>
                </c:pt>
                <c:pt idx="186">
                  <c:v>78.135187032417605</c:v>
                </c:pt>
                <c:pt idx="187">
                  <c:v>78.554139650871505</c:v>
                </c:pt>
                <c:pt idx="188">
                  <c:v>78.973092269325306</c:v>
                </c:pt>
                <c:pt idx="189">
                  <c:v>79.392044887779207</c:v>
                </c:pt>
                <c:pt idx="190">
                  <c:v>79.810997506232994</c:v>
                </c:pt>
                <c:pt idx="191">
                  <c:v>80.229950124686894</c:v>
                </c:pt>
                <c:pt idx="192">
                  <c:v>80.648902743140695</c:v>
                </c:pt>
                <c:pt idx="193">
                  <c:v>81.067855361594596</c:v>
                </c:pt>
                <c:pt idx="194">
                  <c:v>81.486807980048496</c:v>
                </c:pt>
                <c:pt idx="195">
                  <c:v>81.905760598502297</c:v>
                </c:pt>
                <c:pt idx="196">
                  <c:v>82.324713216956198</c:v>
                </c:pt>
                <c:pt idx="197">
                  <c:v>82.743665835409999</c:v>
                </c:pt>
                <c:pt idx="198">
                  <c:v>83.1626184538639</c:v>
                </c:pt>
                <c:pt idx="199">
                  <c:v>83.581571072317701</c:v>
                </c:pt>
                <c:pt idx="200">
                  <c:v>84.000523690771601</c:v>
                </c:pt>
                <c:pt idx="201">
                  <c:v>84.419476309225502</c:v>
                </c:pt>
                <c:pt idx="202">
                  <c:v>84.838428927679303</c:v>
                </c:pt>
                <c:pt idx="203">
                  <c:v>85.257381546133203</c:v>
                </c:pt>
                <c:pt idx="204">
                  <c:v>85.676334164587004</c:v>
                </c:pt>
                <c:pt idx="205">
                  <c:v>86.095286783040905</c:v>
                </c:pt>
                <c:pt idx="206">
                  <c:v>86.514239401494706</c:v>
                </c:pt>
                <c:pt idx="207">
                  <c:v>86.933192019948606</c:v>
                </c:pt>
                <c:pt idx="208">
                  <c:v>87.352144638402507</c:v>
                </c:pt>
                <c:pt idx="209">
                  <c:v>87.771097256856294</c:v>
                </c:pt>
                <c:pt idx="210">
                  <c:v>88.190049875310194</c:v>
                </c:pt>
                <c:pt idx="211">
                  <c:v>88.609002493763995</c:v>
                </c:pt>
                <c:pt idx="212">
                  <c:v>89.027955112217896</c:v>
                </c:pt>
                <c:pt idx="213">
                  <c:v>89.446907730671796</c:v>
                </c:pt>
                <c:pt idx="214">
                  <c:v>89.865860349125597</c:v>
                </c:pt>
                <c:pt idx="215">
                  <c:v>90.284812967579498</c:v>
                </c:pt>
                <c:pt idx="216">
                  <c:v>90.703765586033299</c:v>
                </c:pt>
                <c:pt idx="217">
                  <c:v>91.1227182044872</c:v>
                </c:pt>
                <c:pt idx="218">
                  <c:v>91.5416708229411</c:v>
                </c:pt>
                <c:pt idx="219">
                  <c:v>91.960623441394901</c:v>
                </c:pt>
                <c:pt idx="220">
                  <c:v>92.379576059848802</c:v>
                </c:pt>
                <c:pt idx="221">
                  <c:v>92.798528678302603</c:v>
                </c:pt>
                <c:pt idx="222">
                  <c:v>93.217481296756503</c:v>
                </c:pt>
                <c:pt idx="223">
                  <c:v>93.636433915210304</c:v>
                </c:pt>
                <c:pt idx="224">
                  <c:v>94.055386533664205</c:v>
                </c:pt>
                <c:pt idx="225">
                  <c:v>94.474339152118105</c:v>
                </c:pt>
                <c:pt idx="226">
                  <c:v>94.893291770571906</c:v>
                </c:pt>
                <c:pt idx="227">
                  <c:v>95.312244389025807</c:v>
                </c:pt>
                <c:pt idx="228">
                  <c:v>95.731197007479594</c:v>
                </c:pt>
                <c:pt idx="229">
                  <c:v>96.150149625933494</c:v>
                </c:pt>
                <c:pt idx="230">
                  <c:v>96.569102244387295</c:v>
                </c:pt>
                <c:pt idx="231">
                  <c:v>96.988054862841196</c:v>
                </c:pt>
                <c:pt idx="232">
                  <c:v>97.407007481295096</c:v>
                </c:pt>
                <c:pt idx="233">
                  <c:v>97.825960099748897</c:v>
                </c:pt>
                <c:pt idx="234">
                  <c:v>98.244912718202798</c:v>
                </c:pt>
                <c:pt idx="235">
                  <c:v>98.663865336656599</c:v>
                </c:pt>
                <c:pt idx="236">
                  <c:v>99.082817955110499</c:v>
                </c:pt>
                <c:pt idx="237">
                  <c:v>99.501770573564301</c:v>
                </c:pt>
                <c:pt idx="238">
                  <c:v>99.920723192018201</c:v>
                </c:pt>
                <c:pt idx="239">
                  <c:v>100.339675810472</c:v>
                </c:pt>
                <c:pt idx="240">
                  <c:v>100.758628428926</c:v>
                </c:pt>
                <c:pt idx="241">
                  <c:v>101.17758104738</c:v>
                </c:pt>
                <c:pt idx="242">
                  <c:v>101.596533665834</c:v>
                </c:pt>
                <c:pt idx="243">
                  <c:v>102.015486284288</c:v>
                </c:pt>
                <c:pt idx="244">
                  <c:v>102.43443890274099</c:v>
                </c:pt>
                <c:pt idx="245">
                  <c:v>102.85339152119499</c:v>
                </c:pt>
                <c:pt idx="246">
                  <c:v>103.27234413964899</c:v>
                </c:pt>
                <c:pt idx="247">
                  <c:v>103.69129675810299</c:v>
                </c:pt>
                <c:pt idx="248">
                  <c:v>104.11024937655699</c:v>
                </c:pt>
                <c:pt idx="249">
                  <c:v>104.52920199501099</c:v>
                </c:pt>
                <c:pt idx="250">
                  <c:v>104.94815461346499</c:v>
                </c:pt>
                <c:pt idx="251">
                  <c:v>105.367107231918</c:v>
                </c:pt>
                <c:pt idx="252">
                  <c:v>105.786059850372</c:v>
                </c:pt>
                <c:pt idx="253">
                  <c:v>106.205012468826</c:v>
                </c:pt>
                <c:pt idx="254">
                  <c:v>106.62396508728</c:v>
                </c:pt>
                <c:pt idx="255">
                  <c:v>107.042917705734</c:v>
                </c:pt>
                <c:pt idx="256">
                  <c:v>107.461870324188</c:v>
                </c:pt>
                <c:pt idx="257">
                  <c:v>107.880822942642</c:v>
                </c:pt>
                <c:pt idx="258">
                  <c:v>108.299775561095</c:v>
                </c:pt>
                <c:pt idx="259">
                  <c:v>108.718728179549</c:v>
                </c:pt>
                <c:pt idx="260">
                  <c:v>109.137680798003</c:v>
                </c:pt>
                <c:pt idx="261">
                  <c:v>109.556633416457</c:v>
                </c:pt>
                <c:pt idx="262">
                  <c:v>109.975586034911</c:v>
                </c:pt>
                <c:pt idx="263">
                  <c:v>110.394538653365</c:v>
                </c:pt>
                <c:pt idx="264">
                  <c:v>110.813491271819</c:v>
                </c:pt>
                <c:pt idx="265">
                  <c:v>111.23244389027199</c:v>
                </c:pt>
                <c:pt idx="266">
                  <c:v>111.65139650872599</c:v>
                </c:pt>
                <c:pt idx="267">
                  <c:v>112.07034912717999</c:v>
                </c:pt>
                <c:pt idx="268">
                  <c:v>112.48930174563399</c:v>
                </c:pt>
                <c:pt idx="269">
                  <c:v>112.90825436408799</c:v>
                </c:pt>
                <c:pt idx="270">
                  <c:v>113.32720698254199</c:v>
                </c:pt>
                <c:pt idx="271">
                  <c:v>113.74615960099599</c:v>
                </c:pt>
                <c:pt idx="272">
                  <c:v>114.165112219449</c:v>
                </c:pt>
                <c:pt idx="273">
                  <c:v>114.584064837903</c:v>
                </c:pt>
                <c:pt idx="274">
                  <c:v>115.003017456357</c:v>
                </c:pt>
                <c:pt idx="275">
                  <c:v>115.421970074811</c:v>
                </c:pt>
                <c:pt idx="276">
                  <c:v>115.840922693265</c:v>
                </c:pt>
                <c:pt idx="277">
                  <c:v>116.259875311719</c:v>
                </c:pt>
                <c:pt idx="278">
                  <c:v>116.678827930173</c:v>
                </c:pt>
                <c:pt idx="279">
                  <c:v>117.09778054862601</c:v>
                </c:pt>
                <c:pt idx="280">
                  <c:v>117.51673316708001</c:v>
                </c:pt>
                <c:pt idx="281">
                  <c:v>117.93568578553401</c:v>
                </c:pt>
                <c:pt idx="282">
                  <c:v>118.35463840398801</c:v>
                </c:pt>
                <c:pt idx="283">
                  <c:v>118.77359102244201</c:v>
                </c:pt>
                <c:pt idx="284">
                  <c:v>119.19254364089601</c:v>
                </c:pt>
                <c:pt idx="285">
                  <c:v>119.61149625935001</c:v>
                </c:pt>
                <c:pt idx="286">
                  <c:v>120.030448877803</c:v>
                </c:pt>
                <c:pt idx="287">
                  <c:v>120.449401496257</c:v>
                </c:pt>
                <c:pt idx="288">
                  <c:v>120.868354114711</c:v>
                </c:pt>
                <c:pt idx="289">
                  <c:v>121.287306733165</c:v>
                </c:pt>
                <c:pt idx="290">
                  <c:v>121.706259351619</c:v>
                </c:pt>
                <c:pt idx="291">
                  <c:v>122.125211970073</c:v>
                </c:pt>
                <c:pt idx="292">
                  <c:v>122.544164588527</c:v>
                </c:pt>
                <c:pt idx="293">
                  <c:v>122.96311720698</c:v>
                </c:pt>
                <c:pt idx="294">
                  <c:v>123.382069825434</c:v>
                </c:pt>
                <c:pt idx="295">
                  <c:v>123.801022443888</c:v>
                </c:pt>
                <c:pt idx="296">
                  <c:v>124.219975062342</c:v>
                </c:pt>
                <c:pt idx="297">
                  <c:v>124.638927680796</c:v>
                </c:pt>
                <c:pt idx="298">
                  <c:v>125.05788029925</c:v>
                </c:pt>
                <c:pt idx="299">
                  <c:v>125.476832917704</c:v>
                </c:pt>
                <c:pt idx="300">
                  <c:v>125.89578553615701</c:v>
                </c:pt>
                <c:pt idx="301">
                  <c:v>126.31473815461101</c:v>
                </c:pt>
                <c:pt idx="302">
                  <c:v>126.73369077306501</c:v>
                </c:pt>
                <c:pt idx="303">
                  <c:v>127.15264339151901</c:v>
                </c:pt>
                <c:pt idx="304">
                  <c:v>127.57159600997301</c:v>
                </c:pt>
                <c:pt idx="305">
                  <c:v>127.99054862842701</c:v>
                </c:pt>
                <c:pt idx="306">
                  <c:v>128.40950124688101</c:v>
                </c:pt>
                <c:pt idx="307">
                  <c:v>128.82845386533401</c:v>
                </c:pt>
                <c:pt idx="308">
                  <c:v>129.24740648378801</c:v>
                </c:pt>
                <c:pt idx="309">
                  <c:v>129.66635910224201</c:v>
                </c:pt>
                <c:pt idx="310">
                  <c:v>130.08531172069601</c:v>
                </c:pt>
                <c:pt idx="311">
                  <c:v>130.50426433915001</c:v>
                </c:pt>
                <c:pt idx="312">
                  <c:v>130.92321695760401</c:v>
                </c:pt>
                <c:pt idx="313">
                  <c:v>131.34216957605801</c:v>
                </c:pt>
                <c:pt idx="314">
                  <c:v>131.76112219451099</c:v>
                </c:pt>
                <c:pt idx="315">
                  <c:v>132.18007481296499</c:v>
                </c:pt>
                <c:pt idx="316">
                  <c:v>132.59902743141899</c:v>
                </c:pt>
                <c:pt idx="317">
                  <c:v>133.01798004987299</c:v>
                </c:pt>
                <c:pt idx="318">
                  <c:v>133.43693266832699</c:v>
                </c:pt>
                <c:pt idx="319">
                  <c:v>133.85588528678099</c:v>
                </c:pt>
                <c:pt idx="320">
                  <c:v>134.27483790523499</c:v>
                </c:pt>
                <c:pt idx="321">
                  <c:v>134.69379052368799</c:v>
                </c:pt>
                <c:pt idx="322">
                  <c:v>135.11274314214199</c:v>
                </c:pt>
                <c:pt idx="323">
                  <c:v>135.53169576059599</c:v>
                </c:pt>
                <c:pt idx="324">
                  <c:v>135.95064837904999</c:v>
                </c:pt>
                <c:pt idx="325">
                  <c:v>136.36960099750399</c:v>
                </c:pt>
                <c:pt idx="326">
                  <c:v>136.78855361595799</c:v>
                </c:pt>
                <c:pt idx="327">
                  <c:v>137.20750623441199</c:v>
                </c:pt>
                <c:pt idx="328">
                  <c:v>137.626458852865</c:v>
                </c:pt>
                <c:pt idx="329">
                  <c:v>138.045411471319</c:v>
                </c:pt>
                <c:pt idx="330">
                  <c:v>138.464364089773</c:v>
                </c:pt>
                <c:pt idx="331">
                  <c:v>138.883316708227</c:v>
                </c:pt>
                <c:pt idx="332">
                  <c:v>139.302269326681</c:v>
                </c:pt>
                <c:pt idx="333">
                  <c:v>139.721221945135</c:v>
                </c:pt>
                <c:pt idx="334">
                  <c:v>140.140174563589</c:v>
                </c:pt>
                <c:pt idx="335">
                  <c:v>140.559127182042</c:v>
                </c:pt>
                <c:pt idx="336">
                  <c:v>140.978079800496</c:v>
                </c:pt>
                <c:pt idx="337">
                  <c:v>141.39703241895</c:v>
                </c:pt>
                <c:pt idx="338">
                  <c:v>141.815985037404</c:v>
                </c:pt>
                <c:pt idx="339">
                  <c:v>142.234937655858</c:v>
                </c:pt>
                <c:pt idx="340">
                  <c:v>142.653890274312</c:v>
                </c:pt>
                <c:pt idx="341">
                  <c:v>143.072842892766</c:v>
                </c:pt>
                <c:pt idx="342">
                  <c:v>143.49179551121901</c:v>
                </c:pt>
                <c:pt idx="343">
                  <c:v>143.91074812967301</c:v>
                </c:pt>
                <c:pt idx="344">
                  <c:v>144.32970074812701</c:v>
                </c:pt>
                <c:pt idx="345">
                  <c:v>144.74865336658101</c:v>
                </c:pt>
                <c:pt idx="346">
                  <c:v>145.16760598503501</c:v>
                </c:pt>
                <c:pt idx="347">
                  <c:v>145.58655860348901</c:v>
                </c:pt>
                <c:pt idx="348">
                  <c:v>146.00551122194301</c:v>
                </c:pt>
                <c:pt idx="349">
                  <c:v>146.42446384039599</c:v>
                </c:pt>
                <c:pt idx="350">
                  <c:v>146.84341645884999</c:v>
                </c:pt>
                <c:pt idx="351">
                  <c:v>147.26236907730399</c:v>
                </c:pt>
                <c:pt idx="352">
                  <c:v>147.68132169575799</c:v>
                </c:pt>
                <c:pt idx="353">
                  <c:v>148.10027431421199</c:v>
                </c:pt>
                <c:pt idx="354">
                  <c:v>148.51922693266599</c:v>
                </c:pt>
                <c:pt idx="355">
                  <c:v>148.93817955111999</c:v>
                </c:pt>
                <c:pt idx="356">
                  <c:v>149.35713216957299</c:v>
                </c:pt>
                <c:pt idx="357">
                  <c:v>149.77608478802699</c:v>
                </c:pt>
                <c:pt idx="358">
                  <c:v>150.19503740648099</c:v>
                </c:pt>
                <c:pt idx="359">
                  <c:v>150.61399002493499</c:v>
                </c:pt>
                <c:pt idx="360">
                  <c:v>151.03294264338899</c:v>
                </c:pt>
                <c:pt idx="361">
                  <c:v>151.45189526184299</c:v>
                </c:pt>
                <c:pt idx="362">
                  <c:v>151.87084788029699</c:v>
                </c:pt>
                <c:pt idx="363">
                  <c:v>152.28980049875</c:v>
                </c:pt>
                <c:pt idx="364">
                  <c:v>152.708753117204</c:v>
                </c:pt>
                <c:pt idx="365">
                  <c:v>153.127705735658</c:v>
                </c:pt>
                <c:pt idx="366">
                  <c:v>153.546658354112</c:v>
                </c:pt>
                <c:pt idx="367">
                  <c:v>153.965610972566</c:v>
                </c:pt>
                <c:pt idx="368">
                  <c:v>154.38456359102</c:v>
                </c:pt>
                <c:pt idx="369">
                  <c:v>154.803516209474</c:v>
                </c:pt>
                <c:pt idx="370">
                  <c:v>155.222468827927</c:v>
                </c:pt>
                <c:pt idx="371">
                  <c:v>155.641421446381</c:v>
                </c:pt>
                <c:pt idx="372">
                  <c:v>156.060374064835</c:v>
                </c:pt>
                <c:pt idx="373">
                  <c:v>156.479326683289</c:v>
                </c:pt>
                <c:pt idx="374">
                  <c:v>156.898279301743</c:v>
                </c:pt>
                <c:pt idx="375">
                  <c:v>157.317231920197</c:v>
                </c:pt>
                <c:pt idx="376">
                  <c:v>157.736184538651</c:v>
                </c:pt>
                <c:pt idx="377">
                  <c:v>158.15513715710401</c:v>
                </c:pt>
                <c:pt idx="378">
                  <c:v>158.57408977555801</c:v>
                </c:pt>
                <c:pt idx="379">
                  <c:v>158.99304239401201</c:v>
                </c:pt>
                <c:pt idx="380">
                  <c:v>159.41199501246601</c:v>
                </c:pt>
                <c:pt idx="381">
                  <c:v>159.83094763092001</c:v>
                </c:pt>
                <c:pt idx="382">
                  <c:v>160.24990024937401</c:v>
                </c:pt>
                <c:pt idx="383">
                  <c:v>160.66885286782801</c:v>
                </c:pt>
                <c:pt idx="384">
                  <c:v>161.08780548628101</c:v>
                </c:pt>
                <c:pt idx="385">
                  <c:v>161.50675810473501</c:v>
                </c:pt>
                <c:pt idx="386">
                  <c:v>161.92571072318901</c:v>
                </c:pt>
                <c:pt idx="387">
                  <c:v>162.34466334164301</c:v>
                </c:pt>
                <c:pt idx="388">
                  <c:v>162.76361596009701</c:v>
                </c:pt>
                <c:pt idx="389">
                  <c:v>163.18256857855101</c:v>
                </c:pt>
                <c:pt idx="390">
                  <c:v>163.60152119700501</c:v>
                </c:pt>
                <c:pt idx="391">
                  <c:v>164.02047381545799</c:v>
                </c:pt>
                <c:pt idx="392">
                  <c:v>164.43942643391199</c:v>
                </c:pt>
                <c:pt idx="393">
                  <c:v>164.85837905236599</c:v>
                </c:pt>
                <c:pt idx="394">
                  <c:v>165.27733167081999</c:v>
                </c:pt>
                <c:pt idx="395">
                  <c:v>165.69628428927399</c:v>
                </c:pt>
                <c:pt idx="396">
                  <c:v>166.11523690772799</c:v>
                </c:pt>
                <c:pt idx="397">
                  <c:v>166.53418952618199</c:v>
                </c:pt>
                <c:pt idx="398">
                  <c:v>166.953142144635</c:v>
                </c:pt>
                <c:pt idx="399">
                  <c:v>167.372094763089</c:v>
                </c:pt>
                <c:pt idx="400">
                  <c:v>167.791047381543</c:v>
                </c:pt>
                <c:pt idx="401">
                  <c:v>168.209999999997</c:v>
                </c:pt>
                <c:pt idx="402">
                  <c:v>168.628952618451</c:v>
                </c:pt>
                <c:pt idx="403">
                  <c:v>169.047905236905</c:v>
                </c:pt>
                <c:pt idx="404">
                  <c:v>169.466857855359</c:v>
                </c:pt>
                <c:pt idx="405">
                  <c:v>169.885810473812</c:v>
                </c:pt>
                <c:pt idx="406">
                  <c:v>170.304763092266</c:v>
                </c:pt>
                <c:pt idx="407">
                  <c:v>170.72371571072</c:v>
                </c:pt>
                <c:pt idx="408">
                  <c:v>171.142668329174</c:v>
                </c:pt>
                <c:pt idx="409">
                  <c:v>171.561620947628</c:v>
                </c:pt>
                <c:pt idx="410">
                  <c:v>171.980573566082</c:v>
                </c:pt>
                <c:pt idx="411">
                  <c:v>172.399526184536</c:v>
                </c:pt>
                <c:pt idx="412">
                  <c:v>172.81847880298901</c:v>
                </c:pt>
                <c:pt idx="413">
                  <c:v>173.23743142144301</c:v>
                </c:pt>
                <c:pt idx="414">
                  <c:v>173.65638403989701</c:v>
                </c:pt>
                <c:pt idx="415">
                  <c:v>174.07533665835101</c:v>
                </c:pt>
                <c:pt idx="416">
                  <c:v>174.49428927680501</c:v>
                </c:pt>
                <c:pt idx="417">
                  <c:v>174.91324189525901</c:v>
                </c:pt>
                <c:pt idx="418">
                  <c:v>175.33219451371301</c:v>
                </c:pt>
                <c:pt idx="419">
                  <c:v>175.75114713216601</c:v>
                </c:pt>
                <c:pt idx="420">
                  <c:v>176.17009975062001</c:v>
                </c:pt>
                <c:pt idx="421">
                  <c:v>176.58905236907401</c:v>
                </c:pt>
                <c:pt idx="422">
                  <c:v>177.00800498752801</c:v>
                </c:pt>
                <c:pt idx="423">
                  <c:v>177.42695760598201</c:v>
                </c:pt>
                <c:pt idx="424">
                  <c:v>177.84591022443601</c:v>
                </c:pt>
                <c:pt idx="425">
                  <c:v>178.26486284289001</c:v>
                </c:pt>
                <c:pt idx="426">
                  <c:v>178.68381546134401</c:v>
                </c:pt>
                <c:pt idx="427">
                  <c:v>179.10276807979699</c:v>
                </c:pt>
                <c:pt idx="428">
                  <c:v>179.52172069825099</c:v>
                </c:pt>
                <c:pt idx="429">
                  <c:v>179.94067331670499</c:v>
                </c:pt>
                <c:pt idx="430">
                  <c:v>180.35962593515899</c:v>
                </c:pt>
                <c:pt idx="431">
                  <c:v>180.77857855361299</c:v>
                </c:pt>
                <c:pt idx="432">
                  <c:v>181.19753117206699</c:v>
                </c:pt>
                <c:pt idx="433">
                  <c:v>181.61648379051999</c:v>
                </c:pt>
                <c:pt idx="434">
                  <c:v>182.03543640897399</c:v>
                </c:pt>
                <c:pt idx="435">
                  <c:v>182.45438902742799</c:v>
                </c:pt>
                <c:pt idx="436">
                  <c:v>182.87334164588199</c:v>
                </c:pt>
                <c:pt idx="437">
                  <c:v>183.29229426433599</c:v>
                </c:pt>
                <c:pt idx="438">
                  <c:v>183.71124688278999</c:v>
                </c:pt>
                <c:pt idx="439">
                  <c:v>184.13019950124399</c:v>
                </c:pt>
                <c:pt idx="440">
                  <c:v>184.54915211969799</c:v>
                </c:pt>
                <c:pt idx="441">
                  <c:v>184.968104738151</c:v>
                </c:pt>
                <c:pt idx="442">
                  <c:v>185.387057356605</c:v>
                </c:pt>
                <c:pt idx="443">
                  <c:v>185.806009975059</c:v>
                </c:pt>
                <c:pt idx="444">
                  <c:v>186.224962593513</c:v>
                </c:pt>
                <c:pt idx="445">
                  <c:v>186.643915211967</c:v>
                </c:pt>
                <c:pt idx="446">
                  <c:v>186.224962593513</c:v>
                </c:pt>
                <c:pt idx="447">
                  <c:v>185.806009975059</c:v>
                </c:pt>
                <c:pt idx="448">
                  <c:v>185.387057356605</c:v>
                </c:pt>
                <c:pt idx="449">
                  <c:v>184.968104738151</c:v>
                </c:pt>
                <c:pt idx="450">
                  <c:v>184.54915211969799</c:v>
                </c:pt>
                <c:pt idx="451">
                  <c:v>184.13019950124399</c:v>
                </c:pt>
                <c:pt idx="452">
                  <c:v>183.71124688278999</c:v>
                </c:pt>
                <c:pt idx="453">
                  <c:v>183.29229426433599</c:v>
                </c:pt>
                <c:pt idx="454">
                  <c:v>182.87334164588199</c:v>
                </c:pt>
                <c:pt idx="455">
                  <c:v>182.45438902742799</c:v>
                </c:pt>
                <c:pt idx="456">
                  <c:v>182.03543640897399</c:v>
                </c:pt>
                <c:pt idx="457">
                  <c:v>181.61648379051999</c:v>
                </c:pt>
                <c:pt idx="458">
                  <c:v>181.19753117206699</c:v>
                </c:pt>
                <c:pt idx="459">
                  <c:v>180.77857855361299</c:v>
                </c:pt>
                <c:pt idx="460">
                  <c:v>180.35962593515899</c:v>
                </c:pt>
                <c:pt idx="461">
                  <c:v>179.94067331670499</c:v>
                </c:pt>
                <c:pt idx="462">
                  <c:v>179.52172069825099</c:v>
                </c:pt>
                <c:pt idx="463">
                  <c:v>179.10276807979699</c:v>
                </c:pt>
                <c:pt idx="464">
                  <c:v>178.68381546134401</c:v>
                </c:pt>
                <c:pt idx="465">
                  <c:v>178.26486284289001</c:v>
                </c:pt>
                <c:pt idx="466">
                  <c:v>177.84591022443601</c:v>
                </c:pt>
                <c:pt idx="467">
                  <c:v>177.42695760598201</c:v>
                </c:pt>
                <c:pt idx="468">
                  <c:v>177.00800498752801</c:v>
                </c:pt>
                <c:pt idx="469">
                  <c:v>176.58905236907401</c:v>
                </c:pt>
                <c:pt idx="470">
                  <c:v>176.17009975062001</c:v>
                </c:pt>
                <c:pt idx="471">
                  <c:v>175.75114713216601</c:v>
                </c:pt>
                <c:pt idx="472">
                  <c:v>175.33219451371301</c:v>
                </c:pt>
                <c:pt idx="473">
                  <c:v>174.91324189525901</c:v>
                </c:pt>
                <c:pt idx="474">
                  <c:v>174.49428927680501</c:v>
                </c:pt>
                <c:pt idx="475">
                  <c:v>174.07533665835101</c:v>
                </c:pt>
                <c:pt idx="476">
                  <c:v>173.65638403989701</c:v>
                </c:pt>
                <c:pt idx="477">
                  <c:v>173.23743142144301</c:v>
                </c:pt>
                <c:pt idx="478">
                  <c:v>172.81847880298901</c:v>
                </c:pt>
                <c:pt idx="479">
                  <c:v>172.399526184536</c:v>
                </c:pt>
                <c:pt idx="480">
                  <c:v>171.980573566082</c:v>
                </c:pt>
                <c:pt idx="481">
                  <c:v>171.561620947628</c:v>
                </c:pt>
                <c:pt idx="482">
                  <c:v>171.142668329174</c:v>
                </c:pt>
                <c:pt idx="483">
                  <c:v>170.72371571072</c:v>
                </c:pt>
                <c:pt idx="484">
                  <c:v>170.304763092266</c:v>
                </c:pt>
                <c:pt idx="485">
                  <c:v>169.885810473812</c:v>
                </c:pt>
                <c:pt idx="486">
                  <c:v>169.466857855359</c:v>
                </c:pt>
                <c:pt idx="487">
                  <c:v>169.047905236905</c:v>
                </c:pt>
                <c:pt idx="488">
                  <c:v>168.628952618451</c:v>
                </c:pt>
                <c:pt idx="489">
                  <c:v>168.209999999997</c:v>
                </c:pt>
                <c:pt idx="490">
                  <c:v>167.791047381543</c:v>
                </c:pt>
                <c:pt idx="491">
                  <c:v>167.372094763089</c:v>
                </c:pt>
                <c:pt idx="492">
                  <c:v>166.953142144635</c:v>
                </c:pt>
                <c:pt idx="493">
                  <c:v>166.53418952618199</c:v>
                </c:pt>
                <c:pt idx="494">
                  <c:v>166.11523690772799</c:v>
                </c:pt>
                <c:pt idx="495">
                  <c:v>165.69628428927399</c:v>
                </c:pt>
                <c:pt idx="496">
                  <c:v>165.27733167081999</c:v>
                </c:pt>
                <c:pt idx="497">
                  <c:v>164.85837905236599</c:v>
                </c:pt>
                <c:pt idx="498">
                  <c:v>164.43942643391199</c:v>
                </c:pt>
                <c:pt idx="499">
                  <c:v>164.02047381545799</c:v>
                </c:pt>
                <c:pt idx="500">
                  <c:v>163.60152119700501</c:v>
                </c:pt>
                <c:pt idx="501">
                  <c:v>163.18256857855101</c:v>
                </c:pt>
                <c:pt idx="502">
                  <c:v>162.76361596009701</c:v>
                </c:pt>
                <c:pt idx="503">
                  <c:v>162.34466334164301</c:v>
                </c:pt>
                <c:pt idx="504">
                  <c:v>161.92571072318901</c:v>
                </c:pt>
                <c:pt idx="505">
                  <c:v>161.50675810473501</c:v>
                </c:pt>
                <c:pt idx="506">
                  <c:v>161.08780548628101</c:v>
                </c:pt>
                <c:pt idx="507">
                  <c:v>160.66885286782801</c:v>
                </c:pt>
                <c:pt idx="508">
                  <c:v>160.24990024937401</c:v>
                </c:pt>
                <c:pt idx="509">
                  <c:v>159.83094763092001</c:v>
                </c:pt>
                <c:pt idx="510">
                  <c:v>159.41199501246601</c:v>
                </c:pt>
                <c:pt idx="511">
                  <c:v>158.99304239401201</c:v>
                </c:pt>
                <c:pt idx="512">
                  <c:v>158.57408977555801</c:v>
                </c:pt>
                <c:pt idx="513">
                  <c:v>158.15513715710401</c:v>
                </c:pt>
                <c:pt idx="514">
                  <c:v>157.736184538651</c:v>
                </c:pt>
                <c:pt idx="515">
                  <c:v>157.317231920197</c:v>
                </c:pt>
                <c:pt idx="516">
                  <c:v>156.898279301743</c:v>
                </c:pt>
                <c:pt idx="517">
                  <c:v>156.479326683289</c:v>
                </c:pt>
                <c:pt idx="518">
                  <c:v>156.060374064835</c:v>
                </c:pt>
                <c:pt idx="519">
                  <c:v>155.641421446381</c:v>
                </c:pt>
                <c:pt idx="520">
                  <c:v>155.222468827927</c:v>
                </c:pt>
                <c:pt idx="521">
                  <c:v>154.803516209474</c:v>
                </c:pt>
                <c:pt idx="522">
                  <c:v>154.38456359102</c:v>
                </c:pt>
                <c:pt idx="523">
                  <c:v>153.965610972566</c:v>
                </c:pt>
                <c:pt idx="524">
                  <c:v>153.546658354112</c:v>
                </c:pt>
                <c:pt idx="525">
                  <c:v>153.127705735658</c:v>
                </c:pt>
                <c:pt idx="526">
                  <c:v>152.708753117204</c:v>
                </c:pt>
                <c:pt idx="527">
                  <c:v>152.28980049875</c:v>
                </c:pt>
                <c:pt idx="528">
                  <c:v>151.87084788029699</c:v>
                </c:pt>
                <c:pt idx="529">
                  <c:v>151.45189526184299</c:v>
                </c:pt>
                <c:pt idx="530">
                  <c:v>151.03294264338899</c:v>
                </c:pt>
                <c:pt idx="531">
                  <c:v>150.61399002493499</c:v>
                </c:pt>
                <c:pt idx="532">
                  <c:v>150.19503740648099</c:v>
                </c:pt>
                <c:pt idx="533">
                  <c:v>149.77608478802699</c:v>
                </c:pt>
                <c:pt idx="534">
                  <c:v>149.35713216957299</c:v>
                </c:pt>
                <c:pt idx="535">
                  <c:v>148.93817955111999</c:v>
                </c:pt>
                <c:pt idx="536">
                  <c:v>148.51922693266599</c:v>
                </c:pt>
                <c:pt idx="537">
                  <c:v>148.10027431421199</c:v>
                </c:pt>
                <c:pt idx="538">
                  <c:v>147.68132169575799</c:v>
                </c:pt>
                <c:pt idx="539">
                  <c:v>147.26236907730399</c:v>
                </c:pt>
                <c:pt idx="540">
                  <c:v>146.84341645884999</c:v>
                </c:pt>
                <c:pt idx="541">
                  <c:v>146.42446384039599</c:v>
                </c:pt>
                <c:pt idx="542">
                  <c:v>146.00551122194301</c:v>
                </c:pt>
                <c:pt idx="543">
                  <c:v>145.58655860348901</c:v>
                </c:pt>
                <c:pt idx="544">
                  <c:v>145.16760598503501</c:v>
                </c:pt>
                <c:pt idx="545">
                  <c:v>144.74865336658101</c:v>
                </c:pt>
                <c:pt idx="546">
                  <c:v>144.32970074812701</c:v>
                </c:pt>
                <c:pt idx="547">
                  <c:v>143.91074812967301</c:v>
                </c:pt>
                <c:pt idx="548">
                  <c:v>143.49179551121901</c:v>
                </c:pt>
                <c:pt idx="549">
                  <c:v>143.072842892766</c:v>
                </c:pt>
                <c:pt idx="550">
                  <c:v>142.653890274312</c:v>
                </c:pt>
                <c:pt idx="551">
                  <c:v>142.234937655858</c:v>
                </c:pt>
                <c:pt idx="552">
                  <c:v>141.815985037404</c:v>
                </c:pt>
                <c:pt idx="553">
                  <c:v>141.39703241895</c:v>
                </c:pt>
                <c:pt idx="554">
                  <c:v>140.978079800496</c:v>
                </c:pt>
                <c:pt idx="555">
                  <c:v>140.559127182042</c:v>
                </c:pt>
                <c:pt idx="556">
                  <c:v>140.140174563589</c:v>
                </c:pt>
                <c:pt idx="557">
                  <c:v>139.721221945135</c:v>
                </c:pt>
                <c:pt idx="558">
                  <c:v>139.302269326681</c:v>
                </c:pt>
                <c:pt idx="559">
                  <c:v>138.883316708227</c:v>
                </c:pt>
                <c:pt idx="560">
                  <c:v>138.464364089773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48-4334-81EA-F61D391D6085}"/>
            </c:ext>
          </c:extLst>
        </c:ser>
        <c:ser>
          <c:idx val="4"/>
          <c:order val="4"/>
          <c:tx>
            <c:v>0.5% 50kPa</c:v>
          </c:tx>
          <c:spPr>
            <a:ln w="216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Exp_res!$AZ$3:$AZ$650</c:f>
              <c:numCache>
                <c:formatCode>General</c:formatCode>
                <c:ptCount val="648"/>
                <c:pt idx="0">
                  <c:v>0</c:v>
                </c:pt>
                <c:pt idx="1">
                  <c:v>1.5675403734324701E-5</c:v>
                </c:pt>
                <c:pt idx="2">
                  <c:v>4.68619628207233E-5</c:v>
                </c:pt>
                <c:pt idx="3">
                  <c:v>7.7932446908868797E-5</c:v>
                </c:pt>
                <c:pt idx="4">
                  <c:v>1.0888519452122799E-4</c:v>
                </c:pt>
                <c:pt idx="5">
                  <c:v>1.3971862957252599E-4</c:v>
                </c:pt>
                <c:pt idx="6">
                  <c:v>1.7043125976149901E-4</c:v>
                </c:pt>
                <c:pt idx="7">
                  <c:v>2.01021675095362E-4</c:v>
                </c:pt>
                <c:pt idx="8">
                  <c:v>2.31488546372688E-4</c:v>
                </c:pt>
                <c:pt idx="9">
                  <c:v>2.61830623631306E-4</c:v>
                </c:pt>
                <c:pt idx="10">
                  <c:v>2.92046734569539E-4</c:v>
                </c:pt>
                <c:pt idx="11">
                  <c:v>3.2213578294557901E-4</c:v>
                </c:pt>
                <c:pt idx="12">
                  <c:v>3.5209674696137902E-4</c:v>
                </c:pt>
                <c:pt idx="13">
                  <c:v>3.8192867763548301E-4</c:v>
                </c:pt>
                <c:pt idx="14">
                  <c:v>4.1163069716973602E-4</c:v>
                </c:pt>
                <c:pt idx="15">
                  <c:v>4.4120199731293298E-4</c:v>
                </c:pt>
                <c:pt idx="16">
                  <c:v>4.7064183772564601E-4</c:v>
                </c:pt>
                <c:pt idx="17">
                  <c:v>4.9994954434870605E-4</c:v>
                </c:pt>
                <c:pt idx="18">
                  <c:v>5.2912450777829701E-4</c:v>
                </c:pt>
                <c:pt idx="19">
                  <c:v>5.5816618164963004E-4</c:v>
                </c:pt>
                <c:pt idx="20">
                  <c:v>5.8707408103127396E-4</c:v>
                </c:pt>
                <c:pt idx="21">
                  <c:v>6.1584778083216595E-4</c:v>
                </c:pt>
                <c:pt idx="22">
                  <c:v>6.4448691422204604E-4</c:v>
                </c:pt>
                <c:pt idx="23">
                  <c:v>6.7299117106714695E-4</c:v>
                </c:pt>
                <c:pt idx="24">
                  <c:v>7.0136029638191298E-4</c:v>
                </c:pt>
                <c:pt idx="25">
                  <c:v>7.2959408879750805E-4</c:v>
                </c:pt>
                <c:pt idx="26">
                  <c:v>7.5769239904757701E-4</c:v>
                </c:pt>
                <c:pt idx="27">
                  <c:v>7.8565512847267804E-4</c:v>
                </c:pt>
                <c:pt idx="28">
                  <c:v>8.1348222754250299E-4</c:v>
                </c:pt>
                <c:pt idx="29">
                  <c:v>8.4117369439688804E-4</c:v>
                </c:pt>
                <c:pt idx="30">
                  <c:v>8.6872957340632096E-4</c:v>
                </c:pt>
                <c:pt idx="31">
                  <c:v>8.9614995375077405E-4</c:v>
                </c:pt>
                <c:pt idx="32">
                  <c:v>9.2343496801816399E-4</c:v>
                </c:pt>
                <c:pt idx="33">
                  <c:v>9.5058479082181903E-4</c:v>
                </c:pt>
                <c:pt idx="34">
                  <c:v>9.7759963743689407E-4</c:v>
                </c:pt>
                <c:pt idx="35">
                  <c:v>1.00447976245616E-3</c:v>
                </c:pt>
                <c:pt idx="36">
                  <c:v>1.03122545846461E-3</c:v>
                </c:pt>
                <c:pt idx="37">
                  <c:v>1.05783705473286E-3</c:v>
                </c:pt>
                <c:pt idx="38">
                  <c:v>1.0843149159293899E-3</c:v>
                </c:pt>
                <c:pt idx="39">
                  <c:v>1.11065944085143E-3</c:v>
                </c:pt>
                <c:pt idx="40">
                  <c:v>1.1368710611746101E-3</c:v>
                </c:pt>
                <c:pt idx="41">
                  <c:v>1.16295024022052E-3</c:v>
                </c:pt>
                <c:pt idx="42">
                  <c:v>1.1888974717430699E-3</c:v>
                </c:pt>
                <c:pt idx="43">
                  <c:v>1.2147132787329799E-3</c:v>
                </c:pt>
                <c:pt idx="44">
                  <c:v>1.2403982122402399E-3</c:v>
                </c:pt>
                <c:pt idx="45">
                  <c:v>1.2659528502151299E-3</c:v>
                </c:pt>
                <c:pt idx="46">
                  <c:v>1.29137779636644E-3</c:v>
                </c:pt>
                <c:pt idx="47">
                  <c:v>1.3166736790389E-3</c:v>
                </c:pt>
                <c:pt idx="48">
                  <c:v>1.3418411501077501E-3</c:v>
                </c:pt>
                <c:pt idx="49">
                  <c:v>1.3668808838915799E-3</c:v>
                </c:pt>
                <c:pt idx="50">
                  <c:v>1.3917935760835601E-3</c:v>
                </c:pt>
                <c:pt idx="51">
                  <c:v>1.4165799427005199E-3</c:v>
                </c:pt>
                <c:pt idx="52">
                  <c:v>1.44124071905016E-3</c:v>
                </c:pt>
                <c:pt idx="53">
                  <c:v>1.4657766587168901E-3</c:v>
                </c:pt>
                <c:pt idx="54">
                  <c:v>1.4901885325658999E-3</c:v>
                </c:pt>
                <c:pt idx="55">
                  <c:v>1.5144771277654601E-3</c:v>
                </c:pt>
                <c:pt idx="56">
                  <c:v>1.53864324682833E-3</c:v>
                </c:pt>
                <c:pt idx="57">
                  <c:v>1.5626877066716499E-3</c:v>
                </c:pt>
                <c:pt idx="58">
                  <c:v>1.5866113376957101E-3</c:v>
                </c:pt>
                <c:pt idx="59">
                  <c:v>1.61041498288179E-3</c:v>
                </c:pt>
                <c:pt idx="60">
                  <c:v>1.63409949690935E-3</c:v>
                </c:pt>
                <c:pt idx="61">
                  <c:v>1.65766574529244E-3</c:v>
                </c:pt>
                <c:pt idx="62">
                  <c:v>1.68111460353542E-3</c:v>
                </c:pt>
                <c:pt idx="63">
                  <c:v>1.7044469563086101E-3</c:v>
                </c:pt>
                <c:pt idx="64">
                  <c:v>1.72766369664366E-3</c:v>
                </c:pt>
                <c:pt idx="65">
                  <c:v>1.75076572514853E-3</c:v>
                </c:pt>
                <c:pt idx="66">
                  <c:v>1.77375394924283E-3</c:v>
                </c:pt>
                <c:pt idx="67">
                  <c:v>1.79662928241318E-3</c:v>
                </c:pt>
                <c:pt idx="68">
                  <c:v>1.8193926434886701E-3</c:v>
                </c:pt>
                <c:pt idx="69">
                  <c:v>1.84204495593686E-3</c:v>
                </c:pt>
                <c:pt idx="70">
                  <c:v>1.8645871471798801E-3</c:v>
                </c:pt>
                <c:pt idx="71">
                  <c:v>1.88702014793118E-3</c:v>
                </c:pt>
                <c:pt idx="72">
                  <c:v>1.9093448915526699E-3</c:v>
                </c:pt>
                <c:pt idx="73">
                  <c:v>1.93156231343207E-3</c:v>
                </c:pt>
                <c:pt idx="74">
                  <c:v>1.9536733503811902E-3</c:v>
                </c:pt>
                <c:pt idx="75">
                  <c:v>1.9756789400541398E-3</c:v>
                </c:pt>
                <c:pt idx="76">
                  <c:v>1.9975800203862401E-3</c:v>
                </c:pt>
                <c:pt idx="77">
                  <c:v>2.0193775290528902E-3</c:v>
                </c:pt>
                <c:pt idx="78">
                  <c:v>2.04107240294892E-3</c:v>
                </c:pt>
                <c:pt idx="79">
                  <c:v>2.06266557768779E-3</c:v>
                </c:pt>
                <c:pt idx="80">
                  <c:v>2.0841579871207399E-3</c:v>
                </c:pt>
                <c:pt idx="81">
                  <c:v>2.1055505628756999E-3</c:v>
                </c:pt>
                <c:pt idx="82">
                  <c:v>2.1268442339156799E-3</c:v>
                </c:pt>
                <c:pt idx="83">
                  <c:v>2.14803992611662E-3</c:v>
                </c:pt>
                <c:pt idx="84">
                  <c:v>2.16913856186412E-3</c:v>
                </c:pt>
                <c:pt idx="85">
                  <c:v>2.1901410596691698E-3</c:v>
                </c:pt>
                <c:pt idx="86">
                  <c:v>2.2110483338024099E-3</c:v>
                </c:pt>
                <c:pt idx="87">
                  <c:v>2.2318612939467102E-3</c:v>
                </c:pt>
                <c:pt idx="88">
                  <c:v>2.25258084486744E-3</c:v>
                </c:pt>
                <c:pt idx="89">
                  <c:v>2.27320788610083E-3</c:v>
                </c:pt>
                <c:pt idx="90">
                  <c:v>2.2937433116591299E-3</c:v>
                </c:pt>
                <c:pt idx="91">
                  <c:v>2.3141880097532E-3</c:v>
                </c:pt>
                <c:pt idx="92">
                  <c:v>2.334542862531E-3</c:v>
                </c:pt>
                <c:pt idx="93">
                  <c:v>2.3548087458332301E-3</c:v>
                </c:pt>
                <c:pt idx="94">
                  <c:v>2.3749865289633501E-3</c:v>
                </c:pt>
                <c:pt idx="95">
                  <c:v>2.39507707447474E-3</c:v>
                </c:pt>
                <c:pt idx="96">
                  <c:v>2.4150812379710399E-3</c:v>
                </c:pt>
                <c:pt idx="97">
                  <c:v>2.4349998679225101E-3</c:v>
                </c:pt>
                <c:pt idx="98">
                  <c:v>2.4548338054954902E-3</c:v>
                </c:pt>
                <c:pt idx="99">
                  <c:v>2.4745838843959998E-3</c:v>
                </c:pt>
                <c:pt idx="100">
                  <c:v>2.49425093072692E-3</c:v>
                </c:pt>
                <c:pt idx="101">
                  <c:v>2.51383576285703E-3</c:v>
                </c:pt>
                <c:pt idx="102">
                  <c:v>2.5333391913034899E-3</c:v>
                </c:pt>
                <c:pt idx="103">
                  <c:v>2.5527620186256098E-3</c:v>
                </c:pt>
                <c:pt idx="104">
                  <c:v>2.5721050393304602E-3</c:v>
                </c:pt>
                <c:pt idx="105">
                  <c:v>2.5913690397893802E-3</c:v>
                </c:pt>
                <c:pt idx="106">
                  <c:v>2.6105547981650802E-3</c:v>
                </c:pt>
                <c:pt idx="107">
                  <c:v>2.6296630843492801E-3</c:v>
                </c:pt>
                <c:pt idx="108">
                  <c:v>2.6486946599099501E-3</c:v>
                </c:pt>
                <c:pt idx="109">
                  <c:v>2.6676502780476502E-3</c:v>
                </c:pt>
                <c:pt idx="110">
                  <c:v>2.6865306835615901E-3</c:v>
                </c:pt>
                <c:pt idx="111">
                  <c:v>2.7053366128233199E-3</c:v>
                </c:pt>
                <c:pt idx="112">
                  <c:v>2.72406879375934E-3</c:v>
                </c:pt>
                <c:pt idx="113">
                  <c:v>2.74272794584103E-3</c:v>
                </c:pt>
                <c:pt idx="114">
                  <c:v>2.7613147800822501E-3</c:v>
                </c:pt>
                <c:pt idx="115">
                  <c:v>2.77982999904368E-3</c:v>
                </c:pt>
                <c:pt idx="116">
                  <c:v>2.7982742968439001E-3</c:v>
                </c:pt>
                <c:pt idx="117">
                  <c:v>2.81664835917715E-3</c:v>
                </c:pt>
                <c:pt idx="118">
                  <c:v>2.8349528633362202E-3</c:v>
                </c:pt>
                <c:pt idx="119">
                  <c:v>2.8531884782416902E-3</c:v>
                </c:pt>
                <c:pt idx="120">
                  <c:v>2.8713558644761199E-3</c:v>
                </c:pt>
                <c:pt idx="121">
                  <c:v>2.8894556743231802E-3</c:v>
                </c:pt>
                <c:pt idx="122">
                  <c:v>2.9074885518113802E-3</c:v>
                </c:pt>
                <c:pt idx="123">
                  <c:v>2.9254551327623601E-3</c:v>
                </c:pt>
                <c:pt idx="124">
                  <c:v>2.94335604484325E-3</c:v>
                </c:pt>
                <c:pt idx="125">
                  <c:v>2.9611919076224101E-3</c:v>
                </c:pt>
                <c:pt idx="126">
                  <c:v>2.97896333262921E-3</c:v>
                </c:pt>
                <c:pt idx="127">
                  <c:v>2.9966709234165402E-3</c:v>
                </c:pt>
                <c:pt idx="128">
                  <c:v>3.01431527562685E-3</c:v>
                </c:pt>
                <c:pt idx="129">
                  <c:v>3.0318969770607102E-3</c:v>
                </c:pt>
                <c:pt idx="130">
                  <c:v>3.04941660774769E-3</c:v>
                </c:pt>
                <c:pt idx="131">
                  <c:v>3.0668747400202198E-3</c:v>
                </c:pt>
                <c:pt idx="132">
                  <c:v>3.0842719385885901E-3</c:v>
                </c:pt>
                <c:pt idx="133">
                  <c:v>3.1016087606189802E-3</c:v>
                </c:pt>
                <c:pt idx="134">
                  <c:v>3.1188857558122501E-3</c:v>
                </c:pt>
                <c:pt idx="135">
                  <c:v>3.1361034664850501E-3</c:v>
                </c:pt>
                <c:pt idx="136">
                  <c:v>3.1532624276515899E-3</c:v>
                </c:pt>
                <c:pt idx="137">
                  <c:v>3.1703631671071001E-3</c:v>
                </c:pt>
                <c:pt idx="138">
                  <c:v>3.1874062055125998E-3</c:v>
                </c:pt>
                <c:pt idx="139">
                  <c:v>3.2043920564793901E-3</c:v>
                </c:pt>
                <c:pt idx="140">
                  <c:v>3.2213212266560599E-3</c:v>
                </c:pt>
                <c:pt idx="141">
                  <c:v>3.2381942158143402E-3</c:v>
                </c:pt>
                <c:pt idx="142">
                  <c:v>3.25501151693685E-3</c:v>
                </c:pt>
                <c:pt idx="143">
                  <c:v>3.2717736163043799E-3</c:v>
                </c:pt>
                <c:pt idx="144">
                  <c:v>3.2884809935841302E-3</c:v>
                </c:pt>
                <c:pt idx="145">
                  <c:v>3.3051341219172202E-3</c:v>
                </c:pt>
                <c:pt idx="146">
                  <c:v>3.32173346800727E-3</c:v>
                </c:pt>
                <c:pt idx="147">
                  <c:v>3.33827949220817E-3</c:v>
                </c:pt>
                <c:pt idx="148">
                  <c:v>3.35477264861229E-3</c:v>
                </c:pt>
                <c:pt idx="149">
                  <c:v>3.37121338513821E-3</c:v>
                </c:pt>
                <c:pt idx="150">
                  <c:v>3.38760214361812E-3</c:v>
                </c:pt>
                <c:pt idx="151">
                  <c:v>3.4039393598851802E-3</c:v>
                </c:pt>
                <c:pt idx="152">
                  <c:v>3.4202254638602101E-3</c:v>
                </c:pt>
                <c:pt idx="153">
                  <c:v>3.43646087963805E-3</c:v>
                </c:pt>
                <c:pt idx="154">
                  <c:v>3.4526460255734702E-3</c:v>
                </c:pt>
                <c:pt idx="155">
                  <c:v>3.4687813143662398E-3</c:v>
                </c:pt>
                <c:pt idx="156">
                  <c:v>3.4848671531456802E-3</c:v>
                </c:pt>
                <c:pt idx="157">
                  <c:v>3.5009039435550801E-3</c:v>
                </c:pt>
                <c:pt idx="158">
                  <c:v>3.5168920818343099E-3</c:v>
                </c:pt>
                <c:pt idx="159">
                  <c:v>3.5328319589026701E-3</c:v>
                </c:pt>
                <c:pt idx="160">
                  <c:v>3.5487239604406399E-3</c:v>
                </c:pt>
                <c:pt idx="161">
                  <c:v>3.5645684669706099E-3</c:v>
                </c:pt>
                <c:pt idx="162">
                  <c:v>3.580365853937E-3</c:v>
                </c:pt>
                <c:pt idx="163">
                  <c:v>3.5961164917856798E-3</c:v>
                </c:pt>
                <c:pt idx="164">
                  <c:v>3.6118207460418298E-3</c:v>
                </c:pt>
                <c:pt idx="165">
                  <c:v>3.6274789773879201E-3</c:v>
                </c:pt>
                <c:pt idx="166">
                  <c:v>3.6430915417396698E-3</c:v>
                </c:pt>
                <c:pt idx="167">
                  <c:v>3.65865879032185E-3</c:v>
                </c:pt>
                <c:pt idx="168">
                  <c:v>3.6741810697430398E-3</c:v>
                </c:pt>
                <c:pt idx="169">
                  <c:v>3.6896587220688701E-3</c:v>
                </c:pt>
                <c:pt idx="170">
                  <c:v>3.7050920848949501E-3</c:v>
                </c:pt>
                <c:pt idx="171">
                  <c:v>3.7204814914185498E-3</c:v>
                </c:pt>
                <c:pt idx="172">
                  <c:v>3.7358272705089999E-3</c:v>
                </c:pt>
                <c:pt idx="173">
                  <c:v>3.7511297467778099E-3</c:v>
                </c:pt>
                <c:pt idx="174">
                  <c:v>3.76638924064698E-3</c:v>
                </c:pt>
                <c:pt idx="175">
                  <c:v>3.7816060684170601E-3</c:v>
                </c:pt>
                <c:pt idx="176">
                  <c:v>3.7967805423333501E-3</c:v>
                </c:pt>
                <c:pt idx="177">
                  <c:v>3.8119129706522298E-3</c:v>
                </c:pt>
                <c:pt idx="178">
                  <c:v>3.8270036577054E-3</c:v>
                </c:pt>
                <c:pt idx="179">
                  <c:v>3.8420529039636699E-3</c:v>
                </c:pt>
                <c:pt idx="180">
                  <c:v>3.85706100609984E-3</c:v>
                </c:pt>
                <c:pt idx="181">
                  <c:v>3.8720282570503901E-3</c:v>
                </c:pt>
                <c:pt idx="182">
                  <c:v>3.8869549460761699E-3</c:v>
                </c:pt>
                <c:pt idx="183">
                  <c:v>3.90184135882217E-3</c:v>
                </c:pt>
                <c:pt idx="184">
                  <c:v>3.9166877773764101E-3</c:v>
                </c:pt>
                <c:pt idx="185">
                  <c:v>3.9314944803279604E-3</c:v>
                </c:pt>
                <c:pt idx="186">
                  <c:v>3.9462617428233397E-3</c:v>
                </c:pt>
                <c:pt idx="187">
                  <c:v>3.9609898366231404E-3</c:v>
                </c:pt>
                <c:pt idx="188">
                  <c:v>3.9756790301565797E-3</c:v>
                </c:pt>
                <c:pt idx="189">
                  <c:v>3.9903295885757402E-3</c:v>
                </c:pt>
                <c:pt idx="190">
                  <c:v>4.0049417738089099E-3</c:v>
                </c:pt>
                <c:pt idx="191">
                  <c:v>4.0195158446125799E-3</c:v>
                </c:pt>
                <c:pt idx="192">
                  <c:v>4.03405205662314E-3</c:v>
                </c:pt>
                <c:pt idx="193">
                  <c:v>4.0485506624071497E-3</c:v>
                </c:pt>
                <c:pt idx="194">
                  <c:v>4.0630119115112702E-3</c:v>
                </c:pt>
                <c:pt idx="195">
                  <c:v>4.0774360505105899E-3</c:v>
                </c:pt>
                <c:pt idx="196">
                  <c:v>4.0918233230569003E-3</c:v>
                </c:pt>
                <c:pt idx="197">
                  <c:v>4.1061739699257199E-3</c:v>
                </c:pt>
                <c:pt idx="198">
                  <c:v>4.1204882290625296E-3</c:v>
                </c:pt>
                <c:pt idx="199">
                  <c:v>4.1347663356281102E-3</c:v>
                </c:pt>
                <c:pt idx="200">
                  <c:v>4.1490085220432802E-3</c:v>
                </c:pt>
                <c:pt idx="201">
                  <c:v>4.1632150180328101E-3</c:v>
                </c:pt>
                <c:pt idx="202">
                  <c:v>4.1773860506682603E-3</c:v>
                </c:pt>
                <c:pt idx="203">
                  <c:v>4.19152184441065E-3</c:v>
                </c:pt>
                <c:pt idx="204">
                  <c:v>4.2056226211515599E-3</c:v>
                </c:pt>
                <c:pt idx="205">
                  <c:v>4.2196886002542396E-3</c:v>
                </c:pt>
                <c:pt idx="206">
                  <c:v>4.23371999859346E-3</c:v>
                </c:pt>
                <c:pt idx="207">
                  <c:v>4.2477170305951096E-3</c:v>
                </c:pt>
                <c:pt idx="208">
                  <c:v>4.2616799082745701E-3</c:v>
                </c:pt>
                <c:pt idx="209">
                  <c:v>4.27560884127482E-3</c:v>
                </c:pt>
                <c:pt idx="210">
                  <c:v>4.2895040369037001E-3</c:v>
                </c:pt>
                <c:pt idx="211">
                  <c:v>4.3033657001701701E-3</c:v>
                </c:pt>
                <c:pt idx="212">
                  <c:v>4.3171940338206701E-3</c:v>
                </c:pt>
                <c:pt idx="213">
                  <c:v>4.33098923837424E-3</c:v>
                </c:pt>
                <c:pt idx="214">
                  <c:v>4.3447515121569098E-3</c:v>
                </c:pt>
                <c:pt idx="215">
                  <c:v>4.3584810513360196E-3</c:v>
                </c:pt>
                <c:pt idx="216">
                  <c:v>4.3721780499533002E-3</c:v>
                </c:pt>
                <c:pt idx="217">
                  <c:v>4.3858426999579701E-3</c:v>
                </c:pt>
                <c:pt idx="218">
                  <c:v>4.3994751912386403E-3</c:v>
                </c:pt>
                <c:pt idx="219">
                  <c:v>4.4130757116550099E-3</c:v>
                </c:pt>
                <c:pt idx="220">
                  <c:v>4.4266444470689699E-3</c:v>
                </c:pt>
                <c:pt idx="221">
                  <c:v>4.44018158137479E-3</c:v>
                </c:pt>
                <c:pt idx="222">
                  <c:v>4.45368729652939E-3</c:v>
                </c:pt>
                <c:pt idx="223">
                  <c:v>4.4671617725813703E-3</c:v>
                </c:pt>
                <c:pt idx="224">
                  <c:v>4.4806051877000902E-3</c:v>
                </c:pt>
                <c:pt idx="225">
                  <c:v>4.4940177182038197E-3</c:v>
                </c:pt>
                <c:pt idx="226">
                  <c:v>4.5073995385875197E-3</c:v>
                </c:pt>
                <c:pt idx="227">
                  <c:v>4.5207508215502302E-3</c:v>
                </c:pt>
                <c:pt idx="228">
                  <c:v>4.5340717380217997E-3</c:v>
                </c:pt>
                <c:pt idx="229">
                  <c:v>4.5473624571893698E-3</c:v>
                </c:pt>
                <c:pt idx="230">
                  <c:v>4.5606231465226896E-3</c:v>
                </c:pt>
                <c:pt idx="231">
                  <c:v>4.5738539718001899E-3</c:v>
                </c:pt>
                <c:pt idx="232">
                  <c:v>4.58705509713334E-3</c:v>
                </c:pt>
                <c:pt idx="233">
                  <c:v>4.60022668499146E-3</c:v>
                </c:pt>
                <c:pt idx="234">
                  <c:v>4.6133688962255196E-3</c:v>
                </c:pt>
                <c:pt idx="235">
                  <c:v>4.6264818900918596E-3</c:v>
                </c:pt>
                <c:pt idx="236">
                  <c:v>4.6395658242752097E-3</c:v>
                </c:pt>
                <c:pt idx="237">
                  <c:v>4.6526208549116299E-3</c:v>
                </c:pt>
                <c:pt idx="238">
                  <c:v>4.6656471366108097E-3</c:v>
                </c:pt>
                <c:pt idx="239">
                  <c:v>4.6786448224778298E-3</c:v>
                </c:pt>
                <c:pt idx="240">
                  <c:v>4.6916140641349901E-3</c:v>
                </c:pt>
                <c:pt idx="241">
                  <c:v>4.7045550117427301E-3</c:v>
                </c:pt>
                <c:pt idx="242">
                  <c:v>4.7174678140206898E-3</c:v>
                </c:pt>
                <c:pt idx="243">
                  <c:v>4.7303526182678702E-3</c:v>
                </c:pt>
                <c:pt idx="244">
                  <c:v>4.7432095703829301E-3</c:v>
                </c:pt>
                <c:pt idx="245">
                  <c:v>4.7560388148837002E-3</c:v>
                </c:pt>
                <c:pt idx="246">
                  <c:v>4.7688404949266898E-3</c:v>
                </c:pt>
                <c:pt idx="247">
                  <c:v>4.7816147523259602E-3</c:v>
                </c:pt>
                <c:pt idx="248">
                  <c:v>4.79436172757201E-3</c:v>
                </c:pt>
                <c:pt idx="249">
                  <c:v>4.8070815598500304E-3</c:v>
                </c:pt>
                <c:pt idx="250">
                  <c:v>4.8197743870578196E-3</c:v>
                </c:pt>
                <c:pt idx="251">
                  <c:v>4.8324403458237901E-3</c:v>
                </c:pt>
                <c:pt idx="252">
                  <c:v>4.8450795715240203E-3</c:v>
                </c:pt>
                <c:pt idx="253">
                  <c:v>4.8576921982998299E-3</c:v>
                </c:pt>
                <c:pt idx="254">
                  <c:v>4.8702783590740401E-3</c:v>
                </c:pt>
                <c:pt idx="255">
                  <c:v>4.8828381855681403E-3</c:v>
                </c:pt>
                <c:pt idx="256">
                  <c:v>4.8953718083178197E-3</c:v>
                </c:pt>
                <c:pt idx="257">
                  <c:v>4.9078793566895602E-3</c:v>
                </c:pt>
                <c:pt idx="258">
                  <c:v>4.9203609588958997E-3</c:v>
                </c:pt>
                <c:pt idx="259">
                  <c:v>4.9328167420110199E-3</c:v>
                </c:pt>
                <c:pt idx="260">
                  <c:v>4.9452468319858799E-3</c:v>
                </c:pt>
                <c:pt idx="261">
                  <c:v>4.9576513536631599E-3</c:v>
                </c:pt>
                <c:pt idx="262">
                  <c:v>4.9700304307917203E-3</c:v>
                </c:pt>
                <c:pt idx="263">
                  <c:v>4.9823841860412704E-3</c:v>
                </c:pt>
                <c:pt idx="264">
                  <c:v>4.9947127410162502E-3</c:v>
                </c:pt>
                <c:pt idx="265">
                  <c:v>5.0070162162699902E-3</c:v>
                </c:pt>
                <c:pt idx="266">
                  <c:v>5.0192947313179902E-3</c:v>
                </c:pt>
                <c:pt idx="267">
                  <c:v>5.0315484046519303E-3</c:v>
                </c:pt>
                <c:pt idx="268">
                  <c:v>5.0437773537523904E-3</c:v>
                </c:pt>
                <c:pt idx="269">
                  <c:v>5.0559816951021202E-3</c:v>
                </c:pt>
                <c:pt idx="270">
                  <c:v>5.0681615441987501E-3</c:v>
                </c:pt>
                <c:pt idx="271">
                  <c:v>4.8747598095134504E-3</c:v>
                </c:pt>
                <c:pt idx="272">
                  <c:v>4.9801738003406098E-3</c:v>
                </c:pt>
                <c:pt idx="273">
                  <c:v>5.0860850684290599E-3</c:v>
                </c:pt>
                <c:pt idx="274">
                  <c:v>5.1925002609555402E-3</c:v>
                </c:pt>
                <c:pt idx="275">
                  <c:v>5.2994261355282096E-3</c:v>
                </c:pt>
                <c:pt idx="276">
                  <c:v>5.4068695627278E-3</c:v>
                </c:pt>
                <c:pt idx="277">
                  <c:v>5.51483752872102E-3</c:v>
                </c:pt>
                <c:pt idx="278">
                  <c:v>5.62333713794946E-3</c:v>
                </c:pt>
                <c:pt idx="279">
                  <c:v>5.7323756158957498E-3</c:v>
                </c:pt>
                <c:pt idx="280">
                  <c:v>5.8419603119296403E-3</c:v>
                </c:pt>
                <c:pt idx="281">
                  <c:v>5.95209870223792E-3</c:v>
                </c:pt>
                <c:pt idx="282">
                  <c:v>6.0627983928394497E-3</c:v>
                </c:pt>
                <c:pt idx="283">
                  <c:v>6.1740671226898896E-3</c:v>
                </c:pt>
                <c:pt idx="284">
                  <c:v>6.28591276687805E-3</c:v>
                </c:pt>
                <c:pt idx="285">
                  <c:v>6.3983433399176903E-3</c:v>
                </c:pt>
                <c:pt idx="286">
                  <c:v>6.5113669991387398E-3</c:v>
                </c:pt>
                <c:pt idx="287">
                  <c:v>6.6249920481799996E-3</c:v>
                </c:pt>
                <c:pt idx="288">
                  <c:v>6.7392269405885698E-3</c:v>
                </c:pt>
                <c:pt idx="289">
                  <c:v>6.8540802835294996E-3</c:v>
                </c:pt>
                <c:pt idx="290">
                  <c:v>6.9695608416083304E-3</c:v>
                </c:pt>
                <c:pt idx="291">
                  <c:v>7.0856775408133501E-3</c:v>
                </c:pt>
                <c:pt idx="292">
                  <c:v>7.20243947257934E-3</c:v>
                </c:pt>
                <c:pt idx="293">
                  <c:v>7.3198558979791998E-3</c:v>
                </c:pt>
                <c:pt idx="294">
                  <c:v>7.4379362520472104E-3</c:v>
                </c:pt>
                <c:pt idx="295">
                  <c:v>7.55669014823971E-3</c:v>
                </c:pt>
                <c:pt idx="296">
                  <c:v>7.6761273830374503E-3</c:v>
                </c:pt>
                <c:pt idx="297">
                  <c:v>7.7962579406963299E-3</c:v>
                </c:pt>
                <c:pt idx="298">
                  <c:v>7.9170919981508998E-3</c:v>
                </c:pt>
                <c:pt idx="299">
                  <c:v>8.0386399300777598E-3</c:v>
                </c:pt>
                <c:pt idx="300">
                  <c:v>8.16091231412433E-3</c:v>
                </c:pt>
                <c:pt idx="301">
                  <c:v>8.2839199363096208E-3</c:v>
                </c:pt>
                <c:pt idx="302">
                  <c:v>8.4076737966040094E-3</c:v>
                </c:pt>
                <c:pt idx="303">
                  <c:v>8.5321851146954106E-3</c:v>
                </c:pt>
                <c:pt idx="304">
                  <c:v>8.6574653359487806E-3</c:v>
                </c:pt>
                <c:pt idx="305">
                  <c:v>8.7835261375666801E-3</c:v>
                </c:pt>
                <c:pt idx="306">
                  <c:v>8.9103794349600605E-3</c:v>
                </c:pt>
                <c:pt idx="307">
                  <c:v>9.0380373883367799E-3</c:v>
                </c:pt>
                <c:pt idx="308">
                  <c:v>9.1665124095173401E-3</c:v>
                </c:pt>
                <c:pt idx="309">
                  <c:v>9.2958171689871902E-3</c:v>
                </c:pt>
                <c:pt idx="310">
                  <c:v>9.4259646031959292E-3</c:v>
                </c:pt>
                <c:pt idx="311">
                  <c:v>9.5569679221126393E-3</c:v>
                </c:pt>
                <c:pt idx="312">
                  <c:v>9.68884061704978E-3</c:v>
                </c:pt>
                <c:pt idx="313">
                  <c:v>9.8215964687655994E-3</c:v>
                </c:pt>
                <c:pt idx="314">
                  <c:v>9.9552495558581904E-3</c:v>
                </c:pt>
                <c:pt idx="315">
                  <c:v>1.00898142634632E-2</c:v>
                </c:pt>
                <c:pt idx="316">
                  <c:v>1.0225305292268699E-2</c:v>
                </c:pt>
                <c:pt idx="317">
                  <c:v>1.0361737667860801E-2</c:v>
                </c:pt>
                <c:pt idx="318">
                  <c:v>1.04991267504152E-2</c:v>
                </c:pt>
                <c:pt idx="319">
                  <c:v>1.06374882447497E-2</c:v>
                </c:pt>
                <c:pt idx="320">
                  <c:v>1.07768382107537E-2</c:v>
                </c:pt>
                <c:pt idx="321">
                  <c:v>1.0917193074212799E-2</c:v>
                </c:pt>
                <c:pt idx="322">
                  <c:v>1.10585696380445E-2</c:v>
                </c:pt>
                <c:pt idx="323">
                  <c:v>1.12009850939665E-2</c:v>
                </c:pt>
                <c:pt idx="324">
                  <c:v>1.13444570346152E-2</c:v>
                </c:pt>
                <c:pt idx="325">
                  <c:v>1.1489003466136301E-2</c:v>
                </c:pt>
                <c:pt idx="326">
                  <c:v>1.16346428212714E-2</c:v>
                </c:pt>
                <c:pt idx="327">
                  <c:v>1.17813939729602E-2</c:v>
                </c:pt>
                <c:pt idx="328">
                  <c:v>1.1929276248486999E-2</c:v>
                </c:pt>
                <c:pt idx="329">
                  <c:v>1.20783094441951E-2</c:v>
                </c:pt>
                <c:pt idx="330">
                  <c:v>1.22285138407971E-2</c:v>
                </c:pt>
                <c:pt idx="331">
                  <c:v>1.2379910219311899E-2</c:v>
                </c:pt>
                <c:pt idx="332">
                  <c:v>1.2532519877655799E-2</c:v>
                </c:pt>
                <c:pt idx="333">
                  <c:v>1.26863646479246E-2</c:v>
                </c:pt>
                <c:pt idx="334">
                  <c:v>1.2841466914397E-2</c:v>
                </c:pt>
                <c:pt idx="335">
                  <c:v>1.29978496322992E-2</c:v>
                </c:pt>
                <c:pt idx="336">
                  <c:v>1.31555363473675E-2</c:v>
                </c:pt>
                <c:pt idx="337">
                  <c:v>1.33145512162495E-2</c:v>
                </c:pt>
                <c:pt idx="338">
                  <c:v>1.347491902779E-2</c:v>
                </c:pt>
                <c:pt idx="339">
                  <c:v>1.36366652252444E-2</c:v>
                </c:pt>
                <c:pt idx="340">
                  <c:v>1.37998159294709E-2</c:v>
                </c:pt>
                <c:pt idx="341">
                  <c:v>1.39643979631524E-2</c:v>
                </c:pt>
                <c:pt idx="342">
                  <c:v>1.41304388761039E-2</c:v>
                </c:pt>
                <c:pt idx="343">
                  <c:v>1.4297966971722999E-2</c:v>
                </c:pt>
                <c:pt idx="344">
                  <c:v>1.4467011334648099E-2</c:v>
                </c:pt>
                <c:pt idx="345">
                  <c:v>1.46376018596878E-2</c:v>
                </c:pt>
                <c:pt idx="346">
                  <c:v>1.4809769282095301E-2</c:v>
                </c:pt>
                <c:pt idx="347">
                  <c:v>1.4983545209260001E-2</c:v>
                </c:pt>
                <c:pt idx="348">
                  <c:v>1.51589621539E-2</c:v>
                </c:pt>
                <c:pt idx="349">
                  <c:v>1.5336053568837601E-2</c:v>
                </c:pt>
                <c:pt idx="350">
                  <c:v>1.55148538834529E-2</c:v>
                </c:pt>
                <c:pt idx="351">
                  <c:v>1.56953985419096E-2</c:v>
                </c:pt>
                <c:pt idx="352">
                  <c:v>1.5877724043259499E-2</c:v>
                </c:pt>
                <c:pt idx="353">
                  <c:v>1.6061867983537498E-2</c:v>
                </c:pt>
                <c:pt idx="354">
                  <c:v>1.6247869099963799E-2</c:v>
                </c:pt>
                <c:pt idx="355">
                  <c:v>1.64357673173837E-2</c:v>
                </c:pt>
                <c:pt idx="356">
                  <c:v>1.6625603797081601E-2</c:v>
                </c:pt>
                <c:pt idx="357">
                  <c:v>1.68174209881129E-2</c:v>
                </c:pt>
                <c:pt idx="358">
                  <c:v>1.7011262681315201E-2</c:v>
                </c:pt>
                <c:pt idx="359">
                  <c:v>1.7207174066164801E-2</c:v>
                </c:pt>
                <c:pt idx="360">
                  <c:v>1.7405201790660602E-2</c:v>
                </c:pt>
                <c:pt idx="361">
                  <c:v>1.76053940244312E-2</c:v>
                </c:pt>
                <c:pt idx="362">
                  <c:v>1.7807800525273299E-2</c:v>
                </c:pt>
                <c:pt idx="363">
                  <c:v>1.8012472709349098E-2</c:v>
                </c:pt>
                <c:pt idx="364">
                  <c:v>1.82194637252844E-2</c:v>
                </c:pt>
                <c:pt idx="365">
                  <c:v>1.8428828532431701E-2</c:v>
                </c:pt>
                <c:pt idx="366">
                  <c:v>1.86406239835782E-2</c:v>
                </c:pt>
                <c:pt idx="367">
                  <c:v>1.88549089124085E-2</c:v>
                </c:pt>
                <c:pt idx="368">
                  <c:v>1.907174422605E-2</c:v>
                </c:pt>
                <c:pt idx="369">
                  <c:v>1.92911930030592E-2</c:v>
                </c:pt>
                <c:pt idx="370">
                  <c:v>1.9513320597236601E-2</c:v>
                </c:pt>
                <c:pt idx="371">
                  <c:v>1.9738194747690101E-2</c:v>
                </c:pt>
                <c:pt idx="372">
                  <c:v>1.9965885695602301E-2</c:v>
                </c:pt>
                <c:pt idx="373">
                  <c:v>2.0196466308195701E-2</c:v>
                </c:pt>
                <c:pt idx="374">
                  <c:v>2.0430012210435201E-2</c:v>
                </c:pt>
                <c:pt idx="375">
                  <c:v>2.0666601925050501E-2</c:v>
                </c:pt>
                <c:pt idx="376">
                  <c:v>2.09063170215181E-2</c:v>
                </c:pt>
                <c:pt idx="377">
                  <c:v>2.11492422746959E-2</c:v>
                </c:pt>
                <c:pt idx="378">
                  <c:v>2.1395465833869601E-2</c:v>
                </c:pt>
                <c:pt idx="379">
                  <c:v>2.1645079403039801E-2</c:v>
                </c:pt>
                <c:pt idx="380">
                  <c:v>2.1898178433355099E-2</c:v>
                </c:pt>
                <c:pt idx="381">
                  <c:v>2.2154862328685399E-2</c:v>
                </c:pt>
                <c:pt idx="382">
                  <c:v>2.24152346654234E-2</c:v>
                </c:pt>
                <c:pt idx="383">
                  <c:v>2.2679403427709102E-2</c:v>
                </c:pt>
                <c:pt idx="384">
                  <c:v>2.2947481259391601E-2</c:v>
                </c:pt>
                <c:pt idx="385">
                  <c:v>2.3219585734174E-2</c:v>
                </c:pt>
                <c:pt idx="386">
                  <c:v>2.34958396455342E-2</c:v>
                </c:pt>
                <c:pt idx="387">
                  <c:v>2.3776371318181201E-2</c:v>
                </c:pt>
                <c:pt idx="388">
                  <c:v>2.4061314942989201E-2</c:v>
                </c:pt>
                <c:pt idx="389">
                  <c:v>2.4350810937561199E-2</c:v>
                </c:pt>
                <c:pt idx="390">
                  <c:v>2.46450063348055E-2</c:v>
                </c:pt>
                <c:pt idx="391">
                  <c:v>2.4944055202170998E-2</c:v>
                </c:pt>
                <c:pt idx="392">
                  <c:v>2.52481190944834E-2</c:v>
                </c:pt>
                <c:pt idx="393">
                  <c:v>2.55573675436588E-2</c:v>
                </c:pt>
                <c:pt idx="394">
                  <c:v>2.58719785889477E-2</c:v>
                </c:pt>
                <c:pt idx="395">
                  <c:v>2.6192139351794201E-2</c:v>
                </c:pt>
                <c:pt idx="396">
                  <c:v>2.6518046659878301E-2</c:v>
                </c:pt>
                <c:pt idx="397">
                  <c:v>2.6849907725469999E-2</c:v>
                </c:pt>
                <c:pt idx="398">
                  <c:v>2.71879408838488E-2</c:v>
                </c:pt>
                <c:pt idx="399">
                  <c:v>2.7532376398275701E-2</c:v>
                </c:pt>
                <c:pt idx="400">
                  <c:v>2.7883457338825399E-2</c:v>
                </c:pt>
                <c:pt idx="401">
                  <c:v>2.8241440543347499E-2</c:v>
                </c:pt>
                <c:pt idx="402">
                  <c:v>2.86065976699162E-2</c:v>
                </c:pt>
                <c:pt idx="403">
                  <c:v>2.89792163514031E-2</c:v>
                </c:pt>
                <c:pt idx="404">
                  <c:v>2.93596014642671E-2</c:v>
                </c:pt>
                <c:pt idx="405">
                  <c:v>2.9748076525366901E-2</c:v>
                </c:pt>
                <c:pt idx="406">
                  <c:v>3.0144985232575899E-2</c:v>
                </c:pt>
                <c:pt idx="407">
                  <c:v>3.0550693167302301E-2</c:v>
                </c:pt>
                <c:pt idx="408">
                  <c:v>3.09655896797198E-2</c:v>
                </c:pt>
                <c:pt idx="409">
                  <c:v>3.13900899807062E-2</c:v>
                </c:pt>
                <c:pt idx="410">
                  <c:v>3.1824637468233399E-2</c:v>
                </c:pt>
                <c:pt idx="411">
                  <c:v>3.2269706320395802E-2</c:v>
                </c:pt>
                <c:pt idx="412">
                  <c:v>3.2725804392530401E-2</c:v>
                </c:pt>
                <c:pt idx="413">
                  <c:v>3.3193476462158499E-2</c:v>
                </c:pt>
                <c:pt idx="414">
                  <c:v>3.3673307872987002E-2</c:v>
                </c:pt>
                <c:pt idx="415">
                  <c:v>3.4165928638223597E-2</c:v>
                </c:pt>
                <c:pt idx="416">
                  <c:v>3.4672018074332199E-2</c:v>
                </c:pt>
                <c:pt idx="417">
                  <c:v>3.5192310049534901E-2</c:v>
                </c:pt>
                <c:pt idx="418">
                  <c:v>3.5727598947397098E-2</c:v>
                </c:pt>
                <c:pt idx="419">
                  <c:v>3.62787464654609E-2</c:v>
                </c:pt>
                <c:pt idx="420">
                  <c:v>3.6846689393007503E-2</c:v>
                </c:pt>
                <c:pt idx="421">
                  <c:v>3.7432448541870902E-2</c:v>
                </c:pt>
                <c:pt idx="422">
                  <c:v>3.8037139041316302E-2</c:v>
                </c:pt>
                <c:pt idx="423">
                  <c:v>3.86619822544274E-2</c:v>
                </c:pt>
                <c:pt idx="424">
                  <c:v>3.9308319631906799E-2</c:v>
                </c:pt>
                <c:pt idx="425">
                  <c:v>3.9977628893339903E-2</c:v>
                </c:pt>
                <c:pt idx="426">
                  <c:v>4.0671543020671101E-2</c:v>
                </c:pt>
                <c:pt idx="427">
                  <c:v>4.1391872670558501E-2</c:v>
                </c:pt>
                <c:pt idx="428">
                  <c:v>4.2140632770510097E-2</c:v>
                </c:pt>
                <c:pt idx="429">
                  <c:v>4.2920074270915397E-2</c:v>
                </c:pt>
                <c:pt idx="430">
                  <c:v>4.37327222990022E-2</c:v>
                </c:pt>
                <c:pt idx="431">
                  <c:v>4.4581422326522298E-2</c:v>
                </c:pt>
                <c:pt idx="432">
                  <c:v>4.5469396456783599E-2</c:v>
                </c:pt>
                <c:pt idx="433">
                  <c:v>4.6400312611197002E-2</c:v>
                </c:pt>
                <c:pt idx="434">
                  <c:v>4.7378370328776599E-2</c:v>
                </c:pt>
                <c:pt idx="435">
                  <c:v>4.8408408201251502E-2</c:v>
                </c:pt>
                <c:pt idx="436">
                  <c:v>4.9496039830985002E-2</c:v>
                </c:pt>
                <c:pt idx="437">
                  <c:v>5.0647827898539798E-2</c:v>
                </c:pt>
                <c:pt idx="438">
                  <c:v>5.1871509907136001E-2</c:v>
                </c:pt>
                <c:pt idx="439">
                  <c:v>5.3176295159015903E-2</c:v>
                </c:pt>
                <c:pt idx="440">
                  <c:v>5.4573261729173803E-2</c:v>
                </c:pt>
                <c:pt idx="441">
                  <c:v>5.49369029479468E-2</c:v>
                </c:pt>
                <c:pt idx="442">
                  <c:v>5.5303993460554597E-2</c:v>
                </c:pt>
                <c:pt idx="443">
                  <c:v>5.5674678033004701E-2</c:v>
                </c:pt>
                <c:pt idx="444">
                  <c:v>5.6049026195524203E-2</c:v>
                </c:pt>
                <c:pt idx="445">
                  <c:v>5.64271094348619E-2</c:v>
                </c:pt>
                <c:pt idx="446">
                  <c:v>5.6809001259220997E-2</c:v>
                </c:pt>
                <c:pt idx="447">
                  <c:v>5.7194777265645098E-2</c:v>
                </c:pt>
                <c:pt idx="448">
                  <c:v>5.75845152099657E-2</c:v>
                </c:pt>
                <c:pt idx="449">
                  <c:v>5.7978295079422502E-2</c:v>
                </c:pt>
                <c:pt idx="450">
                  <c:v>5.8376199168073198E-2</c:v>
                </c:pt>
                <c:pt idx="451">
                  <c:v>5.8778312155119097E-2</c:v>
                </c:pt>
                <c:pt idx="452">
                  <c:v>5.9184721186275303E-2</c:v>
                </c:pt>
                <c:pt idx="453">
                  <c:v>5.9595515958321701E-2</c:v>
                </c:pt>
                <c:pt idx="454">
                  <c:v>6.0010788806981102E-2</c:v>
                </c:pt>
                <c:pt idx="455">
                  <c:v>6.0430634798273999E-2</c:v>
                </c:pt>
                <c:pt idx="456">
                  <c:v>6.0855151823510999E-2</c:v>
                </c:pt>
                <c:pt idx="457">
                  <c:v>6.1284440698090102E-2</c:v>
                </c:pt>
                <c:pt idx="458">
                  <c:v>6.1718605264277797E-2</c:v>
                </c:pt>
                <c:pt idx="459">
                  <c:v>6.2157752498157998E-2</c:v>
                </c:pt>
                <c:pt idx="460">
                  <c:v>6.2601992620948801E-2</c:v>
                </c:pt>
                <c:pt idx="461">
                  <c:v>6.3051439214892493E-2</c:v>
                </c:pt>
                <c:pt idx="462">
                  <c:v>6.3506209343939898E-2</c:v>
                </c:pt>
                <c:pt idx="463">
                  <c:v>6.3966423679458095E-2</c:v>
                </c:pt>
                <c:pt idx="464">
                  <c:v>6.4432206631209604E-2</c:v>
                </c:pt>
                <c:pt idx="465">
                  <c:v>6.4903686483857095E-2</c:v>
                </c:pt>
                <c:pt idx="466">
                  <c:v>6.5380995539270306E-2</c:v>
                </c:pt>
                <c:pt idx="467">
                  <c:v>6.5864270264921296E-2</c:v>
                </c:pt>
                <c:pt idx="468">
                  <c:v>6.6353651448674694E-2</c:v>
                </c:pt>
                <c:pt idx="469">
                  <c:v>6.6849284360295594E-2</c:v>
                </c:pt>
                <c:pt idx="470">
                  <c:v>6.7351318920017694E-2</c:v>
                </c:pt>
                <c:pt idx="471">
                  <c:v>6.7859909874533705E-2</c:v>
                </c:pt>
                <c:pt idx="472">
                  <c:v>6.8375216980791798E-2</c:v>
                </c:pt>
                <c:pt idx="473">
                  <c:v>6.8897405198007605E-2</c:v>
                </c:pt>
                <c:pt idx="474">
                  <c:v>6.9426644888319497E-2</c:v>
                </c:pt>
                <c:pt idx="475">
                  <c:v>6.9963112026549798E-2</c:v>
                </c:pt>
                <c:pt idx="476">
                  <c:v>7.0506988419556299E-2</c:v>
                </c:pt>
                <c:pt idx="477">
                  <c:v>7.1058461935691694E-2</c:v>
                </c:pt>
                <c:pt idx="478">
                  <c:v>7.1617726744920104E-2</c:v>
                </c:pt>
                <c:pt idx="479">
                  <c:v>7.2184983570175401E-2</c:v>
                </c:pt>
                <c:pt idx="480">
                  <c:v>7.2760439950581596E-2</c:v>
                </c:pt>
                <c:pt idx="481">
                  <c:v>7.3344310517199598E-2</c:v>
                </c:pt>
                <c:pt idx="482">
                  <c:v>7.39368172820003E-2</c:v>
                </c:pt>
                <c:pt idx="483">
                  <c:v>7.4538189940819399E-2</c:v>
                </c:pt>
                <c:pt idx="484">
                  <c:v>7.5148666191090105E-2</c:v>
                </c:pt>
                <c:pt idx="485">
                  <c:v>7.5768492065209997E-2</c:v>
                </c:pt>
                <c:pt idx="486">
                  <c:v>7.6397922280452002E-2</c:v>
                </c:pt>
                <c:pt idx="487">
                  <c:v>7.7037220606390205E-2</c:v>
                </c:pt>
                <c:pt idx="488">
                  <c:v>7.7686660250884207E-2</c:v>
                </c:pt>
                <c:pt idx="489">
                  <c:v>7.8346524265728107E-2</c:v>
                </c:pt>
                <c:pt idx="490">
                  <c:v>7.9017105973155297E-2</c:v>
                </c:pt>
                <c:pt idx="491">
                  <c:v>7.9698709414472102E-2</c:v>
                </c:pt>
                <c:pt idx="492">
                  <c:v>8.0391649822179001E-2</c:v>
                </c:pt>
                <c:pt idx="493">
                  <c:v>8.1096254117043104E-2</c:v>
                </c:pt>
                <c:pt idx="494">
                  <c:v>8.1812861431685605E-2</c:v>
                </c:pt>
                <c:pt idx="495">
                  <c:v>8.2541823662364594E-2</c:v>
                </c:pt>
                <c:pt idx="496">
                  <c:v>8.3283506050756795E-2</c:v>
                </c:pt>
                <c:pt idx="497">
                  <c:v>8.40382877976774E-2</c:v>
                </c:pt>
                <c:pt idx="498">
                  <c:v>8.4806562710820099E-2</c:v>
                </c:pt>
                <c:pt idx="499">
                  <c:v>8.5588739888760798E-2</c:v>
                </c:pt>
                <c:pt idx="500">
                  <c:v>8.6385244443638098E-2</c:v>
                </c:pt>
                <c:pt idx="501">
                  <c:v>8.7196518265111295E-2</c:v>
                </c:pt>
                <c:pt idx="502">
                  <c:v>8.8023020828400605E-2</c:v>
                </c:pt>
                <c:pt idx="503">
                  <c:v>8.8865230049433905E-2</c:v>
                </c:pt>
                <c:pt idx="504">
                  <c:v>8.9723643190369295E-2</c:v>
                </c:pt>
                <c:pt idx="505">
                  <c:v>9.0598777819022397E-2</c:v>
                </c:pt>
                <c:pt idx="506">
                  <c:v>9.1491172826016404E-2</c:v>
                </c:pt>
                <c:pt idx="507">
                  <c:v>9.2401389503790204E-2</c:v>
                </c:pt>
                <c:pt idx="508">
                  <c:v>9.3330012691937803E-2</c:v>
                </c:pt>
                <c:pt idx="509">
                  <c:v>9.4277651993734807E-2</c:v>
                </c:pt>
                <c:pt idx="510">
                  <c:v>9.5244943069117696E-2</c:v>
                </c:pt>
                <c:pt idx="511">
                  <c:v>9.6232549009831705E-2</c:v>
                </c:pt>
                <c:pt idx="512">
                  <c:v>9.7241161802968004E-2</c:v>
                </c:pt>
                <c:pt idx="513">
                  <c:v>9.8271503889646505E-2</c:v>
                </c:pt>
                <c:pt idx="514">
                  <c:v>9.9324329826211394E-2</c:v>
                </c:pt>
                <c:pt idx="515">
                  <c:v>0.100400428055963</c:v>
                </c:pt>
                <c:pt idx="516">
                  <c:v>0.10150062280017701</c:v>
                </c:pt>
                <c:pt idx="517">
                  <c:v>0.10262577607798</c:v>
                </c:pt>
                <c:pt idx="518">
                  <c:v>0.10377678986552</c:v>
                </c:pt>
                <c:pt idx="519">
                  <c:v>0.10495460840587199</c:v>
                </c:pt>
                <c:pt idx="520">
                  <c:v>0.106160220682205</c:v>
                </c:pt>
                <c:pt idx="521">
                  <c:v>0.107394663067939</c:v>
                </c:pt>
                <c:pt idx="522">
                  <c:v>0.10865902216895799</c:v>
                </c:pt>
                <c:pt idx="523">
                  <c:v>0.109954437874468</c:v>
                </c:pt>
                <c:pt idx="524">
                  <c:v>0.111282106634693</c:v>
                </c:pt>
                <c:pt idx="525">
                  <c:v>0.11264328498550299</c:v>
                </c:pt>
                <c:pt idx="526">
                  <c:v>0.114039293342102</c:v>
                </c:pt>
                <c:pt idx="527">
                  <c:v>0.115471520086204</c:v>
                </c:pt>
                <c:pt idx="528">
                  <c:v>0.116941425973733</c:v>
                </c:pt>
                <c:pt idx="529">
                  <c:v>0.118450548892931</c:v>
                </c:pt>
                <c:pt idx="530">
                  <c:v>0.120000509006027</c:v>
                </c:pt>
                <c:pt idx="531">
                  <c:v>0.121593014311252</c:v>
                </c:pt>
                <c:pt idx="532">
                  <c:v>0.12322986666607499</c:v>
                </c:pt>
                <c:pt idx="533">
                  <c:v>0.12491296831716101</c:v>
                </c:pt>
                <c:pt idx="534">
                  <c:v>0.12664432898776301</c:v>
                </c:pt>
                <c:pt idx="535">
                  <c:v>0.128426073579162</c:v>
                </c:pt>
                <c:pt idx="536">
                  <c:v>0.130260450549427</c:v>
                </c:pt>
                <c:pt idx="537">
                  <c:v>0.132149841040372</c:v>
                </c:pt>
                <c:pt idx="538">
                  <c:v>0.13409676883219099</c:v>
                </c:pt>
                <c:pt idx="539">
                  <c:v>0.136103911215046</c:v>
                </c:pt>
                <c:pt idx="540">
                  <c:v>0.13817411087812301</c:v>
                </c:pt>
                <c:pt idx="541">
                  <c:v>0.14031038892942799</c:v>
                </c:pt>
                <c:pt idx="542">
                  <c:v>0.142515959174289</c:v>
                </c:pt>
                <c:pt idx="543">
                  <c:v>0.14479424379736799</c:v>
                </c:pt>
                <c:pt idx="544">
                  <c:v>0.14714889061234701</c:v>
                </c:pt>
                <c:pt idx="545">
                  <c:v>0.14958379206582101</c:v>
                </c:pt>
                <c:pt idx="546">
                  <c:v>0.152103106207711</c:v>
                </c:pt>
                <c:pt idx="547">
                  <c:v>0.15471127987048799</c:v>
                </c:pt>
                <c:pt idx="548">
                  <c:v>0.157413074334178</c:v>
                </c:pt>
                <c:pt idx="549">
                  <c:v>0.16021359379462</c:v>
                </c:pt>
                <c:pt idx="550">
                  <c:v>0.16311831699965801</c:v>
                </c:pt>
                <c:pt idx="551">
                  <c:v>0.16613313247322101</c:v>
                </c:pt>
                <c:pt idx="552">
                  <c:v>0.16926437781215101</c:v>
                </c:pt>
                <c:pt idx="553">
                  <c:v>0.17251888361703399</c:v>
                </c:pt>
                <c:pt idx="554">
                  <c:v>0.17590402270849401</c:v>
                </c:pt>
                <c:pt idx="555">
                  <c:v>0.179427765387284</c:v>
                </c:pt>
                <c:pt idx="556">
                  <c:v>0.18309874162351</c:v>
                </c:pt>
                <c:pt idx="557">
                  <c:v>0.186926311211771</c:v>
                </c:pt>
                <c:pt idx="558">
                  <c:v>0.19092064311023599</c:v>
                </c:pt>
                <c:pt idx="559">
                  <c:v>0.19509280539933599</c:v>
                </c:pt>
                <c:pt idx="560">
                  <c:v>0.199454867558266</c:v>
                </c:pt>
                <c:pt idx="561">
                  <c:v>0.20402001707508899</c:v>
                </c:pt>
                <c:pt idx="562">
                  <c:v>0.20880269279251901</c:v>
                </c:pt>
              </c:numCache>
            </c:numRef>
          </c:xVal>
          <c:yVal>
            <c:numRef>
              <c:f>Exp_res!$BA$3:$BA$650</c:f>
              <c:numCache>
                <c:formatCode>General</c:formatCode>
                <c:ptCount val="648"/>
                <c:pt idx="0" formatCode="0.00%">
                  <c:v>0</c:v>
                </c:pt>
                <c:pt idx="1">
                  <c:v>0.275625000000005</c:v>
                </c:pt>
                <c:pt idx="2">
                  <c:v>0.82550031172071003</c:v>
                </c:pt>
                <c:pt idx="3">
                  <c:v>1.3753756234414101</c:v>
                </c:pt>
                <c:pt idx="4">
                  <c:v>1.9252509351621201</c:v>
                </c:pt>
                <c:pt idx="5">
                  <c:v>2.4751262468828199</c:v>
                </c:pt>
                <c:pt idx="6">
                  <c:v>3.0250015586035301</c:v>
                </c:pt>
                <c:pt idx="7">
                  <c:v>3.5748768703242302</c:v>
                </c:pt>
                <c:pt idx="8">
                  <c:v>4.12475218204494</c:v>
                </c:pt>
                <c:pt idx="9">
                  <c:v>4.67462749376564</c:v>
                </c:pt>
                <c:pt idx="10">
                  <c:v>5.2245028054863498</c:v>
                </c:pt>
                <c:pt idx="11">
                  <c:v>5.7743781172070499</c:v>
                </c:pt>
                <c:pt idx="12">
                  <c:v>6.3242534289277499</c:v>
                </c:pt>
                <c:pt idx="13">
                  <c:v>6.8741287406484597</c:v>
                </c:pt>
                <c:pt idx="14">
                  <c:v>7.4240040523691597</c:v>
                </c:pt>
                <c:pt idx="15">
                  <c:v>7.9738793640898704</c:v>
                </c:pt>
                <c:pt idx="16">
                  <c:v>8.5237546758105704</c:v>
                </c:pt>
                <c:pt idx="17">
                  <c:v>9.0736299875312802</c:v>
                </c:pt>
                <c:pt idx="18">
                  <c:v>9.6235052992519794</c:v>
                </c:pt>
                <c:pt idx="19">
                  <c:v>10.1733806109727</c:v>
                </c:pt>
                <c:pt idx="20">
                  <c:v>10.723255922693401</c:v>
                </c:pt>
                <c:pt idx="21">
                  <c:v>11.2731312344141</c:v>
                </c:pt>
                <c:pt idx="22">
                  <c:v>11.823006546134801</c:v>
                </c:pt>
                <c:pt idx="23">
                  <c:v>12.3728818578555</c:v>
                </c:pt>
                <c:pt idx="24">
                  <c:v>12.922757169576199</c:v>
                </c:pt>
                <c:pt idx="25">
                  <c:v>13.4726324812969</c:v>
                </c:pt>
                <c:pt idx="26">
                  <c:v>14.022507793017599</c:v>
                </c:pt>
                <c:pt idx="27">
                  <c:v>14.5723831047383</c:v>
                </c:pt>
                <c:pt idx="28">
                  <c:v>15.122258416458999</c:v>
                </c:pt>
                <c:pt idx="29">
                  <c:v>15.6721337281797</c:v>
                </c:pt>
                <c:pt idx="30">
                  <c:v>16.222009039900399</c:v>
                </c:pt>
                <c:pt idx="31">
                  <c:v>16.7718843516211</c:v>
                </c:pt>
                <c:pt idx="32">
                  <c:v>17.321759663341801</c:v>
                </c:pt>
                <c:pt idx="33">
                  <c:v>17.871634975062499</c:v>
                </c:pt>
                <c:pt idx="34">
                  <c:v>18.421510286783299</c:v>
                </c:pt>
                <c:pt idx="35">
                  <c:v>18.971385598504</c:v>
                </c:pt>
                <c:pt idx="36">
                  <c:v>19.521260910224701</c:v>
                </c:pt>
                <c:pt idx="37">
                  <c:v>20.071136221945402</c:v>
                </c:pt>
                <c:pt idx="38">
                  <c:v>20.621011533666099</c:v>
                </c:pt>
                <c:pt idx="39">
                  <c:v>21.1708868453868</c:v>
                </c:pt>
                <c:pt idx="40">
                  <c:v>21.720762157107501</c:v>
                </c:pt>
                <c:pt idx="41">
                  <c:v>22.270637468828198</c:v>
                </c:pt>
                <c:pt idx="42">
                  <c:v>22.820512780548899</c:v>
                </c:pt>
                <c:pt idx="43">
                  <c:v>23.3703880922696</c:v>
                </c:pt>
                <c:pt idx="44">
                  <c:v>23.920263403990301</c:v>
                </c:pt>
                <c:pt idx="45">
                  <c:v>24.470138715710998</c:v>
                </c:pt>
                <c:pt idx="46">
                  <c:v>25.020014027431699</c:v>
                </c:pt>
                <c:pt idx="47">
                  <c:v>25.5698893391524</c:v>
                </c:pt>
                <c:pt idx="48">
                  <c:v>26.119764650873101</c:v>
                </c:pt>
                <c:pt idx="49">
                  <c:v>26.669639962593799</c:v>
                </c:pt>
                <c:pt idx="50">
                  <c:v>27.219515274314499</c:v>
                </c:pt>
                <c:pt idx="51">
                  <c:v>27.7693905860352</c:v>
                </c:pt>
                <c:pt idx="52">
                  <c:v>28.319265897755901</c:v>
                </c:pt>
                <c:pt idx="53">
                  <c:v>28.869141209476599</c:v>
                </c:pt>
                <c:pt idx="54">
                  <c:v>29.4190165211973</c:v>
                </c:pt>
                <c:pt idx="55">
                  <c:v>29.968891832918001</c:v>
                </c:pt>
                <c:pt idx="56">
                  <c:v>30.518767144638801</c:v>
                </c:pt>
                <c:pt idx="57">
                  <c:v>31.068642456359498</c:v>
                </c:pt>
                <c:pt idx="58">
                  <c:v>31.618517768080199</c:v>
                </c:pt>
                <c:pt idx="59">
                  <c:v>32.1683930798009</c:v>
                </c:pt>
                <c:pt idx="60">
                  <c:v>32.718268391521597</c:v>
                </c:pt>
                <c:pt idx="61">
                  <c:v>33.268143703242302</c:v>
                </c:pt>
                <c:pt idx="62">
                  <c:v>33.818019014962999</c:v>
                </c:pt>
                <c:pt idx="63">
                  <c:v>34.367894326683697</c:v>
                </c:pt>
                <c:pt idx="64">
                  <c:v>34.917769638404401</c:v>
                </c:pt>
                <c:pt idx="65">
                  <c:v>35.467644950125099</c:v>
                </c:pt>
                <c:pt idx="66">
                  <c:v>36.017520261845803</c:v>
                </c:pt>
                <c:pt idx="67">
                  <c:v>36.5673955735665</c:v>
                </c:pt>
                <c:pt idx="68">
                  <c:v>37.117270885287198</c:v>
                </c:pt>
                <c:pt idx="69">
                  <c:v>37.667146197007902</c:v>
                </c:pt>
                <c:pt idx="70">
                  <c:v>38.2170215087286</c:v>
                </c:pt>
                <c:pt idx="71">
                  <c:v>38.766896820449297</c:v>
                </c:pt>
                <c:pt idx="72">
                  <c:v>39.316772132170001</c:v>
                </c:pt>
                <c:pt idx="73">
                  <c:v>39.866647443890699</c:v>
                </c:pt>
                <c:pt idx="74">
                  <c:v>40.416522755611403</c:v>
                </c:pt>
                <c:pt idx="75">
                  <c:v>40.966398067332101</c:v>
                </c:pt>
                <c:pt idx="76">
                  <c:v>41.516273379052798</c:v>
                </c:pt>
                <c:pt idx="77">
                  <c:v>42.066148690773502</c:v>
                </c:pt>
                <c:pt idx="78">
                  <c:v>42.6160240024942</c:v>
                </c:pt>
                <c:pt idx="79">
                  <c:v>43.165899314214897</c:v>
                </c:pt>
                <c:pt idx="80">
                  <c:v>43.715774625935602</c:v>
                </c:pt>
                <c:pt idx="81">
                  <c:v>44.265649937656299</c:v>
                </c:pt>
                <c:pt idx="82">
                  <c:v>44.815525249377004</c:v>
                </c:pt>
                <c:pt idx="83">
                  <c:v>45.365400561097601</c:v>
                </c:pt>
                <c:pt idx="84">
                  <c:v>45.915275872818299</c:v>
                </c:pt>
                <c:pt idx="85">
                  <c:v>46.465151184539003</c:v>
                </c:pt>
                <c:pt idx="86">
                  <c:v>47.015026496259701</c:v>
                </c:pt>
                <c:pt idx="87">
                  <c:v>47.564901807980398</c:v>
                </c:pt>
                <c:pt idx="88">
                  <c:v>48.114777119701102</c:v>
                </c:pt>
                <c:pt idx="89">
                  <c:v>48.6646524314217</c:v>
                </c:pt>
                <c:pt idx="90">
                  <c:v>49.214527743142398</c:v>
                </c:pt>
                <c:pt idx="91">
                  <c:v>49.764403054863102</c:v>
                </c:pt>
                <c:pt idx="92">
                  <c:v>50.3142783665838</c:v>
                </c:pt>
                <c:pt idx="93">
                  <c:v>50.864153678304497</c:v>
                </c:pt>
                <c:pt idx="94">
                  <c:v>51.414028990025201</c:v>
                </c:pt>
                <c:pt idx="95">
                  <c:v>51.963904301745799</c:v>
                </c:pt>
                <c:pt idx="96">
                  <c:v>52.513779613466497</c:v>
                </c:pt>
                <c:pt idx="97">
                  <c:v>53.063654925187201</c:v>
                </c:pt>
                <c:pt idx="98">
                  <c:v>53.613530236907899</c:v>
                </c:pt>
                <c:pt idx="99">
                  <c:v>54.163405548628603</c:v>
                </c:pt>
                <c:pt idx="100">
                  <c:v>54.7132808603493</c:v>
                </c:pt>
                <c:pt idx="101">
                  <c:v>55.263156172069898</c:v>
                </c:pt>
                <c:pt idx="102">
                  <c:v>55.813031483790603</c:v>
                </c:pt>
                <c:pt idx="103">
                  <c:v>56.3629067955113</c:v>
                </c:pt>
                <c:pt idx="104">
                  <c:v>56.912782107231997</c:v>
                </c:pt>
                <c:pt idx="105">
                  <c:v>57.462657418952702</c:v>
                </c:pt>
                <c:pt idx="106">
                  <c:v>58.012532730673399</c:v>
                </c:pt>
                <c:pt idx="107">
                  <c:v>58.562408042393997</c:v>
                </c:pt>
                <c:pt idx="108">
                  <c:v>59.112283354114702</c:v>
                </c:pt>
                <c:pt idx="109">
                  <c:v>59.662158665835399</c:v>
                </c:pt>
                <c:pt idx="110">
                  <c:v>60.212033977556104</c:v>
                </c:pt>
                <c:pt idx="111">
                  <c:v>60.761909289276801</c:v>
                </c:pt>
                <c:pt idx="112">
                  <c:v>61.311784600997498</c:v>
                </c:pt>
                <c:pt idx="113">
                  <c:v>61.861659912718103</c:v>
                </c:pt>
                <c:pt idx="114">
                  <c:v>62.411535224438801</c:v>
                </c:pt>
                <c:pt idx="115">
                  <c:v>62.961410536159498</c:v>
                </c:pt>
                <c:pt idx="116">
                  <c:v>63.511285847880202</c:v>
                </c:pt>
                <c:pt idx="117">
                  <c:v>64.0611611596009</c:v>
                </c:pt>
                <c:pt idx="118">
                  <c:v>64.611036471321597</c:v>
                </c:pt>
                <c:pt idx="119">
                  <c:v>65.160911783042195</c:v>
                </c:pt>
                <c:pt idx="120">
                  <c:v>65.710787094762907</c:v>
                </c:pt>
                <c:pt idx="121">
                  <c:v>66.260662406483604</c:v>
                </c:pt>
                <c:pt idx="122">
                  <c:v>66.810537718204301</c:v>
                </c:pt>
                <c:pt idx="123">
                  <c:v>67.360413029924999</c:v>
                </c:pt>
                <c:pt idx="124">
                  <c:v>67.910288341645696</c:v>
                </c:pt>
                <c:pt idx="125">
                  <c:v>68.460163653366294</c:v>
                </c:pt>
                <c:pt idx="126">
                  <c:v>69.010038965087006</c:v>
                </c:pt>
                <c:pt idx="127">
                  <c:v>69.559914276807703</c:v>
                </c:pt>
                <c:pt idx="128">
                  <c:v>70.1097895885284</c:v>
                </c:pt>
                <c:pt idx="129">
                  <c:v>70.659664900249098</c:v>
                </c:pt>
                <c:pt idx="130">
                  <c:v>71.209540211969795</c:v>
                </c:pt>
                <c:pt idx="131">
                  <c:v>71.759415523690393</c:v>
                </c:pt>
                <c:pt idx="132">
                  <c:v>72.309290835411105</c:v>
                </c:pt>
                <c:pt idx="133">
                  <c:v>72.859166147131802</c:v>
                </c:pt>
                <c:pt idx="134">
                  <c:v>73.409041458852499</c:v>
                </c:pt>
                <c:pt idx="135">
                  <c:v>73.958916770573197</c:v>
                </c:pt>
                <c:pt idx="136">
                  <c:v>74.508792082293894</c:v>
                </c:pt>
                <c:pt idx="137">
                  <c:v>75.058667394014506</c:v>
                </c:pt>
                <c:pt idx="138">
                  <c:v>75.608542705735204</c:v>
                </c:pt>
                <c:pt idx="139">
                  <c:v>76.158418017455901</c:v>
                </c:pt>
                <c:pt idx="140">
                  <c:v>76.708293329176598</c:v>
                </c:pt>
                <c:pt idx="141">
                  <c:v>77.258168640897296</c:v>
                </c:pt>
                <c:pt idx="142">
                  <c:v>77.808043952617993</c:v>
                </c:pt>
                <c:pt idx="143">
                  <c:v>78.357919264338605</c:v>
                </c:pt>
                <c:pt idx="144">
                  <c:v>78.907794576059302</c:v>
                </c:pt>
                <c:pt idx="145">
                  <c:v>79.45766988778</c:v>
                </c:pt>
                <c:pt idx="146">
                  <c:v>80.007545199500697</c:v>
                </c:pt>
                <c:pt idx="147">
                  <c:v>80.557420511221395</c:v>
                </c:pt>
                <c:pt idx="148">
                  <c:v>81.107295822942106</c:v>
                </c:pt>
                <c:pt idx="149">
                  <c:v>81.657171134662704</c:v>
                </c:pt>
                <c:pt idx="150">
                  <c:v>82.207046446383401</c:v>
                </c:pt>
                <c:pt idx="151">
                  <c:v>82.756921758104099</c:v>
                </c:pt>
                <c:pt idx="152">
                  <c:v>83.306797069824796</c:v>
                </c:pt>
                <c:pt idx="153">
                  <c:v>83.856672381545494</c:v>
                </c:pt>
                <c:pt idx="154">
                  <c:v>84.406547693266205</c:v>
                </c:pt>
                <c:pt idx="155">
                  <c:v>84.956423004986803</c:v>
                </c:pt>
                <c:pt idx="156">
                  <c:v>85.5062983167075</c:v>
                </c:pt>
                <c:pt idx="157">
                  <c:v>86.056173628428198</c:v>
                </c:pt>
                <c:pt idx="158">
                  <c:v>86.606048940148895</c:v>
                </c:pt>
                <c:pt idx="159">
                  <c:v>87.155924251869607</c:v>
                </c:pt>
                <c:pt idx="160">
                  <c:v>87.705799563590304</c:v>
                </c:pt>
                <c:pt idx="161">
                  <c:v>88.255674875310902</c:v>
                </c:pt>
                <c:pt idx="162">
                  <c:v>88.805550187031599</c:v>
                </c:pt>
                <c:pt idx="163">
                  <c:v>89.355425498752297</c:v>
                </c:pt>
                <c:pt idx="164">
                  <c:v>89.905300810472994</c:v>
                </c:pt>
                <c:pt idx="165">
                  <c:v>90.455176122193706</c:v>
                </c:pt>
                <c:pt idx="166">
                  <c:v>91.005051433914304</c:v>
                </c:pt>
                <c:pt idx="167">
                  <c:v>91.554926745635001</c:v>
                </c:pt>
                <c:pt idx="168">
                  <c:v>92.104802057355698</c:v>
                </c:pt>
                <c:pt idx="169">
                  <c:v>92.654677369076396</c:v>
                </c:pt>
                <c:pt idx="170">
                  <c:v>93.204552680797093</c:v>
                </c:pt>
                <c:pt idx="171">
                  <c:v>93.754427992517805</c:v>
                </c:pt>
                <c:pt idx="172">
                  <c:v>94.304303304238402</c:v>
                </c:pt>
                <c:pt idx="173">
                  <c:v>94.8541786159591</c:v>
                </c:pt>
                <c:pt idx="174">
                  <c:v>95.404053927679797</c:v>
                </c:pt>
                <c:pt idx="175">
                  <c:v>95.953929239400495</c:v>
                </c:pt>
                <c:pt idx="176">
                  <c:v>96.503804551121206</c:v>
                </c:pt>
                <c:pt idx="177">
                  <c:v>97.053679862841904</c:v>
                </c:pt>
                <c:pt idx="178">
                  <c:v>97.603555174562501</c:v>
                </c:pt>
                <c:pt idx="179">
                  <c:v>98.153430486283199</c:v>
                </c:pt>
                <c:pt idx="180">
                  <c:v>98.703305798003896</c:v>
                </c:pt>
                <c:pt idx="181">
                  <c:v>99.253181109724594</c:v>
                </c:pt>
                <c:pt idx="182">
                  <c:v>99.803056421445305</c:v>
                </c:pt>
                <c:pt idx="183">
                  <c:v>100.352931733166</c:v>
                </c:pt>
                <c:pt idx="184">
                  <c:v>100.902807044887</c:v>
                </c:pt>
                <c:pt idx="185">
                  <c:v>101.452682356607</c:v>
                </c:pt>
                <c:pt idx="186">
                  <c:v>102.002557668328</c:v>
                </c:pt>
                <c:pt idx="187">
                  <c:v>102.55243298004901</c:v>
                </c:pt>
                <c:pt idx="188">
                  <c:v>103.10230829176901</c:v>
                </c:pt>
                <c:pt idx="189">
                  <c:v>103.65218360349</c:v>
                </c:pt>
                <c:pt idx="190">
                  <c:v>104.202058915211</c:v>
                </c:pt>
                <c:pt idx="191">
                  <c:v>104.751934226931</c:v>
                </c:pt>
                <c:pt idx="192">
                  <c:v>105.30180953865199</c:v>
                </c:pt>
                <c:pt idx="193">
                  <c:v>105.851684850373</c:v>
                </c:pt>
                <c:pt idx="194">
                  <c:v>106.40156016209301</c:v>
                </c:pt>
                <c:pt idx="195">
                  <c:v>106.951435473814</c:v>
                </c:pt>
                <c:pt idx="196">
                  <c:v>107.501310785535</c:v>
                </c:pt>
                <c:pt idx="197">
                  <c:v>108.05118609725599</c:v>
                </c:pt>
                <c:pt idx="198">
                  <c:v>108.60106140897599</c:v>
                </c:pt>
                <c:pt idx="199">
                  <c:v>109.150936720697</c:v>
                </c:pt>
                <c:pt idx="200">
                  <c:v>109.700812032418</c:v>
                </c:pt>
                <c:pt idx="201">
                  <c:v>110.250687344138</c:v>
                </c:pt>
                <c:pt idx="202">
                  <c:v>110.800562655859</c:v>
                </c:pt>
                <c:pt idx="203">
                  <c:v>111.35043796758001</c:v>
                </c:pt>
                <c:pt idx="204">
                  <c:v>111.90031327929999</c:v>
                </c:pt>
                <c:pt idx="205">
                  <c:v>112.450188591021</c:v>
                </c:pt>
                <c:pt idx="206">
                  <c:v>113.000063902742</c:v>
                </c:pt>
                <c:pt idx="207">
                  <c:v>113.549939214462</c:v>
                </c:pt>
                <c:pt idx="208">
                  <c:v>114.099814526183</c:v>
                </c:pt>
                <c:pt idx="209">
                  <c:v>114.64968983790401</c:v>
                </c:pt>
                <c:pt idx="210">
                  <c:v>115.19956514962399</c:v>
                </c:pt>
                <c:pt idx="211">
                  <c:v>115.749440461345</c:v>
                </c:pt>
                <c:pt idx="212">
                  <c:v>116.299315773066</c:v>
                </c:pt>
                <c:pt idx="213">
                  <c:v>116.849191084786</c:v>
                </c:pt>
                <c:pt idx="214">
                  <c:v>117.399066396507</c:v>
                </c:pt>
                <c:pt idx="215">
                  <c:v>117.94894170822801</c:v>
                </c:pt>
                <c:pt idx="216">
                  <c:v>118.498817019949</c:v>
                </c:pt>
                <c:pt idx="217">
                  <c:v>119.048692331669</c:v>
                </c:pt>
                <c:pt idx="218">
                  <c:v>119.59856764339</c:v>
                </c:pt>
                <c:pt idx="219">
                  <c:v>120.14844295511099</c:v>
                </c:pt>
                <c:pt idx="220">
                  <c:v>120.698318266831</c:v>
                </c:pt>
                <c:pt idx="221">
                  <c:v>121.24819357855201</c:v>
                </c:pt>
                <c:pt idx="222">
                  <c:v>121.798068890273</c:v>
                </c:pt>
                <c:pt idx="223">
                  <c:v>122.347944201993</c:v>
                </c:pt>
                <c:pt idx="224">
                  <c:v>122.897819513714</c:v>
                </c:pt>
                <c:pt idx="225">
                  <c:v>123.44769482543499</c:v>
                </c:pt>
                <c:pt idx="226">
                  <c:v>123.99757013715499</c:v>
                </c:pt>
                <c:pt idx="227">
                  <c:v>124.547445448876</c:v>
                </c:pt>
                <c:pt idx="228">
                  <c:v>125.097320760597</c:v>
                </c:pt>
                <c:pt idx="229">
                  <c:v>125.647196072317</c:v>
                </c:pt>
                <c:pt idx="230">
                  <c:v>126.197071384038</c:v>
                </c:pt>
                <c:pt idx="231">
                  <c:v>126.74694669575899</c:v>
                </c:pt>
                <c:pt idx="232">
                  <c:v>127.29682200747899</c:v>
                </c:pt>
                <c:pt idx="233">
                  <c:v>127.8466973192</c:v>
                </c:pt>
                <c:pt idx="234">
                  <c:v>128.39657263092101</c:v>
                </c:pt>
                <c:pt idx="235">
                  <c:v>128.94644794264201</c:v>
                </c:pt>
                <c:pt idx="236">
                  <c:v>129.49632325436201</c:v>
                </c:pt>
                <c:pt idx="237">
                  <c:v>130.04619856608301</c:v>
                </c:pt>
                <c:pt idx="238">
                  <c:v>130.596073877804</c:v>
                </c:pt>
                <c:pt idx="239">
                  <c:v>131.145949189524</c:v>
                </c:pt>
                <c:pt idx="240">
                  <c:v>131.695824501245</c:v>
                </c:pt>
                <c:pt idx="241">
                  <c:v>132.245699812966</c:v>
                </c:pt>
                <c:pt idx="242">
                  <c:v>132.795575124686</c:v>
                </c:pt>
                <c:pt idx="243">
                  <c:v>133.34545043640699</c:v>
                </c:pt>
                <c:pt idx="244">
                  <c:v>133.89532574812799</c:v>
                </c:pt>
                <c:pt idx="245">
                  <c:v>134.44520105984799</c:v>
                </c:pt>
                <c:pt idx="246">
                  <c:v>134.99507637156901</c:v>
                </c:pt>
                <c:pt idx="247">
                  <c:v>135.54495168329001</c:v>
                </c:pt>
                <c:pt idx="248">
                  <c:v>136.09482699501001</c:v>
                </c:pt>
                <c:pt idx="249">
                  <c:v>136.64470230673101</c:v>
                </c:pt>
                <c:pt idx="250">
                  <c:v>137.194577618452</c:v>
                </c:pt>
                <c:pt idx="251">
                  <c:v>137.744452930172</c:v>
                </c:pt>
                <c:pt idx="252">
                  <c:v>138.294328241893</c:v>
                </c:pt>
                <c:pt idx="253">
                  <c:v>138.84420355361399</c:v>
                </c:pt>
                <c:pt idx="254">
                  <c:v>139.394078865334</c:v>
                </c:pt>
                <c:pt idx="255">
                  <c:v>139.94395417705499</c:v>
                </c:pt>
                <c:pt idx="256">
                  <c:v>140.49382948877599</c:v>
                </c:pt>
                <c:pt idx="257">
                  <c:v>141.04370480049701</c:v>
                </c:pt>
                <c:pt idx="258">
                  <c:v>141.59358011221701</c:v>
                </c:pt>
                <c:pt idx="259">
                  <c:v>142.14345542393801</c:v>
                </c:pt>
                <c:pt idx="260">
                  <c:v>142.693330735659</c:v>
                </c:pt>
                <c:pt idx="261">
                  <c:v>143.243206047379</c:v>
                </c:pt>
                <c:pt idx="262">
                  <c:v>143.7930813591</c:v>
                </c:pt>
                <c:pt idx="263">
                  <c:v>144.342956670821</c:v>
                </c:pt>
                <c:pt idx="264">
                  <c:v>144.892831982541</c:v>
                </c:pt>
                <c:pt idx="265">
                  <c:v>145.44270729426199</c:v>
                </c:pt>
                <c:pt idx="266">
                  <c:v>145.99258260598299</c:v>
                </c:pt>
                <c:pt idx="267">
                  <c:v>146.54245791770299</c:v>
                </c:pt>
                <c:pt idx="268">
                  <c:v>147.09233322942401</c:v>
                </c:pt>
                <c:pt idx="269">
                  <c:v>147.64220854114501</c:v>
                </c:pt>
                <c:pt idx="270">
                  <c:v>148.19208385286501</c:v>
                </c:pt>
                <c:pt idx="271">
                  <c:v>148.74195916458601</c:v>
                </c:pt>
                <c:pt idx="272">
                  <c:v>149.291834476307</c:v>
                </c:pt>
                <c:pt idx="273">
                  <c:v>149.841709788027</c:v>
                </c:pt>
                <c:pt idx="274">
                  <c:v>150.391585099748</c:v>
                </c:pt>
                <c:pt idx="275">
                  <c:v>150.941460411469</c:v>
                </c:pt>
                <c:pt idx="276">
                  <c:v>151.491335723189</c:v>
                </c:pt>
                <c:pt idx="277">
                  <c:v>152.04121103490999</c:v>
                </c:pt>
                <c:pt idx="278">
                  <c:v>152.59108634663099</c:v>
                </c:pt>
                <c:pt idx="279">
                  <c:v>153.14096165835201</c:v>
                </c:pt>
                <c:pt idx="280">
                  <c:v>153.69083697007201</c:v>
                </c:pt>
                <c:pt idx="281">
                  <c:v>154.24071228179301</c:v>
                </c:pt>
                <c:pt idx="282">
                  <c:v>154.790587593514</c:v>
                </c:pt>
                <c:pt idx="283">
                  <c:v>155.34046290523401</c:v>
                </c:pt>
                <c:pt idx="284">
                  <c:v>155.890338216955</c:v>
                </c:pt>
                <c:pt idx="285">
                  <c:v>156.440213528676</c:v>
                </c:pt>
                <c:pt idx="286">
                  <c:v>156.990088840396</c:v>
                </c:pt>
                <c:pt idx="287">
                  <c:v>157.53996415211699</c:v>
                </c:pt>
                <c:pt idx="288">
                  <c:v>158.08983946383799</c:v>
                </c:pt>
                <c:pt idx="289">
                  <c:v>158.63971477555799</c:v>
                </c:pt>
                <c:pt idx="290">
                  <c:v>159.18959008727899</c:v>
                </c:pt>
                <c:pt idx="291">
                  <c:v>159.73946539900001</c:v>
                </c:pt>
                <c:pt idx="292">
                  <c:v>160.28934071072001</c:v>
                </c:pt>
                <c:pt idx="293">
                  <c:v>160.83921602244101</c:v>
                </c:pt>
                <c:pt idx="294">
                  <c:v>161.389091334162</c:v>
                </c:pt>
                <c:pt idx="295">
                  <c:v>161.938966645883</c:v>
                </c:pt>
                <c:pt idx="296">
                  <c:v>162.488841957603</c:v>
                </c:pt>
                <c:pt idx="297">
                  <c:v>163.038717269324</c:v>
                </c:pt>
                <c:pt idx="298">
                  <c:v>163.58859258104499</c:v>
                </c:pt>
                <c:pt idx="299">
                  <c:v>164.13846789276499</c:v>
                </c:pt>
                <c:pt idx="300">
                  <c:v>164.68834320448599</c:v>
                </c:pt>
                <c:pt idx="301">
                  <c:v>165.23821851620701</c:v>
                </c:pt>
                <c:pt idx="302">
                  <c:v>165.78809382792701</c:v>
                </c:pt>
                <c:pt idx="303">
                  <c:v>166.33796913964801</c:v>
                </c:pt>
                <c:pt idx="304">
                  <c:v>166.88784445136901</c:v>
                </c:pt>
                <c:pt idx="305">
                  <c:v>167.43771976308901</c:v>
                </c:pt>
                <c:pt idx="306">
                  <c:v>167.98759507481</c:v>
                </c:pt>
                <c:pt idx="307">
                  <c:v>168.537470386531</c:v>
                </c:pt>
                <c:pt idx="308">
                  <c:v>169.087345698251</c:v>
                </c:pt>
                <c:pt idx="309">
                  <c:v>169.637221009972</c:v>
                </c:pt>
                <c:pt idx="310">
                  <c:v>170.18709632169299</c:v>
                </c:pt>
                <c:pt idx="311">
                  <c:v>170.73697163341299</c:v>
                </c:pt>
                <c:pt idx="312">
                  <c:v>171.28684694513399</c:v>
                </c:pt>
                <c:pt idx="313">
                  <c:v>171.83672225685501</c:v>
                </c:pt>
                <c:pt idx="314">
                  <c:v>172.38659756857501</c:v>
                </c:pt>
                <c:pt idx="315">
                  <c:v>172.93647288029601</c:v>
                </c:pt>
                <c:pt idx="316">
                  <c:v>173.486348192017</c:v>
                </c:pt>
                <c:pt idx="317">
                  <c:v>174.036223503738</c:v>
                </c:pt>
                <c:pt idx="318">
                  <c:v>174.586098815458</c:v>
                </c:pt>
                <c:pt idx="319">
                  <c:v>175.135974127179</c:v>
                </c:pt>
                <c:pt idx="320">
                  <c:v>175.68584943889999</c:v>
                </c:pt>
                <c:pt idx="321">
                  <c:v>176.23572475061999</c:v>
                </c:pt>
                <c:pt idx="322">
                  <c:v>176.78560006234099</c:v>
                </c:pt>
                <c:pt idx="323">
                  <c:v>177.33547537406201</c:v>
                </c:pt>
                <c:pt idx="324">
                  <c:v>177.88535068578199</c:v>
                </c:pt>
                <c:pt idx="325">
                  <c:v>178.43522599750301</c:v>
                </c:pt>
                <c:pt idx="326">
                  <c:v>178.98510130922401</c:v>
                </c:pt>
                <c:pt idx="327">
                  <c:v>179.53497662094401</c:v>
                </c:pt>
                <c:pt idx="328">
                  <c:v>180.084851932665</c:v>
                </c:pt>
                <c:pt idx="329">
                  <c:v>180.634727244386</c:v>
                </c:pt>
                <c:pt idx="330">
                  <c:v>181.184602556106</c:v>
                </c:pt>
                <c:pt idx="331">
                  <c:v>181.734477867827</c:v>
                </c:pt>
                <c:pt idx="332">
                  <c:v>182.28435317954799</c:v>
                </c:pt>
                <c:pt idx="333">
                  <c:v>182.83422849126799</c:v>
                </c:pt>
                <c:pt idx="334">
                  <c:v>183.38410380298899</c:v>
                </c:pt>
                <c:pt idx="335">
                  <c:v>183.93397911471001</c:v>
                </c:pt>
                <c:pt idx="336">
                  <c:v>184.48385442643001</c:v>
                </c:pt>
                <c:pt idx="337">
                  <c:v>185.03372973815101</c:v>
                </c:pt>
                <c:pt idx="338">
                  <c:v>185.58360504987201</c:v>
                </c:pt>
                <c:pt idx="339">
                  <c:v>186.133480361593</c:v>
                </c:pt>
                <c:pt idx="340">
                  <c:v>186.683355673313</c:v>
                </c:pt>
                <c:pt idx="341">
                  <c:v>187.233230985034</c:v>
                </c:pt>
                <c:pt idx="342">
                  <c:v>187.78310629675499</c:v>
                </c:pt>
                <c:pt idx="343">
                  <c:v>188.332981608475</c:v>
                </c:pt>
                <c:pt idx="344">
                  <c:v>188.88285692019599</c:v>
                </c:pt>
                <c:pt idx="345">
                  <c:v>189.43273223191699</c:v>
                </c:pt>
                <c:pt idx="346">
                  <c:v>189.98260754363699</c:v>
                </c:pt>
                <c:pt idx="347">
                  <c:v>190.53248285535801</c:v>
                </c:pt>
                <c:pt idx="348">
                  <c:v>191.08235816707901</c:v>
                </c:pt>
                <c:pt idx="349">
                  <c:v>191.63223347879901</c:v>
                </c:pt>
                <c:pt idx="350">
                  <c:v>192.18210879052</c:v>
                </c:pt>
                <c:pt idx="351">
                  <c:v>192.731984102241</c:v>
                </c:pt>
                <c:pt idx="352">
                  <c:v>193.281859413961</c:v>
                </c:pt>
                <c:pt idx="353">
                  <c:v>193.831734725682</c:v>
                </c:pt>
                <c:pt idx="354">
                  <c:v>194.38161003740299</c:v>
                </c:pt>
                <c:pt idx="355">
                  <c:v>194.93148534912299</c:v>
                </c:pt>
                <c:pt idx="356">
                  <c:v>195.48136066084399</c:v>
                </c:pt>
                <c:pt idx="357">
                  <c:v>196.03123597256501</c:v>
                </c:pt>
                <c:pt idx="358">
                  <c:v>196.58111128428601</c:v>
                </c:pt>
                <c:pt idx="359">
                  <c:v>197.13098659600601</c:v>
                </c:pt>
                <c:pt idx="360">
                  <c:v>197.68086190772701</c:v>
                </c:pt>
                <c:pt idx="361">
                  <c:v>198.230737219448</c:v>
                </c:pt>
                <c:pt idx="362">
                  <c:v>198.780612531168</c:v>
                </c:pt>
                <c:pt idx="363">
                  <c:v>199.330487842889</c:v>
                </c:pt>
                <c:pt idx="364">
                  <c:v>199.88036315461</c:v>
                </c:pt>
                <c:pt idx="365">
                  <c:v>200.43023846633</c:v>
                </c:pt>
                <c:pt idx="366">
                  <c:v>200.98011377805099</c:v>
                </c:pt>
                <c:pt idx="367">
                  <c:v>201.52998908977199</c:v>
                </c:pt>
                <c:pt idx="368">
                  <c:v>202.07986440149199</c:v>
                </c:pt>
                <c:pt idx="369">
                  <c:v>202.62973971321301</c:v>
                </c:pt>
                <c:pt idx="370">
                  <c:v>203.17961502493401</c:v>
                </c:pt>
                <c:pt idx="371">
                  <c:v>203.72949033665401</c:v>
                </c:pt>
                <c:pt idx="372">
                  <c:v>204.27936564837501</c:v>
                </c:pt>
                <c:pt idx="373">
                  <c:v>204.829240960096</c:v>
                </c:pt>
                <c:pt idx="374">
                  <c:v>205.379116271816</c:v>
                </c:pt>
                <c:pt idx="375">
                  <c:v>205.928991583537</c:v>
                </c:pt>
                <c:pt idx="376">
                  <c:v>206.47886689525799</c:v>
                </c:pt>
                <c:pt idx="377">
                  <c:v>207.028742206978</c:v>
                </c:pt>
                <c:pt idx="378">
                  <c:v>207.57861751869899</c:v>
                </c:pt>
                <c:pt idx="379">
                  <c:v>208.12849283041999</c:v>
                </c:pt>
                <c:pt idx="380">
                  <c:v>208.67836814214101</c:v>
                </c:pt>
                <c:pt idx="381">
                  <c:v>209.22824345386101</c:v>
                </c:pt>
                <c:pt idx="382">
                  <c:v>209.77811876558201</c:v>
                </c:pt>
                <c:pt idx="383">
                  <c:v>210.327994077303</c:v>
                </c:pt>
                <c:pt idx="384">
                  <c:v>210.877869389023</c:v>
                </c:pt>
                <c:pt idx="385">
                  <c:v>211.427744700744</c:v>
                </c:pt>
                <c:pt idx="386">
                  <c:v>211.977620012465</c:v>
                </c:pt>
                <c:pt idx="387">
                  <c:v>212.527495324185</c:v>
                </c:pt>
                <c:pt idx="388">
                  <c:v>213.07737063590599</c:v>
                </c:pt>
                <c:pt idx="389">
                  <c:v>213.62724594762699</c:v>
                </c:pt>
                <c:pt idx="390">
                  <c:v>214.17712125934699</c:v>
                </c:pt>
                <c:pt idx="391">
                  <c:v>214.72699657106801</c:v>
                </c:pt>
                <c:pt idx="392">
                  <c:v>215.27687188278901</c:v>
                </c:pt>
                <c:pt idx="393">
                  <c:v>215.82674719450901</c:v>
                </c:pt>
                <c:pt idx="394">
                  <c:v>216.37662250623001</c:v>
                </c:pt>
                <c:pt idx="395">
                  <c:v>216.926497817951</c:v>
                </c:pt>
                <c:pt idx="396">
                  <c:v>217.476373129671</c:v>
                </c:pt>
                <c:pt idx="397">
                  <c:v>218.026248441392</c:v>
                </c:pt>
                <c:pt idx="398">
                  <c:v>218.576123753113</c:v>
                </c:pt>
                <c:pt idx="399">
                  <c:v>219.12599906483399</c:v>
                </c:pt>
                <c:pt idx="400">
                  <c:v>219.67587437655399</c:v>
                </c:pt>
                <c:pt idx="401">
                  <c:v>220.22574968827499</c:v>
                </c:pt>
                <c:pt idx="402">
                  <c:v>220.77562499999601</c:v>
                </c:pt>
                <c:pt idx="403">
                  <c:v>221.32550031171601</c:v>
                </c:pt>
                <c:pt idx="404">
                  <c:v>221.87537562343701</c:v>
                </c:pt>
                <c:pt idx="405">
                  <c:v>222.425250935158</c:v>
                </c:pt>
                <c:pt idx="406">
                  <c:v>222.97512624687801</c:v>
                </c:pt>
                <c:pt idx="407">
                  <c:v>223.525001558599</c:v>
                </c:pt>
                <c:pt idx="408">
                  <c:v>224.07487687032</c:v>
                </c:pt>
                <c:pt idx="409">
                  <c:v>224.62475218204</c:v>
                </c:pt>
                <c:pt idx="410">
                  <c:v>225.17462749376099</c:v>
                </c:pt>
                <c:pt idx="411">
                  <c:v>225.72450280548199</c:v>
                </c:pt>
                <c:pt idx="412">
                  <c:v>226.27437811720199</c:v>
                </c:pt>
                <c:pt idx="413">
                  <c:v>226.82425342892299</c:v>
                </c:pt>
                <c:pt idx="414">
                  <c:v>227.37412874064401</c:v>
                </c:pt>
                <c:pt idx="415">
                  <c:v>227.92400405236401</c:v>
                </c:pt>
                <c:pt idx="416">
                  <c:v>228.47387936408501</c:v>
                </c:pt>
                <c:pt idx="417">
                  <c:v>229.023754675806</c:v>
                </c:pt>
                <c:pt idx="418">
                  <c:v>229.573629987526</c:v>
                </c:pt>
                <c:pt idx="419">
                  <c:v>230.123505299247</c:v>
                </c:pt>
                <c:pt idx="420">
                  <c:v>230.673380610968</c:v>
                </c:pt>
                <c:pt idx="421">
                  <c:v>231.22325592268899</c:v>
                </c:pt>
                <c:pt idx="422">
                  <c:v>231.77313123440899</c:v>
                </c:pt>
                <c:pt idx="423">
                  <c:v>232.32300654612999</c:v>
                </c:pt>
                <c:pt idx="424">
                  <c:v>232.87288185785101</c:v>
                </c:pt>
                <c:pt idx="425">
                  <c:v>233.42275716957101</c:v>
                </c:pt>
                <c:pt idx="426">
                  <c:v>233.97263248129201</c:v>
                </c:pt>
                <c:pt idx="427">
                  <c:v>234.52250779301301</c:v>
                </c:pt>
                <c:pt idx="428">
                  <c:v>235.07238310473301</c:v>
                </c:pt>
                <c:pt idx="429">
                  <c:v>235.622258416454</c:v>
                </c:pt>
                <c:pt idx="430">
                  <c:v>236.172133728175</c:v>
                </c:pt>
                <c:pt idx="431">
                  <c:v>236.722009039895</c:v>
                </c:pt>
                <c:pt idx="432">
                  <c:v>237.271884351616</c:v>
                </c:pt>
                <c:pt idx="433">
                  <c:v>237.82175966333699</c:v>
                </c:pt>
                <c:pt idx="434">
                  <c:v>238.37163497505699</c:v>
                </c:pt>
                <c:pt idx="435">
                  <c:v>238.92151028677799</c:v>
                </c:pt>
                <c:pt idx="436">
                  <c:v>239.47138559849901</c:v>
                </c:pt>
                <c:pt idx="437">
                  <c:v>240.02126091022001</c:v>
                </c:pt>
                <c:pt idx="438">
                  <c:v>240.57113622194001</c:v>
                </c:pt>
                <c:pt idx="439">
                  <c:v>241.121011533661</c:v>
                </c:pt>
                <c:pt idx="440">
                  <c:v>241.670886845382</c:v>
                </c:pt>
                <c:pt idx="441">
                  <c:v>241.121011533661</c:v>
                </c:pt>
                <c:pt idx="442">
                  <c:v>240.57113622194001</c:v>
                </c:pt>
                <c:pt idx="443">
                  <c:v>240.02126091022001</c:v>
                </c:pt>
                <c:pt idx="444">
                  <c:v>239.47138559849901</c:v>
                </c:pt>
                <c:pt idx="445">
                  <c:v>238.92151028677799</c:v>
                </c:pt>
                <c:pt idx="446">
                  <c:v>238.37163497505699</c:v>
                </c:pt>
                <c:pt idx="447">
                  <c:v>237.82175966333699</c:v>
                </c:pt>
                <c:pt idx="448">
                  <c:v>237.271884351616</c:v>
                </c:pt>
                <c:pt idx="449">
                  <c:v>236.722009039895</c:v>
                </c:pt>
                <c:pt idx="450">
                  <c:v>236.172133728175</c:v>
                </c:pt>
                <c:pt idx="451">
                  <c:v>235.622258416454</c:v>
                </c:pt>
                <c:pt idx="452">
                  <c:v>235.07238310473301</c:v>
                </c:pt>
                <c:pt idx="453">
                  <c:v>234.52250779301301</c:v>
                </c:pt>
                <c:pt idx="454">
                  <c:v>233.97263248129201</c:v>
                </c:pt>
                <c:pt idx="455">
                  <c:v>233.42275716957101</c:v>
                </c:pt>
                <c:pt idx="456">
                  <c:v>232.87288185785101</c:v>
                </c:pt>
                <c:pt idx="457">
                  <c:v>232.32300654612999</c:v>
                </c:pt>
                <c:pt idx="458">
                  <c:v>231.77313123440899</c:v>
                </c:pt>
                <c:pt idx="459">
                  <c:v>231.22325592268899</c:v>
                </c:pt>
                <c:pt idx="460">
                  <c:v>230.673380610968</c:v>
                </c:pt>
                <c:pt idx="461">
                  <c:v>230.123505299247</c:v>
                </c:pt>
                <c:pt idx="462">
                  <c:v>229.573629987527</c:v>
                </c:pt>
                <c:pt idx="463">
                  <c:v>229.023754675806</c:v>
                </c:pt>
                <c:pt idx="464">
                  <c:v>228.47387936408501</c:v>
                </c:pt>
                <c:pt idx="465">
                  <c:v>227.92400405236401</c:v>
                </c:pt>
                <c:pt idx="466">
                  <c:v>227.37412874064401</c:v>
                </c:pt>
                <c:pt idx="467">
                  <c:v>226.82425342892299</c:v>
                </c:pt>
                <c:pt idx="468">
                  <c:v>226.27437811720199</c:v>
                </c:pt>
                <c:pt idx="469">
                  <c:v>225.72450280548199</c:v>
                </c:pt>
                <c:pt idx="470">
                  <c:v>225.17462749376099</c:v>
                </c:pt>
                <c:pt idx="471">
                  <c:v>224.62475218204</c:v>
                </c:pt>
                <c:pt idx="472">
                  <c:v>224.07487687032</c:v>
                </c:pt>
                <c:pt idx="473">
                  <c:v>223.525001558599</c:v>
                </c:pt>
                <c:pt idx="474">
                  <c:v>222.97512624687801</c:v>
                </c:pt>
                <c:pt idx="475">
                  <c:v>222.425250935158</c:v>
                </c:pt>
                <c:pt idx="476">
                  <c:v>221.87537562343701</c:v>
                </c:pt>
                <c:pt idx="477">
                  <c:v>221.32550031171601</c:v>
                </c:pt>
                <c:pt idx="478">
                  <c:v>220.77562499999601</c:v>
                </c:pt>
                <c:pt idx="479">
                  <c:v>220.22574968827499</c:v>
                </c:pt>
                <c:pt idx="480">
                  <c:v>219.67587437655399</c:v>
                </c:pt>
                <c:pt idx="481">
                  <c:v>219.12599906483399</c:v>
                </c:pt>
                <c:pt idx="482">
                  <c:v>218.576123753113</c:v>
                </c:pt>
                <c:pt idx="483">
                  <c:v>218.026248441392</c:v>
                </c:pt>
                <c:pt idx="484">
                  <c:v>217.476373129672</c:v>
                </c:pt>
                <c:pt idx="485">
                  <c:v>216.926497817951</c:v>
                </c:pt>
                <c:pt idx="486">
                  <c:v>216.37662250623001</c:v>
                </c:pt>
                <c:pt idx="487">
                  <c:v>215.82674719450901</c:v>
                </c:pt>
                <c:pt idx="488">
                  <c:v>215.27687188278901</c:v>
                </c:pt>
                <c:pt idx="489">
                  <c:v>214.72699657106801</c:v>
                </c:pt>
                <c:pt idx="490">
                  <c:v>214.17712125934699</c:v>
                </c:pt>
                <c:pt idx="491">
                  <c:v>213.62724594762699</c:v>
                </c:pt>
                <c:pt idx="492">
                  <c:v>213.07737063590599</c:v>
                </c:pt>
                <c:pt idx="493">
                  <c:v>212.527495324185</c:v>
                </c:pt>
                <c:pt idx="494">
                  <c:v>211.977620012465</c:v>
                </c:pt>
                <c:pt idx="495">
                  <c:v>211.427744700744</c:v>
                </c:pt>
                <c:pt idx="496">
                  <c:v>210.877869389023</c:v>
                </c:pt>
                <c:pt idx="497">
                  <c:v>210.327994077303</c:v>
                </c:pt>
                <c:pt idx="498">
                  <c:v>209.77811876558201</c:v>
                </c:pt>
                <c:pt idx="499">
                  <c:v>209.22824345386101</c:v>
                </c:pt>
                <c:pt idx="500">
                  <c:v>208.67836814214101</c:v>
                </c:pt>
                <c:pt idx="501">
                  <c:v>208.12849283041999</c:v>
                </c:pt>
                <c:pt idx="502">
                  <c:v>207.57861751869899</c:v>
                </c:pt>
                <c:pt idx="503">
                  <c:v>207.02874220697899</c:v>
                </c:pt>
                <c:pt idx="504">
                  <c:v>206.47886689525799</c:v>
                </c:pt>
                <c:pt idx="505">
                  <c:v>205.928991583537</c:v>
                </c:pt>
                <c:pt idx="506">
                  <c:v>205.379116271816</c:v>
                </c:pt>
                <c:pt idx="507">
                  <c:v>204.829240960096</c:v>
                </c:pt>
                <c:pt idx="508">
                  <c:v>204.27936564837501</c:v>
                </c:pt>
                <c:pt idx="509">
                  <c:v>203.72949033665401</c:v>
                </c:pt>
                <c:pt idx="510">
                  <c:v>203.17961502493401</c:v>
                </c:pt>
                <c:pt idx="511">
                  <c:v>202.62973971321301</c:v>
                </c:pt>
                <c:pt idx="512">
                  <c:v>202.07986440149199</c:v>
                </c:pt>
                <c:pt idx="513">
                  <c:v>201.52998908977199</c:v>
                </c:pt>
                <c:pt idx="514">
                  <c:v>200.98011377805099</c:v>
                </c:pt>
                <c:pt idx="515">
                  <c:v>200.43023846633</c:v>
                </c:pt>
                <c:pt idx="516">
                  <c:v>199.88036315461</c:v>
                </c:pt>
                <c:pt idx="517">
                  <c:v>199.330487842889</c:v>
                </c:pt>
                <c:pt idx="518">
                  <c:v>198.780612531168</c:v>
                </c:pt>
                <c:pt idx="519">
                  <c:v>198.230737219448</c:v>
                </c:pt>
                <c:pt idx="520">
                  <c:v>197.68086190772701</c:v>
                </c:pt>
                <c:pt idx="521">
                  <c:v>197.13098659600601</c:v>
                </c:pt>
                <c:pt idx="522">
                  <c:v>196.58111128428601</c:v>
                </c:pt>
                <c:pt idx="523">
                  <c:v>196.03123597256501</c:v>
                </c:pt>
                <c:pt idx="524">
                  <c:v>195.48136066084399</c:v>
                </c:pt>
                <c:pt idx="525">
                  <c:v>194.93148534912399</c:v>
                </c:pt>
                <c:pt idx="526">
                  <c:v>194.38161003740299</c:v>
                </c:pt>
                <c:pt idx="527">
                  <c:v>193.831734725682</c:v>
                </c:pt>
                <c:pt idx="528">
                  <c:v>193.281859413961</c:v>
                </c:pt>
                <c:pt idx="529">
                  <c:v>192.731984102241</c:v>
                </c:pt>
                <c:pt idx="530">
                  <c:v>192.18210879052</c:v>
                </c:pt>
                <c:pt idx="531">
                  <c:v>191.63223347879901</c:v>
                </c:pt>
                <c:pt idx="532">
                  <c:v>191.08235816707901</c:v>
                </c:pt>
                <c:pt idx="533">
                  <c:v>190.53248285535801</c:v>
                </c:pt>
                <c:pt idx="534">
                  <c:v>189.98260754363699</c:v>
                </c:pt>
                <c:pt idx="535">
                  <c:v>189.43273223191699</c:v>
                </c:pt>
                <c:pt idx="536">
                  <c:v>188.88285692019599</c:v>
                </c:pt>
                <c:pt idx="537">
                  <c:v>188.332981608475</c:v>
                </c:pt>
                <c:pt idx="538">
                  <c:v>187.78310629675499</c:v>
                </c:pt>
                <c:pt idx="539">
                  <c:v>187.233230985034</c:v>
                </c:pt>
                <c:pt idx="540">
                  <c:v>186.683355673313</c:v>
                </c:pt>
                <c:pt idx="541">
                  <c:v>186.133480361593</c:v>
                </c:pt>
                <c:pt idx="542">
                  <c:v>185.58360504987201</c:v>
                </c:pt>
                <c:pt idx="543">
                  <c:v>185.03372973815101</c:v>
                </c:pt>
                <c:pt idx="544">
                  <c:v>184.48385442643101</c:v>
                </c:pt>
                <c:pt idx="545">
                  <c:v>183.93397911471001</c:v>
                </c:pt>
                <c:pt idx="546">
                  <c:v>183.38410380298899</c:v>
                </c:pt>
                <c:pt idx="547">
                  <c:v>182.83422849126799</c:v>
                </c:pt>
                <c:pt idx="548">
                  <c:v>182.28435317954799</c:v>
                </c:pt>
                <c:pt idx="549">
                  <c:v>181.734477867827</c:v>
                </c:pt>
                <c:pt idx="550">
                  <c:v>181.184602556106</c:v>
                </c:pt>
                <c:pt idx="551">
                  <c:v>180.634727244386</c:v>
                </c:pt>
                <c:pt idx="552">
                  <c:v>180.084851932665</c:v>
                </c:pt>
                <c:pt idx="553">
                  <c:v>179.53497662094401</c:v>
                </c:pt>
                <c:pt idx="554">
                  <c:v>178.98510130922401</c:v>
                </c:pt>
                <c:pt idx="555">
                  <c:v>178.43522599750301</c:v>
                </c:pt>
                <c:pt idx="556">
                  <c:v>177.88535068578199</c:v>
                </c:pt>
                <c:pt idx="557">
                  <c:v>177.33547537406201</c:v>
                </c:pt>
                <c:pt idx="558">
                  <c:v>176.78560006234099</c:v>
                </c:pt>
                <c:pt idx="559">
                  <c:v>176.23572475061999</c:v>
                </c:pt>
                <c:pt idx="560">
                  <c:v>175.68584943889999</c:v>
                </c:pt>
                <c:pt idx="561">
                  <c:v>175.135974127179</c:v>
                </c:pt>
                <c:pt idx="562">
                  <c:v>174.586098815458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48-4334-81EA-F61D391D6085}"/>
            </c:ext>
          </c:extLst>
        </c:ser>
        <c:ser>
          <c:idx val="5"/>
          <c:order val="5"/>
          <c:tx>
            <c:v>0.5% 50kPa L50</c:v>
          </c:tx>
          <c:spPr>
            <a:ln w="144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44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Exp_res!$BC$3:$BC$650</c:f>
              <c:numCache>
                <c:formatCode>General</c:formatCode>
                <c:ptCount val="648"/>
                <c:pt idx="0">
                  <c:v>0</c:v>
                </c:pt>
                <c:pt idx="1">
                  <c:v>2.66413581362735E-5</c:v>
                </c:pt>
                <c:pt idx="2">
                  <c:v>7.9541591727442804E-5</c:v>
                </c:pt>
                <c:pt idx="3">
                  <c:v>1.3209724122716001E-4</c:v>
                </c:pt>
                <c:pt idx="4">
                  <c:v>1.8429464461808899E-4</c:v>
                </c:pt>
                <c:pt idx="5">
                  <c:v>2.3612125607958299E-4</c:v>
                </c:pt>
                <c:pt idx="6">
                  <c:v>2.8756562185973801E-4</c:v>
                </c:pt>
                <c:pt idx="7">
                  <c:v>3.38617354583125E-4</c:v>
                </c:pt>
                <c:pt idx="8">
                  <c:v>3.8926710435063398E-4</c:v>
                </c:pt>
                <c:pt idx="9">
                  <c:v>4.39506527215929E-4</c:v>
                </c:pt>
                <c:pt idx="10">
                  <c:v>4.8932825155656597E-4</c:v>
                </c:pt>
                <c:pt idx="11">
                  <c:v>5.3872584279880903E-4</c:v>
                </c:pt>
                <c:pt idx="12">
                  <c:v>5.8769376690180901E-4</c:v>
                </c:pt>
                <c:pt idx="13">
                  <c:v>6.3622735295355598E-4</c:v>
                </c:pt>
                <c:pt idx="14">
                  <c:v>6.8432275518961604E-4</c:v>
                </c:pt>
                <c:pt idx="15">
                  <c:v>7.3197691470182303E-4</c:v>
                </c:pt>
                <c:pt idx="16">
                  <c:v>7.7918752106986302E-4</c:v>
                </c:pt>
                <c:pt idx="17">
                  <c:v>8.2595297411424296E-4</c:v>
                </c:pt>
                <c:pt idx="18">
                  <c:v>8.7227234594284197E-4</c:v>
                </c:pt>
                <c:pt idx="19">
                  <c:v>9.1814534343564102E-4</c:v>
                </c:pt>
                <c:pt idx="20">
                  <c:v>9.6357227129212396E-4</c:v>
                </c:pt>
                <c:pt idx="21">
                  <c:v>1.00855399574571E-3</c:v>
                </c:pt>
                <c:pt idx="22">
                  <c:v>1.0530919090325601E-3</c:v>
                </c:pt>
                <c:pt idx="23">
                  <c:v>1.0971878946888899E-3</c:v>
                </c:pt>
                <c:pt idx="24">
                  <c:v>1.1408442937375801E-3</c:v>
                </c:pt>
                <c:pt idx="25">
                  <c:v>1.1840638718140499E-3</c:v>
                </c:pt>
                <c:pt idx="26">
                  <c:v>1.22684978727332E-3</c:v>
                </c:pt>
                <c:pt idx="27">
                  <c:v>1.2692055603116101E-3</c:v>
                </c:pt>
                <c:pt idx="28">
                  <c:v>1.3111350431280601E-3</c:v>
                </c:pt>
                <c:pt idx="29">
                  <c:v>1.3526423911496199E-3</c:v>
                </c:pt>
                <c:pt idx="30">
                  <c:v>1.3937320353324999E-3</c:v>
                </c:pt>
                <c:pt idx="31">
                  <c:v>1.4344086555534499E-3</c:v>
                </c:pt>
                <c:pt idx="32">
                  <c:v>1.47467715509731E-3</c:v>
                </c:pt>
                <c:pt idx="33">
                  <c:v>1.51454263624495E-3</c:v>
                </c:pt>
                <c:pt idx="34">
                  <c:v>1.5540103769629699E-3</c:v>
                </c:pt>
                <c:pt idx="35">
                  <c:v>1.5930858086916199E-3</c:v>
                </c:pt>
                <c:pt idx="36">
                  <c:v>1.63177449522749E-3</c:v>
                </c:pt>
                <c:pt idx="37">
                  <c:v>1.6700821126915599E-3</c:v>
                </c:pt>
                <c:pt idx="38">
                  <c:v>1.7080144305740999E-3</c:v>
                </c:pt>
                <c:pt idx="39">
                  <c:v>1.74557729384177E-3</c:v>
                </c:pt>
                <c:pt idx="40">
                  <c:v>1.7827766060938999E-3</c:v>
                </c:pt>
                <c:pt idx="41">
                  <c:v>1.81961831374856E-3</c:v>
                </c:pt>
                <c:pt idx="42">
                  <c:v>1.85610839124026E-3</c:v>
                </c:pt>
                <c:pt idx="43">
                  <c:v>1.8922528272065E-3</c:v>
                </c:pt>
                <c:pt idx="44">
                  <c:v>1.9280576116403199E-3</c:v>
                </c:pt>
                <c:pt idx="45">
                  <c:v>1.96352872398175E-3</c:v>
                </c:pt>
                <c:pt idx="46">
                  <c:v>1.99867212212248E-3</c:v>
                </c:pt>
                <c:pt idx="47">
                  <c:v>2.0334937322924501E-3</c:v>
                </c:pt>
                <c:pt idx="48">
                  <c:v>2.0679994397997401E-3</c:v>
                </c:pt>
                <c:pt idx="49">
                  <c:v>2.1021950805905801E-3</c:v>
                </c:pt>
                <c:pt idx="50">
                  <c:v>2.1360864335967099E-3</c:v>
                </c:pt>
                <c:pt idx="51">
                  <c:v>2.1696792138363101E-3</c:v>
                </c:pt>
                <c:pt idx="52">
                  <c:v>2.2029790662342402E-3</c:v>
                </c:pt>
                <c:pt idx="53">
                  <c:v>2.23599156012529E-3</c:v>
                </c:pt>
                <c:pt idx="54">
                  <c:v>2.2687221844061201E-3</c:v>
                </c:pt>
                <c:pt idx="55">
                  <c:v>2.30117634329974E-3</c:v>
                </c:pt>
                <c:pt idx="56">
                  <c:v>2.33335935269743E-3</c:v>
                </c:pt>
                <c:pt idx="57">
                  <c:v>2.3652764370424798E-3</c:v>
                </c:pt>
                <c:pt idx="58">
                  <c:v>2.39693272672145E-3</c:v>
                </c:pt>
                <c:pt idx="59">
                  <c:v>2.4283332559285999E-3</c:v>
                </c:pt>
                <c:pt idx="60">
                  <c:v>2.4594829609697602E-3</c:v>
                </c:pt>
                <c:pt idx="61">
                  <c:v>2.4903866789743301E-3</c:v>
                </c:pt>
                <c:pt idx="62">
                  <c:v>2.5210491469822602E-3</c:v>
                </c:pt>
                <c:pt idx="63">
                  <c:v>2.5514750013771602E-3</c:v>
                </c:pt>
                <c:pt idx="64">
                  <c:v>2.5816687776351399E-3</c:v>
                </c:pt>
                <c:pt idx="65">
                  <c:v>2.6116349103622702E-3</c:v>
                </c:pt>
                <c:pt idx="66">
                  <c:v>2.6413777335936102E-3</c:v>
                </c:pt>
                <c:pt idx="67">
                  <c:v>2.6709014813280302E-3</c:v>
                </c:pt>
                <c:pt idx="68">
                  <c:v>2.7002102882760898E-3</c:v>
                </c:pt>
                <c:pt idx="69">
                  <c:v>2.7293081907967202E-3</c:v>
                </c:pt>
                <c:pt idx="70">
                  <c:v>2.7581991280028399E-3</c:v>
                </c:pt>
                <c:pt idx="71">
                  <c:v>2.78688694301535E-3</c:v>
                </c:pt>
                <c:pt idx="72">
                  <c:v>2.8153753843462698E-3</c:v>
                </c:pt>
                <c:pt idx="73">
                  <c:v>2.84366810739558E-3</c:v>
                </c:pt>
                <c:pt idx="74">
                  <c:v>2.87176867604368E-3</c:v>
                </c:pt>
                <c:pt idx="75">
                  <c:v>2.89968056432565E-3</c:v>
                </c:pt>
                <c:pt idx="76">
                  <c:v>2.9274071581740701E-3</c:v>
                </c:pt>
                <c:pt idx="77">
                  <c:v>2.95495175721665E-3</c:v>
                </c:pt>
                <c:pt idx="78">
                  <c:v>2.9823175766185801E-3</c:v>
                </c:pt>
                <c:pt idx="79">
                  <c:v>3.0095077489578599E-3</c:v>
                </c:pt>
                <c:pt idx="80">
                  <c:v>3.0365253261254001E-3</c:v>
                </c:pt>
                <c:pt idx="81">
                  <c:v>3.0633732812405099E-3</c:v>
                </c:pt>
                <c:pt idx="82">
                  <c:v>3.0900545105741299E-3</c:v>
                </c:pt>
                <c:pt idx="83">
                  <c:v>3.1165718354730799E-3</c:v>
                </c:pt>
                <c:pt idx="84">
                  <c:v>3.14292800427937E-3</c:v>
                </c:pt>
                <c:pt idx="85">
                  <c:v>3.1691256942384702E-3</c:v>
                </c:pt>
                <c:pt idx="86">
                  <c:v>3.1951675133922602E-3</c:v>
                </c:pt>
                <c:pt idx="87">
                  <c:v>3.2210560024522098E-3</c:v>
                </c:pt>
                <c:pt idx="88">
                  <c:v>3.2467936366489098E-3</c:v>
                </c:pt>
                <c:pt idx="89">
                  <c:v>3.2723828275550101E-3</c:v>
                </c:pt>
                <c:pt idx="90">
                  <c:v>3.2978259248784298E-3</c:v>
                </c:pt>
                <c:pt idx="91">
                  <c:v>3.3231252182245202E-3</c:v>
                </c:pt>
                <c:pt idx="92">
                  <c:v>3.3482829388232199E-3</c:v>
                </c:pt>
                <c:pt idx="93">
                  <c:v>3.37330126122208E-3</c:v>
                </c:pt>
                <c:pt idx="94">
                  <c:v>3.3981823049417199E-3</c:v>
                </c:pt>
                <c:pt idx="95">
                  <c:v>3.4229281360940002E-3</c:v>
                </c:pt>
                <c:pt idx="96">
                  <c:v>3.4475407689617101E-3</c:v>
                </c:pt>
                <c:pt idx="97">
                  <c:v>3.4720221675390698E-3</c:v>
                </c:pt>
                <c:pt idx="98">
                  <c:v>3.4963742470329401E-3</c:v>
                </c:pt>
                <c:pt idx="99">
                  <c:v>3.5205988753245101E-3</c:v>
                </c:pt>
                <c:pt idx="100">
                  <c:v>3.5446978743916501E-3</c:v>
                </c:pt>
                <c:pt idx="101">
                  <c:v>3.5686730216914499E-3</c:v>
                </c:pt>
                <c:pt idx="102">
                  <c:v>3.5925260515041698E-3</c:v>
                </c:pt>
                <c:pt idx="103">
                  <c:v>3.61625865623781E-3</c:v>
                </c:pt>
                <c:pt idx="104">
                  <c:v>3.6398724876952398E-3</c:v>
                </c:pt>
                <c:pt idx="105">
                  <c:v>3.6633691583025201E-3</c:v>
                </c:pt>
                <c:pt idx="106">
                  <c:v>3.6867502423010199E-3</c:v>
                </c:pt>
                <c:pt idx="107">
                  <c:v>3.71001727690251E-3</c:v>
                </c:pt>
                <c:pt idx="108">
                  <c:v>3.7331717634086301E-3</c:v>
                </c:pt>
                <c:pt idx="109">
                  <c:v>3.7562151682954499E-3</c:v>
                </c:pt>
                <c:pt idx="110">
                  <c:v>3.7791489242634401E-3</c:v>
                </c:pt>
                <c:pt idx="111">
                  <c:v>3.80197443125471E-3</c:v>
                </c:pt>
                <c:pt idx="112">
                  <c:v>3.8246930574368601E-3</c:v>
                </c:pt>
                <c:pt idx="113">
                  <c:v>3.8473061401555798E-3</c:v>
                </c:pt>
                <c:pt idx="114">
                  <c:v>3.8698149868561199E-3</c:v>
                </c:pt>
                <c:pt idx="115">
                  <c:v>3.89222087597503E-3</c:v>
                </c:pt>
                <c:pt idx="116">
                  <c:v>3.9145250578022104E-3</c:v>
                </c:pt>
                <c:pt idx="117">
                  <c:v>3.9367287553148502E-3</c:v>
                </c:pt>
                <c:pt idx="118">
                  <c:v>3.9588331649841099E-3</c:v>
                </c:pt>
                <c:pt idx="119">
                  <c:v>3.9808394575546304E-3</c:v>
                </c:pt>
                <c:pt idx="120">
                  <c:v>4.0027487787985599E-3</c:v>
                </c:pt>
                <c:pt idx="121">
                  <c:v>4.0245622502443797E-3</c:v>
                </c:pt>
                <c:pt idx="122">
                  <c:v>4.0462809698815798E-3</c:v>
                </c:pt>
                <c:pt idx="123">
                  <c:v>4.0679060128418496E-3</c:v>
                </c:pt>
                <c:pt idx="124">
                  <c:v>4.0894384320575598E-3</c:v>
                </c:pt>
                <c:pt idx="125">
                  <c:v>4.1108792588982201E-3</c:v>
                </c:pt>
                <c:pt idx="126">
                  <c:v>4.1322295037857903E-3</c:v>
                </c:pt>
                <c:pt idx="127">
                  <c:v>4.1534901567896404E-3</c:v>
                </c:pt>
                <c:pt idx="128">
                  <c:v>4.1746621882017198E-3</c:v>
                </c:pt>
                <c:pt idx="129">
                  <c:v>4.19574654909199E-3</c:v>
                </c:pt>
                <c:pt idx="130">
                  <c:v>4.2167441718463901E-3</c:v>
                </c:pt>
                <c:pt idx="131">
                  <c:v>4.23765597068608E-3</c:v>
                </c:pt>
                <c:pt idx="132">
                  <c:v>4.2584828421701401E-3</c:v>
                </c:pt>
                <c:pt idx="133">
                  <c:v>4.2792256656810504E-3</c:v>
                </c:pt>
                <c:pt idx="134">
                  <c:v>4.2998853038947399E-3</c:v>
                </c:pt>
                <c:pt idx="135">
                  <c:v>4.3204626032349001E-3</c:v>
                </c:pt>
                <c:pt idx="136">
                  <c:v>4.3409583943119501E-3</c:v>
                </c:pt>
                <c:pt idx="137">
                  <c:v>4.3613734923486297E-3</c:v>
                </c:pt>
                <c:pt idx="138">
                  <c:v>4.3817086975906699E-3</c:v>
                </c:pt>
                <c:pt idx="139">
                  <c:v>4.4019647957046597E-3</c:v>
                </c:pt>
                <c:pt idx="140">
                  <c:v>4.42214255816307E-3</c:v>
                </c:pt>
                <c:pt idx="141">
                  <c:v>4.4422427426161603E-3</c:v>
                </c:pt>
                <c:pt idx="142">
                  <c:v>4.4622660932527296E-3</c:v>
                </c:pt>
                <c:pt idx="143">
                  <c:v>4.4822133411484997E-3</c:v>
                </c:pt>
                <c:pt idx="144">
                  <c:v>4.5020852046042097E-3</c:v>
                </c:pt>
                <c:pt idx="145">
                  <c:v>4.5218823894718797E-3</c:v>
                </c:pt>
                <c:pt idx="146">
                  <c:v>4.5416055894716102E-3</c:v>
                </c:pt>
                <c:pt idx="147">
                  <c:v>4.5612554864976401E-3</c:v>
                </c:pt>
                <c:pt idx="148">
                  <c:v>4.5808327509156499E-3</c:v>
                </c:pt>
                <c:pt idx="149">
                  <c:v>4.6003380418493996E-3</c:v>
                </c:pt>
                <c:pt idx="150">
                  <c:v>4.6197720074597701E-3</c:v>
                </c:pt>
                <c:pt idx="151">
                  <c:v>4.6391352852142203E-3</c:v>
                </c:pt>
                <c:pt idx="152">
                  <c:v>4.6584285021481998E-3</c:v>
                </c:pt>
                <c:pt idx="153">
                  <c:v>4.6776522751185703E-3</c:v>
                </c:pt>
                <c:pt idx="154">
                  <c:v>4.6968072110487201E-3</c:v>
                </c:pt>
                <c:pt idx="155">
                  <c:v>4.7158939071671596E-3</c:v>
                </c:pt>
                <c:pt idx="156">
                  <c:v>4.7349129512378896E-3</c:v>
                </c:pt>
                <c:pt idx="157">
                  <c:v>4.75386492178409E-3</c:v>
                </c:pt>
                <c:pt idx="158">
                  <c:v>4.7727503883053203E-3</c:v>
                </c:pt>
                <c:pt idx="159">
                  <c:v>4.7915699114879596E-3</c:v>
                </c:pt>
                <c:pt idx="160">
                  <c:v>4.8103240434092696E-3</c:v>
                </c:pt>
                <c:pt idx="161">
                  <c:v>4.8290133277357596E-3</c:v>
                </c:pt>
                <c:pt idx="162">
                  <c:v>4.8476382999149701E-3</c:v>
                </c:pt>
                <c:pt idx="163">
                  <c:v>4.86619948736269E-3</c:v>
                </c:pt>
                <c:pt idx="164">
                  <c:v>4.8846974096435399E-3</c:v>
                </c:pt>
                <c:pt idx="165">
                  <c:v>4.9031325786470402E-3</c:v>
                </c:pt>
                <c:pt idx="166">
                  <c:v>4.9215054987583797E-3</c:v>
                </c:pt>
                <c:pt idx="167">
                  <c:v>4.9398166670240901E-3</c:v>
                </c:pt>
                <c:pt idx="168">
                  <c:v>4.9580665733132698E-3</c:v>
                </c:pt>
                <c:pt idx="169">
                  <c:v>4.9762557004738202E-3</c:v>
                </c:pt>
                <c:pt idx="170">
                  <c:v>4.9943845244846399E-3</c:v>
                </c:pt>
                <c:pt idx="171">
                  <c:v>5.0124535146032602E-3</c:v>
                </c:pt>
                <c:pt idx="172">
                  <c:v>5.0304631335092997E-3</c:v>
                </c:pt>
                <c:pt idx="173">
                  <c:v>5.0484138374443498E-3</c:v>
                </c:pt>
                <c:pt idx="174">
                  <c:v>5.0663060763471001E-3</c:v>
                </c:pt>
                <c:pt idx="175">
                  <c:v>5.0841402939857897E-3</c:v>
                </c:pt>
                <c:pt idx="176">
                  <c:v>5.1019169280861103E-3</c:v>
                </c:pt>
                <c:pt idx="177">
                  <c:v>4.94143761634041E-3</c:v>
                </c:pt>
                <c:pt idx="178">
                  <c:v>5.05830863377894E-3</c:v>
                </c:pt>
                <c:pt idx="179">
                  <c:v>5.1754625001050897E-3</c:v>
                </c:pt>
                <c:pt idx="180">
                  <c:v>5.2929030748660498E-3</c:v>
                </c:pt>
                <c:pt idx="181">
                  <c:v>5.4106342434352001E-3</c:v>
                </c:pt>
                <c:pt idx="182">
                  <c:v>5.5286599176387697E-3</c:v>
                </c:pt>
                <c:pt idx="183">
                  <c:v>5.6469840363904296E-3</c:v>
                </c:pt>
                <c:pt idx="184">
                  <c:v>5.7656105663331098E-3</c:v>
                </c:pt>
                <c:pt idx="185">
                  <c:v>5.8845435024888603E-3</c:v>
                </c:pt>
                <c:pt idx="186">
                  <c:v>6.0037868689165903E-3</c:v>
                </c:pt>
                <c:pt idx="187">
                  <c:v>6.1233447193782299E-3</c:v>
                </c:pt>
                <c:pt idx="188">
                  <c:v>6.24322113801356E-3</c:v>
                </c:pt>
                <c:pt idx="189">
                  <c:v>6.36342024002386E-3</c:v>
                </c:pt>
                <c:pt idx="190">
                  <c:v>6.4839461723646798E-3</c:v>
                </c:pt>
                <c:pt idx="191">
                  <c:v>6.6048031144478802E-3</c:v>
                </c:pt>
                <c:pt idx="192">
                  <c:v>6.7259952788535499E-3</c:v>
                </c:pt>
                <c:pt idx="193">
                  <c:v>6.8475269120522198E-3</c:v>
                </c:pt>
                <c:pt idx="194">
                  <c:v>6.9694022951367098E-3</c:v>
                </c:pt>
                <c:pt idx="195">
                  <c:v>7.0916257445651299E-3</c:v>
                </c:pt>
                <c:pt idx="196">
                  <c:v>7.2142016129146998E-3</c:v>
                </c:pt>
                <c:pt idx="197">
                  <c:v>7.3371342896464504E-3</c:v>
                </c:pt>
                <c:pt idx="198">
                  <c:v>7.4604282018823397E-3</c:v>
                </c:pt>
                <c:pt idx="199">
                  <c:v>7.5840878151935001E-3</c:v>
                </c:pt>
                <c:pt idx="200">
                  <c:v>7.7081176344011397E-3</c:v>
                </c:pt>
                <c:pt idx="201">
                  <c:v>7.8325222043900498E-3</c:v>
                </c:pt>
                <c:pt idx="202">
                  <c:v>7.9573061109349894E-3</c:v>
                </c:pt>
                <c:pt idx="203">
                  <c:v>8.0824739815406697E-3</c:v>
                </c:pt>
                <c:pt idx="204">
                  <c:v>8.2080304862954395E-3</c:v>
                </c:pt>
                <c:pt idx="205">
                  <c:v>8.3339803387389808E-3</c:v>
                </c:pt>
                <c:pt idx="206">
                  <c:v>8.4603282967447499E-3</c:v>
                </c:pt>
                <c:pt idx="207">
                  <c:v>8.5870791634173101E-3</c:v>
                </c:pt>
                <c:pt idx="208">
                  <c:v>8.7142377880051192E-3</c:v>
                </c:pt>
                <c:pt idx="209">
                  <c:v>8.8418090668291004E-3</c:v>
                </c:pt>
                <c:pt idx="210">
                  <c:v>8.9697979442275692E-3</c:v>
                </c:pt>
                <c:pt idx="211">
                  <c:v>9.0982094135180804E-3</c:v>
                </c:pt>
                <c:pt idx="212">
                  <c:v>9.2270485179760092E-3</c:v>
                </c:pt>
                <c:pt idx="213">
                  <c:v>9.3563203518313293E-3</c:v>
                </c:pt>
                <c:pt idx="214">
                  <c:v>9.4860300612835003E-3</c:v>
                </c:pt>
                <c:pt idx="215">
                  <c:v>9.6161828455349208E-3</c:v>
                </c:pt>
                <c:pt idx="216">
                  <c:v>9.7467839578435599E-3</c:v>
                </c:pt>
                <c:pt idx="217">
                  <c:v>9.8778387065958703E-3</c:v>
                </c:pt>
                <c:pt idx="218">
                  <c:v>1.00093524563994E-2</c:v>
                </c:pt>
                <c:pt idx="219">
                  <c:v>1.0141330629196799E-2</c:v>
                </c:pt>
                <c:pt idx="220">
                  <c:v>1.0273778705401001E-2</c:v>
                </c:pt>
                <c:pt idx="221">
                  <c:v>1.0406702225052701E-2</c:v>
                </c:pt>
                <c:pt idx="222">
                  <c:v>1.0540106789000799E-2</c:v>
                </c:pt>
                <c:pt idx="223">
                  <c:v>1.0673998060105201E-2</c:v>
                </c:pt>
                <c:pt idx="224">
                  <c:v>1.0808381764465001E-2</c:v>
                </c:pt>
                <c:pt idx="225">
                  <c:v>1.0943263692670501E-2</c:v>
                </c:pt>
                <c:pt idx="226">
                  <c:v>1.1078649701080899E-2</c:v>
                </c:pt>
                <c:pt idx="227">
                  <c:v>1.12145457131274E-2</c:v>
                </c:pt>
                <c:pt idx="228">
                  <c:v>1.13509577206446E-2</c:v>
                </c:pt>
                <c:pt idx="229">
                  <c:v>1.14878917852282E-2</c:v>
                </c:pt>
                <c:pt idx="230">
                  <c:v>1.1625354039621401E-2</c:v>
                </c:pt>
                <c:pt idx="231">
                  <c:v>1.17633506891311E-2</c:v>
                </c:pt>
                <c:pt idx="232">
                  <c:v>1.19018880130729E-2</c:v>
                </c:pt>
                <c:pt idx="233">
                  <c:v>1.20409723662486E-2</c:v>
                </c:pt>
                <c:pt idx="234">
                  <c:v>1.2180610180453501E-2</c:v>
                </c:pt>
                <c:pt idx="235">
                  <c:v>1.23208079660186E-2</c:v>
                </c:pt>
                <c:pt idx="236">
                  <c:v>1.2461572313384E-2</c:v>
                </c:pt>
                <c:pt idx="237">
                  <c:v>1.26029098947093E-2</c:v>
                </c:pt>
                <c:pt idx="238">
                  <c:v>1.27448274655172E-2</c:v>
                </c:pt>
                <c:pt idx="239">
                  <c:v>1.28873318663759E-2</c:v>
                </c:pt>
                <c:pt idx="240">
                  <c:v>1.3030430024617399E-2</c:v>
                </c:pt>
                <c:pt idx="241">
                  <c:v>1.31741289560955E-2</c:v>
                </c:pt>
                <c:pt idx="242">
                  <c:v>1.3318435766984001E-2</c:v>
                </c:pt>
                <c:pt idx="243">
                  <c:v>1.3463357655614201E-2</c:v>
                </c:pt>
                <c:pt idx="244">
                  <c:v>1.36089019143573E-2</c:v>
                </c:pt>
                <c:pt idx="245">
                  <c:v>1.3755075931548099E-2</c:v>
                </c:pt>
                <c:pt idx="246">
                  <c:v>1.3901887193454599E-2</c:v>
                </c:pt>
                <c:pt idx="247">
                  <c:v>1.40493432862933E-2</c:v>
                </c:pt>
                <c:pt idx="248">
                  <c:v>1.4197451898292201E-2</c:v>
                </c:pt>
                <c:pt idx="249">
                  <c:v>1.4346220821803399E-2</c:v>
                </c:pt>
                <c:pt idx="250">
                  <c:v>1.44956579554645E-2</c:v>
                </c:pt>
                <c:pt idx="251">
                  <c:v>1.4645771306413201E-2</c:v>
                </c:pt>
                <c:pt idx="252">
                  <c:v>1.47965689925554E-2</c:v>
                </c:pt>
                <c:pt idx="253">
                  <c:v>1.49480592448879E-2</c:v>
                </c:pt>
                <c:pt idx="254">
                  <c:v>1.5100250409878E-2</c:v>
                </c:pt>
                <c:pt idx="255">
                  <c:v>1.5253150951902199E-2</c:v>
                </c:pt>
                <c:pt idx="256">
                  <c:v>1.54067694557445E-2</c:v>
                </c:pt>
                <c:pt idx="257">
                  <c:v>1.55611146291576E-2</c:v>
                </c:pt>
                <c:pt idx="258">
                  <c:v>1.57161953054877E-2</c:v>
                </c:pt>
                <c:pt idx="259">
                  <c:v>1.5872020446366101E-2</c:v>
                </c:pt>
                <c:pt idx="260">
                  <c:v>1.6028599144468698E-2</c:v>
                </c:pt>
                <c:pt idx="261">
                  <c:v>1.6185940626345801E-2</c:v>
                </c:pt>
                <c:pt idx="262">
                  <c:v>1.6344054255324401E-2</c:v>
                </c:pt>
                <c:pt idx="263">
                  <c:v>1.6502949534486298E-2</c:v>
                </c:pt>
                <c:pt idx="264">
                  <c:v>1.6662636109722601E-2</c:v>
                </c:pt>
                <c:pt idx="265">
                  <c:v>1.6823123772868501E-2</c:v>
                </c:pt>
                <c:pt idx="266">
                  <c:v>1.6984422464920001E-2</c:v>
                </c:pt>
                <c:pt idx="267">
                  <c:v>1.71465422793367E-2</c:v>
                </c:pt>
                <c:pt idx="268">
                  <c:v>1.73094934654308E-2</c:v>
                </c:pt>
                <c:pt idx="269">
                  <c:v>1.7473286431849099E-2</c:v>
                </c:pt>
                <c:pt idx="270">
                  <c:v>1.7637931750146101E-2</c:v>
                </c:pt>
                <c:pt idx="271">
                  <c:v>1.78034401584557E-2</c:v>
                </c:pt>
                <c:pt idx="272">
                  <c:v>1.7969822565262399E-2</c:v>
                </c:pt>
                <c:pt idx="273">
                  <c:v>1.8137090053276201E-2</c:v>
                </c:pt>
                <c:pt idx="274">
                  <c:v>1.8305253883412899E-2</c:v>
                </c:pt>
                <c:pt idx="275">
                  <c:v>1.8474325498887102E-2</c:v>
                </c:pt>
                <c:pt idx="276">
                  <c:v>1.86443165294174E-2</c:v>
                </c:pt>
                <c:pt idx="277">
                  <c:v>1.88152387955507E-2</c:v>
                </c:pt>
                <c:pt idx="278">
                  <c:v>1.8987104313108401E-2</c:v>
                </c:pt>
                <c:pt idx="279">
                  <c:v>1.91599252977591E-2</c:v>
                </c:pt>
                <c:pt idx="280">
                  <c:v>1.9333714169721201E-2</c:v>
                </c:pt>
                <c:pt idx="281">
                  <c:v>1.9508483558602501E-2</c:v>
                </c:pt>
                <c:pt idx="282">
                  <c:v>1.9684246308377701E-2</c:v>
                </c:pt>
                <c:pt idx="283">
                  <c:v>1.9861015482512501E-2</c:v>
                </c:pt>
                <c:pt idx="284">
                  <c:v>2.0038804369236999E-2</c:v>
                </c:pt>
                <c:pt idx="285">
                  <c:v>2.0217626486975299E-2</c:v>
                </c:pt>
                <c:pt idx="286">
                  <c:v>2.0397495589934901E-2</c:v>
                </c:pt>
                <c:pt idx="287">
                  <c:v>2.0578425673864201E-2</c:v>
                </c:pt>
                <c:pt idx="288">
                  <c:v>2.07604309819822E-2</c:v>
                </c:pt>
                <c:pt idx="289">
                  <c:v>2.0943526011087801E-2</c:v>
                </c:pt>
                <c:pt idx="290">
                  <c:v>2.1127725517854301E-2</c:v>
                </c:pt>
                <c:pt idx="291">
                  <c:v>2.1313044525317699E-2</c:v>
                </c:pt>
                <c:pt idx="292">
                  <c:v>2.14994983295634E-2</c:v>
                </c:pt>
                <c:pt idx="293">
                  <c:v>2.1687102506621501E-2</c:v>
                </c:pt>
                <c:pt idx="294">
                  <c:v>2.1875872919576201E-2</c:v>
                </c:pt>
                <c:pt idx="295">
                  <c:v>2.2065825725899001E-2</c:v>
                </c:pt>
                <c:pt idx="296">
                  <c:v>2.2256977385013799E-2</c:v>
                </c:pt>
                <c:pt idx="297">
                  <c:v>2.2449344666101798E-2</c:v>
                </c:pt>
                <c:pt idx="298">
                  <c:v>2.26429446561573E-2</c:v>
                </c:pt>
                <c:pt idx="299">
                  <c:v>2.2837794768302701E-2</c:v>
                </c:pt>
                <c:pt idx="300">
                  <c:v>2.3033912750372601E-2</c:v>
                </c:pt>
                <c:pt idx="301">
                  <c:v>2.3231316693779799E-2</c:v>
                </c:pt>
                <c:pt idx="302">
                  <c:v>2.3430025042670902E-2</c:v>
                </c:pt>
                <c:pt idx="303">
                  <c:v>2.36300566033865E-2</c:v>
                </c:pt>
                <c:pt idx="304">
                  <c:v>2.3831430554235901E-2</c:v>
                </c:pt>
                <c:pt idx="305">
                  <c:v>2.4034166455599301E-2</c:v>
                </c:pt>
                <c:pt idx="306">
                  <c:v>2.4238284260372299E-2</c:v>
                </c:pt>
                <c:pt idx="307">
                  <c:v>2.4443804324764801E-2</c:v>
                </c:pt>
                <c:pt idx="308">
                  <c:v>2.4650747419470001E-2</c:v>
                </c:pt>
                <c:pt idx="309">
                  <c:v>2.4859134741218501E-2</c:v>
                </c:pt>
                <c:pt idx="310">
                  <c:v>2.5068987924733398E-2</c:v>
                </c:pt>
                <c:pt idx="311">
                  <c:v>2.5280329055103998E-2</c:v>
                </c:pt>
                <c:pt idx="312">
                  <c:v>2.5493180680595098E-2</c:v>
                </c:pt>
                <c:pt idx="313">
                  <c:v>2.5707565825909901E-2</c:v>
                </c:pt>
                <c:pt idx="314">
                  <c:v>2.59235080059281E-2</c:v>
                </c:pt>
                <c:pt idx="315">
                  <c:v>2.6141031239937398E-2</c:v>
                </c:pt>
                <c:pt idx="316">
                  <c:v>2.6360160066380499E-2</c:v>
                </c:pt>
                <c:pt idx="317">
                  <c:v>2.6580919558142201E-2</c:v>
                </c:pt>
                <c:pt idx="318">
                  <c:v>2.6803335338396302E-2</c:v>
                </c:pt>
                <c:pt idx="319">
                  <c:v>2.7027433597042499E-2</c:v>
                </c:pt>
                <c:pt idx="320">
                  <c:v>2.7253241107754601E-2</c:v>
                </c:pt>
                <c:pt idx="321">
                  <c:v>2.7480785245671099E-2</c:v>
                </c:pt>
                <c:pt idx="322">
                  <c:v>2.7710094005756199E-2</c:v>
                </c:pt>
                <c:pt idx="323">
                  <c:v>2.7941196021861701E-2</c:v>
                </c:pt>
                <c:pt idx="324">
                  <c:v>2.81741205865229E-2</c:v>
                </c:pt>
                <c:pt idx="325">
                  <c:v>2.8408897671521299E-2</c:v>
                </c:pt>
                <c:pt idx="326">
                  <c:v>2.86455579492528E-2</c:v>
                </c:pt>
                <c:pt idx="327">
                  <c:v>2.88841328149353E-2</c:v>
                </c:pt>
                <c:pt idx="328">
                  <c:v>2.9124654409700301E-2</c:v>
                </c:pt>
                <c:pt idx="329">
                  <c:v>2.9367155644607401E-2</c:v>
                </c:pt>
                <c:pt idx="330">
                  <c:v>2.9611670225627999E-2</c:v>
                </c:pt>
                <c:pt idx="331">
                  <c:v>2.9858232679645699E-2</c:v>
                </c:pt>
                <c:pt idx="332">
                  <c:v>3.01068783815217E-2</c:v>
                </c:pt>
                <c:pt idx="333">
                  <c:v>3.0357643582281001E-2</c:v>
                </c:pt>
                <c:pt idx="334">
                  <c:v>3.0610565438472102E-2</c:v>
                </c:pt>
                <c:pt idx="335">
                  <c:v>3.0865682042762001E-2</c:v>
                </c:pt>
                <c:pt idx="336">
                  <c:v>3.1123032455827499E-2</c:v>
                </c:pt>
                <c:pt idx="337">
                  <c:v>3.1382656739610999E-2</c:v>
                </c:pt>
                <c:pt idx="338">
                  <c:v>3.1644595992009798E-2</c:v>
                </c:pt>
                <c:pt idx="339">
                  <c:v>3.1908892383074303E-2</c:v>
                </c:pt>
                <c:pt idx="340">
                  <c:v>3.2175589192795097E-2</c:v>
                </c:pt>
                <c:pt idx="341">
                  <c:v>3.2444730850562299E-2</c:v>
                </c:pt>
                <c:pt idx="342">
                  <c:v>3.27163629763874E-2</c:v>
                </c:pt>
                <c:pt idx="343">
                  <c:v>3.2990532423982803E-2</c:v>
                </c:pt>
                <c:pt idx="344">
                  <c:v>3.3267287325799401E-2</c:v>
                </c:pt>
                <c:pt idx="345">
                  <c:v>3.3546677140132403E-2</c:v>
                </c:pt>
                <c:pt idx="346">
                  <c:v>3.3828752700406299E-2</c:v>
                </c:pt>
                <c:pt idx="347">
                  <c:v>3.4113566266765698E-2</c:v>
                </c:pt>
                <c:pt idx="348">
                  <c:v>3.4401171580098998E-2</c:v>
                </c:pt>
                <c:pt idx="349">
                  <c:v>3.4691623918634701E-2</c:v>
                </c:pt>
                <c:pt idx="350">
                  <c:v>3.4984980157260703E-2</c:v>
                </c:pt>
                <c:pt idx="351">
                  <c:v>3.5281298829721398E-2</c:v>
                </c:pt>
                <c:pt idx="352">
                  <c:v>3.5580640193865698E-2</c:v>
                </c:pt>
                <c:pt idx="353">
                  <c:v>3.5883066300123903E-2</c:v>
                </c:pt>
                <c:pt idx="354">
                  <c:v>3.61886410634088E-2</c:v>
                </c:pt>
                <c:pt idx="355">
                  <c:v>3.6497430338648197E-2</c:v>
                </c:pt>
                <c:pt idx="356">
                  <c:v>3.6809502000170101E-2</c:v>
                </c:pt>
                <c:pt idx="357">
                  <c:v>3.7124926025179597E-2</c:v>
                </c:pt>
                <c:pt idx="358">
                  <c:v>3.7443774581582497E-2</c:v>
                </c:pt>
                <c:pt idx="359">
                  <c:v>3.7766122120429901E-2</c:v>
                </c:pt>
                <c:pt idx="360">
                  <c:v>3.8092045473279101E-2</c:v>
                </c:pt>
                <c:pt idx="361">
                  <c:v>3.8421623954785898E-2</c:v>
                </c:pt>
                <c:pt idx="362">
                  <c:v>3.8754939470871302E-2</c:v>
                </c:pt>
                <c:pt idx="363">
                  <c:v>3.9092076632828099E-2</c:v>
                </c:pt>
                <c:pt idx="364">
                  <c:v>3.9433122877763099E-2</c:v>
                </c:pt>
                <c:pt idx="365">
                  <c:v>3.9778168595803E-2</c:v>
                </c:pt>
                <c:pt idx="366">
                  <c:v>4.0127307264521198E-2</c:v>
                </c:pt>
                <c:pt idx="367">
                  <c:v>4.0480635591087097E-2</c:v>
                </c:pt>
                <c:pt idx="368">
                  <c:v>4.0838253662670902E-2</c:v>
                </c:pt>
                <c:pt idx="369">
                  <c:v>4.1200265105691497E-2</c:v>
                </c:pt>
                <c:pt idx="370">
                  <c:v>4.1566777254531999E-2</c:v>
                </c:pt>
                <c:pt idx="371">
                  <c:v>4.1937901330411198E-2</c:v>
                </c:pt>
                <c:pt idx="372">
                  <c:v>4.2313752631149101E-2</c:v>
                </c:pt>
                <c:pt idx="373">
                  <c:v>4.2694450732635003E-2</c:v>
                </c:pt>
                <c:pt idx="374">
                  <c:v>4.30801197028714E-2</c:v>
                </c:pt>
                <c:pt idx="375">
                  <c:v>4.3470888329549102E-2</c:v>
                </c:pt>
                <c:pt idx="376">
                  <c:v>4.38668903621907E-2</c:v>
                </c:pt>
                <c:pt idx="377">
                  <c:v>4.4268264769997102E-2</c:v>
                </c:pt>
                <c:pt idx="378">
                  <c:v>4.4675156016631801E-2</c:v>
                </c:pt>
                <c:pt idx="379">
                  <c:v>4.50877143532964E-2</c:v>
                </c:pt>
                <c:pt idx="380">
                  <c:v>4.5506096131577203E-2</c:v>
                </c:pt>
                <c:pt idx="381">
                  <c:v>4.5930464137682897E-2</c:v>
                </c:pt>
                <c:pt idx="382">
                  <c:v>4.6360987949852599E-2</c:v>
                </c:pt>
                <c:pt idx="383">
                  <c:v>4.6797844320886101E-2</c:v>
                </c:pt>
                <c:pt idx="384">
                  <c:v>4.7241217587945403E-2</c:v>
                </c:pt>
                <c:pt idx="385">
                  <c:v>4.7691300111992199E-2</c:v>
                </c:pt>
                <c:pt idx="386">
                  <c:v>4.8148292749467997E-2</c:v>
                </c:pt>
                <c:pt idx="387">
                  <c:v>4.8612405359097201E-2</c:v>
                </c:pt>
                <c:pt idx="388">
                  <c:v>4.9083857346995698E-2</c:v>
                </c:pt>
                <c:pt idx="389">
                  <c:v>4.9562878253612198E-2</c:v>
                </c:pt>
                <c:pt idx="390">
                  <c:v>5.0049708386408299E-2</c:v>
                </c:pt>
                <c:pt idx="391">
                  <c:v>5.0544599502623903E-2</c:v>
                </c:pt>
                <c:pt idx="392">
                  <c:v>5.1047815546954603E-2</c:v>
                </c:pt>
                <c:pt idx="393">
                  <c:v>5.1559633449527201E-2</c:v>
                </c:pt>
                <c:pt idx="394">
                  <c:v>5.2080343990179898E-2</c:v>
                </c:pt>
                <c:pt idx="395">
                  <c:v>5.2610252735768102E-2</c:v>
                </c:pt>
                <c:pt idx="396">
                  <c:v>5.3149681058019697E-2</c:v>
                </c:pt>
                <c:pt idx="397">
                  <c:v>5.3698967240388001E-2</c:v>
                </c:pt>
                <c:pt idx="398">
                  <c:v>5.4258467683401999E-2</c:v>
                </c:pt>
                <c:pt idx="399">
                  <c:v>5.4828558219212599E-2</c:v>
                </c:pt>
                <c:pt idx="400">
                  <c:v>5.5409635547420497E-2</c:v>
                </c:pt>
                <c:pt idx="401">
                  <c:v>5.6002118805857898E-2</c:v>
                </c:pt>
                <c:pt idx="402">
                  <c:v>5.6606451291824303E-2</c:v>
                </c:pt>
                <c:pt idx="403">
                  <c:v>5.72231023514021E-2</c:v>
                </c:pt>
                <c:pt idx="404">
                  <c:v>5.7852569456925101E-2</c:v>
                </c:pt>
                <c:pt idx="405">
                  <c:v>5.8495380495532198E-2</c:v>
                </c:pt>
                <c:pt idx="406">
                  <c:v>5.9152096295062302E-2</c:v>
                </c:pt>
                <c:pt idx="407">
                  <c:v>5.9823313417437497E-2</c:v>
                </c:pt>
                <c:pt idx="408">
                  <c:v>6.0509667254244601E-2</c:v>
                </c:pt>
                <c:pt idx="409">
                  <c:v>6.1211835464595403E-2</c:v>
                </c:pt>
                <c:pt idx="410">
                  <c:v>6.1930541801682198E-2</c:v>
                </c:pt>
                <c:pt idx="411">
                  <c:v>6.2666560381963998E-2</c:v>
                </c:pt>
                <c:pt idx="412">
                  <c:v>6.3420720459846897E-2</c:v>
                </c:pt>
                <c:pt idx="413">
                  <c:v>6.4193911781393997E-2</c:v>
                </c:pt>
                <c:pt idx="414">
                  <c:v>6.4987090603385797E-2</c:v>
                </c:pt>
                <c:pt idx="415">
                  <c:v>6.5801286479440196E-2</c:v>
                </c:pt>
                <c:pt idx="416">
                  <c:v>6.6637609933522399E-2</c:v>
                </c:pt>
                <c:pt idx="417">
                  <c:v>6.7497261163767794E-2</c:v>
                </c:pt>
                <c:pt idx="418">
                  <c:v>6.8381539947146297E-2</c:v>
                </c:pt>
                <c:pt idx="419">
                  <c:v>6.9291856949346295E-2</c:v>
                </c:pt>
                <c:pt idx="420">
                  <c:v>7.0229746686014005E-2</c:v>
                </c:pt>
                <c:pt idx="421">
                  <c:v>7.1196882433290906E-2</c:v>
                </c:pt>
                <c:pt idx="422">
                  <c:v>7.2195093450236697E-2</c:v>
                </c:pt>
                <c:pt idx="423">
                  <c:v>7.3226384956916704E-2</c:v>
                </c:pt>
                <c:pt idx="424">
                  <c:v>7.42929614145863E-2</c:v>
                </c:pt>
                <c:pt idx="425">
                  <c:v>7.5397253785121396E-2</c:v>
                </c:pt>
                <c:pt idx="426">
                  <c:v>7.6541951614555695E-2</c:v>
                </c:pt>
                <c:pt idx="427">
                  <c:v>7.7730041002518305E-2</c:v>
                </c:pt>
                <c:pt idx="428">
                  <c:v>7.8964849802359405E-2</c:v>
                </c:pt>
                <c:pt idx="429">
                  <c:v>8.0250101769369697E-2</c:v>
                </c:pt>
                <c:pt idx="430">
                  <c:v>8.1589981869961997E-2</c:v>
                </c:pt>
                <c:pt idx="431">
                  <c:v>8.2989215630518004E-2</c:v>
                </c:pt>
                <c:pt idx="432">
                  <c:v>8.44531663096834E-2</c:v>
                </c:pt>
                <c:pt idx="433">
                  <c:v>8.4786701238255005E-2</c:v>
                </c:pt>
                <c:pt idx="434">
                  <c:v>8.5122640741942798E-2</c:v>
                </c:pt>
                <c:pt idx="435">
                  <c:v>8.54611210972816E-2</c:v>
                </c:pt>
                <c:pt idx="436">
                  <c:v>8.5802178267137805E-2</c:v>
                </c:pt>
                <c:pt idx="437">
                  <c:v>8.6145848952764795E-2</c:v>
                </c:pt>
                <c:pt idx="438">
                  <c:v>8.6492170612280303E-2</c:v>
                </c:pt>
                <c:pt idx="439">
                  <c:v>8.6841181479678106E-2</c:v>
                </c:pt>
                <c:pt idx="440">
                  <c:v>8.7192920584390599E-2</c:v>
                </c:pt>
                <c:pt idx="441">
                  <c:v>8.7547427771419301E-2</c:v>
                </c:pt>
                <c:pt idx="442">
                  <c:v>8.7904743722055395E-2</c:v>
                </c:pt>
                <c:pt idx="443">
                  <c:v>8.8264909975206904E-2</c:v>
                </c:pt>
                <c:pt idx="444">
                  <c:v>8.8627968949354499E-2</c:v>
                </c:pt>
                <c:pt idx="445">
                  <c:v>8.8993963965158004E-2</c:v>
                </c:pt>
                <c:pt idx="446">
                  <c:v>8.9362939268734107E-2</c:v>
                </c:pt>
                <c:pt idx="447">
                  <c:v>8.9734940055628806E-2</c:v>
                </c:pt>
                <c:pt idx="448">
                  <c:v>9.01100124955099E-2</c:v>
                </c:pt>
                <c:pt idx="449">
                  <c:v>9.0488203757602706E-2</c:v>
                </c:pt>
                <c:pt idx="450">
                  <c:v>9.0869562036895501E-2</c:v>
                </c:pt>
                <c:pt idx="451">
                  <c:v>9.1254136581141496E-2</c:v>
                </c:pt>
                <c:pt idx="452">
                  <c:v>9.1641977718686707E-2</c:v>
                </c:pt>
                <c:pt idx="453">
                  <c:v>9.2033136887149994E-2</c:v>
                </c:pt>
                <c:pt idx="454">
                  <c:v>9.2427666662988697E-2</c:v>
                </c:pt>
                <c:pt idx="455">
                  <c:v>9.2825620791979702E-2</c:v>
                </c:pt>
                <c:pt idx="456">
                  <c:v>9.3227054220649003E-2</c:v>
                </c:pt>
                <c:pt idx="457">
                  <c:v>9.3632023128685099E-2</c:v>
                </c:pt>
                <c:pt idx="458">
                  <c:v>9.4040584962370499E-2</c:v>
                </c:pt>
                <c:pt idx="459">
                  <c:v>9.4452798469069302E-2</c:v>
                </c:pt>
                <c:pt idx="460">
                  <c:v>9.4868723732809898E-2</c:v>
                </c:pt>
                <c:pt idx="461">
                  <c:v>9.5288422211003407E-2</c:v>
                </c:pt>
                <c:pt idx="462">
                  <c:v>9.5711956772338097E-2</c:v>
                </c:pt>
                <c:pt idx="463">
                  <c:v>9.6139391735897001E-2</c:v>
                </c:pt>
                <c:pt idx="464">
                  <c:v>9.65707929115419E-2</c:v>
                </c:pt>
                <c:pt idx="465">
                  <c:v>9.7006227641612902E-2</c:v>
                </c:pt>
                <c:pt idx="466">
                  <c:v>9.7445764843993393E-2</c:v>
                </c:pt>
                <c:pt idx="467">
                  <c:v>9.7889475056592998E-2</c:v>
                </c:pt>
                <c:pt idx="468">
                  <c:v>9.8337430483301597E-2</c:v>
                </c:pt>
                <c:pt idx="469">
                  <c:v>9.8789705041473594E-2</c:v>
                </c:pt>
                <c:pt idx="470">
                  <c:v>9.9246374411000496E-2</c:v>
                </c:pt>
                <c:pt idx="471">
                  <c:v>9.97075160850346E-2</c:v>
                </c:pt>
                <c:pt idx="472">
                  <c:v>0.10017320942242799</c:v>
                </c:pt>
                <c:pt idx="473">
                  <c:v>0.100643535701958</c:v>
                </c:pt>
                <c:pt idx="474">
                  <c:v>0.101118578178402</c:v>
                </c:pt>
                <c:pt idx="475">
                  <c:v>0.10159842214055501</c:v>
                </c:pt>
                <c:pt idx="476">
                  <c:v>0.102083154971235</c:v>
                </c:pt>
                <c:pt idx="477">
                  <c:v>0.102572866209401</c:v>
                </c:pt>
                <c:pt idx="478">
                  <c:v>0.10306764761442699</c:v>
                </c:pt>
                <c:pt idx="479">
                  <c:v>0.10356759323265199</c:v>
                </c:pt>
                <c:pt idx="480">
                  <c:v>0.104072799466285</c:v>
                </c:pt>
                <c:pt idx="481">
                  <c:v>0.104583365144766</c:v>
                </c:pt>
                <c:pt idx="482">
                  <c:v>0.105099391598691</c:v>
                </c:pt>
                <c:pt idx="483">
                  <c:v>0.105620982736402</c:v>
                </c:pt>
                <c:pt idx="484">
                  <c:v>0.106148245123365</c:v>
                </c:pt>
                <c:pt idx="485">
                  <c:v>0.106681288064438</c:v>
                </c:pt>
                <c:pt idx="486">
                  <c:v>0.10722022368918201</c:v>
                </c:pt>
                <c:pt idx="487">
                  <c:v>0.10776516704031899</c:v>
                </c:pt>
                <c:pt idx="488">
                  <c:v>0.108316236165487</c:v>
                </c:pt>
                <c:pt idx="489">
                  <c:v>0.108873552212446</c:v>
                </c:pt>
                <c:pt idx="490">
                  <c:v>0.10943723952786399</c:v>
                </c:pt>
                <c:pt idx="491">
                  <c:v>0.110007425759876</c:v>
                </c:pt>
                <c:pt idx="492">
                  <c:v>0.11058424196455</c:v>
                </c:pt>
                <c:pt idx="493">
                  <c:v>0.111167822716465</c:v>
                </c:pt>
                <c:pt idx="494">
                  <c:v>0.11175830622357499</c:v>
                </c:pt>
                <c:pt idx="495">
                  <c:v>0.112355834446561</c:v>
                </c:pt>
                <c:pt idx="496">
                  <c:v>0.112960553222874</c:v>
                </c:pt>
                <c:pt idx="497">
                  <c:v>0.11357261239569</c:v>
                </c:pt>
                <c:pt idx="498">
                  <c:v>0.114192165948014</c:v>
                </c:pt>
                <c:pt idx="499">
                  <c:v>0.114819372142167</c:v>
                </c:pt>
                <c:pt idx="500">
                  <c:v>0.115454393664915</c:v>
                </c:pt>
                <c:pt idx="501">
                  <c:v>0.11609739777851399</c:v>
                </c:pt>
                <c:pt idx="502">
                  <c:v>0.116748556477958</c:v>
                </c:pt>
                <c:pt idx="503">
                  <c:v>0.11740804665472999</c:v>
                </c:pt>
                <c:pt idx="504">
                  <c:v>0.118076050267372</c:v>
                </c:pt>
                <c:pt idx="505">
                  <c:v>0.118752754519219</c:v>
                </c:pt>
                <c:pt idx="506">
                  <c:v>0.119438352043647</c:v>
                </c:pt>
                <c:pt idx="507">
                  <c:v>0.120133041097225</c:v>
                </c:pt>
                <c:pt idx="508">
                  <c:v>0.12083702576115</c:v>
                </c:pt>
                <c:pt idx="509">
                  <c:v>0.121550516151415</c:v>
                </c:pt>
                <c:pt idx="510">
                  <c:v>0.122273728638136</c:v>
                </c:pt>
                <c:pt idx="511">
                  <c:v>0.123006886074522</c:v>
                </c:pt>
                <c:pt idx="512">
                  <c:v>0.123750218036006</c:v>
                </c:pt>
                <c:pt idx="513">
                  <c:v>0.12450396107004399</c:v>
                </c:pt>
                <c:pt idx="514">
                  <c:v>0.125268358957175</c:v>
                </c:pt>
                <c:pt idx="515">
                  <c:v>0.12604366298393599</c:v>
                </c:pt>
                <c:pt idx="516">
                  <c:v>0.126830132228266</c:v>
                </c:pt>
                <c:pt idx="517">
                  <c:v>0.12762803385809299</c:v>
                </c:pt>
                <c:pt idx="518">
                  <c:v>0.128437643443814</c:v>
                </c:pt>
                <c:pt idx="519">
                  <c:v>0.12925924528545699</c:v>
                </c:pt>
                <c:pt idx="520">
                  <c:v>0.13009313275532</c:v>
                </c:pt>
                <c:pt idx="521">
                  <c:v>0.13093960865698201</c:v>
                </c:pt>
                <c:pt idx="522">
                  <c:v>0.131798985601603</c:v>
                </c:pt>
                <c:pt idx="523">
                  <c:v>0.132671586402516</c:v>
                </c:pt>
                <c:pt idx="524">
                  <c:v>0.13355774448915</c:v>
                </c:pt>
                <c:pt idx="525">
                  <c:v>0.134457804341438</c:v>
                </c:pt>
                <c:pt idx="526">
                  <c:v>0.13537212194589199</c:v>
                </c:pt>
                <c:pt idx="527">
                  <c:v>0.136301065274644</c:v>
                </c:pt>
                <c:pt idx="528">
                  <c:v>0.137245014788828</c:v>
                </c:pt>
                <c:pt idx="529">
                  <c:v>0.13820436396777999</c:v>
                </c:pt>
                <c:pt idx="530">
                  <c:v>0.13917951986561</c:v>
                </c:pt>
                <c:pt idx="531">
                  <c:v>0.140170903696864</c:v>
                </c:pt>
                <c:pt idx="532">
                  <c:v>0.14117895145306</c:v>
                </c:pt>
                <c:pt idx="533">
                  <c:v>0.14220411455203599</c:v>
                </c:pt>
                <c:pt idx="534">
                  <c:v>0.143246860522207</c:v>
                </c:pt>
                <c:pt idx="535">
                  <c:v>0.14430767372394199</c:v>
                </c:pt>
                <c:pt idx="536">
                  <c:v>0.14538705611046401</c:v>
                </c:pt>
                <c:pt idx="537">
                  <c:v>0.14648552803085199</c:v>
                </c:pt>
                <c:pt idx="538">
                  <c:v>0.147603629077907</c:v>
                </c:pt>
                <c:pt idx="539">
                  <c:v>0.14874191898388101</c:v>
                </c:pt>
                <c:pt idx="540">
                  <c:v>0.14990097856724599</c:v>
                </c:pt>
                <c:pt idx="541">
                  <c:v>0.151081410734004</c:v>
                </c:pt>
                <c:pt idx="542">
                  <c:v>0.15228384153723901</c:v>
                </c:pt>
                <c:pt idx="543">
                  <c:v>0.15350892129895299</c:v>
                </c:pt>
                <c:pt idx="544">
                  <c:v>0.15475732579853099</c:v>
                </c:pt>
                <c:pt idx="545">
                  <c:v>0.156029757532543</c:v>
                </c:pt>
                <c:pt idx="546">
                  <c:v>0.157326947050966</c:v>
                </c:pt>
                <c:pt idx="547">
                  <c:v>0.15864965437533099</c:v>
                </c:pt>
                <c:pt idx="548">
                  <c:v>0.15999867050476299</c:v>
                </c:pt>
                <c:pt idx="549">
                  <c:v>0.161374819016393</c:v>
                </c:pt>
                <c:pt idx="550">
                  <c:v>0.16277895776713999</c:v>
                </c:pt>
                <c:pt idx="551">
                  <c:v>0.16421198070451501</c:v>
                </c:pt>
                <c:pt idx="552">
                  <c:v>0.16567481979472301</c:v>
                </c:pt>
                <c:pt idx="553">
                  <c:v>0.16716844707707701</c:v>
                </c:pt>
                <c:pt idx="554">
                  <c:v>0.16869387685456799</c:v>
                </c:pt>
                <c:pt idx="555">
                  <c:v>0.17025216803127699</c:v>
                </c:pt>
                <c:pt idx="556">
                  <c:v>0.171844426608321</c:v>
                </c:pt>
                <c:pt idx="557">
                  <c:v>0.17347180835109899</c:v>
                </c:pt>
                <c:pt idx="558">
                  <c:v>0.17513552164176699</c:v>
                </c:pt>
                <c:pt idx="559">
                  <c:v>0.17683683053222701</c:v>
                </c:pt>
                <c:pt idx="560">
                  <c:v>0.17857705801433199</c:v>
                </c:pt>
                <c:pt idx="561">
                  <c:v>0.18035758952565201</c:v>
                </c:pt>
                <c:pt idx="562">
                  <c:v>0.18217987671092301</c:v>
                </c:pt>
                <c:pt idx="563">
                  <c:v>0.18404544146129301</c:v>
                </c:pt>
                <c:pt idx="564">
                  <c:v>0.185955880255712</c:v>
                </c:pt>
                <c:pt idx="565">
                  <c:v>0.18791286883125</c:v>
                </c:pt>
                <c:pt idx="566">
                  <c:v>0.189918167211928</c:v>
                </c:pt>
                <c:pt idx="567">
                  <c:v>0.191973625128669</c:v>
                </c:pt>
                <c:pt idx="568">
                  <c:v>0.19408118786647</c:v>
                </c:pt>
                <c:pt idx="569">
                  <c:v>0.19624290257872401</c:v>
                </c:pt>
                <c:pt idx="570">
                  <c:v>0.19846092511295799</c:v>
                </c:pt>
                <c:pt idx="571">
                  <c:v>0.20073752739709899</c:v>
                </c:pt>
                <c:pt idx="572">
                  <c:v>0.20307510544089299</c:v>
                </c:pt>
                <c:pt idx="573">
                  <c:v>0.20547618801321699</c:v>
                </c:pt>
                <c:pt idx="574">
                  <c:v>0.20794344606301701</c:v>
                </c:pt>
                <c:pt idx="575">
                  <c:v>0.21047970295947799</c:v>
                </c:pt>
                <c:pt idx="576">
                  <c:v>0.213087945635937</c:v>
                </c:pt>
                <c:pt idx="577">
                  <c:v>0.215771336732167</c:v>
                </c:pt>
                <c:pt idx="578">
                  <c:v>0.21853322784118701</c:v>
                </c:pt>
                <c:pt idx="579">
                  <c:v>0.22137717397981399</c:v>
                </c:pt>
                <c:pt idx="580">
                  <c:v>0.22430694941717</c:v>
                </c:pt>
              </c:numCache>
            </c:numRef>
          </c:xVal>
          <c:yVal>
            <c:numRef>
              <c:f>Exp_res!$BD$3:$BD$650</c:f>
              <c:numCache>
                <c:formatCode>General</c:formatCode>
                <c:ptCount val="648"/>
                <c:pt idx="0" formatCode="0.00%">
                  <c:v>0</c:v>
                </c:pt>
                <c:pt idx="1">
                  <c:v>0.46875</c:v>
                </c:pt>
                <c:pt idx="2">
                  <c:v>1.4039120947630901</c:v>
                </c:pt>
                <c:pt idx="3">
                  <c:v>2.33907418952617</c:v>
                </c:pt>
                <c:pt idx="4">
                  <c:v>3.2742362842892598</c:v>
                </c:pt>
                <c:pt idx="5">
                  <c:v>4.2093983790523497</c:v>
                </c:pt>
                <c:pt idx="6">
                  <c:v>5.1445604738154298</c:v>
                </c:pt>
                <c:pt idx="7">
                  <c:v>6.0797225685785197</c:v>
                </c:pt>
                <c:pt idx="8">
                  <c:v>7.0148846633415998</c:v>
                </c:pt>
                <c:pt idx="9">
                  <c:v>7.9500467581046896</c:v>
                </c:pt>
                <c:pt idx="10">
                  <c:v>8.8852088528677804</c:v>
                </c:pt>
                <c:pt idx="11">
                  <c:v>9.8203709476308596</c:v>
                </c:pt>
                <c:pt idx="12">
                  <c:v>10.755533042393999</c:v>
                </c:pt>
                <c:pt idx="13">
                  <c:v>11.690695137157</c:v>
                </c:pt>
                <c:pt idx="14">
                  <c:v>12.625857231920101</c:v>
                </c:pt>
                <c:pt idx="15">
                  <c:v>13.5610193266832</c:v>
                </c:pt>
                <c:pt idx="16">
                  <c:v>14.4961814214463</c:v>
                </c:pt>
                <c:pt idx="17">
                  <c:v>15.431343516209401</c:v>
                </c:pt>
                <c:pt idx="18">
                  <c:v>16.366505610972499</c:v>
                </c:pt>
                <c:pt idx="19">
                  <c:v>17.3016677057356</c:v>
                </c:pt>
                <c:pt idx="20">
                  <c:v>18.236829800498601</c:v>
                </c:pt>
                <c:pt idx="21">
                  <c:v>19.171991895261701</c:v>
                </c:pt>
                <c:pt idx="22">
                  <c:v>20.107153990024798</c:v>
                </c:pt>
                <c:pt idx="23">
                  <c:v>21.042316084787899</c:v>
                </c:pt>
                <c:pt idx="24">
                  <c:v>21.977478179550999</c:v>
                </c:pt>
                <c:pt idx="25">
                  <c:v>22.9126402743141</c:v>
                </c:pt>
                <c:pt idx="26">
                  <c:v>23.847802369077201</c:v>
                </c:pt>
                <c:pt idx="27">
                  <c:v>24.782964463840202</c:v>
                </c:pt>
                <c:pt idx="28">
                  <c:v>25.718126558603299</c:v>
                </c:pt>
                <c:pt idx="29">
                  <c:v>26.653288653366399</c:v>
                </c:pt>
                <c:pt idx="30">
                  <c:v>27.5884507481295</c:v>
                </c:pt>
                <c:pt idx="31">
                  <c:v>28.5236128428926</c:v>
                </c:pt>
                <c:pt idx="32">
                  <c:v>29.458774937655701</c:v>
                </c:pt>
                <c:pt idx="33">
                  <c:v>30.393937032418801</c:v>
                </c:pt>
                <c:pt idx="34">
                  <c:v>31.329099127181799</c:v>
                </c:pt>
                <c:pt idx="35">
                  <c:v>32.264261221944899</c:v>
                </c:pt>
                <c:pt idx="36">
                  <c:v>33.199423316708</c:v>
                </c:pt>
                <c:pt idx="37">
                  <c:v>34.1345854114711</c:v>
                </c:pt>
                <c:pt idx="38">
                  <c:v>35.069747506234201</c:v>
                </c:pt>
                <c:pt idx="39">
                  <c:v>36.004909600997301</c:v>
                </c:pt>
                <c:pt idx="40">
                  <c:v>36.940071695760402</c:v>
                </c:pt>
                <c:pt idx="41">
                  <c:v>37.875233790523502</c:v>
                </c:pt>
                <c:pt idx="42">
                  <c:v>38.810395885286503</c:v>
                </c:pt>
                <c:pt idx="43">
                  <c:v>39.745557980049597</c:v>
                </c:pt>
                <c:pt idx="44">
                  <c:v>40.680720074812697</c:v>
                </c:pt>
                <c:pt idx="45">
                  <c:v>41.615882169575798</c:v>
                </c:pt>
                <c:pt idx="46">
                  <c:v>42.551044264338898</c:v>
                </c:pt>
                <c:pt idx="47">
                  <c:v>43.486206359101999</c:v>
                </c:pt>
                <c:pt idx="48">
                  <c:v>44.421368453865099</c:v>
                </c:pt>
                <c:pt idx="49">
                  <c:v>45.356530548628101</c:v>
                </c:pt>
                <c:pt idx="50">
                  <c:v>46.291692643391201</c:v>
                </c:pt>
                <c:pt idx="51">
                  <c:v>47.226854738154302</c:v>
                </c:pt>
                <c:pt idx="52">
                  <c:v>48.162016832917402</c:v>
                </c:pt>
                <c:pt idx="53">
                  <c:v>49.097178927680503</c:v>
                </c:pt>
                <c:pt idx="54">
                  <c:v>50.032341022443603</c:v>
                </c:pt>
                <c:pt idx="55">
                  <c:v>50.967503117206697</c:v>
                </c:pt>
                <c:pt idx="56">
                  <c:v>51.902665211969797</c:v>
                </c:pt>
                <c:pt idx="57">
                  <c:v>52.837827306732798</c:v>
                </c:pt>
                <c:pt idx="58">
                  <c:v>53.772989401495899</c:v>
                </c:pt>
                <c:pt idx="59">
                  <c:v>54.708151496258999</c:v>
                </c:pt>
                <c:pt idx="60">
                  <c:v>55.6433135910221</c:v>
                </c:pt>
                <c:pt idx="61">
                  <c:v>56.5784756857852</c:v>
                </c:pt>
                <c:pt idx="62">
                  <c:v>57.513637780548301</c:v>
                </c:pt>
                <c:pt idx="63">
                  <c:v>58.448799875311401</c:v>
                </c:pt>
                <c:pt idx="64">
                  <c:v>59.383961970074402</c:v>
                </c:pt>
                <c:pt idx="65">
                  <c:v>60.319124064837503</c:v>
                </c:pt>
                <c:pt idx="66">
                  <c:v>61.254286159600603</c:v>
                </c:pt>
                <c:pt idx="67">
                  <c:v>62.189448254363697</c:v>
                </c:pt>
                <c:pt idx="68">
                  <c:v>63.124610349126797</c:v>
                </c:pt>
                <c:pt idx="69">
                  <c:v>64.059772443889898</c:v>
                </c:pt>
                <c:pt idx="70">
                  <c:v>64.994934538652998</c:v>
                </c:pt>
                <c:pt idx="71">
                  <c:v>65.930096633415999</c:v>
                </c:pt>
                <c:pt idx="72">
                  <c:v>66.8652587281791</c:v>
                </c:pt>
                <c:pt idx="73">
                  <c:v>67.800420822942201</c:v>
                </c:pt>
                <c:pt idx="74">
                  <c:v>68.735582917705301</c:v>
                </c:pt>
                <c:pt idx="75">
                  <c:v>69.670745012468402</c:v>
                </c:pt>
                <c:pt idx="76">
                  <c:v>70.605907107231502</c:v>
                </c:pt>
                <c:pt idx="77">
                  <c:v>71.541069201994603</c:v>
                </c:pt>
                <c:pt idx="78">
                  <c:v>72.476231296757604</c:v>
                </c:pt>
                <c:pt idx="79">
                  <c:v>73.411393391520704</c:v>
                </c:pt>
                <c:pt idx="80">
                  <c:v>74.346555486283805</c:v>
                </c:pt>
                <c:pt idx="81">
                  <c:v>75.281717581046905</c:v>
                </c:pt>
                <c:pt idx="82">
                  <c:v>76.216879675810006</c:v>
                </c:pt>
                <c:pt idx="83">
                  <c:v>77.152041770573106</c:v>
                </c:pt>
                <c:pt idx="84">
                  <c:v>78.087203865336207</c:v>
                </c:pt>
                <c:pt idx="85">
                  <c:v>79.022365960099293</c:v>
                </c:pt>
                <c:pt idx="86">
                  <c:v>79.957528054862294</c:v>
                </c:pt>
                <c:pt idx="87">
                  <c:v>80.892690149625395</c:v>
                </c:pt>
                <c:pt idx="88">
                  <c:v>81.827852244388495</c:v>
                </c:pt>
                <c:pt idx="89">
                  <c:v>82.763014339151596</c:v>
                </c:pt>
                <c:pt idx="90">
                  <c:v>83.698176433914696</c:v>
                </c:pt>
                <c:pt idx="91">
                  <c:v>84.633338528677797</c:v>
                </c:pt>
                <c:pt idx="92">
                  <c:v>85.568500623440897</c:v>
                </c:pt>
                <c:pt idx="93">
                  <c:v>86.503662718203898</c:v>
                </c:pt>
                <c:pt idx="94">
                  <c:v>87.438824812966999</c:v>
                </c:pt>
                <c:pt idx="95">
                  <c:v>88.373986907730099</c:v>
                </c:pt>
                <c:pt idx="96">
                  <c:v>89.3091490024932</c:v>
                </c:pt>
                <c:pt idx="97">
                  <c:v>90.244311097256301</c:v>
                </c:pt>
                <c:pt idx="98">
                  <c:v>91.179473192019401</c:v>
                </c:pt>
                <c:pt idx="99">
                  <c:v>92.114635286782502</c:v>
                </c:pt>
                <c:pt idx="100">
                  <c:v>93.049797381545503</c:v>
                </c:pt>
                <c:pt idx="101">
                  <c:v>93.984959476308603</c:v>
                </c:pt>
                <c:pt idx="102">
                  <c:v>94.920121571071704</c:v>
                </c:pt>
                <c:pt idx="103">
                  <c:v>95.855283665834804</c:v>
                </c:pt>
                <c:pt idx="104">
                  <c:v>96.790445760597905</c:v>
                </c:pt>
                <c:pt idx="105">
                  <c:v>97.725607855361005</c:v>
                </c:pt>
                <c:pt idx="106">
                  <c:v>98.660769950124106</c:v>
                </c:pt>
                <c:pt idx="107">
                  <c:v>99.595932044887206</c:v>
                </c:pt>
                <c:pt idx="108">
                  <c:v>100.53109413964999</c:v>
                </c:pt>
                <c:pt idx="109">
                  <c:v>101.466256234413</c:v>
                </c:pt>
                <c:pt idx="110">
                  <c:v>102.401418329176</c:v>
                </c:pt>
                <c:pt idx="111">
                  <c:v>103.33658042394001</c:v>
                </c:pt>
                <c:pt idx="112">
                  <c:v>104.27174251870299</c:v>
                </c:pt>
                <c:pt idx="113">
                  <c:v>105.20690461346599</c:v>
                </c:pt>
                <c:pt idx="114">
                  <c:v>106.142066708229</c:v>
                </c:pt>
                <c:pt idx="115">
                  <c:v>107.077228802992</c:v>
                </c:pt>
                <c:pt idx="116">
                  <c:v>108.012390897755</c:v>
                </c:pt>
                <c:pt idx="117">
                  <c:v>108.947552992518</c:v>
                </c:pt>
                <c:pt idx="118">
                  <c:v>109.882715087281</c:v>
                </c:pt>
                <c:pt idx="119">
                  <c:v>110.817877182044</c:v>
                </c:pt>
                <c:pt idx="120">
                  <c:v>111.753039276807</c:v>
                </c:pt>
                <c:pt idx="121">
                  <c:v>112.68820137157</c:v>
                </c:pt>
                <c:pt idx="122">
                  <c:v>113.623363466333</c:v>
                </c:pt>
                <c:pt idx="123">
                  <c:v>114.558525561097</c:v>
                </c:pt>
                <c:pt idx="124">
                  <c:v>115.49368765586</c:v>
                </c:pt>
                <c:pt idx="125">
                  <c:v>116.428849750623</c:v>
                </c:pt>
                <c:pt idx="126">
                  <c:v>117.364011845386</c:v>
                </c:pt>
                <c:pt idx="127">
                  <c:v>118.299173940149</c:v>
                </c:pt>
                <c:pt idx="128">
                  <c:v>119.234336034912</c:v>
                </c:pt>
                <c:pt idx="129">
                  <c:v>120.16949812967501</c:v>
                </c:pt>
                <c:pt idx="130">
                  <c:v>121.10466022443801</c:v>
                </c:pt>
                <c:pt idx="131">
                  <c:v>122.03982231920099</c:v>
                </c:pt>
                <c:pt idx="132">
                  <c:v>122.97498441396399</c:v>
                </c:pt>
                <c:pt idx="133">
                  <c:v>123.910146508727</c:v>
                </c:pt>
                <c:pt idx="134">
                  <c:v>124.84530860349</c:v>
                </c:pt>
                <c:pt idx="135">
                  <c:v>125.78047069825401</c:v>
                </c:pt>
                <c:pt idx="136">
                  <c:v>126.71563279301699</c:v>
                </c:pt>
                <c:pt idx="137">
                  <c:v>127.65079488777999</c:v>
                </c:pt>
                <c:pt idx="138">
                  <c:v>128.585956982543</c:v>
                </c:pt>
                <c:pt idx="139">
                  <c:v>129.521119077306</c:v>
                </c:pt>
                <c:pt idx="140">
                  <c:v>130.456281172069</c:v>
                </c:pt>
                <c:pt idx="141">
                  <c:v>131.391443266832</c:v>
                </c:pt>
                <c:pt idx="142">
                  <c:v>132.326605361595</c:v>
                </c:pt>
                <c:pt idx="143">
                  <c:v>133.261767456358</c:v>
                </c:pt>
                <c:pt idx="144">
                  <c:v>134.196929551121</c:v>
                </c:pt>
                <c:pt idx="145">
                  <c:v>135.132091645884</c:v>
                </c:pt>
                <c:pt idx="146">
                  <c:v>136.067253740648</c:v>
                </c:pt>
                <c:pt idx="147">
                  <c:v>137.002415835411</c:v>
                </c:pt>
                <c:pt idx="148">
                  <c:v>137.937577930174</c:v>
                </c:pt>
                <c:pt idx="149">
                  <c:v>138.872740024937</c:v>
                </c:pt>
                <c:pt idx="150">
                  <c:v>139.8079021197</c:v>
                </c:pt>
                <c:pt idx="151">
                  <c:v>140.743064214463</c:v>
                </c:pt>
                <c:pt idx="152">
                  <c:v>141.67822630922601</c:v>
                </c:pt>
                <c:pt idx="153">
                  <c:v>142.61338840398901</c:v>
                </c:pt>
                <c:pt idx="154">
                  <c:v>143.54855049875201</c:v>
                </c:pt>
                <c:pt idx="155">
                  <c:v>144.48371259351501</c:v>
                </c:pt>
                <c:pt idx="156">
                  <c:v>145.41887468827801</c:v>
                </c:pt>
                <c:pt idx="157">
                  <c:v>146.35403678304101</c:v>
                </c:pt>
                <c:pt idx="158">
                  <c:v>147.28919887780501</c:v>
                </c:pt>
                <c:pt idx="159">
                  <c:v>148.22436097256801</c:v>
                </c:pt>
                <c:pt idx="160">
                  <c:v>149.15952306733101</c:v>
                </c:pt>
                <c:pt idx="161">
                  <c:v>150.09468516209401</c:v>
                </c:pt>
                <c:pt idx="162">
                  <c:v>151.02984725685701</c:v>
                </c:pt>
                <c:pt idx="163">
                  <c:v>151.96500935162001</c:v>
                </c:pt>
                <c:pt idx="164">
                  <c:v>152.90017144638301</c:v>
                </c:pt>
                <c:pt idx="165">
                  <c:v>153.83533354114601</c:v>
                </c:pt>
                <c:pt idx="166">
                  <c:v>154.77049563590899</c:v>
                </c:pt>
                <c:pt idx="167">
                  <c:v>155.70565773067199</c:v>
                </c:pt>
                <c:pt idx="168">
                  <c:v>156.64081982543499</c:v>
                </c:pt>
                <c:pt idx="169">
                  <c:v>157.57598192019901</c:v>
                </c:pt>
                <c:pt idx="170">
                  <c:v>158.51114401496201</c:v>
                </c:pt>
                <c:pt idx="171">
                  <c:v>159.44630610972499</c:v>
                </c:pt>
                <c:pt idx="172">
                  <c:v>160.38146820448799</c:v>
                </c:pt>
                <c:pt idx="173">
                  <c:v>161.31663029925099</c:v>
                </c:pt>
                <c:pt idx="174">
                  <c:v>162.25179239401399</c:v>
                </c:pt>
                <c:pt idx="175">
                  <c:v>163.18695448877699</c:v>
                </c:pt>
                <c:pt idx="176">
                  <c:v>164.12211658353999</c:v>
                </c:pt>
                <c:pt idx="177">
                  <c:v>165.05727867830299</c:v>
                </c:pt>
                <c:pt idx="178">
                  <c:v>165.99244077306599</c:v>
                </c:pt>
                <c:pt idx="179">
                  <c:v>166.92760286782899</c:v>
                </c:pt>
                <c:pt idx="180">
                  <c:v>167.862764962592</c:v>
                </c:pt>
                <c:pt idx="181">
                  <c:v>168.79792705735599</c:v>
                </c:pt>
                <c:pt idx="182">
                  <c:v>169.73308915211899</c:v>
                </c:pt>
                <c:pt idx="183">
                  <c:v>170.66825124688199</c:v>
                </c:pt>
                <c:pt idx="184">
                  <c:v>171.60341334164499</c:v>
                </c:pt>
                <c:pt idx="185">
                  <c:v>172.538575436408</c:v>
                </c:pt>
                <c:pt idx="186">
                  <c:v>173.473737531171</c:v>
                </c:pt>
                <c:pt idx="187">
                  <c:v>174.408899625934</c:v>
                </c:pt>
                <c:pt idx="188">
                  <c:v>175.344061720697</c:v>
                </c:pt>
                <c:pt idx="189">
                  <c:v>176.27922381546</c:v>
                </c:pt>
                <c:pt idx="190">
                  <c:v>177.214385910223</c:v>
                </c:pt>
                <c:pt idx="191">
                  <c:v>178.149548004986</c:v>
                </c:pt>
                <c:pt idx="192">
                  <c:v>179.084710099749</c:v>
                </c:pt>
                <c:pt idx="193">
                  <c:v>180.019872194513</c:v>
                </c:pt>
                <c:pt idx="194">
                  <c:v>180.955034289276</c:v>
                </c:pt>
                <c:pt idx="195">
                  <c:v>181.890196384039</c:v>
                </c:pt>
                <c:pt idx="196">
                  <c:v>182.825358478802</c:v>
                </c:pt>
                <c:pt idx="197">
                  <c:v>183.760520573565</c:v>
                </c:pt>
                <c:pt idx="198">
                  <c:v>184.695682668328</c:v>
                </c:pt>
                <c:pt idx="199">
                  <c:v>185.63084476309101</c:v>
                </c:pt>
                <c:pt idx="200">
                  <c:v>186.56600685785401</c:v>
                </c:pt>
                <c:pt idx="201">
                  <c:v>187.50116895261701</c:v>
                </c:pt>
                <c:pt idx="202">
                  <c:v>188.43633104738001</c:v>
                </c:pt>
                <c:pt idx="203">
                  <c:v>189.37149314214301</c:v>
                </c:pt>
                <c:pt idx="204">
                  <c:v>190.30665523690701</c:v>
                </c:pt>
                <c:pt idx="205">
                  <c:v>191.24181733167001</c:v>
                </c:pt>
                <c:pt idx="206">
                  <c:v>192.17697942643301</c:v>
                </c:pt>
                <c:pt idx="207">
                  <c:v>193.11214152119601</c:v>
                </c:pt>
                <c:pt idx="208">
                  <c:v>194.04730361595901</c:v>
                </c:pt>
                <c:pt idx="209">
                  <c:v>194.98246571072201</c:v>
                </c:pt>
                <c:pt idx="210">
                  <c:v>195.91762780548501</c:v>
                </c:pt>
                <c:pt idx="211">
                  <c:v>196.85278990024801</c:v>
                </c:pt>
                <c:pt idx="212">
                  <c:v>197.78795199501101</c:v>
                </c:pt>
                <c:pt idx="213">
                  <c:v>198.72311408977399</c:v>
                </c:pt>
                <c:pt idx="214">
                  <c:v>199.65827618453699</c:v>
                </c:pt>
                <c:pt idx="215">
                  <c:v>200.59343827929999</c:v>
                </c:pt>
                <c:pt idx="216">
                  <c:v>201.52860037406401</c:v>
                </c:pt>
                <c:pt idx="217">
                  <c:v>202.46376246882701</c:v>
                </c:pt>
                <c:pt idx="218">
                  <c:v>203.39892456358999</c:v>
                </c:pt>
                <c:pt idx="219">
                  <c:v>204.33408665835299</c:v>
                </c:pt>
                <c:pt idx="220">
                  <c:v>205.26924875311599</c:v>
                </c:pt>
                <c:pt idx="221">
                  <c:v>206.20441084787899</c:v>
                </c:pt>
                <c:pt idx="222">
                  <c:v>207.13957294264199</c:v>
                </c:pt>
                <c:pt idx="223">
                  <c:v>208.07473503740499</c:v>
                </c:pt>
                <c:pt idx="224">
                  <c:v>209.00989713216799</c:v>
                </c:pt>
                <c:pt idx="225">
                  <c:v>209.94505922693099</c:v>
                </c:pt>
                <c:pt idx="226">
                  <c:v>210.88022132169399</c:v>
                </c:pt>
                <c:pt idx="227">
                  <c:v>211.81538341645799</c:v>
                </c:pt>
                <c:pt idx="228">
                  <c:v>212.75054551122099</c:v>
                </c:pt>
                <c:pt idx="229">
                  <c:v>213.68570760598399</c:v>
                </c:pt>
                <c:pt idx="230">
                  <c:v>214.62086970074699</c:v>
                </c:pt>
                <c:pt idx="231">
                  <c:v>215.55603179550999</c:v>
                </c:pt>
                <c:pt idx="232">
                  <c:v>216.491193890273</c:v>
                </c:pt>
                <c:pt idx="233">
                  <c:v>217.426355985036</c:v>
                </c:pt>
                <c:pt idx="234">
                  <c:v>218.361518079799</c:v>
                </c:pt>
                <c:pt idx="235">
                  <c:v>219.296680174562</c:v>
                </c:pt>
                <c:pt idx="236">
                  <c:v>220.231842269325</c:v>
                </c:pt>
                <c:pt idx="237">
                  <c:v>221.167004364088</c:v>
                </c:pt>
                <c:pt idx="238">
                  <c:v>222.102166458851</c:v>
                </c:pt>
                <c:pt idx="239">
                  <c:v>223.037328553615</c:v>
                </c:pt>
                <c:pt idx="240">
                  <c:v>223.972490648378</c:v>
                </c:pt>
                <c:pt idx="241">
                  <c:v>224.907652743141</c:v>
                </c:pt>
                <c:pt idx="242">
                  <c:v>225.842814837904</c:v>
                </c:pt>
                <c:pt idx="243">
                  <c:v>226.777976932667</c:v>
                </c:pt>
                <c:pt idx="244">
                  <c:v>227.71313902743</c:v>
                </c:pt>
                <c:pt idx="245">
                  <c:v>228.648301122193</c:v>
                </c:pt>
                <c:pt idx="246">
                  <c:v>229.58346321695601</c:v>
                </c:pt>
                <c:pt idx="247">
                  <c:v>230.51862531171901</c:v>
                </c:pt>
                <c:pt idx="248">
                  <c:v>231.45378740648201</c:v>
                </c:pt>
                <c:pt idx="249">
                  <c:v>232.38894950124501</c:v>
                </c:pt>
                <c:pt idx="250">
                  <c:v>233.32411159600801</c:v>
                </c:pt>
                <c:pt idx="251">
                  <c:v>234.25927369077201</c:v>
                </c:pt>
                <c:pt idx="252">
                  <c:v>235.19443578553501</c:v>
                </c:pt>
                <c:pt idx="253">
                  <c:v>236.12959788029801</c:v>
                </c:pt>
                <c:pt idx="254">
                  <c:v>237.06475997506101</c:v>
                </c:pt>
                <c:pt idx="255">
                  <c:v>237.99992206982401</c:v>
                </c:pt>
                <c:pt idx="256">
                  <c:v>238.93508416458701</c:v>
                </c:pt>
                <c:pt idx="257">
                  <c:v>239.87024625935001</c:v>
                </c:pt>
                <c:pt idx="258">
                  <c:v>240.80540835411301</c:v>
                </c:pt>
                <c:pt idx="259">
                  <c:v>241.74057044887601</c:v>
                </c:pt>
                <c:pt idx="260">
                  <c:v>242.67573254363899</c:v>
                </c:pt>
                <c:pt idx="261">
                  <c:v>243.61089463840199</c:v>
                </c:pt>
                <c:pt idx="262">
                  <c:v>244.54605673316601</c:v>
                </c:pt>
                <c:pt idx="263">
                  <c:v>245.48121882792901</c:v>
                </c:pt>
                <c:pt idx="264">
                  <c:v>246.41638092269201</c:v>
                </c:pt>
                <c:pt idx="265">
                  <c:v>247.35154301745499</c:v>
                </c:pt>
                <c:pt idx="266">
                  <c:v>248.28670511221799</c:v>
                </c:pt>
                <c:pt idx="267">
                  <c:v>249.22186720698099</c:v>
                </c:pt>
                <c:pt idx="268">
                  <c:v>250.15702930174399</c:v>
                </c:pt>
                <c:pt idx="269">
                  <c:v>251.09219139650699</c:v>
                </c:pt>
                <c:pt idx="270">
                  <c:v>252.02735349126999</c:v>
                </c:pt>
                <c:pt idx="271">
                  <c:v>252.96251558603299</c:v>
                </c:pt>
                <c:pt idx="272">
                  <c:v>253.89767768079599</c:v>
                </c:pt>
                <c:pt idx="273">
                  <c:v>254.83283977555899</c:v>
                </c:pt>
                <c:pt idx="274">
                  <c:v>255.76800187032299</c:v>
                </c:pt>
                <c:pt idx="275">
                  <c:v>256.70316396508599</c:v>
                </c:pt>
                <c:pt idx="276">
                  <c:v>257.63832605984902</c:v>
                </c:pt>
                <c:pt idx="277">
                  <c:v>258.57348815461199</c:v>
                </c:pt>
                <c:pt idx="278">
                  <c:v>259.50865024937502</c:v>
                </c:pt>
                <c:pt idx="279">
                  <c:v>260.443812344138</c:v>
                </c:pt>
                <c:pt idx="280">
                  <c:v>261.37897443890103</c:v>
                </c:pt>
                <c:pt idx="281">
                  <c:v>262.314136533664</c:v>
                </c:pt>
                <c:pt idx="282">
                  <c:v>263.24929862842703</c:v>
                </c:pt>
                <c:pt idx="283">
                  <c:v>264.18446072319</c:v>
                </c:pt>
                <c:pt idx="284">
                  <c:v>265.11962281795297</c:v>
                </c:pt>
                <c:pt idx="285">
                  <c:v>266.05478491271703</c:v>
                </c:pt>
                <c:pt idx="286">
                  <c:v>266.98994700748</c:v>
                </c:pt>
                <c:pt idx="287">
                  <c:v>267.92510910224303</c:v>
                </c:pt>
                <c:pt idx="288">
                  <c:v>268.860271197006</c:v>
                </c:pt>
                <c:pt idx="289">
                  <c:v>269.79543329176897</c:v>
                </c:pt>
                <c:pt idx="290">
                  <c:v>270.730595386532</c:v>
                </c:pt>
                <c:pt idx="291">
                  <c:v>271.66575748129497</c:v>
                </c:pt>
                <c:pt idx="292">
                  <c:v>272.600919576058</c:v>
                </c:pt>
                <c:pt idx="293">
                  <c:v>273.53608167082098</c:v>
                </c:pt>
                <c:pt idx="294">
                  <c:v>274.47124376558401</c:v>
                </c:pt>
                <c:pt idx="295">
                  <c:v>275.40640586034698</c:v>
                </c:pt>
                <c:pt idx="296">
                  <c:v>276.34156795511001</c:v>
                </c:pt>
                <c:pt idx="297">
                  <c:v>277.276730049874</c:v>
                </c:pt>
                <c:pt idx="298">
                  <c:v>278.21189214463698</c:v>
                </c:pt>
                <c:pt idx="299">
                  <c:v>279.14705423940001</c:v>
                </c:pt>
                <c:pt idx="300">
                  <c:v>280.08221633416298</c:v>
                </c:pt>
                <c:pt idx="301">
                  <c:v>281.01737842892601</c:v>
                </c:pt>
                <c:pt idx="302">
                  <c:v>281.95254052368898</c:v>
                </c:pt>
                <c:pt idx="303">
                  <c:v>282.88770261845201</c:v>
                </c:pt>
                <c:pt idx="304">
                  <c:v>283.82286471321498</c:v>
                </c:pt>
                <c:pt idx="305">
                  <c:v>284.75802680797801</c:v>
                </c:pt>
                <c:pt idx="306">
                  <c:v>285.69318890274099</c:v>
                </c:pt>
                <c:pt idx="307">
                  <c:v>286.62835099750401</c:v>
                </c:pt>
                <c:pt idx="308">
                  <c:v>287.56351309226699</c:v>
                </c:pt>
                <c:pt idx="309">
                  <c:v>288.49867518703098</c:v>
                </c:pt>
                <c:pt idx="310">
                  <c:v>289.43383728179401</c:v>
                </c:pt>
                <c:pt idx="311">
                  <c:v>290.36899937655699</c:v>
                </c:pt>
                <c:pt idx="312">
                  <c:v>291.30416147132001</c:v>
                </c:pt>
                <c:pt idx="313">
                  <c:v>292.23932356608299</c:v>
                </c:pt>
                <c:pt idx="314">
                  <c:v>293.17448566084602</c:v>
                </c:pt>
                <c:pt idx="315">
                  <c:v>294.10964775560899</c:v>
                </c:pt>
                <c:pt idx="316">
                  <c:v>295.04480985037202</c:v>
                </c:pt>
                <c:pt idx="317">
                  <c:v>295.97997194513499</c:v>
                </c:pt>
                <c:pt idx="318">
                  <c:v>296.91513403989802</c:v>
                </c:pt>
                <c:pt idx="319">
                  <c:v>297.85029613466099</c:v>
                </c:pt>
                <c:pt idx="320">
                  <c:v>298.78545822942499</c:v>
                </c:pt>
                <c:pt idx="321">
                  <c:v>299.72062032418802</c:v>
                </c:pt>
                <c:pt idx="322">
                  <c:v>300.65578241895099</c:v>
                </c:pt>
                <c:pt idx="323">
                  <c:v>301.59094451371402</c:v>
                </c:pt>
                <c:pt idx="324">
                  <c:v>302.52610660847699</c:v>
                </c:pt>
                <c:pt idx="325">
                  <c:v>303.46126870324002</c:v>
                </c:pt>
                <c:pt idx="326">
                  <c:v>304.396430798003</c:v>
                </c:pt>
                <c:pt idx="327">
                  <c:v>305.33159289276603</c:v>
                </c:pt>
                <c:pt idx="328">
                  <c:v>306.266754987529</c:v>
                </c:pt>
                <c:pt idx="329">
                  <c:v>307.20191708229203</c:v>
                </c:pt>
                <c:pt idx="330">
                  <c:v>308.137079177055</c:v>
                </c:pt>
                <c:pt idx="331">
                  <c:v>309.07224127181797</c:v>
                </c:pt>
                <c:pt idx="332">
                  <c:v>310.00740336658203</c:v>
                </c:pt>
                <c:pt idx="333">
                  <c:v>310.942565461345</c:v>
                </c:pt>
                <c:pt idx="334">
                  <c:v>311.87772755610803</c:v>
                </c:pt>
                <c:pt idx="335">
                  <c:v>312.812889650871</c:v>
                </c:pt>
                <c:pt idx="336">
                  <c:v>313.74805174563397</c:v>
                </c:pt>
                <c:pt idx="337">
                  <c:v>314.683213840397</c:v>
                </c:pt>
                <c:pt idx="338">
                  <c:v>315.61837593515997</c:v>
                </c:pt>
                <c:pt idx="339">
                  <c:v>316.553538029923</c:v>
                </c:pt>
                <c:pt idx="340">
                  <c:v>317.48870012468598</c:v>
                </c:pt>
                <c:pt idx="341">
                  <c:v>318.42386221944901</c:v>
                </c:pt>
                <c:pt idx="342">
                  <c:v>319.35902431421198</c:v>
                </c:pt>
                <c:pt idx="343">
                  <c:v>320.29418640897597</c:v>
                </c:pt>
                <c:pt idx="344">
                  <c:v>321.229348503739</c:v>
                </c:pt>
                <c:pt idx="345">
                  <c:v>322.16451059850198</c:v>
                </c:pt>
                <c:pt idx="346">
                  <c:v>323.09967269326501</c:v>
                </c:pt>
                <c:pt idx="347">
                  <c:v>324.03483478802798</c:v>
                </c:pt>
                <c:pt idx="348">
                  <c:v>324.96999688279101</c:v>
                </c:pt>
                <c:pt idx="349">
                  <c:v>325.90515897755398</c:v>
                </c:pt>
                <c:pt idx="350">
                  <c:v>326.84032107231701</c:v>
                </c:pt>
                <c:pt idx="351">
                  <c:v>327.77548316707998</c:v>
                </c:pt>
                <c:pt idx="352">
                  <c:v>328.71064526184301</c:v>
                </c:pt>
                <c:pt idx="353">
                  <c:v>329.64580735660599</c:v>
                </c:pt>
                <c:pt idx="354">
                  <c:v>330.58096945136901</c:v>
                </c:pt>
                <c:pt idx="355">
                  <c:v>331.51613154613301</c:v>
                </c:pt>
                <c:pt idx="356">
                  <c:v>332.45129364089598</c:v>
                </c:pt>
                <c:pt idx="357">
                  <c:v>333.38645573565901</c:v>
                </c:pt>
                <c:pt idx="358">
                  <c:v>334.32161783042199</c:v>
                </c:pt>
                <c:pt idx="359">
                  <c:v>335.25677992518501</c:v>
                </c:pt>
                <c:pt idx="360">
                  <c:v>336.19194201994799</c:v>
                </c:pt>
                <c:pt idx="361">
                  <c:v>337.12710411471102</c:v>
                </c:pt>
                <c:pt idx="362">
                  <c:v>338.06226620947399</c:v>
                </c:pt>
                <c:pt idx="363">
                  <c:v>338.99742830423702</c:v>
                </c:pt>
                <c:pt idx="364">
                  <c:v>339.93259039899999</c:v>
                </c:pt>
                <c:pt idx="365">
                  <c:v>340.86775249376302</c:v>
                </c:pt>
                <c:pt idx="366">
                  <c:v>341.80291458852599</c:v>
                </c:pt>
                <c:pt idx="367">
                  <c:v>342.73807668328999</c:v>
                </c:pt>
                <c:pt idx="368">
                  <c:v>343.67323877805302</c:v>
                </c:pt>
                <c:pt idx="369">
                  <c:v>344.60840087281599</c:v>
                </c:pt>
                <c:pt idx="370">
                  <c:v>345.54356296757902</c:v>
                </c:pt>
                <c:pt idx="371">
                  <c:v>346.47872506234199</c:v>
                </c:pt>
                <c:pt idx="372">
                  <c:v>347.41388715710502</c:v>
                </c:pt>
                <c:pt idx="373">
                  <c:v>348.349049251868</c:v>
                </c:pt>
                <c:pt idx="374">
                  <c:v>349.28421134663103</c:v>
                </c:pt>
                <c:pt idx="375">
                  <c:v>350.219373441394</c:v>
                </c:pt>
                <c:pt idx="376">
                  <c:v>351.15453553615703</c:v>
                </c:pt>
                <c:pt idx="377">
                  <c:v>352.08969763092</c:v>
                </c:pt>
                <c:pt idx="378">
                  <c:v>353.024859725684</c:v>
                </c:pt>
                <c:pt idx="379">
                  <c:v>353.96002182044703</c:v>
                </c:pt>
                <c:pt idx="380">
                  <c:v>354.89518391521</c:v>
                </c:pt>
                <c:pt idx="381">
                  <c:v>355.83034600997303</c:v>
                </c:pt>
                <c:pt idx="382">
                  <c:v>356.765508104736</c:v>
                </c:pt>
                <c:pt idx="383">
                  <c:v>357.70067019949897</c:v>
                </c:pt>
                <c:pt idx="384">
                  <c:v>358.635832294262</c:v>
                </c:pt>
                <c:pt idx="385">
                  <c:v>359.57099438902497</c:v>
                </c:pt>
                <c:pt idx="386">
                  <c:v>360.506156483788</c:v>
                </c:pt>
                <c:pt idx="387">
                  <c:v>361.44131857855098</c:v>
                </c:pt>
                <c:pt idx="388">
                  <c:v>362.37648067331401</c:v>
                </c:pt>
                <c:pt idx="389">
                  <c:v>363.31164276807698</c:v>
                </c:pt>
                <c:pt idx="390">
                  <c:v>364.24680486284097</c:v>
                </c:pt>
                <c:pt idx="391">
                  <c:v>365.181966957604</c:v>
                </c:pt>
                <c:pt idx="392">
                  <c:v>366.11712905236698</c:v>
                </c:pt>
                <c:pt idx="393">
                  <c:v>367.05229114713001</c:v>
                </c:pt>
                <c:pt idx="394">
                  <c:v>367.98745324189298</c:v>
                </c:pt>
                <c:pt idx="395">
                  <c:v>368.92261533665601</c:v>
                </c:pt>
                <c:pt idx="396">
                  <c:v>369.85777743141898</c:v>
                </c:pt>
                <c:pt idx="397">
                  <c:v>370.79293952618201</c:v>
                </c:pt>
                <c:pt idx="398">
                  <c:v>371.72810162094498</c:v>
                </c:pt>
                <c:pt idx="399">
                  <c:v>372.66326371570801</c:v>
                </c:pt>
                <c:pt idx="400">
                  <c:v>373.59842581047099</c:v>
                </c:pt>
                <c:pt idx="401">
                  <c:v>374.53358790523498</c:v>
                </c:pt>
                <c:pt idx="402">
                  <c:v>375.46874999999801</c:v>
                </c:pt>
                <c:pt idx="403">
                  <c:v>376.40391209476098</c:v>
                </c:pt>
                <c:pt idx="404">
                  <c:v>377.33907418952401</c:v>
                </c:pt>
                <c:pt idx="405">
                  <c:v>378.27423628428699</c:v>
                </c:pt>
                <c:pt idx="406">
                  <c:v>379.20939837905001</c:v>
                </c:pt>
                <c:pt idx="407">
                  <c:v>380.14456047381299</c:v>
                </c:pt>
                <c:pt idx="408">
                  <c:v>381.07972256857602</c:v>
                </c:pt>
                <c:pt idx="409">
                  <c:v>382.01488466333899</c:v>
                </c:pt>
                <c:pt idx="410">
                  <c:v>382.95004675810202</c:v>
                </c:pt>
                <c:pt idx="411">
                  <c:v>383.88520885286499</c:v>
                </c:pt>
                <c:pt idx="412">
                  <c:v>384.82037094762802</c:v>
                </c:pt>
                <c:pt idx="413">
                  <c:v>385.75553304239202</c:v>
                </c:pt>
                <c:pt idx="414">
                  <c:v>386.69069513715499</c:v>
                </c:pt>
                <c:pt idx="415">
                  <c:v>387.62585723191802</c:v>
                </c:pt>
                <c:pt idx="416">
                  <c:v>388.56101932668099</c:v>
                </c:pt>
                <c:pt idx="417">
                  <c:v>389.49618142144402</c:v>
                </c:pt>
                <c:pt idx="418">
                  <c:v>390.43134351620699</c:v>
                </c:pt>
                <c:pt idx="419">
                  <c:v>391.36650561097002</c:v>
                </c:pt>
                <c:pt idx="420">
                  <c:v>392.301667705733</c:v>
                </c:pt>
                <c:pt idx="421">
                  <c:v>393.23682980049603</c:v>
                </c:pt>
                <c:pt idx="422">
                  <c:v>394.171991895259</c:v>
                </c:pt>
                <c:pt idx="423">
                  <c:v>395.10715399002203</c:v>
                </c:pt>
                <c:pt idx="424">
                  <c:v>396.042316084785</c:v>
                </c:pt>
                <c:pt idx="425">
                  <c:v>396.977478179549</c:v>
                </c:pt>
                <c:pt idx="426">
                  <c:v>397.91264027431203</c:v>
                </c:pt>
                <c:pt idx="427">
                  <c:v>398.847802369075</c:v>
                </c:pt>
                <c:pt idx="428">
                  <c:v>399.78296446383803</c:v>
                </c:pt>
                <c:pt idx="429">
                  <c:v>400.718126558601</c:v>
                </c:pt>
                <c:pt idx="430">
                  <c:v>401.65328865336397</c:v>
                </c:pt>
                <c:pt idx="431">
                  <c:v>402.588450748127</c:v>
                </c:pt>
                <c:pt idx="432">
                  <c:v>403.52361284288997</c:v>
                </c:pt>
                <c:pt idx="433">
                  <c:v>402.588450748127</c:v>
                </c:pt>
                <c:pt idx="434">
                  <c:v>401.65328865336397</c:v>
                </c:pt>
                <c:pt idx="435">
                  <c:v>400.718126558601</c:v>
                </c:pt>
                <c:pt idx="436">
                  <c:v>399.78296446383803</c:v>
                </c:pt>
                <c:pt idx="437">
                  <c:v>398.847802369075</c:v>
                </c:pt>
                <c:pt idx="438">
                  <c:v>397.91264027431203</c:v>
                </c:pt>
                <c:pt idx="439">
                  <c:v>396.977478179549</c:v>
                </c:pt>
                <c:pt idx="440">
                  <c:v>396.042316084785</c:v>
                </c:pt>
                <c:pt idx="441">
                  <c:v>395.10715399002203</c:v>
                </c:pt>
                <c:pt idx="442">
                  <c:v>394.171991895259</c:v>
                </c:pt>
                <c:pt idx="443">
                  <c:v>393.23682980049603</c:v>
                </c:pt>
                <c:pt idx="444">
                  <c:v>392.301667705733</c:v>
                </c:pt>
                <c:pt idx="445">
                  <c:v>391.36650561097002</c:v>
                </c:pt>
                <c:pt idx="446">
                  <c:v>390.43134351620699</c:v>
                </c:pt>
                <c:pt idx="447">
                  <c:v>389.49618142144402</c:v>
                </c:pt>
                <c:pt idx="448">
                  <c:v>388.56101932668099</c:v>
                </c:pt>
                <c:pt idx="449">
                  <c:v>387.62585723191802</c:v>
                </c:pt>
                <c:pt idx="450">
                  <c:v>386.69069513715499</c:v>
                </c:pt>
                <c:pt idx="451">
                  <c:v>385.75553304239202</c:v>
                </c:pt>
                <c:pt idx="452">
                  <c:v>384.82037094762802</c:v>
                </c:pt>
                <c:pt idx="453">
                  <c:v>383.88520885286499</c:v>
                </c:pt>
                <c:pt idx="454">
                  <c:v>382.95004675810202</c:v>
                </c:pt>
                <c:pt idx="455">
                  <c:v>382.01488466333899</c:v>
                </c:pt>
                <c:pt idx="456">
                  <c:v>381.07972256857602</c:v>
                </c:pt>
                <c:pt idx="457">
                  <c:v>380.14456047381299</c:v>
                </c:pt>
                <c:pt idx="458">
                  <c:v>379.20939837905001</c:v>
                </c:pt>
                <c:pt idx="459">
                  <c:v>378.27423628428699</c:v>
                </c:pt>
                <c:pt idx="460">
                  <c:v>377.33907418952401</c:v>
                </c:pt>
                <c:pt idx="461">
                  <c:v>376.40391209476098</c:v>
                </c:pt>
                <c:pt idx="462">
                  <c:v>375.46874999999801</c:v>
                </c:pt>
                <c:pt idx="463">
                  <c:v>374.53358790523498</c:v>
                </c:pt>
                <c:pt idx="464">
                  <c:v>373.59842581047099</c:v>
                </c:pt>
                <c:pt idx="465">
                  <c:v>372.66326371570801</c:v>
                </c:pt>
                <c:pt idx="466">
                  <c:v>371.72810162094498</c:v>
                </c:pt>
                <c:pt idx="467">
                  <c:v>370.79293952618201</c:v>
                </c:pt>
                <c:pt idx="468">
                  <c:v>369.85777743141898</c:v>
                </c:pt>
                <c:pt idx="469">
                  <c:v>368.92261533665601</c:v>
                </c:pt>
                <c:pt idx="470">
                  <c:v>367.98745324189298</c:v>
                </c:pt>
                <c:pt idx="471">
                  <c:v>367.05229114713001</c:v>
                </c:pt>
                <c:pt idx="472">
                  <c:v>366.11712905236698</c:v>
                </c:pt>
                <c:pt idx="473">
                  <c:v>365.181966957604</c:v>
                </c:pt>
                <c:pt idx="474">
                  <c:v>364.24680486284097</c:v>
                </c:pt>
                <c:pt idx="475">
                  <c:v>363.31164276807698</c:v>
                </c:pt>
                <c:pt idx="476">
                  <c:v>362.37648067331401</c:v>
                </c:pt>
                <c:pt idx="477">
                  <c:v>361.44131857855098</c:v>
                </c:pt>
                <c:pt idx="478">
                  <c:v>360.506156483788</c:v>
                </c:pt>
                <c:pt idx="479">
                  <c:v>359.57099438902497</c:v>
                </c:pt>
                <c:pt idx="480">
                  <c:v>358.635832294262</c:v>
                </c:pt>
                <c:pt idx="481">
                  <c:v>357.70067019949897</c:v>
                </c:pt>
                <c:pt idx="482">
                  <c:v>356.765508104736</c:v>
                </c:pt>
                <c:pt idx="483">
                  <c:v>355.83034600997303</c:v>
                </c:pt>
                <c:pt idx="484">
                  <c:v>354.89518391521</c:v>
                </c:pt>
                <c:pt idx="485">
                  <c:v>353.96002182044703</c:v>
                </c:pt>
                <c:pt idx="486">
                  <c:v>353.024859725684</c:v>
                </c:pt>
                <c:pt idx="487">
                  <c:v>352.08969763092</c:v>
                </c:pt>
                <c:pt idx="488">
                  <c:v>351.15453553615703</c:v>
                </c:pt>
                <c:pt idx="489">
                  <c:v>350.219373441394</c:v>
                </c:pt>
                <c:pt idx="490">
                  <c:v>349.28421134663103</c:v>
                </c:pt>
                <c:pt idx="491">
                  <c:v>348.349049251868</c:v>
                </c:pt>
                <c:pt idx="492">
                  <c:v>347.41388715710502</c:v>
                </c:pt>
                <c:pt idx="493">
                  <c:v>346.47872506234199</c:v>
                </c:pt>
                <c:pt idx="494">
                  <c:v>345.54356296757902</c:v>
                </c:pt>
                <c:pt idx="495">
                  <c:v>344.60840087281599</c:v>
                </c:pt>
                <c:pt idx="496">
                  <c:v>343.67323877805302</c:v>
                </c:pt>
                <c:pt idx="497">
                  <c:v>342.73807668328999</c:v>
                </c:pt>
                <c:pt idx="498">
                  <c:v>341.80291458852599</c:v>
                </c:pt>
                <c:pt idx="499">
                  <c:v>340.86775249376302</c:v>
                </c:pt>
                <c:pt idx="500">
                  <c:v>339.93259039899999</c:v>
                </c:pt>
                <c:pt idx="501">
                  <c:v>338.99742830423702</c:v>
                </c:pt>
                <c:pt idx="502">
                  <c:v>338.06226620947399</c:v>
                </c:pt>
                <c:pt idx="503">
                  <c:v>337.12710411471102</c:v>
                </c:pt>
                <c:pt idx="504">
                  <c:v>336.19194201994799</c:v>
                </c:pt>
                <c:pt idx="505">
                  <c:v>335.25677992518501</c:v>
                </c:pt>
                <c:pt idx="506">
                  <c:v>334.32161783042199</c:v>
                </c:pt>
                <c:pt idx="507">
                  <c:v>333.38645573565901</c:v>
                </c:pt>
                <c:pt idx="508">
                  <c:v>332.45129364089598</c:v>
                </c:pt>
                <c:pt idx="509">
                  <c:v>331.51613154613301</c:v>
                </c:pt>
                <c:pt idx="510">
                  <c:v>330.58096945136901</c:v>
                </c:pt>
                <c:pt idx="511">
                  <c:v>329.64580735660599</c:v>
                </c:pt>
                <c:pt idx="512">
                  <c:v>328.71064526184301</c:v>
                </c:pt>
                <c:pt idx="513">
                  <c:v>327.77548316707998</c:v>
                </c:pt>
                <c:pt idx="514">
                  <c:v>326.84032107231701</c:v>
                </c:pt>
                <c:pt idx="515">
                  <c:v>325.90515897755398</c:v>
                </c:pt>
                <c:pt idx="516">
                  <c:v>324.96999688279101</c:v>
                </c:pt>
                <c:pt idx="517">
                  <c:v>324.03483478802798</c:v>
                </c:pt>
                <c:pt idx="518">
                  <c:v>323.09967269326501</c:v>
                </c:pt>
                <c:pt idx="519">
                  <c:v>322.16451059850198</c:v>
                </c:pt>
                <c:pt idx="520">
                  <c:v>321.229348503739</c:v>
                </c:pt>
                <c:pt idx="521">
                  <c:v>320.29418640897597</c:v>
                </c:pt>
                <c:pt idx="522">
                  <c:v>319.35902431421198</c:v>
                </c:pt>
                <c:pt idx="523">
                  <c:v>318.42386221944901</c:v>
                </c:pt>
                <c:pt idx="524">
                  <c:v>317.48870012468598</c:v>
                </c:pt>
                <c:pt idx="525">
                  <c:v>316.553538029923</c:v>
                </c:pt>
                <c:pt idx="526">
                  <c:v>315.61837593515997</c:v>
                </c:pt>
                <c:pt idx="527">
                  <c:v>314.683213840397</c:v>
                </c:pt>
                <c:pt idx="528">
                  <c:v>313.74805174563397</c:v>
                </c:pt>
                <c:pt idx="529">
                  <c:v>312.812889650871</c:v>
                </c:pt>
                <c:pt idx="530">
                  <c:v>311.87772755610803</c:v>
                </c:pt>
                <c:pt idx="531">
                  <c:v>310.942565461345</c:v>
                </c:pt>
                <c:pt idx="532">
                  <c:v>310.00740336658203</c:v>
                </c:pt>
                <c:pt idx="533">
                  <c:v>309.07224127181797</c:v>
                </c:pt>
                <c:pt idx="534">
                  <c:v>308.137079177055</c:v>
                </c:pt>
                <c:pt idx="535">
                  <c:v>307.20191708229203</c:v>
                </c:pt>
                <c:pt idx="536">
                  <c:v>306.266754987529</c:v>
                </c:pt>
                <c:pt idx="537">
                  <c:v>305.33159289276603</c:v>
                </c:pt>
                <c:pt idx="538">
                  <c:v>304.396430798003</c:v>
                </c:pt>
                <c:pt idx="539">
                  <c:v>303.46126870324002</c:v>
                </c:pt>
                <c:pt idx="540">
                  <c:v>302.52610660847699</c:v>
                </c:pt>
                <c:pt idx="541">
                  <c:v>301.59094451371402</c:v>
                </c:pt>
                <c:pt idx="542">
                  <c:v>300.65578241895099</c:v>
                </c:pt>
                <c:pt idx="543">
                  <c:v>299.72062032418802</c:v>
                </c:pt>
                <c:pt idx="544">
                  <c:v>298.78545822942499</c:v>
                </c:pt>
                <c:pt idx="545">
                  <c:v>297.85029613466099</c:v>
                </c:pt>
                <c:pt idx="546">
                  <c:v>296.91513403989802</c:v>
                </c:pt>
                <c:pt idx="547">
                  <c:v>295.97997194513499</c:v>
                </c:pt>
                <c:pt idx="548">
                  <c:v>295.04480985037202</c:v>
                </c:pt>
                <c:pt idx="549">
                  <c:v>294.10964775560899</c:v>
                </c:pt>
                <c:pt idx="550">
                  <c:v>293.17448566084602</c:v>
                </c:pt>
                <c:pt idx="551">
                  <c:v>292.23932356608299</c:v>
                </c:pt>
                <c:pt idx="552">
                  <c:v>291.30416147132001</c:v>
                </c:pt>
                <c:pt idx="553">
                  <c:v>290.36899937655699</c:v>
                </c:pt>
                <c:pt idx="554">
                  <c:v>289.43383728179401</c:v>
                </c:pt>
                <c:pt idx="555">
                  <c:v>288.49867518703098</c:v>
                </c:pt>
                <c:pt idx="556">
                  <c:v>287.56351309226699</c:v>
                </c:pt>
                <c:pt idx="557">
                  <c:v>286.62835099750401</c:v>
                </c:pt>
                <c:pt idx="558">
                  <c:v>285.69318890274099</c:v>
                </c:pt>
                <c:pt idx="559">
                  <c:v>284.75802680797801</c:v>
                </c:pt>
                <c:pt idx="560">
                  <c:v>283.82286471321498</c:v>
                </c:pt>
                <c:pt idx="561">
                  <c:v>282.88770261845201</c:v>
                </c:pt>
                <c:pt idx="562">
                  <c:v>281.95254052368898</c:v>
                </c:pt>
                <c:pt idx="563">
                  <c:v>281.01737842892601</c:v>
                </c:pt>
                <c:pt idx="564">
                  <c:v>280.08221633416298</c:v>
                </c:pt>
                <c:pt idx="565">
                  <c:v>279.14705423940001</c:v>
                </c:pt>
                <c:pt idx="566">
                  <c:v>278.21189214463698</c:v>
                </c:pt>
                <c:pt idx="567">
                  <c:v>277.276730049874</c:v>
                </c:pt>
                <c:pt idx="568">
                  <c:v>276.34156795511001</c:v>
                </c:pt>
                <c:pt idx="569">
                  <c:v>275.40640586034698</c:v>
                </c:pt>
                <c:pt idx="570">
                  <c:v>274.47124376558401</c:v>
                </c:pt>
                <c:pt idx="571">
                  <c:v>273.53608167082098</c:v>
                </c:pt>
                <c:pt idx="572">
                  <c:v>272.600919576058</c:v>
                </c:pt>
                <c:pt idx="573">
                  <c:v>271.66575748129497</c:v>
                </c:pt>
                <c:pt idx="574">
                  <c:v>270.730595386532</c:v>
                </c:pt>
                <c:pt idx="575">
                  <c:v>269.79543329176897</c:v>
                </c:pt>
                <c:pt idx="576">
                  <c:v>268.860271197006</c:v>
                </c:pt>
                <c:pt idx="577">
                  <c:v>267.92510910224303</c:v>
                </c:pt>
                <c:pt idx="578">
                  <c:v>266.98994700748</c:v>
                </c:pt>
                <c:pt idx="579">
                  <c:v>266.05478491271703</c:v>
                </c:pt>
                <c:pt idx="580">
                  <c:v>265.11962281795297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D48-4334-81EA-F61D391D6085}"/>
            </c:ext>
          </c:extLst>
        </c:ser>
        <c:ser>
          <c:idx val="6"/>
          <c:order val="6"/>
          <c:tx>
            <c:v>0% 200kPa</c:v>
          </c:tx>
          <c:spPr>
            <a:ln w="2880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Exp_res!$Y$3:$Y$150</c:f>
              <c:numCache>
                <c:formatCode>General</c:formatCode>
                <c:ptCount val="148"/>
                <c:pt idx="0">
                  <c:v>0</c:v>
                </c:pt>
                <c:pt idx="1">
                  <c:v>1.0065585056847201E-3</c:v>
                </c:pt>
                <c:pt idx="2">
                  <c:v>4.0262340227389002E-3</c:v>
                </c:pt>
                <c:pt idx="3">
                  <c:v>8.0524680454777901E-3</c:v>
                </c:pt>
                <c:pt idx="4">
                  <c:v>1.1072143562532E-2</c:v>
                </c:pt>
                <c:pt idx="5">
                  <c:v>1.6608215343797899E-2</c:v>
                </c:pt>
                <c:pt idx="6">
                  <c:v>2.3150845630748599E-2</c:v>
                </c:pt>
                <c:pt idx="7">
                  <c:v>3.0196755170541701E-2</c:v>
                </c:pt>
                <c:pt idx="8">
                  <c:v>3.6236106204650002E-2</c:v>
                </c:pt>
                <c:pt idx="9">
                  <c:v>4.1772177985916002E-2</c:v>
                </c:pt>
                <c:pt idx="10">
                  <c:v>4.8314808272866799E-2</c:v>
                </c:pt>
                <c:pt idx="11">
                  <c:v>5.5863997065502199E-2</c:v>
                </c:pt>
                <c:pt idx="12">
                  <c:v>6.1903348099610497E-2</c:v>
                </c:pt>
                <c:pt idx="13">
                  <c:v>6.7942699133718795E-2</c:v>
                </c:pt>
                <c:pt idx="14">
                  <c:v>7.3982050167827204E-2</c:v>
                </c:pt>
                <c:pt idx="15">
                  <c:v>8.0021401201935502E-2</c:v>
                </c:pt>
                <c:pt idx="16">
                  <c:v>8.9080427753098004E-2</c:v>
                </c:pt>
                <c:pt idx="17">
                  <c:v>9.5623058040048697E-2</c:v>
                </c:pt>
                <c:pt idx="18">
                  <c:v>0.103172246832684</c:v>
                </c:pt>
                <c:pt idx="19">
                  <c:v>0.11575422815374301</c:v>
                </c:pt>
                <c:pt idx="20">
                  <c:v>0.13135588499185599</c:v>
                </c:pt>
                <c:pt idx="21">
                  <c:v>0.139911632290177</c:v>
                </c:pt>
                <c:pt idx="22">
                  <c:v>0.15048049659986601</c:v>
                </c:pt>
                <c:pt idx="23">
                  <c:v>0.16155264016239801</c:v>
                </c:pt>
                <c:pt idx="24">
                  <c:v>0.17212150447208799</c:v>
                </c:pt>
                <c:pt idx="25">
                  <c:v>0.18168381027609301</c:v>
                </c:pt>
                <c:pt idx="26">
                  <c:v>0.200808421884102</c:v>
                </c:pt>
                <c:pt idx="27">
                  <c:v>0</c:v>
                </c:pt>
                <c:pt idx="28">
                  <c:v>2.51600778316538E-3</c:v>
                </c:pt>
                <c:pt idx="29">
                  <c:v>5.5352171229638399E-3</c:v>
                </c:pt>
                <c:pt idx="30">
                  <c:v>9.0576280193953706E-3</c:v>
                </c:pt>
                <c:pt idx="31">
                  <c:v>1.25800389158269E-2</c:v>
                </c:pt>
                <c:pt idx="32">
                  <c:v>2.0128062265322998E-2</c:v>
                </c:pt>
                <c:pt idx="33">
                  <c:v>3.01920933979846E-2</c:v>
                </c:pt>
                <c:pt idx="34">
                  <c:v>4.2772132313811502E-2</c:v>
                </c:pt>
                <c:pt idx="35">
                  <c:v>4.8810550993408398E-2</c:v>
                </c:pt>
                <c:pt idx="36">
                  <c:v>6.0887388352602198E-2</c:v>
                </c:pt>
                <c:pt idx="37">
                  <c:v>7.2461024155163006E-2</c:v>
                </c:pt>
                <c:pt idx="38">
                  <c:v>8.5041063070989895E-2</c:v>
                </c:pt>
                <c:pt idx="39">
                  <c:v>0.10567232689294601</c:v>
                </c:pt>
                <c:pt idx="40">
                  <c:v>0.11422675335570801</c:v>
                </c:pt>
                <c:pt idx="41">
                  <c:v>0.133348412507765</c:v>
                </c:pt>
                <c:pt idx="42">
                  <c:v>0.14290924208379399</c:v>
                </c:pt>
                <c:pt idx="43">
                  <c:v>0.155992482556254</c:v>
                </c:pt>
                <c:pt idx="44">
                  <c:v>0.17159173081187901</c:v>
                </c:pt>
                <c:pt idx="45">
                  <c:v>0.182158963501174</c:v>
                </c:pt>
                <c:pt idx="46">
                  <c:v>0.18970698685067</c:v>
                </c:pt>
                <c:pt idx="47">
                  <c:v>0.198764614870065</c:v>
                </c:pt>
                <c:pt idx="48">
                  <c:v>0.20329342887976301</c:v>
                </c:pt>
              </c:numCache>
            </c:numRef>
          </c:xVal>
          <c:yVal>
            <c:numRef>
              <c:f>Exp_res!$Z$3:$Z$150</c:f>
              <c:numCache>
                <c:formatCode>General</c:formatCode>
                <c:ptCount val="148"/>
                <c:pt idx="0">
                  <c:v>0</c:v>
                </c:pt>
                <c:pt idx="1">
                  <c:v>69.034383399590695</c:v>
                </c:pt>
                <c:pt idx="2">
                  <c:v>225.68942754635199</c:v>
                </c:pt>
                <c:pt idx="3">
                  <c:v>367.79026664024002</c:v>
                </c:pt>
                <c:pt idx="4">
                  <c:v>430.82995751573799</c:v>
                </c:pt>
                <c:pt idx="5">
                  <c:v>496.27807827839399</c:v>
                </c:pt>
                <c:pt idx="6">
                  <c:v>536.83102444551503</c:v>
                </c:pt>
                <c:pt idx="7">
                  <c:v>537.69991956987803</c:v>
                </c:pt>
                <c:pt idx="8">
                  <c:v>556.64972980325194</c:v>
                </c:pt>
                <c:pt idx="9">
                  <c:v>571.39400698264706</c:v>
                </c:pt>
                <c:pt idx="10">
                  <c:v>565.15912661663901</c:v>
                </c:pt>
                <c:pt idx="11">
                  <c:v>540.67043444997296</c:v>
                </c:pt>
                <c:pt idx="12">
                  <c:v>542.03325809493197</c:v>
                </c:pt>
                <c:pt idx="13">
                  <c:v>553.99269193661996</c:v>
                </c:pt>
                <c:pt idx="14">
                  <c:v>564.11008437139606</c:v>
                </c:pt>
                <c:pt idx="15">
                  <c:v>515.34353084436896</c:v>
                </c:pt>
                <c:pt idx="16">
                  <c:v>542.54519900145795</c:v>
                </c:pt>
                <c:pt idx="17">
                  <c:v>529.91649751996897</c:v>
                </c:pt>
                <c:pt idx="18">
                  <c:v>523.62979923336695</c:v>
                </c:pt>
                <c:pt idx="19">
                  <c:v>526.12572147471406</c:v>
                </c:pt>
                <c:pt idx="20">
                  <c:v>512.17899122409904</c:v>
                </c:pt>
                <c:pt idx="21">
                  <c:v>476.43475395318802</c:v>
                </c:pt>
                <c:pt idx="22">
                  <c:v>492.12143241919398</c:v>
                </c:pt>
                <c:pt idx="23">
                  <c:v>494.33358253805801</c:v>
                </c:pt>
                <c:pt idx="24">
                  <c:v>492.16422411839199</c:v>
                </c:pt>
                <c:pt idx="25">
                  <c:v>483.53636975054701</c:v>
                </c:pt>
                <c:pt idx="26">
                  <c:v>466.30419375592999</c:v>
                </c:pt>
                <c:pt idx="27">
                  <c:v>0</c:v>
                </c:pt>
                <c:pt idx="28">
                  <c:v>78.420400534719505</c:v>
                </c:pt>
                <c:pt idx="29">
                  <c:v>237.163488144989</c:v>
                </c:pt>
                <c:pt idx="30">
                  <c:v>357.709881960632</c:v>
                </c:pt>
                <c:pt idx="31">
                  <c:v>426.04882121351602</c:v>
                </c:pt>
                <c:pt idx="32">
                  <c:v>498.27150607259699</c:v>
                </c:pt>
                <c:pt idx="33">
                  <c:v>564.42166064143396</c:v>
                </c:pt>
                <c:pt idx="34">
                  <c:v>562.83610941588995</c:v>
                </c:pt>
                <c:pt idx="35">
                  <c:v>573.43511562481604</c:v>
                </c:pt>
                <c:pt idx="36">
                  <c:v>553.70314204495901</c:v>
                </c:pt>
                <c:pt idx="37">
                  <c:v>584.82452568397105</c:v>
                </c:pt>
                <c:pt idx="38">
                  <c:v>550.90803340131902</c:v>
                </c:pt>
                <c:pt idx="39">
                  <c:v>546.65828273058003</c:v>
                </c:pt>
                <c:pt idx="40">
                  <c:v>544.42991768691695</c:v>
                </c:pt>
                <c:pt idx="41">
                  <c:v>507.55908173549301</c:v>
                </c:pt>
                <c:pt idx="42">
                  <c:v>531.084332528701</c:v>
                </c:pt>
                <c:pt idx="43">
                  <c:v>511.496078300482</c:v>
                </c:pt>
                <c:pt idx="44">
                  <c:v>477.42933146378101</c:v>
                </c:pt>
                <c:pt idx="45">
                  <c:v>506.01009104900299</c:v>
                </c:pt>
                <c:pt idx="46">
                  <c:v>500.89016682249201</c:v>
                </c:pt>
                <c:pt idx="47">
                  <c:v>478.80488194669601</c:v>
                </c:pt>
                <c:pt idx="48">
                  <c:v>490.27630999269701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D48-4334-81EA-F61D391D6085}"/>
            </c:ext>
          </c:extLst>
        </c:ser>
        <c:ser>
          <c:idx val="7"/>
          <c:order val="7"/>
          <c:tx>
            <c:v>0.5% 200kPa</c:v>
          </c:tx>
          <c:spPr>
            <a:ln w="2880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Exp_res!$AC$3:$AC$650</c:f>
              <c:numCache>
                <c:formatCode>General</c:formatCode>
                <c:ptCount val="648"/>
                <c:pt idx="0">
                  <c:v>0</c:v>
                </c:pt>
                <c:pt idx="1">
                  <c:v>2.0134233859892101E-3</c:v>
                </c:pt>
                <c:pt idx="2">
                  <c:v>5.5369143114703404E-3</c:v>
                </c:pt>
                <c:pt idx="3">
                  <c:v>9.0604052369514607E-3</c:v>
                </c:pt>
                <c:pt idx="4">
                  <c:v>1.3087252008929901E-2</c:v>
                </c:pt>
                <c:pt idx="5">
                  <c:v>1.8120810473902901E-2</c:v>
                </c:pt>
                <c:pt idx="6">
                  <c:v>3.12080624828328E-2</c:v>
                </c:pt>
                <c:pt idx="7">
                  <c:v>4.1275179412778903E-2</c:v>
                </c:pt>
                <c:pt idx="8">
                  <c:v>5.9395989886681801E-2</c:v>
                </c:pt>
                <c:pt idx="9">
                  <c:v>6.6442971737644005E-2</c:v>
                </c:pt>
                <c:pt idx="10">
                  <c:v>7.7013444514087398E-2</c:v>
                </c:pt>
                <c:pt idx="11">
                  <c:v>8.9597340676520004E-2</c:v>
                </c:pt>
                <c:pt idx="12">
                  <c:v>9.9664457606466E-2</c:v>
                </c:pt>
                <c:pt idx="13">
                  <c:v>0.111744997922401</c:v>
                </c:pt>
                <c:pt idx="14">
                  <c:v>0.12130875900585</c:v>
                </c:pt>
                <c:pt idx="15">
                  <c:v>0.136409434400769</c:v>
                </c:pt>
                <c:pt idx="16">
                  <c:v>0.14395977209822899</c:v>
                </c:pt>
                <c:pt idx="17">
                  <c:v>0.14899333056320199</c:v>
                </c:pt>
                <c:pt idx="18">
                  <c:v>0.15956380333964501</c:v>
                </c:pt>
                <c:pt idx="19">
                  <c:v>0.17567119042755899</c:v>
                </c:pt>
                <c:pt idx="20">
                  <c:v>0.194295356747959</c:v>
                </c:pt>
                <c:pt idx="21">
                  <c:v>0.20587254121739701</c:v>
                </c:pt>
                <c:pt idx="22">
                  <c:v>0</c:v>
                </c:pt>
                <c:pt idx="23">
                  <c:v>2.0135405538721099E-3</c:v>
                </c:pt>
                <c:pt idx="24">
                  <c:v>3.0203108308081701E-3</c:v>
                </c:pt>
                <c:pt idx="25">
                  <c:v>6.5440068000843597E-3</c:v>
                </c:pt>
                <c:pt idx="26">
                  <c:v>1.0067702769360601E-2</c:v>
                </c:pt>
                <c:pt idx="27">
                  <c:v>1.61083244309769E-2</c:v>
                </c:pt>
                <c:pt idx="28">
                  <c:v>2.71827974772735E-2</c:v>
                </c:pt>
                <c:pt idx="29">
                  <c:v>3.8760655662038103E-2</c:v>
                </c:pt>
                <c:pt idx="30">
                  <c:v>4.8324973292930701E-2</c:v>
                </c:pt>
                <c:pt idx="31">
                  <c:v>5.5875750369951099E-2</c:v>
                </c:pt>
                <c:pt idx="32">
                  <c:v>6.1916372031567399E-2</c:v>
                </c:pt>
                <c:pt idx="33">
                  <c:v>7.1480689662459906E-2</c:v>
                </c:pt>
                <c:pt idx="34">
                  <c:v>8.1548392431820493E-2</c:v>
                </c:pt>
                <c:pt idx="35">
                  <c:v>9.4636406031989195E-2</c:v>
                </c:pt>
                <c:pt idx="36">
                  <c:v>0.108227804770626</c:v>
                </c:pt>
                <c:pt idx="37">
                  <c:v>0.117288737263051</c:v>
                </c:pt>
                <c:pt idx="38">
                  <c:v>0.131383521140155</c:v>
                </c:pt>
                <c:pt idx="39">
                  <c:v>0.14145122390951601</c:v>
                </c:pt>
                <c:pt idx="40">
                  <c:v>0.16209001458670499</c:v>
                </c:pt>
                <c:pt idx="41">
                  <c:v>0.18021187957155399</c:v>
                </c:pt>
                <c:pt idx="42">
                  <c:v>0.193299893171723</c:v>
                </c:pt>
                <c:pt idx="43">
                  <c:v>0.20286421080261499</c:v>
                </c:pt>
              </c:numCache>
            </c:numRef>
          </c:xVal>
          <c:yVal>
            <c:numRef>
              <c:f>Exp_res!$AD$3:$AD$650</c:f>
              <c:numCache>
                <c:formatCode>General</c:formatCode>
                <c:ptCount val="648"/>
                <c:pt idx="0">
                  <c:v>0</c:v>
                </c:pt>
                <c:pt idx="1">
                  <c:v>134.939608950132</c:v>
                </c:pt>
                <c:pt idx="2">
                  <c:v>328.63885054201103</c:v>
                </c:pt>
                <c:pt idx="3">
                  <c:v>464.581227413345</c:v>
                </c:pt>
                <c:pt idx="4">
                  <c:v>538.91924682965498</c:v>
                </c:pt>
                <c:pt idx="5">
                  <c:v>604.75882497158796</c:v>
                </c:pt>
                <c:pt idx="6">
                  <c:v>685.24629623445003</c:v>
                </c:pt>
                <c:pt idx="7">
                  <c:v>700.29548634969001</c:v>
                </c:pt>
                <c:pt idx="8">
                  <c:v>691.08209030780495</c:v>
                </c:pt>
                <c:pt idx="9">
                  <c:v>680.53572444712199</c:v>
                </c:pt>
                <c:pt idx="10">
                  <c:v>653.82010853055294</c:v>
                </c:pt>
                <c:pt idx="11">
                  <c:v>646.60568416849003</c:v>
                </c:pt>
                <c:pt idx="12">
                  <c:v>655.29986451879404</c:v>
                </c:pt>
                <c:pt idx="13">
                  <c:v>633.92735522288899</c:v>
                </c:pt>
                <c:pt idx="14">
                  <c:v>643.50966755916704</c:v>
                </c:pt>
                <c:pt idx="15">
                  <c:v>618.54514326206095</c:v>
                </c:pt>
                <c:pt idx="16">
                  <c:v>619.68805204680098</c:v>
                </c:pt>
                <c:pt idx="17">
                  <c:v>618.12921247038605</c:v>
                </c:pt>
                <c:pt idx="18">
                  <c:v>619.20775023544195</c:v>
                </c:pt>
                <c:pt idx="19">
                  <c:v>621.03636367459103</c:v>
                </c:pt>
                <c:pt idx="20">
                  <c:v>595.32465541560396</c:v>
                </c:pt>
                <c:pt idx="21">
                  <c:v>581.34883277042502</c:v>
                </c:pt>
                <c:pt idx="22">
                  <c:v>0</c:v>
                </c:pt>
                <c:pt idx="23">
                  <c:v>131.311030242117</c:v>
                </c:pt>
                <c:pt idx="24">
                  <c:v>208.967400547653</c:v>
                </c:pt>
                <c:pt idx="25">
                  <c:v>361.09726740262897</c:v>
                </c:pt>
                <c:pt idx="26">
                  <c:v>471.95815095352202</c:v>
                </c:pt>
                <c:pt idx="27">
                  <c:v>571.47719251101</c:v>
                </c:pt>
                <c:pt idx="28">
                  <c:v>678.15647556842998</c:v>
                </c:pt>
                <c:pt idx="29">
                  <c:v>722.53340571171998</c:v>
                </c:pt>
                <c:pt idx="30">
                  <c:v>725.85697268028605</c:v>
                </c:pt>
                <c:pt idx="31">
                  <c:v>726.12948398971196</c:v>
                </c:pt>
                <c:pt idx="32">
                  <c:v>720.09348726152302</c:v>
                </c:pt>
                <c:pt idx="33">
                  <c:v>708.63993207122701</c:v>
                </c:pt>
                <c:pt idx="34">
                  <c:v>698.27760871959595</c:v>
                </c:pt>
                <c:pt idx="35">
                  <c:v>694.79974280182103</c:v>
                </c:pt>
                <c:pt idx="36">
                  <c:v>660.694606594383</c:v>
                </c:pt>
                <c:pt idx="37">
                  <c:v>665.95975221297499</c:v>
                </c:pt>
                <c:pt idx="38">
                  <c:v>666.34517137909802</c:v>
                </c:pt>
                <c:pt idx="39">
                  <c:v>672.02370135691297</c:v>
                </c:pt>
                <c:pt idx="40">
                  <c:v>653.70709123507299</c:v>
                </c:pt>
                <c:pt idx="41">
                  <c:v>633.726600670366</c:v>
                </c:pt>
                <c:pt idx="42">
                  <c:v>651.11027119690596</c:v>
                </c:pt>
                <c:pt idx="43">
                  <c:v>662.18168043216201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D48-4334-81EA-F61D391D6085}"/>
            </c:ext>
          </c:extLst>
        </c:ser>
        <c:ser>
          <c:idx val="8"/>
          <c:order val="8"/>
          <c:tx>
            <c:strRef>
              <c:f>Exp_res!$AG$1:$AI$1</c:f>
              <c:strCache>
                <c:ptCount val="1"/>
                <c:pt idx="0">
                  <c:v>200 KPA 1,00% L51</c:v>
                </c:pt>
              </c:strCache>
            </c:strRef>
          </c:tx>
          <c:spPr>
            <a:ln w="2880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Exp_res!$AG$3:$AG$150</c:f>
              <c:numCache>
                <c:formatCode>General</c:formatCode>
                <c:ptCount val="148"/>
                <c:pt idx="0">
                  <c:v>0</c:v>
                </c:pt>
                <c:pt idx="1">
                  <c:v>2.5188707169412601E-3</c:v>
                </c:pt>
                <c:pt idx="2">
                  <c:v>7.0528380074355301E-3</c:v>
                </c:pt>
                <c:pt idx="3">
                  <c:v>1.05792570111533E-2</c:v>
                </c:pt>
                <c:pt idx="4">
                  <c:v>1.7128320875200598E-2</c:v>
                </c:pt>
                <c:pt idx="5">
                  <c:v>2.7203803742965601E-2</c:v>
                </c:pt>
                <c:pt idx="6">
                  <c:v>3.9294383184283702E-2</c:v>
                </c:pt>
                <c:pt idx="7">
                  <c:v>5.0881188482213499E-2</c:v>
                </c:pt>
                <c:pt idx="8">
                  <c:v>6.0452897206590202E-2</c:v>
                </c:pt>
                <c:pt idx="9">
                  <c:v>7.0024605930967002E-2</c:v>
                </c:pt>
                <c:pt idx="10">
                  <c:v>7.9596314655343794E-2</c:v>
                </c:pt>
                <c:pt idx="11">
                  <c:v>9.0679345809885403E-2</c:v>
                </c:pt>
                <c:pt idx="12">
                  <c:v>0.102769925251203</c:v>
                </c:pt>
                <c:pt idx="13">
                  <c:v>0.11435673054913301</c:v>
                </c:pt>
                <c:pt idx="14">
                  <c:v>0.129469954850781</c:v>
                </c:pt>
                <c:pt idx="15">
                  <c:v>0.143575630865652</c:v>
                </c:pt>
                <c:pt idx="16">
                  <c:v>0.15566621030697</c:v>
                </c:pt>
                <c:pt idx="17">
                  <c:v>0.169268112178453</c:v>
                </c:pt>
                <c:pt idx="18">
                  <c:v>0.184885110623488</c:v>
                </c:pt>
                <c:pt idx="19">
                  <c:v>0.19899078663836001</c:v>
                </c:pt>
                <c:pt idx="20">
                  <c:v>0.212088914366454</c:v>
                </c:pt>
                <c:pt idx="21">
                  <c:v>0</c:v>
                </c:pt>
                <c:pt idx="22">
                  <c:v>2.5171848553815399E-3</c:v>
                </c:pt>
                <c:pt idx="23">
                  <c:v>6.0412436529156998E-3</c:v>
                </c:pt>
                <c:pt idx="24">
                  <c:v>1.3089361247984E-2</c:v>
                </c:pt>
                <c:pt idx="25">
                  <c:v>2.0137478843052298E-2</c:v>
                </c:pt>
                <c:pt idx="26">
                  <c:v>2.7185596438120699E-2</c:v>
                </c:pt>
                <c:pt idx="27">
                  <c:v>3.8261209801799499E-2</c:v>
                </c:pt>
                <c:pt idx="28">
                  <c:v>4.7826512252249299E-2</c:v>
                </c:pt>
                <c:pt idx="29">
                  <c:v>5.7895251673775502E-2</c:v>
                </c:pt>
                <c:pt idx="30">
                  <c:v>6.6957117153149004E-2</c:v>
                </c:pt>
                <c:pt idx="31">
                  <c:v>7.70258565746752E-2</c:v>
                </c:pt>
                <c:pt idx="32">
                  <c:v>8.55842850829725E-2</c:v>
                </c:pt>
                <c:pt idx="33">
                  <c:v>9.2128965706964494E-2</c:v>
                </c:pt>
                <c:pt idx="34">
                  <c:v>0.102701142099567</c:v>
                </c:pt>
                <c:pt idx="35">
                  <c:v>0.109749259694635</c:v>
                </c:pt>
                <c:pt idx="36">
                  <c:v>0.12082487305831401</c:v>
                </c:pt>
                <c:pt idx="37">
                  <c:v>0.13341079733522199</c:v>
                </c:pt>
                <c:pt idx="38">
                  <c:v>0.14146578887244299</c:v>
                </c:pt>
                <c:pt idx="39">
                  <c:v>0.15203796526504501</c:v>
                </c:pt>
                <c:pt idx="40">
                  <c:v>0.161099830744419</c:v>
                </c:pt>
                <c:pt idx="41">
                  <c:v>0.17066513319486901</c:v>
                </c:pt>
                <c:pt idx="42">
                  <c:v>0.17872012473209001</c:v>
                </c:pt>
                <c:pt idx="43">
                  <c:v>0.18878886415361601</c:v>
                </c:pt>
                <c:pt idx="44">
                  <c:v>0.19835416660406599</c:v>
                </c:pt>
              </c:numCache>
            </c:numRef>
          </c:xVal>
          <c:yVal>
            <c:numRef>
              <c:f>Exp_res!$AH$3:$AH$150</c:f>
              <c:numCache>
                <c:formatCode>General</c:formatCode>
                <c:ptCount val="148"/>
                <c:pt idx="0">
                  <c:v>0</c:v>
                </c:pt>
                <c:pt idx="1">
                  <c:v>127.164250874746</c:v>
                </c:pt>
                <c:pt idx="2">
                  <c:v>295.71655011941101</c:v>
                </c:pt>
                <c:pt idx="3">
                  <c:v>411.47144010380998</c:v>
                </c:pt>
                <c:pt idx="4">
                  <c:v>556.19077238639704</c:v>
                </c:pt>
                <c:pt idx="5">
                  <c:v>665.06787443753694</c:v>
                </c:pt>
                <c:pt idx="6">
                  <c:v>775.34232173056296</c:v>
                </c:pt>
                <c:pt idx="7">
                  <c:v>812.17937898729895</c:v>
                </c:pt>
                <c:pt idx="8">
                  <c:v>840.68981855429399</c:v>
                </c:pt>
                <c:pt idx="9">
                  <c:v>853.21307454578596</c:v>
                </c:pt>
                <c:pt idx="10">
                  <c:v>878.604048405188</c:v>
                </c:pt>
                <c:pt idx="11">
                  <c:v>889.603383597792</c:v>
                </c:pt>
                <c:pt idx="12">
                  <c:v>893.54917559004605</c:v>
                </c:pt>
                <c:pt idx="13">
                  <c:v>902.71653302950097</c:v>
                </c:pt>
                <c:pt idx="14">
                  <c:v>934.68627542316199</c:v>
                </c:pt>
                <c:pt idx="15">
                  <c:v>928.35770285493504</c:v>
                </c:pt>
                <c:pt idx="16">
                  <c:v>954.50277854779495</c:v>
                </c:pt>
                <c:pt idx="17">
                  <c:v>955.84031570940397</c:v>
                </c:pt>
                <c:pt idx="18">
                  <c:v>941.47915540817201</c:v>
                </c:pt>
                <c:pt idx="19">
                  <c:v>964.32347707656504</c:v>
                </c:pt>
                <c:pt idx="20">
                  <c:v>979.59063514151501</c:v>
                </c:pt>
                <c:pt idx="21">
                  <c:v>0</c:v>
                </c:pt>
                <c:pt idx="22">
                  <c:v>166.372602002245</c:v>
                </c:pt>
                <c:pt idx="23">
                  <c:v>319.930944559875</c:v>
                </c:pt>
                <c:pt idx="24">
                  <c:v>487.15914257484098</c:v>
                </c:pt>
                <c:pt idx="25">
                  <c:v>586.513591252693</c:v>
                </c:pt>
                <c:pt idx="26">
                  <c:v>661.61364653228395</c:v>
                </c:pt>
                <c:pt idx="27">
                  <c:v>715.81621683655396</c:v>
                </c:pt>
                <c:pt idx="28">
                  <c:v>775.49733715264199</c:v>
                </c:pt>
                <c:pt idx="29">
                  <c:v>793.03414202260797</c:v>
                </c:pt>
                <c:pt idx="30">
                  <c:v>816.18465901046102</c:v>
                </c:pt>
                <c:pt idx="31">
                  <c:v>851.71154518729895</c:v>
                </c:pt>
                <c:pt idx="32">
                  <c:v>838.27321246620397</c:v>
                </c:pt>
                <c:pt idx="33">
                  <c:v>852.62674726276896</c:v>
                </c:pt>
                <c:pt idx="34">
                  <c:v>872.68009167125899</c:v>
                </c:pt>
                <c:pt idx="35">
                  <c:v>898.40473579715103</c:v>
                </c:pt>
                <c:pt idx="36">
                  <c:v>896.57092439414805</c:v>
                </c:pt>
                <c:pt idx="37">
                  <c:v>913.13668792726901</c:v>
                </c:pt>
                <c:pt idx="38">
                  <c:v>923.66766554275102</c:v>
                </c:pt>
                <c:pt idx="39">
                  <c:v>940.86995211411295</c:v>
                </c:pt>
                <c:pt idx="40">
                  <c:v>938.51623521016904</c:v>
                </c:pt>
                <c:pt idx="41">
                  <c:v>937.89393054233005</c:v>
                </c:pt>
                <c:pt idx="42">
                  <c:v>949.01971449348105</c:v>
                </c:pt>
                <c:pt idx="43">
                  <c:v>952.905150745789</c:v>
                </c:pt>
                <c:pt idx="44">
                  <c:v>942.69085256949904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D48-4334-81EA-F61D391D6085}"/>
            </c:ext>
          </c:extLst>
        </c:ser>
        <c:ser>
          <c:idx val="9"/>
          <c:order val="9"/>
          <c:tx>
            <c:v>0% 200kPa</c:v>
          </c:tx>
          <c:spPr>
            <a:ln w="14400">
              <a:solidFill>
                <a:srgbClr val="808080"/>
              </a:solidFill>
              <a:custDash>
                <a:ds d="600000" sp="300000"/>
                <a:ds d="100000" sp="300000"/>
              </a:custDash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44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Exp_res!$BO$3:$BO$650</c:f>
              <c:numCache>
                <c:formatCode>General</c:formatCode>
                <c:ptCount val="648"/>
                <c:pt idx="0">
                  <c:v>0</c:v>
                </c:pt>
                <c:pt idx="1">
                  <c:v>1.14585866356037E-5</c:v>
                </c:pt>
                <c:pt idx="2">
                  <c:v>3.55423361232916E-5</c:v>
                </c:pt>
                <c:pt idx="3">
                  <c:v>5.9823025441820803E-5</c:v>
                </c:pt>
                <c:pt idx="4">
                  <c:v>8.4301897403499498E-5</c:v>
                </c:pt>
                <c:pt idx="5">
                  <c:v>1.08980422455611E-4</c:v>
                </c:pt>
                <c:pt idx="6">
                  <c:v>1.33860026134012E-4</c:v>
                </c:pt>
                <c:pt idx="7">
                  <c:v>1.5894206568252501E-4</c:v>
                </c:pt>
                <c:pt idx="8">
                  <c:v>1.84227825765668E-4</c:v>
                </c:pt>
                <c:pt idx="9">
                  <c:v>2.0971851799719799E-4</c:v>
                </c:pt>
                <c:pt idx="10">
                  <c:v>2.3541528159152101E-4</c:v>
                </c:pt>
                <c:pt idx="11">
                  <c:v>2.6131918442927999E-4</c:v>
                </c:pt>
                <c:pt idx="12">
                  <c:v>2.87431224299783E-4</c:v>
                </c:pt>
                <c:pt idx="13">
                  <c:v>3.13752330227677E-4</c:v>
                </c:pt>
                <c:pt idx="14">
                  <c:v>3.4028336384211901E-4</c:v>
                </c:pt>
                <c:pt idx="15">
                  <c:v>3.6702512076816602E-4</c:v>
                </c:pt>
                <c:pt idx="16">
                  <c:v>3.9397833202990798E-4</c:v>
                </c:pt>
                <c:pt idx="17">
                  <c:v>4.2114366545831401E-4</c:v>
                </c:pt>
                <c:pt idx="18">
                  <c:v>4.4852172710054E-4</c:v>
                </c:pt>
                <c:pt idx="19">
                  <c:v>4.7611306262771802E-4</c:v>
                </c:pt>
                <c:pt idx="20">
                  <c:v>5.0391815873934503E-4</c:v>
                </c:pt>
                <c:pt idx="21">
                  <c:v>5.3193744456275002E-4</c:v>
                </c:pt>
                <c:pt idx="22">
                  <c:v>5.6017129304703601E-4</c:v>
                </c:pt>
                <c:pt idx="23">
                  <c:v>5.8862002234942601E-4</c:v>
                </c:pt>
                <c:pt idx="24">
                  <c:v>6.1728389721457601E-4</c:v>
                </c:pt>
                <c:pt idx="25">
                  <c:v>6.4616313034441695E-4</c:v>
                </c:pt>
                <c:pt idx="26">
                  <c:v>6.7525788375965103E-4</c:v>
                </c:pt>
                <c:pt idx="27">
                  <c:v>7.0456827015080497E-4</c:v>
                </c:pt>
                <c:pt idx="28">
                  <c:v>7.3409435421859003E-4</c:v>
                </c:pt>
                <c:pt idx="29">
                  <c:v>7.6383615400403603E-4</c:v>
                </c:pt>
                <c:pt idx="30">
                  <c:v>7.9379364220597904E-4</c:v>
                </c:pt>
                <c:pt idx="31">
                  <c:v>8.2396674748747305E-4</c:v>
                </c:pt>
                <c:pt idx="32">
                  <c:v>8.5435535576880103E-4</c:v>
                </c:pt>
                <c:pt idx="33">
                  <c:v>8.8495931150826595E-4</c:v>
                </c:pt>
                <c:pt idx="34">
                  <c:v>9.1577841896893801E-4</c:v>
                </c:pt>
                <c:pt idx="35">
                  <c:v>9.4681244347226195E-4</c:v>
                </c:pt>
                <c:pt idx="36">
                  <c:v>9.7806111263673795E-4</c:v>
                </c:pt>
                <c:pt idx="37">
                  <c:v>1.00952411760307E-3</c:v>
                </c:pt>
                <c:pt idx="38">
                  <c:v>1.0412011142438499E-3</c:v>
                </c:pt>
                <c:pt idx="39">
                  <c:v>1.0730917243583001E-3</c:v>
                </c:pt>
                <c:pt idx="40">
                  <c:v>1.10519553685197E-3</c:v>
                </c:pt>
                <c:pt idx="41">
                  <c:v>1.1375121089003701E-3</c:v>
                </c:pt>
                <c:pt idx="42">
                  <c:v>1.1700409670972901E-3</c:v>
                </c:pt>
                <c:pt idx="43">
                  <c:v>1.2027816085863399E-3</c:v>
                </c:pt>
                <c:pt idx="44">
                  <c:v>1.2357335021773101E-3</c:v>
                </c:pt>
                <c:pt idx="45">
                  <c:v>1.2688960894452199E-3</c:v>
                </c:pt>
                <c:pt idx="46">
                  <c:v>1.30226878581318E-3</c:v>
                </c:pt>
                <c:pt idx="47">
                  <c:v>1.3358509816186E-3</c:v>
                </c:pt>
                <c:pt idx="48">
                  <c:v>1.36964204316239E-3</c:v>
                </c:pt>
                <c:pt idx="49">
                  <c:v>1.40364131374175E-3</c:v>
                </c:pt>
                <c:pt idx="50">
                  <c:v>1.43784811466541E-3</c:v>
                </c:pt>
                <c:pt idx="51">
                  <c:v>1.4722617462521301E-3</c:v>
                </c:pt>
                <c:pt idx="52">
                  <c:v>1.50688148881193E-3</c:v>
                </c:pt>
                <c:pt idx="53">
                  <c:v>1.54170660361042E-3</c:v>
                </c:pt>
                <c:pt idx="54">
                  <c:v>1.5767363338158699E-3</c:v>
                </c:pt>
                <c:pt idx="55">
                  <c:v>1.6119699054289399E-3</c:v>
                </c:pt>
                <c:pt idx="56">
                  <c:v>1.6474065281954901E-3</c:v>
                </c:pt>
                <c:pt idx="57">
                  <c:v>1.68304539650226E-3</c:v>
                </c:pt>
                <c:pt idx="58">
                  <c:v>1.71888569025532E-3</c:v>
                </c:pt>
                <c:pt idx="59">
                  <c:v>1.7549265757412101E-3</c:v>
                </c:pt>
                <c:pt idx="60">
                  <c:v>1.79116720647175E-3</c:v>
                </c:pt>
                <c:pt idx="61">
                  <c:v>1.82760672401122E-3</c:v>
                </c:pt>
                <c:pt idx="62">
                  <c:v>1.8642442587871301E-3</c:v>
                </c:pt>
                <c:pt idx="63">
                  <c:v>1.90107893088388E-3</c:v>
                </c:pt>
                <c:pt idx="64">
                  <c:v>1.9381098508198899E-3</c:v>
                </c:pt>
                <c:pt idx="65">
                  <c:v>1.9753361203082602E-3</c:v>
                </c:pt>
                <c:pt idx="66">
                  <c:v>2.0127568330005302E-3</c:v>
                </c:pt>
                <c:pt idx="67">
                  <c:v>2.0503710752147802E-3</c:v>
                </c:pt>
                <c:pt idx="68">
                  <c:v>2.0881779266467399E-3</c:v>
                </c:pt>
                <c:pt idx="69">
                  <c:v>2.12617646106536E-3</c:v>
                </c:pt>
                <c:pt idx="70">
                  <c:v>2.1643657469921701E-3</c:v>
                </c:pt>
                <c:pt idx="71">
                  <c:v>2.20274484836492E-3</c:v>
                </c:pt>
                <c:pt idx="72">
                  <c:v>2.2413128251855901E-3</c:v>
                </c:pt>
                <c:pt idx="73">
                  <c:v>2.2800687341529E-3</c:v>
                </c:pt>
                <c:pt idx="74">
                  <c:v>2.3190116292792799E-3</c:v>
                </c:pt>
                <c:pt idx="75">
                  <c:v>2.3581405624931999E-3</c:v>
                </c:pt>
                <c:pt idx="76">
                  <c:v>2.3974545842260298E-3</c:v>
                </c:pt>
                <c:pt idx="77">
                  <c:v>2.4369527439843698E-3</c:v>
                </c:pt>
                <c:pt idx="78">
                  <c:v>2.4766340909076799E-3</c:v>
                </c:pt>
                <c:pt idx="79">
                  <c:v>2.51649767431141E-3</c:v>
                </c:pt>
                <c:pt idx="80">
                  <c:v>2.5565425442159299E-3</c:v>
                </c:pt>
                <c:pt idx="81">
                  <c:v>2.5967677518618898E-3</c:v>
                </c:pt>
                <c:pt idx="82">
                  <c:v>2.6371723502107199E-3</c:v>
                </c:pt>
                <c:pt idx="83">
                  <c:v>2.6777553944323999E-3</c:v>
                </c:pt>
                <c:pt idx="84">
                  <c:v>2.7185159423795298E-3</c:v>
                </c:pt>
                <c:pt idx="85">
                  <c:v>2.7594530550477999E-3</c:v>
                </c:pt>
                <c:pt idx="86">
                  <c:v>2.80056579702394E-3</c:v>
                </c:pt>
                <c:pt idx="87">
                  <c:v>2.8418532369203801E-3</c:v>
                </c:pt>
                <c:pt idx="88">
                  <c:v>2.8833144477978202E-3</c:v>
                </c:pt>
                <c:pt idx="89">
                  <c:v>2.9249485075747098E-3</c:v>
                </c:pt>
                <c:pt idx="90">
                  <c:v>2.96675449942511E-3</c:v>
                </c:pt>
                <c:pt idx="91">
                  <c:v>3.0087315121642201E-3</c:v>
                </c:pt>
                <c:pt idx="92">
                  <c:v>3.05087864062226E-3</c:v>
                </c:pt>
                <c:pt idx="93">
                  <c:v>3.09319498600653E-3</c:v>
                </c:pt>
                <c:pt idx="94">
                  <c:v>3.1356796562527801E-3</c:v>
                </c:pt>
                <c:pt idx="95">
                  <c:v>3.1783317663644302E-3</c:v>
                </c:pt>
                <c:pt idx="96">
                  <c:v>3.2211504387416202E-3</c:v>
                </c:pt>
                <c:pt idx="97">
                  <c:v>3.2641348034994E-3</c:v>
                </c:pt>
                <c:pt idx="98">
                  <c:v>3.3072839987749901E-3</c:v>
                </c:pt>
                <c:pt idx="99">
                  <c:v>3.3505971710252299E-3</c:v>
                </c:pt>
                <c:pt idx="100">
                  <c:v>3.3940734753136999E-3</c:v>
                </c:pt>
                <c:pt idx="101">
                  <c:v>3.4377120755878601E-3</c:v>
                </c:pt>
                <c:pt idx="102">
                  <c:v>3.4815121449467698E-3</c:v>
                </c:pt>
                <c:pt idx="103">
                  <c:v>3.52547286589903E-3</c:v>
                </c:pt>
                <c:pt idx="104">
                  <c:v>3.5695934306117102E-3</c:v>
                </c:pt>
                <c:pt idx="105">
                  <c:v>3.6138730411500999E-3</c:v>
                </c:pt>
                <c:pt idx="106">
                  <c:v>3.6583109097086202E-3</c:v>
                </c:pt>
                <c:pt idx="107">
                  <c:v>3.7029062588328802E-3</c:v>
                </c:pt>
                <c:pt idx="108">
                  <c:v>3.7476583216337601E-3</c:v>
                </c:pt>
                <c:pt idx="109">
                  <c:v>3.7925663419928102E-3</c:v>
                </c:pt>
                <c:pt idx="110">
                  <c:v>3.8376295747595602E-3</c:v>
                </c:pt>
                <c:pt idx="111">
                  <c:v>3.8828472859415001E-3</c:v>
                </c:pt>
                <c:pt idx="112">
                  <c:v>3.9282187528856096E-3</c:v>
                </c:pt>
                <c:pt idx="113">
                  <c:v>3.9737432644530698E-3</c:v>
                </c:pt>
                <c:pt idx="114">
                  <c:v>4.01942012118658E-3</c:v>
                </c:pt>
                <c:pt idx="115">
                  <c:v>4.0652486354701501E-3</c:v>
                </c:pt>
                <c:pt idx="116">
                  <c:v>4.1112281316825596E-3</c:v>
                </c:pt>
                <c:pt idx="117">
                  <c:v>4.15735794634368E-3</c:v>
                </c:pt>
                <c:pt idx="118">
                  <c:v>4.2036374282545504E-3</c:v>
                </c:pt>
                <c:pt idx="119">
                  <c:v>4.2500659386309897E-3</c:v>
                </c:pt>
                <c:pt idx="120">
                  <c:v>4.2966428512310204E-3</c:v>
                </c:pt>
                <c:pt idx="121">
                  <c:v>4.3433675524763302E-3</c:v>
                </c:pt>
                <c:pt idx="122">
                  <c:v>4.3902394415678402E-3</c:v>
                </c:pt>
                <c:pt idx="123">
                  <c:v>4.4372579305959198E-3</c:v>
                </c:pt>
                <c:pt idx="124">
                  <c:v>4.48442244464488E-3</c:v>
                </c:pt>
                <c:pt idx="125">
                  <c:v>4.5317324218919998E-3</c:v>
                </c:pt>
                <c:pt idx="126">
                  <c:v>4.5791873137020203E-3</c:v>
                </c:pt>
                <c:pt idx="127">
                  <c:v>4.6267865847161097E-3</c:v>
                </c:pt>
                <c:pt idx="128">
                  <c:v>4.6745297129363698E-3</c:v>
                </c:pt>
                <c:pt idx="129">
                  <c:v>4.7224161898056297E-3</c:v>
                </c:pt>
                <c:pt idx="130">
                  <c:v>4.7704455202825704E-3</c:v>
                </c:pt>
                <c:pt idx="131">
                  <c:v>4.8186172229128304E-3</c:v>
                </c:pt>
                <c:pt idx="132">
                  <c:v>4.8669308298957704E-3</c:v>
                </c:pt>
                <c:pt idx="133">
                  <c:v>4.9153858871476101E-3</c:v>
                </c:pt>
                <c:pt idx="134">
                  <c:v>4.9639819543599297E-3</c:v>
                </c:pt>
                <c:pt idx="135">
                  <c:v>5.0127186050552804E-3</c:v>
                </c:pt>
                <c:pt idx="136">
                  <c:v>5.06159542663884E-3</c:v>
                </c:pt>
                <c:pt idx="137">
                  <c:v>5.1106120204466596E-3</c:v>
                </c:pt>
                <c:pt idx="138">
                  <c:v>5.1597680017909601E-3</c:v>
                </c:pt>
                <c:pt idx="139">
                  <c:v>5.2090630000018803E-3</c:v>
                </c:pt>
                <c:pt idx="140">
                  <c:v>5.2584966584662898E-3</c:v>
                </c:pt>
                <c:pt idx="141">
                  <c:v>5.3080686346642899E-3</c:v>
                </c:pt>
                <c:pt idx="142">
                  <c:v>5.3577786002023198E-3</c:v>
                </c:pt>
                <c:pt idx="143">
                  <c:v>5.4076262408439E-3</c:v>
                </c:pt>
                <c:pt idx="144">
                  <c:v>5.4576112565384903E-3</c:v>
                </c:pt>
                <c:pt idx="145">
                  <c:v>5.5077333614469903E-3</c:v>
                </c:pt>
                <c:pt idx="146">
                  <c:v>5.5579922839658303E-3</c:v>
                </c:pt>
                <c:pt idx="147">
                  <c:v>5.6083877667487498E-3</c:v>
                </c:pt>
                <c:pt idx="148">
                  <c:v>5.6589195667265399E-3</c:v>
                </c:pt>
                <c:pt idx="149">
                  <c:v>5.70958745512522E-3</c:v>
                </c:pt>
                <c:pt idx="150">
                  <c:v>5.7603912174820698E-3</c:v>
                </c:pt>
                <c:pt idx="151">
                  <c:v>5.8113306536607401E-3</c:v>
                </c:pt>
                <c:pt idx="152">
                  <c:v>5.8624055778639097E-3</c:v>
                </c:pt>
                <c:pt idx="153">
                  <c:v>5.9136158186455703E-3</c:v>
                </c:pt>
                <c:pt idx="154">
                  <c:v>5.9649612189215002E-3</c:v>
                </c:pt>
                <c:pt idx="155">
                  <c:v>6.0164416359786404E-3</c:v>
                </c:pt>
                <c:pt idx="156">
                  <c:v>6.0680569414834603E-3</c:v>
                </c:pt>
                <c:pt idx="157">
                  <c:v>6.1198070214895399E-3</c:v>
                </c:pt>
                <c:pt idx="158">
                  <c:v>6.1716917764441598E-3</c:v>
                </c:pt>
                <c:pt idx="159">
                  <c:v>6.2237111211939696E-3</c:v>
                </c:pt>
                <c:pt idx="160">
                  <c:v>6.2758649849905803E-3</c:v>
                </c:pt>
                <c:pt idx="161">
                  <c:v>6.3281533114949197E-3</c:v>
                </c:pt>
                <c:pt idx="162">
                  <c:v>6.3805760587818099E-3</c:v>
                </c:pt>
                <c:pt idx="163">
                  <c:v>6.4331331993436004E-3</c:v>
                </c:pt>
                <c:pt idx="164">
                  <c:v>6.4858247200938798E-3</c:v>
                </c:pt>
                <c:pt idx="165">
                  <c:v>6.53865062237108E-3</c:v>
                </c:pt>
                <c:pt idx="166">
                  <c:v>6.5916109219418201E-3</c:v>
                </c:pt>
                <c:pt idx="167">
                  <c:v>6.6447056490041801E-3</c:v>
                </c:pt>
                <c:pt idx="168">
                  <c:v>6.6979348481912603E-3</c:v>
                </c:pt>
                <c:pt idx="169">
                  <c:v>6.7512985785750596E-3</c:v>
                </c:pt>
                <c:pt idx="170">
                  <c:v>6.8047969136701397E-3</c:v>
                </c:pt>
                <c:pt idx="171">
                  <c:v>6.85842994143788E-3</c:v>
                </c:pt>
                <c:pt idx="172">
                  <c:v>6.9121977642914298E-3</c:v>
                </c:pt>
                <c:pt idx="173">
                  <c:v>6.9661004991007401E-3</c:v>
                </c:pt>
                <c:pt idx="174">
                  <c:v>7.0201382771983602E-3</c:v>
                </c:pt>
                <c:pt idx="175">
                  <c:v>7.0743112443857302E-3</c:v>
                </c:pt>
                <c:pt idx="176">
                  <c:v>7.1286195609405901E-3</c:v>
                </c:pt>
                <c:pt idx="177">
                  <c:v>7.18306340162471E-3</c:v>
                </c:pt>
                <c:pt idx="178">
                  <c:v>7.2376429556927696E-3</c:v>
                </c:pt>
                <c:pt idx="179">
                  <c:v>7.2923584269022701E-3</c:v>
                </c:pt>
                <c:pt idx="180">
                  <c:v>7.3472100335239803E-3</c:v>
                </c:pt>
                <c:pt idx="181">
                  <c:v>7.4021980083541199E-3</c:v>
                </c:pt>
                <c:pt idx="182">
                  <c:v>7.4573225987271501E-3</c:v>
                </c:pt>
                <c:pt idx="183">
                  <c:v>7.51258406653014E-3</c:v>
                </c:pt>
                <c:pt idx="184">
                  <c:v>7.5679826882181604E-3</c:v>
                </c:pt>
                <c:pt idx="185">
                  <c:v>7.6235187548313399E-3</c:v>
                </c:pt>
                <c:pt idx="186">
                  <c:v>7.6791925720126001E-3</c:v>
                </c:pt>
                <c:pt idx="187">
                  <c:v>7.7350044600281304E-3</c:v>
                </c:pt>
                <c:pt idx="188">
                  <c:v>7.79095475378802E-3</c:v>
                </c:pt>
                <c:pt idx="189">
                  <c:v>7.8470438028694894E-3</c:v>
                </c:pt>
                <c:pt idx="190">
                  <c:v>7.9032719715413403E-3</c:v>
                </c:pt>
                <c:pt idx="191">
                  <c:v>7.95963963879006E-3</c:v>
                </c:pt>
                <c:pt idx="192">
                  <c:v>8.0161471983481707E-3</c:v>
                </c:pt>
                <c:pt idx="193">
                  <c:v>8.0727950587235805E-3</c:v>
                </c:pt>
                <c:pt idx="194">
                  <c:v>8.1295836432319392E-3</c:v>
                </c:pt>
                <c:pt idx="195">
                  <c:v>8.1865133900298308E-3</c:v>
                </c:pt>
                <c:pt idx="196">
                  <c:v>8.2435847521509197E-3</c:v>
                </c:pt>
                <c:pt idx="197">
                  <c:v>8.3007981975434294E-3</c:v>
                </c:pt>
                <c:pt idx="198">
                  <c:v>8.3581542091103293E-3</c:v>
                </c:pt>
                <c:pt idx="199">
                  <c:v>8.4156532847511397E-3</c:v>
                </c:pt>
                <c:pt idx="200">
                  <c:v>8.4732959374067204E-3</c:v>
                </c:pt>
                <c:pt idx="201">
                  <c:v>8.5310826951056108E-3</c:v>
                </c:pt>
                <c:pt idx="202">
                  <c:v>8.5890141010129609E-3</c:v>
                </c:pt>
                <c:pt idx="203">
                  <c:v>8.6470907134823805E-3</c:v>
                </c:pt>
                <c:pt idx="204">
                  <c:v>8.7053131061093202E-3</c:v>
                </c:pt>
                <c:pt idx="205">
                  <c:v>8.7636818677877606E-3</c:v>
                </c:pt>
                <c:pt idx="206">
                  <c:v>8.8221976027693192E-3</c:v>
                </c:pt>
                <c:pt idx="207">
                  <c:v>8.8808609307244601E-3</c:v>
                </c:pt>
                <c:pt idx="208">
                  <c:v>8.9396724868072899E-3</c:v>
                </c:pt>
                <c:pt idx="209">
                  <c:v>8.9986329217223906E-3</c:v>
                </c:pt>
                <c:pt idx="210">
                  <c:v>9.0577429017946395E-3</c:v>
                </c:pt>
                <c:pt idx="211">
                  <c:v>9.1170031090421298E-3</c:v>
                </c:pt>
                <c:pt idx="212">
                  <c:v>9.1764142412516705E-3</c:v>
                </c:pt>
                <c:pt idx="213">
                  <c:v>9.2359770120575696E-3</c:v>
                </c:pt>
                <c:pt idx="214">
                  <c:v>9.2956921510233496E-3</c:v>
                </c:pt>
                <c:pt idx="215">
                  <c:v>9.3555604037262406E-3</c:v>
                </c:pt>
                <c:pt idx="216">
                  <c:v>9.4155825318455507E-3</c:v>
                </c:pt>
                <c:pt idx="217">
                  <c:v>9.4757593132533992E-3</c:v>
                </c:pt>
                <c:pt idx="218">
                  <c:v>9.53609154210972E-3</c:v>
                </c:pt>
                <c:pt idx="219">
                  <c:v>9.5965800289593405E-3</c:v>
                </c:pt>
                <c:pt idx="220">
                  <c:v>9.6572256008337892E-3</c:v>
                </c:pt>
                <c:pt idx="221">
                  <c:v>9.7180291013556994E-3</c:v>
                </c:pt>
                <c:pt idx="222">
                  <c:v>9.7789913908468903E-3</c:v>
                </c:pt>
                <c:pt idx="223">
                  <c:v>9.8401133464404607E-3</c:v>
                </c:pt>
                <c:pt idx="224">
                  <c:v>9.9013958621959903E-3</c:v>
                </c:pt>
                <c:pt idx="225">
                  <c:v>9.9628398492189896E-3</c:v>
                </c:pt>
                <c:pt idx="226">
                  <c:v>1.00244462357835E-2</c:v>
                </c:pt>
                <c:pt idx="227">
                  <c:v>1.00862159674595E-2</c:v>
                </c:pt>
                <c:pt idx="228">
                  <c:v>1.01481500072431E-2</c:v>
                </c:pt>
                <c:pt idx="229">
                  <c:v>1.02102493356921E-2</c:v>
                </c:pt>
                <c:pt idx="230">
                  <c:v>1.02725149510643E-2</c:v>
                </c:pt>
                <c:pt idx="231">
                  <c:v>1.03349478694607E-2</c:v>
                </c:pt>
                <c:pt idx="232">
                  <c:v>1.03975491249733E-2</c:v>
                </c:pt>
                <c:pt idx="233">
                  <c:v>1.0460319769836199E-2</c:v>
                </c:pt>
                <c:pt idx="234">
                  <c:v>1.0523260874581801E-2</c:v>
                </c:pt>
                <c:pt idx="235">
                  <c:v>1.0586373528201701E-2</c:v>
                </c:pt>
                <c:pt idx="236">
                  <c:v>1.06496588383113E-2</c:v>
                </c:pt>
                <c:pt idx="237">
                  <c:v>1.0713117931319901E-2</c:v>
                </c:pt>
                <c:pt idx="238">
                  <c:v>1.07767519526053E-2</c:v>
                </c:pt>
                <c:pt idx="239">
                  <c:v>1.0840562066692899E-2</c:v>
                </c:pt>
                <c:pt idx="240">
                  <c:v>1.09045494574399E-2</c:v>
                </c:pt>
                <c:pt idx="241">
                  <c:v>1.09687153282251E-2</c:v>
                </c:pt>
                <c:pt idx="242">
                  <c:v>1.1033060902143E-2</c:v>
                </c:pt>
                <c:pt idx="243">
                  <c:v>1.10975874222034E-2</c:v>
                </c:pt>
                <c:pt idx="244">
                  <c:v>1.11622961515366E-2</c:v>
                </c:pt>
                <c:pt idx="245">
                  <c:v>1.1227188373603401E-2</c:v>
                </c:pt>
                <c:pt idx="246">
                  <c:v>1.1292265392411601E-2</c:v>
                </c:pt>
                <c:pt idx="247">
                  <c:v>1.13575285327371E-2</c:v>
                </c:pt>
                <c:pt idx="248">
                  <c:v>1.14229791403514E-2</c:v>
                </c:pt>
                <c:pt idx="249">
                  <c:v>1.1488618582254801E-2</c:v>
                </c:pt>
                <c:pt idx="250">
                  <c:v>1.15544482469157E-2</c:v>
                </c:pt>
                <c:pt idx="251">
                  <c:v>1.16204695445158E-2</c:v>
                </c:pt>
                <c:pt idx="252">
                  <c:v>1.1686683907201499E-2</c:v>
                </c:pt>
                <c:pt idx="253">
                  <c:v>1.17530927893424E-2</c:v>
                </c:pt>
                <c:pt idx="254">
                  <c:v>1.1819697667794799E-2</c:v>
                </c:pt>
                <c:pt idx="255">
                  <c:v>1.18865000421738E-2</c:v>
                </c:pt>
                <c:pt idx="256">
                  <c:v>1.19535014351303E-2</c:v>
                </c:pt>
                <c:pt idx="257">
                  <c:v>1.20207033926362E-2</c:v>
                </c:pt>
                <c:pt idx="258">
                  <c:v>1.20881074842763E-2</c:v>
                </c:pt>
                <c:pt idx="259">
                  <c:v>1.21557153035472E-2</c:v>
                </c:pt>
                <c:pt idx="260">
                  <c:v>1.2223528468163601E-2</c:v>
                </c:pt>
                <c:pt idx="261">
                  <c:v>1.2291548620372799E-2</c:v>
                </c:pt>
                <c:pt idx="262">
                  <c:v>1.23597774272757E-2</c:v>
                </c:pt>
                <c:pt idx="263">
                  <c:v>1.2428216581157199E-2</c:v>
                </c:pt>
                <c:pt idx="264">
                  <c:v>1.2496867799823201E-2</c:v>
                </c:pt>
                <c:pt idx="265">
                  <c:v>1.2565732826946801E-2</c:v>
                </c:pt>
                <c:pt idx="266">
                  <c:v>1.2634813432422599E-2</c:v>
                </c:pt>
                <c:pt idx="267">
                  <c:v>1.27041114127294E-2</c:v>
                </c:pt>
                <c:pt idx="268">
                  <c:v>1.27736285913025E-2</c:v>
                </c:pt>
                <c:pt idx="269">
                  <c:v>1.28433668189136E-2</c:v>
                </c:pt>
                <c:pt idx="270">
                  <c:v>1.29133279740618E-2</c:v>
                </c:pt>
                <c:pt idx="271">
                  <c:v>1.2983513963372099E-2</c:v>
                </c:pt>
                <c:pt idx="272">
                  <c:v>1.3053926722005499E-2</c:v>
                </c:pt>
                <c:pt idx="273">
                  <c:v>1.31245682140772E-2</c:v>
                </c:pt>
                <c:pt idx="274">
                  <c:v>1.31954404330859E-2</c:v>
                </c:pt>
                <c:pt idx="275">
                  <c:v>1.32665454023539E-2</c:v>
                </c:pt>
                <c:pt idx="276">
                  <c:v>1.33378851754765E-2</c:v>
                </c:pt>
                <c:pt idx="277">
                  <c:v>1.3409461836783701E-2</c:v>
                </c:pt>
                <c:pt idx="278">
                  <c:v>1.3481277501812E-2</c:v>
                </c:pt>
                <c:pt idx="279">
                  <c:v>1.3553334317788299E-2</c:v>
                </c:pt>
                <c:pt idx="280">
                  <c:v>1.3625634464125199E-2</c:v>
                </c:pt>
                <c:pt idx="281">
                  <c:v>1.3698180152928299E-2</c:v>
                </c:pt>
                <c:pt idx="282">
                  <c:v>1.37709736295162E-2</c:v>
                </c:pt>
                <c:pt idx="283">
                  <c:v>1.38440171729522E-2</c:v>
                </c:pt>
                <c:pt idx="284">
                  <c:v>1.39173130965905E-2</c:v>
                </c:pt>
                <c:pt idx="285">
                  <c:v>1.39908637486338E-2</c:v>
                </c:pt>
                <c:pt idx="286">
                  <c:v>1.40646715127066E-2</c:v>
                </c:pt>
                <c:pt idx="287">
                  <c:v>1.41387388084402E-2</c:v>
                </c:pt>
                <c:pt idx="288">
                  <c:v>1.4213068092074101E-2</c:v>
                </c:pt>
                <c:pt idx="289">
                  <c:v>1.4287661857070699E-2</c:v>
                </c:pt>
                <c:pt idx="290">
                  <c:v>1.43625226347461E-2</c:v>
                </c:pt>
                <c:pt idx="291">
                  <c:v>1.4437652994915401E-2</c:v>
                </c:pt>
                <c:pt idx="292">
                  <c:v>1.4513055546555201E-2</c:v>
                </c:pt>
                <c:pt idx="293">
                  <c:v>1.45887329384814E-2</c:v>
                </c:pt>
                <c:pt idx="294">
                  <c:v>1.46646878600439E-2</c:v>
                </c:pt>
                <c:pt idx="295">
                  <c:v>1.47409230418395E-2</c:v>
                </c:pt>
                <c:pt idx="296">
                  <c:v>1.48174412564411E-2</c:v>
                </c:pt>
                <c:pt idx="297">
                  <c:v>1.48942453191466E-2</c:v>
                </c:pt>
                <c:pt idx="298">
                  <c:v>1.4971338088745401E-2</c:v>
                </c:pt>
                <c:pt idx="299">
                  <c:v>1.5048722468304699E-2</c:v>
                </c:pt>
                <c:pt idx="300">
                  <c:v>1.51264014059754E-2</c:v>
                </c:pt>
                <c:pt idx="301">
                  <c:v>1.52043778958187E-2</c:v>
                </c:pt>
                <c:pt idx="302">
                  <c:v>1.5282654978653E-2</c:v>
                </c:pt>
                <c:pt idx="303">
                  <c:v>1.53612357429232E-2</c:v>
                </c:pt>
                <c:pt idx="304">
                  <c:v>1.54401233255907E-2</c:v>
                </c:pt>
                <c:pt idx="305">
                  <c:v>1.5519320913048499E-2</c:v>
                </c:pt>
                <c:pt idx="306">
                  <c:v>1.5598831742057499E-2</c:v>
                </c:pt>
                <c:pt idx="307">
                  <c:v>1.5678659100707801E-2</c:v>
                </c:pt>
                <c:pt idx="308">
                  <c:v>1.5758806329405399E-2</c:v>
                </c:pt>
                <c:pt idx="309">
                  <c:v>1.5839276821883599E-2</c:v>
                </c:pt>
                <c:pt idx="310">
                  <c:v>1.5920074026241599E-2</c:v>
                </c:pt>
                <c:pt idx="311">
                  <c:v>1.6001201446009E-2</c:v>
                </c:pt>
                <c:pt idx="312">
                  <c:v>1.6082662641239701E-2</c:v>
                </c:pt>
                <c:pt idx="313">
                  <c:v>1.61644612296339E-2</c:v>
                </c:pt>
                <c:pt idx="314">
                  <c:v>1.6246600887689502E-2</c:v>
                </c:pt>
                <c:pt idx="315">
                  <c:v>1.63290853518844E-2</c:v>
                </c:pt>
                <c:pt idx="316">
                  <c:v>1.64119184198908E-2</c:v>
                </c:pt>
                <c:pt idx="317">
                  <c:v>1.6495103951821199E-2</c:v>
                </c:pt>
                <c:pt idx="318">
                  <c:v>1.6578645871507799E-2</c:v>
                </c:pt>
                <c:pt idx="319">
                  <c:v>1.6662548167818099E-2</c:v>
                </c:pt>
                <c:pt idx="320">
                  <c:v>1.6746814896003898E-2</c:v>
                </c:pt>
                <c:pt idx="321">
                  <c:v>1.6831450179088599E-2</c:v>
                </c:pt>
                <c:pt idx="322">
                  <c:v>1.6916458209292402E-2</c:v>
                </c:pt>
                <c:pt idx="323">
                  <c:v>1.7001843249495701E-2</c:v>
                </c:pt>
                <c:pt idx="324">
                  <c:v>1.7087609634744001E-2</c:v>
                </c:pt>
                <c:pt idx="325">
                  <c:v>1.7173761773793799E-2</c:v>
                </c:pt>
                <c:pt idx="326">
                  <c:v>1.7260304150702399E-2</c:v>
                </c:pt>
                <c:pt idx="327">
                  <c:v>1.7347241326461298E-2</c:v>
                </c:pt>
                <c:pt idx="328">
                  <c:v>1.7434577940676599E-2</c:v>
                </c:pt>
                <c:pt idx="329">
                  <c:v>1.7522318713296001E-2</c:v>
                </c:pt>
                <c:pt idx="330">
                  <c:v>1.7610468446385599E-2</c:v>
                </c:pt>
                <c:pt idx="331">
                  <c:v>1.76990320259569E-2</c:v>
                </c:pt>
                <c:pt idx="332">
                  <c:v>1.7788014423847101E-2</c:v>
                </c:pt>
                <c:pt idx="333">
                  <c:v>1.7877420699652799E-2</c:v>
                </c:pt>
                <c:pt idx="334">
                  <c:v>1.79672560027202E-2</c:v>
                </c:pt>
                <c:pt idx="335">
                  <c:v>1.80575255741935E-2</c:v>
                </c:pt>
                <c:pt idx="336">
                  <c:v>1.8148234749123301E-2</c:v>
                </c:pt>
                <c:pt idx="337">
                  <c:v>1.8239388958636599E-2</c:v>
                </c:pt>
                <c:pt idx="338">
                  <c:v>1.8330993732172299E-2</c:v>
                </c:pt>
                <c:pt idx="339">
                  <c:v>1.8423054699782001E-2</c:v>
                </c:pt>
                <c:pt idx="340">
                  <c:v>1.85155775945007E-2</c:v>
                </c:pt>
                <c:pt idx="341">
                  <c:v>1.8608568254788599E-2</c:v>
                </c:pt>
                <c:pt idx="342">
                  <c:v>1.8702032627046401E-2</c:v>
                </c:pt>
                <c:pt idx="343">
                  <c:v>1.8795976768208499E-2</c:v>
                </c:pt>
                <c:pt idx="344">
                  <c:v>1.8890406848414001E-2</c:v>
                </c:pt>
                <c:pt idx="345">
                  <c:v>1.89853291537617E-2</c:v>
                </c:pt>
                <c:pt idx="346">
                  <c:v>1.9080750089149098E-2</c:v>
                </c:pt>
                <c:pt idx="347">
                  <c:v>1.9176676181200499E-2</c:v>
                </c:pt>
                <c:pt idx="348">
                  <c:v>1.9273114081287301E-2</c:v>
                </c:pt>
                <c:pt idx="349">
                  <c:v>1.93700705686429E-2</c:v>
                </c:pt>
                <c:pt idx="350">
                  <c:v>1.94675525535765E-2</c:v>
                </c:pt>
                <c:pt idx="351">
                  <c:v>1.9565567080790401E-2</c:v>
                </c:pt>
                <c:pt idx="352">
                  <c:v>1.9664121332802501E-2</c:v>
                </c:pt>
                <c:pt idx="353">
                  <c:v>1.9763222633480501E-2</c:v>
                </c:pt>
                <c:pt idx="354">
                  <c:v>1.9862878451690401E-2</c:v>
                </c:pt>
                <c:pt idx="355">
                  <c:v>1.99630964050647E-2</c:v>
                </c:pt>
                <c:pt idx="356">
                  <c:v>2.00638842638944E-2</c:v>
                </c:pt>
                <c:pt idx="357">
                  <c:v>2.016524995515E-2</c:v>
                </c:pt>
                <c:pt idx="358">
                  <c:v>2.0267201566637302E-2</c:v>
                </c:pt>
                <c:pt idx="359">
                  <c:v>2.0369747351291E-2</c:v>
                </c:pt>
                <c:pt idx="360">
                  <c:v>2.04728957316151E-2</c:v>
                </c:pt>
                <c:pt idx="361">
                  <c:v>2.05766553042732E-2</c:v>
                </c:pt>
                <c:pt idx="362">
                  <c:v>2.06810348448364E-2</c:v>
                </c:pt>
                <c:pt idx="363">
                  <c:v>2.0786043312693899E-2</c:v>
                </c:pt>
                <c:pt idx="364">
                  <c:v>2.0891689856135501E-2</c:v>
                </c:pt>
                <c:pt idx="365">
                  <c:v>2.0997983817609402E-2</c:v>
                </c:pt>
                <c:pt idx="366">
                  <c:v>2.1104934739167001E-2</c:v>
                </c:pt>
                <c:pt idx="367">
                  <c:v>2.1212552368098402E-2</c:v>
                </c:pt>
                <c:pt idx="368">
                  <c:v>2.1320846662770301E-2</c:v>
                </c:pt>
                <c:pt idx="369">
                  <c:v>2.14298277986723E-2</c:v>
                </c:pt>
                <c:pt idx="370">
                  <c:v>2.15395061746823E-2</c:v>
                </c:pt>
                <c:pt idx="371">
                  <c:v>2.1649892419559599E-2</c:v>
                </c:pt>
                <c:pt idx="372">
                  <c:v>2.17609973986755E-2</c:v>
                </c:pt>
                <c:pt idx="373">
                  <c:v>2.1872832220993701E-2</c:v>
                </c:pt>
                <c:pt idx="374">
                  <c:v>2.1985408246308701E-2</c:v>
                </c:pt>
                <c:pt idx="375">
                  <c:v>2.2098737092756001E-2</c:v>
                </c:pt>
                <c:pt idx="376">
                  <c:v>2.22128306446055E-2</c:v>
                </c:pt>
                <c:pt idx="377">
                  <c:v>2.2327701060351299E-2</c:v>
                </c:pt>
                <c:pt idx="378">
                  <c:v>2.2443360781110699E-2</c:v>
                </c:pt>
                <c:pt idx="379">
                  <c:v>2.2559822539347699E-2</c:v>
                </c:pt>
                <c:pt idx="380">
                  <c:v>2.2677099367935102E-2</c:v>
                </c:pt>
                <c:pt idx="381">
                  <c:v>2.2795204609571899E-2</c:v>
                </c:pt>
                <c:pt idx="382">
                  <c:v>2.2914151926572701E-2</c:v>
                </c:pt>
                <c:pt idx="383">
                  <c:v>2.30339553110454E-2</c:v>
                </c:pt>
                <c:pt idx="384">
                  <c:v>2.3154629095477799E-2</c:v>
                </c:pt>
                <c:pt idx="385">
                  <c:v>2.3276187963751801E-2</c:v>
                </c:pt>
                <c:pt idx="386">
                  <c:v>2.33986469626059E-2</c:v>
                </c:pt>
                <c:pt idx="387">
                  <c:v>2.3522021513568501E-2</c:v>
                </c:pt>
                <c:pt idx="388">
                  <c:v>2.36463274253851E-2</c:v>
                </c:pt>
                <c:pt idx="389">
                  <c:v>2.3771580906964001E-2</c:v>
                </c:pt>
                <c:pt idx="390">
                  <c:v>2.3897798580866301E-2</c:v>
                </c:pt>
                <c:pt idx="391">
                  <c:v>2.4024997497368899E-2</c:v>
                </c:pt>
                <c:pt idx="392">
                  <c:v>2.4153195149128299E-2</c:v>
                </c:pt>
                <c:pt idx="393">
                  <c:v>2.4282409486477499E-2</c:v>
                </c:pt>
                <c:pt idx="394">
                  <c:v>2.44126589333882E-2</c:v>
                </c:pt>
                <c:pt idx="395">
                  <c:v>2.4543962404133601E-2</c:v>
                </c:pt>
                <c:pt idx="396">
                  <c:v>2.4676339320688499E-2</c:v>
                </c:pt>
                <c:pt idx="397">
                  <c:v>2.4809809630906801E-2</c:v>
                </c:pt>
                <c:pt idx="398">
                  <c:v>2.4944393827517501E-2</c:v>
                </c:pt>
                <c:pt idx="399">
                  <c:v>2.5080112967984299E-2</c:v>
                </c:pt>
                <c:pt idx="400">
                  <c:v>2.5216988695275701E-2</c:v>
                </c:pt>
                <c:pt idx="401">
                  <c:v>2.53550432595968E-2</c:v>
                </c:pt>
                <c:pt idx="402">
                  <c:v>2.54942995411357E-2</c:v>
                </c:pt>
                <c:pt idx="403">
                  <c:v>2.5634781073881702E-2</c:v>
                </c:pt>
                <c:pt idx="404">
                  <c:v>2.5776512070578E-2</c:v>
                </c:pt>
                <c:pt idx="405">
                  <c:v>2.59195174488712E-2</c:v>
                </c:pt>
                <c:pt idx="406">
                  <c:v>2.6063822858730101E-2</c:v>
                </c:pt>
                <c:pt idx="407">
                  <c:v>2.62094547112053E-2</c:v>
                </c:pt>
                <c:pt idx="408">
                  <c:v>2.6356440208612501E-2</c:v>
                </c:pt>
                <c:pt idx="409">
                  <c:v>2.65048073762197E-2</c:v>
                </c:pt>
                <c:pt idx="410">
                  <c:v>2.6654585095534099E-2</c:v>
                </c:pt>
                <c:pt idx="411">
                  <c:v>2.6805803139282901E-2</c:v>
                </c:pt>
                <c:pt idx="412">
                  <c:v>2.69584922081927E-2</c:v>
                </c:pt>
                <c:pt idx="413">
                  <c:v>2.71126839696815E-2</c:v>
                </c:pt>
                <c:pt idx="414">
                  <c:v>2.7268411098580199E-2</c:v>
                </c:pt>
                <c:pt idx="415">
                  <c:v>2.7425707320015001E-2</c:v>
                </c:pt>
                <c:pt idx="416">
                  <c:v>2.7584607454588701E-2</c:v>
                </c:pt>
                <c:pt idx="417">
                  <c:v>2.7745147466009298E-2</c:v>
                </c:pt>
                <c:pt idx="418">
                  <c:v>2.7907364511327401E-2</c:v>
                </c:pt>
                <c:pt idx="419">
                  <c:v>2.8071296993954001E-2</c:v>
                </c:pt>
                <c:pt idx="420">
                  <c:v>2.8236984619646601E-2</c:v>
                </c:pt>
                <c:pt idx="421">
                  <c:v>2.8404468455662999E-2</c:v>
                </c:pt>
                <c:pt idx="422">
                  <c:v>2.8573790993301401E-2</c:v>
                </c:pt>
                <c:pt idx="423">
                  <c:v>2.87449962140605E-2</c:v>
                </c:pt>
                <c:pt idx="424">
                  <c:v>2.8918129659673199E-2</c:v>
                </c:pt>
                <c:pt idx="425">
                  <c:v>2.90932385062894E-2</c:v>
                </c:pt>
                <c:pt idx="426">
                  <c:v>2.92703716431056E-2</c:v>
                </c:pt>
                <c:pt idx="427">
                  <c:v>2.94495797557629E-2</c:v>
                </c:pt>
                <c:pt idx="428">
                  <c:v>2.9630915414865702E-2</c:v>
                </c:pt>
                <c:pt idx="429">
                  <c:v>2.9814433170000799E-2</c:v>
                </c:pt>
                <c:pt idx="430">
                  <c:v>3.0000189649671601E-2</c:v>
                </c:pt>
                <c:pt idx="431">
                  <c:v>3.01882436675984E-2</c:v>
                </c:pt>
                <c:pt idx="432">
                  <c:v>3.0378656335876799E-2</c:v>
                </c:pt>
                <c:pt idx="433">
                  <c:v>3.0571491185530701E-2</c:v>
                </c:pt>
                <c:pt idx="434">
                  <c:v>3.07668142950457E-2</c:v>
                </c:pt>
                <c:pt idx="435">
                  <c:v>3.0964694427523299E-2</c:v>
                </c:pt>
                <c:pt idx="436">
                  <c:v>3.11652031771593E-2</c:v>
                </c:pt>
                <c:pt idx="437">
                  <c:v>3.1368415125814002E-2</c:v>
                </c:pt>
                <c:pt idx="438">
                  <c:v>3.1574408010517203E-2</c:v>
                </c:pt>
                <c:pt idx="439">
                  <c:v>3.1783262902839303E-2</c:v>
                </c:pt>
                <c:pt idx="440">
                  <c:v>3.1995064401143303E-2</c:v>
                </c:pt>
                <c:pt idx="441">
                  <c:v>3.2209900836846203E-2</c:v>
                </c:pt>
                <c:pt idx="442">
                  <c:v>3.24278644959278E-2</c:v>
                </c:pt>
                <c:pt idx="443">
                  <c:v>3.2649051857055397E-2</c:v>
                </c:pt>
                <c:pt idx="444">
                  <c:v>3.2873563847841798E-2</c:v>
                </c:pt>
                <c:pt idx="445">
                  <c:v>3.3101506120912401E-2</c:v>
                </c:pt>
                <c:pt idx="446">
                  <c:v>3.3332989351646101E-2</c:v>
                </c:pt>
                <c:pt idx="447">
                  <c:v>3.3568129559655997E-2</c:v>
                </c:pt>
                <c:pt idx="448">
                  <c:v>3.3807048456316401E-2</c:v>
                </c:pt>
                <c:pt idx="449">
                  <c:v>3.4049873820900897E-2</c:v>
                </c:pt>
                <c:pt idx="450">
                  <c:v>3.4296739908201E-2</c:v>
                </c:pt>
                <c:pt idx="451">
                  <c:v>3.4547787890829497E-2</c:v>
                </c:pt>
                <c:pt idx="452">
                  <c:v>3.4803166339808199E-2</c:v>
                </c:pt>
                <c:pt idx="453">
                  <c:v>3.50630317474721E-2</c:v>
                </c:pt>
                <c:pt idx="454">
                  <c:v>3.5327549097232798E-2</c:v>
                </c:pt>
                <c:pt idx="455">
                  <c:v>3.5596892485319998E-2</c:v>
                </c:pt>
                <c:pt idx="456">
                  <c:v>3.5871245800283003E-2</c:v>
                </c:pt>
                <c:pt idx="457">
                  <c:v>3.6150803466797402E-2</c:v>
                </c:pt>
                <c:pt idx="458">
                  <c:v>3.6435771261203502E-2</c:v>
                </c:pt>
                <c:pt idx="459">
                  <c:v>3.6726367207220903E-2</c:v>
                </c:pt>
                <c:pt idx="460">
                  <c:v>3.7022822561464899E-2</c:v>
                </c:pt>
                <c:pt idx="461">
                  <c:v>3.7325382899763802E-2</c:v>
                </c:pt>
                <c:pt idx="462">
                  <c:v>3.7634309316879298E-2</c:v>
                </c:pt>
                <c:pt idx="463">
                  <c:v>3.7949879754104202E-2</c:v>
                </c:pt>
                <c:pt idx="464">
                  <c:v>3.8272390471410803E-2</c:v>
                </c:pt>
                <c:pt idx="465">
                  <c:v>3.8602157683415697E-2</c:v>
                </c:pt>
                <c:pt idx="466">
                  <c:v>3.89395193814785E-2</c:v>
                </c:pt>
                <c:pt idx="467">
                  <c:v>3.9284837367884101E-2</c:v>
                </c:pt>
                <c:pt idx="468">
                  <c:v>3.9638499532364001E-2</c:v>
                </c:pt>
                <c:pt idx="469">
                  <c:v>4.0000922406371202E-2</c:v>
                </c:pt>
                <c:pt idx="470">
                  <c:v>4.0372554036694701E-2</c:v>
                </c:pt>
                <c:pt idx="471">
                  <c:v>4.0753877227444099E-2</c:v>
                </c:pt>
                <c:pt idx="472">
                  <c:v>4.1145413208430799E-2</c:v>
                </c:pt>
                <c:pt idx="473">
                  <c:v>4.15477257989103E-2</c:v>
                </c:pt>
                <c:pt idx="474">
                  <c:v>4.1961426149001398E-2</c:v>
                </c:pt>
                <c:pt idx="475">
                  <c:v>4.2387178157491899E-2</c:v>
                </c:pt>
                <c:pt idx="476">
                  <c:v>4.28257046849592E-2</c:v>
                </c:pt>
                <c:pt idx="477">
                  <c:v>4.32777947062402E-2</c:v>
                </c:pt>
                <c:pt idx="478">
                  <c:v>4.3744311577614402E-2</c:v>
                </c:pt>
                <c:pt idx="479">
                  <c:v>4.4226202633432299E-2</c:v>
                </c:pt>
                <c:pt idx="480">
                  <c:v>4.4724510376721198E-2</c:v>
                </c:pt>
                <c:pt idx="481">
                  <c:v>4.5240385591717301E-2</c:v>
                </c:pt>
                <c:pt idx="482">
                  <c:v>4.5775102787700903E-2</c:v>
                </c:pt>
                <c:pt idx="483">
                  <c:v>4.63300784888361E-2</c:v>
                </c:pt>
                <c:pt idx="484">
                  <c:v>4.6906893022197298E-2</c:v>
                </c:pt>
                <c:pt idx="485">
                  <c:v>4.75073166372268E-2</c:v>
                </c:pt>
                <c:pt idx="486">
                  <c:v>4.8133341030712103E-2</c:v>
                </c:pt>
                <c:pt idx="487">
                  <c:v>4.8787217675133901E-2</c:v>
                </c:pt>
                <c:pt idx="488">
                  <c:v>4.9471504788484798E-2</c:v>
                </c:pt>
                <c:pt idx="489">
                  <c:v>5.0189125389698101E-2</c:v>
                </c:pt>
                <c:pt idx="490">
                  <c:v>5.0943439729391499E-2</c:v>
                </c:pt>
                <c:pt idx="491">
                  <c:v>5.1738336582659701E-2</c:v>
                </c:pt>
                <c:pt idx="492">
                  <c:v>5.2578349612471001E-2</c:v>
                </c:pt>
                <c:pt idx="493">
                  <c:v>5.3468807532581597E-2</c:v>
                </c:pt>
                <c:pt idx="494">
                  <c:v>5.4416030559885399E-2</c:v>
                </c:pt>
                <c:pt idx="495">
                  <c:v>5.5427591379697799E-2</c:v>
                </c:pt>
                <c:pt idx="496">
                  <c:v>5.6512667798845097E-2</c:v>
                </c:pt>
                <c:pt idx="497">
                  <c:v>5.76825286149696E-2</c:v>
                </c:pt>
                <c:pt idx="498">
                  <c:v>5.8951217952462699E-2</c:v>
                </c:pt>
                <c:pt idx="499">
                  <c:v>6.0336543894620599E-2</c:v>
                </c:pt>
                <c:pt idx="500">
                  <c:v>6.1210481115663601E-2</c:v>
                </c:pt>
                <c:pt idx="501">
                  <c:v>6.2100218587385403E-2</c:v>
                </c:pt>
                <c:pt idx="502">
                  <c:v>6.3006316512454905E-2</c:v>
                </c:pt>
                <c:pt idx="503">
                  <c:v>6.3929301884319306E-2</c:v>
                </c:pt>
                <c:pt idx="504">
                  <c:v>6.4869725240996795E-2</c:v>
                </c:pt>
                <c:pt idx="505">
                  <c:v>6.5828161941997101E-2</c:v>
                </c:pt>
                <c:pt idx="506">
                  <c:v>6.6805213527106305E-2</c:v>
                </c:pt>
                <c:pt idx="507">
                  <c:v>6.7801509163214799E-2</c:v>
                </c:pt>
                <c:pt idx="508">
                  <c:v>6.8817707185892807E-2</c:v>
                </c:pt>
                <c:pt idx="509">
                  <c:v>6.9854496743019995E-2</c:v>
                </c:pt>
                <c:pt idx="510">
                  <c:v>7.0912599548424202E-2</c:v>
                </c:pt>
                <c:pt idx="511">
                  <c:v>7.1992771754208804E-2</c:v>
                </c:pt>
                <c:pt idx="512">
                  <c:v>7.3095805951238102E-2</c:v>
                </c:pt>
                <c:pt idx="513">
                  <c:v>7.4222533308132499E-2</c:v>
                </c:pt>
                <c:pt idx="514">
                  <c:v>7.5373825860093904E-2</c:v>
                </c:pt>
                <c:pt idx="515">
                  <c:v>7.6550598959955696E-2</c:v>
                </c:pt>
                <c:pt idx="516">
                  <c:v>7.7753813905044197E-2</c:v>
                </c:pt>
                <c:pt idx="517">
                  <c:v>7.8984480754763303E-2</c:v>
                </c:pt>
                <c:pt idx="518">
                  <c:v>8.0243661355271806E-2</c:v>
                </c:pt>
                <c:pt idx="519">
                  <c:v>8.1532472589277497E-2</c:v>
                </c:pt>
                <c:pt idx="520">
                  <c:v>8.2852089870766393E-2</c:v>
                </c:pt>
                <c:pt idx="521">
                  <c:v>8.4203750906543307E-2</c:v>
                </c:pt>
                <c:pt idx="522">
                  <c:v>8.5588759748704904E-2</c:v>
                </c:pt>
                <c:pt idx="523">
                  <c:v>8.7008491164718801E-2</c:v>
                </c:pt>
                <c:pt idx="524">
                  <c:v>8.8464395354617698E-2</c:v>
                </c:pt>
                <c:pt idx="525">
                  <c:v>8.9958003048008398E-2</c:v>
                </c:pt>
                <c:pt idx="526">
                  <c:v>9.1490931017170304E-2</c:v>
                </c:pt>
                <c:pt idx="527">
                  <c:v>9.3064888046559296E-2</c:v>
                </c:pt>
                <c:pt idx="528">
                  <c:v>9.4681681403562507E-2</c:v>
                </c:pt>
                <c:pt idx="529">
                  <c:v>9.63432238604853E-2</c:v>
                </c:pt>
                <c:pt idx="530">
                  <c:v>9.8051541323537994E-2</c:v>
                </c:pt>
                <c:pt idx="531">
                  <c:v>9.9808781131167798E-2</c:v>
                </c:pt>
                <c:pt idx="532">
                  <c:v>0.101617221091514</c:v>
                </c:pt>
                <c:pt idx="533">
                  <c:v>0.103479279337246</c:v>
                </c:pt>
                <c:pt idx="534">
                  <c:v>0.10539752508567</c:v>
                </c:pt>
                <c:pt idx="535">
                  <c:v>0.10737469040301</c:v>
                </c:pt>
                <c:pt idx="536">
                  <c:v>0.109413683084309</c:v>
                </c:pt>
                <c:pt idx="537">
                  <c:v>0.111517600774861</c:v>
                </c:pt>
                <c:pt idx="538">
                  <c:v>0.113689746475544</c:v>
                </c:pt>
                <c:pt idx="539">
                  <c:v>0.115933645593521</c:v>
                </c:pt>
                <c:pt idx="540">
                  <c:v>0.118253064721662</c:v>
                </c:pt>
                <c:pt idx="541">
                  <c:v>0.120652032355412</c:v>
                </c:pt>
                <c:pt idx="542">
                  <c:v>0.123134861785185</c:v>
                </c:pt>
                <c:pt idx="543">
                  <c:v>0.125706176436467</c:v>
                </c:pt>
                <c:pt idx="544">
                  <c:v>0.12837093796949001</c:v>
                </c:pt>
                <c:pt idx="545">
                  <c:v>0.131134477496717</c:v>
                </c:pt>
                <c:pt idx="546">
                  <c:v>0.13400253033054499</c:v>
                </c:pt>
                <c:pt idx="547">
                  <c:v>0.136981274737346</c:v>
                </c:pt>
                <c:pt idx="548">
                  <c:v>0.140077375248852</c:v>
                </c:pt>
                <c:pt idx="549">
                  <c:v>0.143298031170385</c:v>
                </c:pt>
                <c:pt idx="550">
                  <c:v>0.14665103103018301</c:v>
                </c:pt>
                <c:pt idx="551">
                  <c:v>0.150144813838615</c:v>
                </c:pt>
                <c:pt idx="552">
                  <c:v>0.153788538174504</c:v>
                </c:pt>
                <c:pt idx="553">
                  <c:v>0.157592160293414</c:v>
                </c:pt>
                <c:pt idx="554">
                  <c:v>0.161566522666058</c:v>
                </c:pt>
                <c:pt idx="555">
                  <c:v>0.16572345461214899</c:v>
                </c:pt>
                <c:pt idx="556">
                  <c:v>0.170075887006191</c:v>
                </c:pt>
                <c:pt idx="557">
                  <c:v>0.174637983410005</c:v>
                </c:pt>
                <c:pt idx="558">
                  <c:v>0.17942529044841901</c:v>
                </c:pt>
                <c:pt idx="559">
                  <c:v>0.18445491081069501</c:v>
                </c:pt>
                <c:pt idx="560">
                  <c:v>0.189745702957694</c:v>
                </c:pt>
                <c:pt idx="561">
                  <c:v>0.19531851247834001</c:v>
                </c:pt>
                <c:pt idx="562">
                  <c:v>0.20119644111372101</c:v>
                </c:pt>
                <c:pt idx="563">
                  <c:v>0.20740516081226601</c:v>
                </c:pt>
              </c:numCache>
            </c:numRef>
          </c:xVal>
          <c:yVal>
            <c:numRef>
              <c:f>Exp_res!$BP$3:$BP$650</c:f>
              <c:numCache>
                <c:formatCode>General</c:formatCode>
                <c:ptCount val="648"/>
                <c:pt idx="0">
                  <c:v>0</c:v>
                </c:pt>
                <c:pt idx="1">
                  <c:v>0.599999999999966</c:v>
                </c:pt>
                <c:pt idx="2">
                  <c:v>1.7970074812967001</c:v>
                </c:pt>
                <c:pt idx="3">
                  <c:v>2.99401496259344</c:v>
                </c:pt>
                <c:pt idx="4">
                  <c:v>4.19102244389018</c:v>
                </c:pt>
                <c:pt idx="5">
                  <c:v>5.3880299251869097</c:v>
                </c:pt>
                <c:pt idx="6">
                  <c:v>6.5850374064836501</c:v>
                </c:pt>
                <c:pt idx="7">
                  <c:v>7.7820448877803896</c:v>
                </c:pt>
                <c:pt idx="8">
                  <c:v>8.9790523690771202</c:v>
                </c:pt>
                <c:pt idx="9">
                  <c:v>10.1760598503739</c:v>
                </c:pt>
                <c:pt idx="10">
                  <c:v>11.373067331670599</c:v>
                </c:pt>
                <c:pt idx="11">
                  <c:v>12.570074812967301</c:v>
                </c:pt>
                <c:pt idx="12">
                  <c:v>13.7670822942641</c:v>
                </c:pt>
                <c:pt idx="13">
                  <c:v>14.964089775560801</c:v>
                </c:pt>
                <c:pt idx="14">
                  <c:v>16.161097256857499</c:v>
                </c:pt>
                <c:pt idx="15">
                  <c:v>17.358104738154299</c:v>
                </c:pt>
                <c:pt idx="16">
                  <c:v>18.555112219451001</c:v>
                </c:pt>
                <c:pt idx="17">
                  <c:v>19.752119700747802</c:v>
                </c:pt>
                <c:pt idx="18">
                  <c:v>20.949127182044499</c:v>
                </c:pt>
                <c:pt idx="19">
                  <c:v>22.146134663341201</c:v>
                </c:pt>
                <c:pt idx="20">
                  <c:v>23.343142144638001</c:v>
                </c:pt>
                <c:pt idx="21">
                  <c:v>24.540149625934699</c:v>
                </c:pt>
                <c:pt idx="22">
                  <c:v>25.7371571072314</c:v>
                </c:pt>
                <c:pt idx="23">
                  <c:v>26.934164588528201</c:v>
                </c:pt>
                <c:pt idx="24">
                  <c:v>28.131172069824899</c:v>
                </c:pt>
                <c:pt idx="25">
                  <c:v>29.3281795511216</c:v>
                </c:pt>
                <c:pt idx="26">
                  <c:v>30.525187032418401</c:v>
                </c:pt>
                <c:pt idx="27">
                  <c:v>31.722194513715099</c:v>
                </c:pt>
                <c:pt idx="28">
                  <c:v>32.919201995011903</c:v>
                </c:pt>
                <c:pt idx="29">
                  <c:v>34.116209476308597</c:v>
                </c:pt>
                <c:pt idx="30">
                  <c:v>35.313216957605299</c:v>
                </c:pt>
                <c:pt idx="31">
                  <c:v>36.5102244389021</c:v>
                </c:pt>
                <c:pt idx="32">
                  <c:v>37.707231920198801</c:v>
                </c:pt>
                <c:pt idx="33">
                  <c:v>38.904239401495502</c:v>
                </c:pt>
                <c:pt idx="34">
                  <c:v>40.101246882792303</c:v>
                </c:pt>
                <c:pt idx="35">
                  <c:v>41.298254364088997</c:v>
                </c:pt>
                <c:pt idx="36">
                  <c:v>42.495261845385798</c:v>
                </c:pt>
                <c:pt idx="37">
                  <c:v>43.692269326682499</c:v>
                </c:pt>
                <c:pt idx="38">
                  <c:v>44.889276807979201</c:v>
                </c:pt>
                <c:pt idx="39">
                  <c:v>46.086284289276001</c:v>
                </c:pt>
                <c:pt idx="40">
                  <c:v>47.283291770572703</c:v>
                </c:pt>
                <c:pt idx="41">
                  <c:v>48.480299251869397</c:v>
                </c:pt>
                <c:pt idx="42">
                  <c:v>49.677306733166198</c:v>
                </c:pt>
                <c:pt idx="43">
                  <c:v>50.874314214462899</c:v>
                </c:pt>
                <c:pt idx="44">
                  <c:v>52.0713216957597</c:v>
                </c:pt>
                <c:pt idx="45">
                  <c:v>53.268329177056401</c:v>
                </c:pt>
                <c:pt idx="46">
                  <c:v>54.465336658353102</c:v>
                </c:pt>
                <c:pt idx="47">
                  <c:v>55.662344139649903</c:v>
                </c:pt>
                <c:pt idx="48">
                  <c:v>56.859351620946597</c:v>
                </c:pt>
                <c:pt idx="49">
                  <c:v>58.056359102243299</c:v>
                </c:pt>
                <c:pt idx="50">
                  <c:v>59.2533665835401</c:v>
                </c:pt>
                <c:pt idx="51">
                  <c:v>60.450374064836801</c:v>
                </c:pt>
                <c:pt idx="52">
                  <c:v>61.647381546133602</c:v>
                </c:pt>
                <c:pt idx="53">
                  <c:v>62.844389027430303</c:v>
                </c:pt>
                <c:pt idx="54">
                  <c:v>64.041396508727004</c:v>
                </c:pt>
                <c:pt idx="55">
                  <c:v>65.238403990023798</c:v>
                </c:pt>
                <c:pt idx="56">
                  <c:v>66.435411471320506</c:v>
                </c:pt>
                <c:pt idx="57">
                  <c:v>67.632418952617201</c:v>
                </c:pt>
                <c:pt idx="58">
                  <c:v>68.829426433913994</c:v>
                </c:pt>
                <c:pt idx="59">
                  <c:v>70.026433915210703</c:v>
                </c:pt>
                <c:pt idx="60">
                  <c:v>71.223441396507397</c:v>
                </c:pt>
                <c:pt idx="61">
                  <c:v>72.420448877804205</c:v>
                </c:pt>
                <c:pt idx="62">
                  <c:v>73.617456359100899</c:v>
                </c:pt>
                <c:pt idx="63">
                  <c:v>74.814463840397707</c:v>
                </c:pt>
                <c:pt idx="64">
                  <c:v>76.011471321694401</c:v>
                </c:pt>
                <c:pt idx="65">
                  <c:v>77.208478802991095</c:v>
                </c:pt>
                <c:pt idx="66">
                  <c:v>78.405486284287903</c:v>
                </c:pt>
                <c:pt idx="67">
                  <c:v>79.602493765584597</c:v>
                </c:pt>
                <c:pt idx="68">
                  <c:v>80.799501246881306</c:v>
                </c:pt>
                <c:pt idx="69">
                  <c:v>81.9965087281781</c:v>
                </c:pt>
                <c:pt idx="70">
                  <c:v>83.193516209474794</c:v>
                </c:pt>
                <c:pt idx="71">
                  <c:v>84.390523690771602</c:v>
                </c:pt>
                <c:pt idx="72">
                  <c:v>85.587531172068296</c:v>
                </c:pt>
                <c:pt idx="73">
                  <c:v>86.784538653365004</c:v>
                </c:pt>
                <c:pt idx="74">
                  <c:v>87.981546134661798</c:v>
                </c:pt>
                <c:pt idx="75">
                  <c:v>89.178553615958506</c:v>
                </c:pt>
                <c:pt idx="76">
                  <c:v>90.375561097255201</c:v>
                </c:pt>
                <c:pt idx="77">
                  <c:v>91.572568578551994</c:v>
                </c:pt>
                <c:pt idx="78">
                  <c:v>92.769576059848703</c:v>
                </c:pt>
                <c:pt idx="79">
                  <c:v>93.966583541145397</c:v>
                </c:pt>
                <c:pt idx="80">
                  <c:v>95.163591022442205</c:v>
                </c:pt>
                <c:pt idx="81">
                  <c:v>96.360598503738899</c:v>
                </c:pt>
                <c:pt idx="82">
                  <c:v>97.557605985035707</c:v>
                </c:pt>
                <c:pt idx="83">
                  <c:v>98.754613466332401</c:v>
                </c:pt>
                <c:pt idx="84">
                  <c:v>99.951620947629095</c:v>
                </c:pt>
                <c:pt idx="85">
                  <c:v>101.148628428926</c:v>
                </c:pt>
                <c:pt idx="86">
                  <c:v>102.345635910223</c:v>
                </c:pt>
                <c:pt idx="87">
                  <c:v>103.54264339151899</c:v>
                </c:pt>
                <c:pt idx="88">
                  <c:v>104.739650872816</c:v>
                </c:pt>
                <c:pt idx="89">
                  <c:v>105.93665835411301</c:v>
                </c:pt>
                <c:pt idx="90">
                  <c:v>107.13366583541</c:v>
                </c:pt>
                <c:pt idx="91">
                  <c:v>108.330673316706</c:v>
                </c:pt>
                <c:pt idx="92">
                  <c:v>109.527680798003</c:v>
                </c:pt>
                <c:pt idx="93">
                  <c:v>110.7246882793</c:v>
                </c:pt>
                <c:pt idx="94">
                  <c:v>111.921695760597</c:v>
                </c:pt>
                <c:pt idx="95">
                  <c:v>113.118703241893</c:v>
                </c:pt>
                <c:pt idx="96">
                  <c:v>114.31571072318999</c:v>
                </c:pt>
                <c:pt idx="97">
                  <c:v>115.512718204487</c:v>
                </c:pt>
                <c:pt idx="98">
                  <c:v>116.709725685783</c:v>
                </c:pt>
                <c:pt idx="99">
                  <c:v>117.90673316708001</c:v>
                </c:pt>
                <c:pt idx="100">
                  <c:v>119.103740648377</c:v>
                </c:pt>
                <c:pt idx="101">
                  <c:v>120.30074812967401</c:v>
                </c:pt>
                <c:pt idx="102">
                  <c:v>121.49775561097</c:v>
                </c:pt>
                <c:pt idx="103">
                  <c:v>122.694763092267</c:v>
                </c:pt>
                <c:pt idx="104">
                  <c:v>123.891770573564</c:v>
                </c:pt>
                <c:pt idx="105">
                  <c:v>125.088778054861</c:v>
                </c:pt>
                <c:pt idx="106">
                  <c:v>126.28578553615699</c:v>
                </c:pt>
                <c:pt idx="107">
                  <c:v>127.482793017454</c:v>
                </c:pt>
                <c:pt idx="108">
                  <c:v>128.67980049875101</c:v>
                </c:pt>
                <c:pt idx="109">
                  <c:v>129.876807980048</c:v>
                </c:pt>
                <c:pt idx="110">
                  <c:v>131.073815461344</c:v>
                </c:pt>
                <c:pt idx="111">
                  <c:v>132.27082294264099</c:v>
                </c:pt>
                <c:pt idx="112">
                  <c:v>133.46783042393801</c:v>
                </c:pt>
                <c:pt idx="113">
                  <c:v>134.664837905235</c:v>
                </c:pt>
                <c:pt idx="114">
                  <c:v>135.861845386531</c:v>
                </c:pt>
                <c:pt idx="115">
                  <c:v>137.05885286782799</c:v>
                </c:pt>
                <c:pt idx="116">
                  <c:v>138.25586034912499</c:v>
                </c:pt>
                <c:pt idx="117">
                  <c:v>139.45286783042101</c:v>
                </c:pt>
                <c:pt idx="118">
                  <c:v>140.64987531171801</c:v>
                </c:pt>
                <c:pt idx="119">
                  <c:v>141.846882793015</c:v>
                </c:pt>
                <c:pt idx="120">
                  <c:v>143.04389027431199</c:v>
                </c:pt>
                <c:pt idx="121">
                  <c:v>144.24089775560799</c:v>
                </c:pt>
                <c:pt idx="122">
                  <c:v>145.43790523690501</c:v>
                </c:pt>
                <c:pt idx="123">
                  <c:v>146.634912718202</c:v>
                </c:pt>
                <c:pt idx="124">
                  <c:v>147.831920199499</c:v>
                </c:pt>
                <c:pt idx="125">
                  <c:v>149.02892768079499</c:v>
                </c:pt>
                <c:pt idx="126">
                  <c:v>150.22593516209199</c:v>
                </c:pt>
                <c:pt idx="127">
                  <c:v>151.42294264338901</c:v>
                </c:pt>
                <c:pt idx="128">
                  <c:v>152.619950124686</c:v>
                </c:pt>
                <c:pt idx="129">
                  <c:v>153.816957605982</c:v>
                </c:pt>
                <c:pt idx="130">
                  <c:v>155.01396508727899</c:v>
                </c:pt>
                <c:pt idx="131">
                  <c:v>156.21097256857601</c:v>
                </c:pt>
                <c:pt idx="132">
                  <c:v>157.40798004987201</c:v>
                </c:pt>
                <c:pt idx="133">
                  <c:v>158.604987531169</c:v>
                </c:pt>
                <c:pt idx="134">
                  <c:v>159.80199501246599</c:v>
                </c:pt>
                <c:pt idx="135">
                  <c:v>160.99900249376299</c:v>
                </c:pt>
                <c:pt idx="136">
                  <c:v>162.19600997505901</c:v>
                </c:pt>
                <c:pt idx="137">
                  <c:v>163.39301745635601</c:v>
                </c:pt>
                <c:pt idx="138">
                  <c:v>164.590024937653</c:v>
                </c:pt>
                <c:pt idx="139">
                  <c:v>165.78703241894999</c:v>
                </c:pt>
                <c:pt idx="140">
                  <c:v>166.98403990024599</c:v>
                </c:pt>
                <c:pt idx="141">
                  <c:v>168.18104738154301</c:v>
                </c:pt>
                <c:pt idx="142">
                  <c:v>169.37805486284</c:v>
                </c:pt>
                <c:pt idx="143">
                  <c:v>170.575062344137</c:v>
                </c:pt>
                <c:pt idx="144">
                  <c:v>171.77206982543299</c:v>
                </c:pt>
                <c:pt idx="145">
                  <c:v>172.96907730672999</c:v>
                </c:pt>
                <c:pt idx="146">
                  <c:v>174.16608478802701</c:v>
                </c:pt>
                <c:pt idx="147">
                  <c:v>175.363092269324</c:v>
                </c:pt>
                <c:pt idx="148">
                  <c:v>176.56009975062</c:v>
                </c:pt>
                <c:pt idx="149">
                  <c:v>177.75710723191699</c:v>
                </c:pt>
                <c:pt idx="150">
                  <c:v>178.95411471321401</c:v>
                </c:pt>
                <c:pt idx="151">
                  <c:v>180.15112219451001</c:v>
                </c:pt>
                <c:pt idx="152">
                  <c:v>181.348129675807</c:v>
                </c:pt>
                <c:pt idx="153">
                  <c:v>182.54513715710399</c:v>
                </c:pt>
                <c:pt idx="154">
                  <c:v>183.74214463840099</c:v>
                </c:pt>
                <c:pt idx="155">
                  <c:v>184.93915211969701</c:v>
                </c:pt>
                <c:pt idx="156">
                  <c:v>186.13615960099401</c:v>
                </c:pt>
                <c:pt idx="157">
                  <c:v>187.333167082291</c:v>
                </c:pt>
                <c:pt idx="158">
                  <c:v>188.53017456358799</c:v>
                </c:pt>
                <c:pt idx="159">
                  <c:v>189.72718204488399</c:v>
                </c:pt>
                <c:pt idx="160">
                  <c:v>190.92418952618101</c:v>
                </c:pt>
                <c:pt idx="161">
                  <c:v>192.121197007478</c:v>
                </c:pt>
                <c:pt idx="162">
                  <c:v>193.318204488775</c:v>
                </c:pt>
                <c:pt idx="163">
                  <c:v>194.51521197007099</c:v>
                </c:pt>
                <c:pt idx="164">
                  <c:v>195.71221945136799</c:v>
                </c:pt>
                <c:pt idx="165">
                  <c:v>196.90922693266501</c:v>
                </c:pt>
                <c:pt idx="166">
                  <c:v>198.106234413962</c:v>
                </c:pt>
                <c:pt idx="167">
                  <c:v>199.303241895258</c:v>
                </c:pt>
                <c:pt idx="168">
                  <c:v>200.50024937655499</c:v>
                </c:pt>
                <c:pt idx="169">
                  <c:v>201.69725685785201</c:v>
                </c:pt>
                <c:pt idx="170">
                  <c:v>202.89426433914801</c:v>
                </c:pt>
                <c:pt idx="171">
                  <c:v>204.091271820445</c:v>
                </c:pt>
                <c:pt idx="172">
                  <c:v>205.28827930174199</c:v>
                </c:pt>
                <c:pt idx="173">
                  <c:v>206.48528678303899</c:v>
                </c:pt>
                <c:pt idx="174">
                  <c:v>207.68229426433501</c:v>
                </c:pt>
                <c:pt idx="175">
                  <c:v>208.87930174563201</c:v>
                </c:pt>
                <c:pt idx="176">
                  <c:v>210.076309226929</c:v>
                </c:pt>
                <c:pt idx="177">
                  <c:v>211.27331670822599</c:v>
                </c:pt>
                <c:pt idx="178">
                  <c:v>212.47032418952199</c:v>
                </c:pt>
                <c:pt idx="179">
                  <c:v>213.66733167081901</c:v>
                </c:pt>
                <c:pt idx="180">
                  <c:v>214.864339152116</c:v>
                </c:pt>
                <c:pt idx="181">
                  <c:v>216.061346633413</c:v>
                </c:pt>
                <c:pt idx="182">
                  <c:v>217.25835411470899</c:v>
                </c:pt>
                <c:pt idx="183">
                  <c:v>218.45536159600599</c:v>
                </c:pt>
                <c:pt idx="184">
                  <c:v>219.65236907730301</c:v>
                </c:pt>
                <c:pt idx="185">
                  <c:v>220.8493765586</c:v>
                </c:pt>
                <c:pt idx="186">
                  <c:v>222.046384039896</c:v>
                </c:pt>
                <c:pt idx="187">
                  <c:v>223.24339152119299</c:v>
                </c:pt>
                <c:pt idx="188">
                  <c:v>224.44039900249001</c:v>
                </c:pt>
                <c:pt idx="189">
                  <c:v>225.63740648378601</c:v>
                </c:pt>
                <c:pt idx="190">
                  <c:v>226.834413965083</c:v>
                </c:pt>
                <c:pt idx="191">
                  <c:v>228.03142144637999</c:v>
                </c:pt>
                <c:pt idx="192">
                  <c:v>229.22842892767699</c:v>
                </c:pt>
                <c:pt idx="193">
                  <c:v>230.42543640897301</c:v>
                </c:pt>
                <c:pt idx="194">
                  <c:v>231.62244389027001</c:v>
                </c:pt>
                <c:pt idx="195">
                  <c:v>232.819451371567</c:v>
                </c:pt>
                <c:pt idx="196">
                  <c:v>234.01645885286399</c:v>
                </c:pt>
                <c:pt idx="197">
                  <c:v>235.21346633415999</c:v>
                </c:pt>
                <c:pt idx="198">
                  <c:v>236.41047381545701</c:v>
                </c:pt>
                <c:pt idx="199">
                  <c:v>237.607481296754</c:v>
                </c:pt>
                <c:pt idx="200">
                  <c:v>238.804488778051</c:v>
                </c:pt>
                <c:pt idx="201">
                  <c:v>240.00149625934699</c:v>
                </c:pt>
                <c:pt idx="202">
                  <c:v>241.19850374064399</c:v>
                </c:pt>
                <c:pt idx="203">
                  <c:v>242.39551122194101</c:v>
                </c:pt>
                <c:pt idx="204">
                  <c:v>243.592518703238</c:v>
                </c:pt>
                <c:pt idx="205">
                  <c:v>244.789526184534</c:v>
                </c:pt>
                <c:pt idx="206">
                  <c:v>245.98653366583099</c:v>
                </c:pt>
                <c:pt idx="207">
                  <c:v>247.18354114712801</c:v>
                </c:pt>
                <c:pt idx="208">
                  <c:v>248.380548628425</c:v>
                </c:pt>
                <c:pt idx="209">
                  <c:v>249.577556109721</c:v>
                </c:pt>
                <c:pt idx="210">
                  <c:v>250.77456359101799</c:v>
                </c:pt>
                <c:pt idx="211">
                  <c:v>251.97157107231499</c:v>
                </c:pt>
                <c:pt idx="212">
                  <c:v>253.16857855361101</c:v>
                </c:pt>
                <c:pt idx="213">
                  <c:v>254.36558603490801</c:v>
                </c:pt>
                <c:pt idx="214">
                  <c:v>255.562593516205</c:v>
                </c:pt>
                <c:pt idx="215">
                  <c:v>256.75960099750199</c:v>
                </c:pt>
                <c:pt idx="216">
                  <c:v>257.95660847879799</c:v>
                </c:pt>
                <c:pt idx="217">
                  <c:v>259.15361596009501</c:v>
                </c:pt>
                <c:pt idx="218">
                  <c:v>260.35062344139197</c:v>
                </c:pt>
                <c:pt idx="219">
                  <c:v>261.547630922689</c:v>
                </c:pt>
                <c:pt idx="220">
                  <c:v>262.74463840398499</c:v>
                </c:pt>
                <c:pt idx="221">
                  <c:v>263.94164588528201</c:v>
                </c:pt>
                <c:pt idx="222">
                  <c:v>265.13865336657898</c:v>
                </c:pt>
                <c:pt idx="223">
                  <c:v>266.335660847876</c:v>
                </c:pt>
                <c:pt idx="224">
                  <c:v>267.532668329172</c:v>
                </c:pt>
                <c:pt idx="225">
                  <c:v>268.72967581046902</c:v>
                </c:pt>
                <c:pt idx="226">
                  <c:v>269.92668329176598</c:v>
                </c:pt>
                <c:pt idx="227">
                  <c:v>271.12369077306198</c:v>
                </c:pt>
                <c:pt idx="228">
                  <c:v>272.320698254359</c:v>
                </c:pt>
                <c:pt idx="229">
                  <c:v>273.51770573565602</c:v>
                </c:pt>
                <c:pt idx="230">
                  <c:v>274.71471321695299</c:v>
                </c:pt>
                <c:pt idx="231">
                  <c:v>275.91172069824898</c:v>
                </c:pt>
                <c:pt idx="232">
                  <c:v>277.10872817954601</c:v>
                </c:pt>
                <c:pt idx="233">
                  <c:v>278.30573566084303</c:v>
                </c:pt>
                <c:pt idx="234">
                  <c:v>279.50274314213999</c:v>
                </c:pt>
                <c:pt idx="235">
                  <c:v>280.69975062343599</c:v>
                </c:pt>
                <c:pt idx="236">
                  <c:v>281.89675810473301</c:v>
                </c:pt>
                <c:pt idx="237">
                  <c:v>283.09376558602997</c:v>
                </c:pt>
                <c:pt idx="238">
                  <c:v>284.290773067327</c:v>
                </c:pt>
                <c:pt idx="239">
                  <c:v>285.48778054862299</c:v>
                </c:pt>
                <c:pt idx="240">
                  <c:v>286.68478802992001</c:v>
                </c:pt>
                <c:pt idx="241">
                  <c:v>287.88179551121698</c:v>
                </c:pt>
                <c:pt idx="242">
                  <c:v>289.078802992514</c:v>
                </c:pt>
                <c:pt idx="243">
                  <c:v>290.27581047381</c:v>
                </c:pt>
                <c:pt idx="244">
                  <c:v>291.47281795510702</c:v>
                </c:pt>
                <c:pt idx="245">
                  <c:v>292.66982543640398</c:v>
                </c:pt>
                <c:pt idx="246">
                  <c:v>293.86683291769998</c:v>
                </c:pt>
                <c:pt idx="247">
                  <c:v>295.063840398997</c:v>
                </c:pt>
                <c:pt idx="248">
                  <c:v>296.26084788029402</c:v>
                </c:pt>
                <c:pt idx="249">
                  <c:v>297.45785536159099</c:v>
                </c:pt>
                <c:pt idx="250">
                  <c:v>298.65486284288698</c:v>
                </c:pt>
                <c:pt idx="251">
                  <c:v>299.85187032418401</c:v>
                </c:pt>
                <c:pt idx="252">
                  <c:v>301.04887780548103</c:v>
                </c:pt>
                <c:pt idx="253">
                  <c:v>302.24588528677799</c:v>
                </c:pt>
                <c:pt idx="254">
                  <c:v>303.44289276807399</c:v>
                </c:pt>
                <c:pt idx="255">
                  <c:v>304.63990024937101</c:v>
                </c:pt>
                <c:pt idx="256">
                  <c:v>305.83690773066797</c:v>
                </c:pt>
                <c:pt idx="257">
                  <c:v>307.033915211965</c:v>
                </c:pt>
                <c:pt idx="258">
                  <c:v>308.23092269326099</c:v>
                </c:pt>
                <c:pt idx="259">
                  <c:v>309.42793017455801</c:v>
                </c:pt>
                <c:pt idx="260">
                  <c:v>310.62493765585498</c:v>
                </c:pt>
                <c:pt idx="261">
                  <c:v>311.821945137152</c:v>
                </c:pt>
                <c:pt idx="262">
                  <c:v>313.018952618448</c:v>
                </c:pt>
                <c:pt idx="263">
                  <c:v>314.21596009974502</c:v>
                </c:pt>
                <c:pt idx="264">
                  <c:v>315.41296758104198</c:v>
                </c:pt>
                <c:pt idx="265">
                  <c:v>316.60997506233798</c:v>
                </c:pt>
                <c:pt idx="266">
                  <c:v>317.806982543635</c:v>
                </c:pt>
                <c:pt idx="267">
                  <c:v>319.00399002493202</c:v>
                </c:pt>
                <c:pt idx="268">
                  <c:v>320.20099750622899</c:v>
                </c:pt>
                <c:pt idx="269">
                  <c:v>321.39800498752498</c:v>
                </c:pt>
                <c:pt idx="270">
                  <c:v>322.59501246882201</c:v>
                </c:pt>
                <c:pt idx="271">
                  <c:v>323.79201995011903</c:v>
                </c:pt>
                <c:pt idx="272">
                  <c:v>324.98902743141599</c:v>
                </c:pt>
                <c:pt idx="273">
                  <c:v>326.18603491271199</c:v>
                </c:pt>
                <c:pt idx="274">
                  <c:v>327.38304239400901</c:v>
                </c:pt>
                <c:pt idx="275">
                  <c:v>328.58004987530597</c:v>
                </c:pt>
                <c:pt idx="276">
                  <c:v>329.777057356603</c:v>
                </c:pt>
                <c:pt idx="277">
                  <c:v>330.97406483789899</c:v>
                </c:pt>
                <c:pt idx="278">
                  <c:v>332.17107231919601</c:v>
                </c:pt>
                <c:pt idx="279">
                  <c:v>333.36807980049298</c:v>
                </c:pt>
                <c:pt idx="280">
                  <c:v>334.56508728179</c:v>
                </c:pt>
                <c:pt idx="281">
                  <c:v>335.762094763086</c:v>
                </c:pt>
                <c:pt idx="282">
                  <c:v>336.95910224438302</c:v>
                </c:pt>
                <c:pt idx="283">
                  <c:v>338.15610972567998</c:v>
                </c:pt>
                <c:pt idx="284">
                  <c:v>339.35311720697598</c:v>
                </c:pt>
                <c:pt idx="285">
                  <c:v>340.550124688273</c:v>
                </c:pt>
                <c:pt idx="286">
                  <c:v>341.74713216957002</c:v>
                </c:pt>
                <c:pt idx="287">
                  <c:v>342.94413965086699</c:v>
                </c:pt>
                <c:pt idx="288">
                  <c:v>344.14114713216298</c:v>
                </c:pt>
                <c:pt idx="289">
                  <c:v>345.33815461346001</c:v>
                </c:pt>
                <c:pt idx="290">
                  <c:v>346.53516209475703</c:v>
                </c:pt>
                <c:pt idx="291">
                  <c:v>347.73216957605399</c:v>
                </c:pt>
                <c:pt idx="292">
                  <c:v>348.92917705734999</c:v>
                </c:pt>
                <c:pt idx="293">
                  <c:v>350.12618453864701</c:v>
                </c:pt>
                <c:pt idx="294">
                  <c:v>351.32319201994397</c:v>
                </c:pt>
                <c:pt idx="295">
                  <c:v>352.520199501241</c:v>
                </c:pt>
                <c:pt idx="296">
                  <c:v>353.71720698253699</c:v>
                </c:pt>
                <c:pt idx="297">
                  <c:v>354.91421446383401</c:v>
                </c:pt>
                <c:pt idx="298">
                  <c:v>356.11122194513098</c:v>
                </c:pt>
                <c:pt idx="299">
                  <c:v>357.308229426428</c:v>
                </c:pt>
                <c:pt idx="300">
                  <c:v>358.505236907724</c:v>
                </c:pt>
                <c:pt idx="301">
                  <c:v>359.70224438902102</c:v>
                </c:pt>
                <c:pt idx="302">
                  <c:v>360.89925187031798</c:v>
                </c:pt>
                <c:pt idx="303">
                  <c:v>362.096259351615</c:v>
                </c:pt>
                <c:pt idx="304">
                  <c:v>363.293266832911</c:v>
                </c:pt>
                <c:pt idx="305">
                  <c:v>364.49027431420802</c:v>
                </c:pt>
                <c:pt idx="306">
                  <c:v>365.68728179550499</c:v>
                </c:pt>
                <c:pt idx="307">
                  <c:v>366.88428927680098</c:v>
                </c:pt>
                <c:pt idx="308">
                  <c:v>368.08129675809801</c:v>
                </c:pt>
                <c:pt idx="309">
                  <c:v>369.27830423939503</c:v>
                </c:pt>
                <c:pt idx="310">
                  <c:v>370.47531172069199</c:v>
                </c:pt>
                <c:pt idx="311">
                  <c:v>371.67231920198799</c:v>
                </c:pt>
                <c:pt idx="312">
                  <c:v>372.86932668328501</c:v>
                </c:pt>
                <c:pt idx="313">
                  <c:v>374.06633416458197</c:v>
                </c:pt>
                <c:pt idx="314">
                  <c:v>375.263341645879</c:v>
                </c:pt>
                <c:pt idx="315">
                  <c:v>376.46034912717499</c:v>
                </c:pt>
                <c:pt idx="316">
                  <c:v>377.65735660847201</c:v>
                </c:pt>
                <c:pt idx="317">
                  <c:v>378.85436408976898</c:v>
                </c:pt>
                <c:pt idx="318">
                  <c:v>380.051371571066</c:v>
                </c:pt>
                <c:pt idx="319">
                  <c:v>381.248379052362</c:v>
                </c:pt>
                <c:pt idx="320">
                  <c:v>382.44538653365902</c:v>
                </c:pt>
                <c:pt idx="321">
                  <c:v>383.64239401495598</c:v>
                </c:pt>
                <c:pt idx="322">
                  <c:v>384.83940149625198</c:v>
                </c:pt>
                <c:pt idx="323">
                  <c:v>386.036408977549</c:v>
                </c:pt>
                <c:pt idx="324">
                  <c:v>387.23341645884602</c:v>
                </c:pt>
                <c:pt idx="325">
                  <c:v>388.43042394014299</c:v>
                </c:pt>
                <c:pt idx="326">
                  <c:v>389.62743142143898</c:v>
                </c:pt>
                <c:pt idx="327">
                  <c:v>390.82443890273601</c:v>
                </c:pt>
                <c:pt idx="328">
                  <c:v>392.02144638403303</c:v>
                </c:pt>
                <c:pt idx="329">
                  <c:v>393.21845386532999</c:v>
                </c:pt>
                <c:pt idx="330">
                  <c:v>394.41546134662599</c:v>
                </c:pt>
                <c:pt idx="331">
                  <c:v>395.61246882792301</c:v>
                </c:pt>
                <c:pt idx="332">
                  <c:v>396.80947630921997</c:v>
                </c:pt>
                <c:pt idx="333">
                  <c:v>398.006483790517</c:v>
                </c:pt>
                <c:pt idx="334">
                  <c:v>399.20349127181299</c:v>
                </c:pt>
                <c:pt idx="335">
                  <c:v>400.40049875311001</c:v>
                </c:pt>
                <c:pt idx="336">
                  <c:v>401.59750623440698</c:v>
                </c:pt>
                <c:pt idx="337">
                  <c:v>402.794513715704</c:v>
                </c:pt>
                <c:pt idx="338">
                  <c:v>403.991521197</c:v>
                </c:pt>
                <c:pt idx="339">
                  <c:v>405.18852867829702</c:v>
                </c:pt>
                <c:pt idx="340">
                  <c:v>406.38553615959398</c:v>
                </c:pt>
                <c:pt idx="341">
                  <c:v>407.58254364088998</c:v>
                </c:pt>
                <c:pt idx="342">
                  <c:v>408.779551122187</c:v>
                </c:pt>
                <c:pt idx="343">
                  <c:v>409.97655860348402</c:v>
                </c:pt>
                <c:pt idx="344">
                  <c:v>411.17356608478099</c:v>
                </c:pt>
                <c:pt idx="345">
                  <c:v>412.37057356607698</c:v>
                </c:pt>
                <c:pt idx="346">
                  <c:v>413.56758104737401</c:v>
                </c:pt>
                <c:pt idx="347">
                  <c:v>414.76458852867103</c:v>
                </c:pt>
                <c:pt idx="348">
                  <c:v>415.96159600996799</c:v>
                </c:pt>
                <c:pt idx="349">
                  <c:v>417.15860349126399</c:v>
                </c:pt>
                <c:pt idx="350">
                  <c:v>418.35561097256101</c:v>
                </c:pt>
                <c:pt idx="351">
                  <c:v>419.55261845385797</c:v>
                </c:pt>
                <c:pt idx="352">
                  <c:v>420.749625935155</c:v>
                </c:pt>
                <c:pt idx="353">
                  <c:v>421.94663341645099</c:v>
                </c:pt>
                <c:pt idx="354">
                  <c:v>423.14364089774801</c:v>
                </c:pt>
                <c:pt idx="355">
                  <c:v>424.34064837904498</c:v>
                </c:pt>
                <c:pt idx="356">
                  <c:v>425.537655860342</c:v>
                </c:pt>
                <c:pt idx="357">
                  <c:v>426.734663341638</c:v>
                </c:pt>
                <c:pt idx="358">
                  <c:v>427.93167082293502</c:v>
                </c:pt>
                <c:pt idx="359">
                  <c:v>429.12867830423198</c:v>
                </c:pt>
                <c:pt idx="360">
                  <c:v>430.325685785529</c:v>
                </c:pt>
                <c:pt idx="361">
                  <c:v>431.522693266825</c:v>
                </c:pt>
                <c:pt idx="362">
                  <c:v>432.71970074812202</c:v>
                </c:pt>
                <c:pt idx="363">
                  <c:v>433.91670822941899</c:v>
                </c:pt>
                <c:pt idx="364">
                  <c:v>435.11371571071498</c:v>
                </c:pt>
                <c:pt idx="365">
                  <c:v>436.31072319201201</c:v>
                </c:pt>
                <c:pt idx="366">
                  <c:v>437.50773067330903</c:v>
                </c:pt>
                <c:pt idx="367">
                  <c:v>438.70473815460599</c:v>
                </c:pt>
                <c:pt idx="368">
                  <c:v>439.90174563590199</c:v>
                </c:pt>
                <c:pt idx="369">
                  <c:v>441.09875311719901</c:v>
                </c:pt>
                <c:pt idx="370">
                  <c:v>442.29576059849597</c:v>
                </c:pt>
                <c:pt idx="371">
                  <c:v>443.492768079793</c:v>
                </c:pt>
                <c:pt idx="372">
                  <c:v>444.68977556108899</c:v>
                </c:pt>
                <c:pt idx="373">
                  <c:v>445.88678304238601</c:v>
                </c:pt>
                <c:pt idx="374">
                  <c:v>447.08379052368298</c:v>
                </c:pt>
                <c:pt idx="375">
                  <c:v>448.28079800498</c:v>
                </c:pt>
                <c:pt idx="376">
                  <c:v>449.477805486276</c:v>
                </c:pt>
                <c:pt idx="377">
                  <c:v>450.67481296757302</c:v>
                </c:pt>
                <c:pt idx="378">
                  <c:v>451.87182044886998</c:v>
                </c:pt>
                <c:pt idx="379">
                  <c:v>453.068827930167</c:v>
                </c:pt>
                <c:pt idx="380">
                  <c:v>454.265835411463</c:v>
                </c:pt>
                <c:pt idx="381">
                  <c:v>455.46284289276002</c:v>
                </c:pt>
                <c:pt idx="382">
                  <c:v>456.65985037405699</c:v>
                </c:pt>
                <c:pt idx="383">
                  <c:v>457.85685785535298</c:v>
                </c:pt>
                <c:pt idx="384">
                  <c:v>459.05386533665001</c:v>
                </c:pt>
                <c:pt idx="385">
                  <c:v>460.25087281794703</c:v>
                </c:pt>
                <c:pt idx="386">
                  <c:v>461.44788029924399</c:v>
                </c:pt>
                <c:pt idx="387">
                  <c:v>462.64488778053999</c:v>
                </c:pt>
                <c:pt idx="388">
                  <c:v>463.84189526183701</c:v>
                </c:pt>
                <c:pt idx="389">
                  <c:v>465.03890274313397</c:v>
                </c:pt>
                <c:pt idx="390">
                  <c:v>466.235910224431</c:v>
                </c:pt>
                <c:pt idx="391">
                  <c:v>467.43291770572699</c:v>
                </c:pt>
                <c:pt idx="392">
                  <c:v>468.62992518702401</c:v>
                </c:pt>
                <c:pt idx="393">
                  <c:v>469.82693266832098</c:v>
                </c:pt>
                <c:pt idx="394">
                  <c:v>471.023940149618</c:v>
                </c:pt>
                <c:pt idx="395">
                  <c:v>472.220947630914</c:v>
                </c:pt>
                <c:pt idx="396">
                  <c:v>473.41795511221102</c:v>
                </c:pt>
                <c:pt idx="397">
                  <c:v>474.61496259350798</c:v>
                </c:pt>
                <c:pt idx="398">
                  <c:v>475.811970074805</c:v>
                </c:pt>
                <c:pt idx="399">
                  <c:v>477.008977556101</c:v>
                </c:pt>
                <c:pt idx="400">
                  <c:v>478.20598503739802</c:v>
                </c:pt>
                <c:pt idx="401">
                  <c:v>479.40299251869499</c:v>
                </c:pt>
                <c:pt idx="402">
                  <c:v>480.59999999999201</c:v>
                </c:pt>
                <c:pt idx="403">
                  <c:v>481.79700748128801</c:v>
                </c:pt>
                <c:pt idx="404">
                  <c:v>482.99401496258503</c:v>
                </c:pt>
                <c:pt idx="405">
                  <c:v>484.19102244388199</c:v>
                </c:pt>
                <c:pt idx="406">
                  <c:v>485.38802992517799</c:v>
                </c:pt>
                <c:pt idx="407">
                  <c:v>486.58503740647501</c:v>
                </c:pt>
                <c:pt idx="408">
                  <c:v>487.78204488777197</c:v>
                </c:pt>
                <c:pt idx="409">
                  <c:v>488.979052369069</c:v>
                </c:pt>
                <c:pt idx="410">
                  <c:v>490.17605985036499</c:v>
                </c:pt>
                <c:pt idx="411">
                  <c:v>491.37306733166201</c:v>
                </c:pt>
                <c:pt idx="412">
                  <c:v>492.57007481295898</c:v>
                </c:pt>
                <c:pt idx="413">
                  <c:v>493.767082294256</c:v>
                </c:pt>
                <c:pt idx="414">
                  <c:v>494.964089775552</c:v>
                </c:pt>
                <c:pt idx="415">
                  <c:v>496.16109725684902</c:v>
                </c:pt>
                <c:pt idx="416">
                  <c:v>497.35810473814598</c:v>
                </c:pt>
                <c:pt idx="417">
                  <c:v>498.555112219443</c:v>
                </c:pt>
                <c:pt idx="418">
                  <c:v>499.752119700739</c:v>
                </c:pt>
                <c:pt idx="419">
                  <c:v>500.94912718203602</c:v>
                </c:pt>
                <c:pt idx="420">
                  <c:v>502.14613466333299</c:v>
                </c:pt>
                <c:pt idx="421">
                  <c:v>503.34314214462898</c:v>
                </c:pt>
                <c:pt idx="422">
                  <c:v>504.54014962592601</c:v>
                </c:pt>
                <c:pt idx="423">
                  <c:v>505.73715710722303</c:v>
                </c:pt>
                <c:pt idx="424">
                  <c:v>506.93416458851999</c:v>
                </c:pt>
                <c:pt idx="425">
                  <c:v>508.13117206981599</c:v>
                </c:pt>
                <c:pt idx="426">
                  <c:v>509.32817955111301</c:v>
                </c:pt>
                <c:pt idx="427">
                  <c:v>510.52518703240997</c:v>
                </c:pt>
                <c:pt idx="428">
                  <c:v>511.722194513707</c:v>
                </c:pt>
                <c:pt idx="429">
                  <c:v>512.91920199500305</c:v>
                </c:pt>
                <c:pt idx="430">
                  <c:v>514.11620947630001</c:v>
                </c:pt>
                <c:pt idx="431">
                  <c:v>515.31321695759698</c:v>
                </c:pt>
                <c:pt idx="432">
                  <c:v>516.51022443889406</c:v>
                </c:pt>
                <c:pt idx="433">
                  <c:v>517.70723192019</c:v>
                </c:pt>
                <c:pt idx="434">
                  <c:v>518.90423940148696</c:v>
                </c:pt>
                <c:pt idx="435">
                  <c:v>520.10124688278404</c:v>
                </c:pt>
                <c:pt idx="436">
                  <c:v>521.298254364081</c:v>
                </c:pt>
                <c:pt idx="437">
                  <c:v>522.49526184537694</c:v>
                </c:pt>
                <c:pt idx="438">
                  <c:v>523.69226932667402</c:v>
                </c:pt>
                <c:pt idx="439">
                  <c:v>524.88927680797099</c:v>
                </c:pt>
                <c:pt idx="440">
                  <c:v>526.08628428926795</c:v>
                </c:pt>
                <c:pt idx="441">
                  <c:v>527.28329177056401</c:v>
                </c:pt>
                <c:pt idx="442">
                  <c:v>528.48029925186097</c:v>
                </c:pt>
                <c:pt idx="443">
                  <c:v>529.67730673315805</c:v>
                </c:pt>
                <c:pt idx="444">
                  <c:v>530.87431421445501</c:v>
                </c:pt>
                <c:pt idx="445">
                  <c:v>532.07132169575095</c:v>
                </c:pt>
                <c:pt idx="446">
                  <c:v>533.26832917704803</c:v>
                </c:pt>
                <c:pt idx="447">
                  <c:v>534.465336658345</c:v>
                </c:pt>
                <c:pt idx="448">
                  <c:v>535.66234413964105</c:v>
                </c:pt>
                <c:pt idx="449">
                  <c:v>536.85935162093801</c:v>
                </c:pt>
                <c:pt idx="450">
                  <c:v>538.05635910223498</c:v>
                </c:pt>
                <c:pt idx="451">
                  <c:v>539.25336658353206</c:v>
                </c:pt>
                <c:pt idx="452">
                  <c:v>540.450374064828</c:v>
                </c:pt>
                <c:pt idx="453">
                  <c:v>541.64738154612496</c:v>
                </c:pt>
                <c:pt idx="454">
                  <c:v>542.84438902742204</c:v>
                </c:pt>
                <c:pt idx="455">
                  <c:v>544.041396508719</c:v>
                </c:pt>
                <c:pt idx="456">
                  <c:v>545.23840399001494</c:v>
                </c:pt>
                <c:pt idx="457">
                  <c:v>546.43541147131202</c:v>
                </c:pt>
                <c:pt idx="458">
                  <c:v>547.63241895260899</c:v>
                </c:pt>
                <c:pt idx="459">
                  <c:v>548.82942643390504</c:v>
                </c:pt>
                <c:pt idx="460">
                  <c:v>550.02643391520201</c:v>
                </c:pt>
                <c:pt idx="461">
                  <c:v>551.22344139649897</c:v>
                </c:pt>
                <c:pt idx="462">
                  <c:v>552.42044887779605</c:v>
                </c:pt>
                <c:pt idx="463">
                  <c:v>553.61745635909199</c:v>
                </c:pt>
                <c:pt idx="464">
                  <c:v>554.81446384038895</c:v>
                </c:pt>
                <c:pt idx="465">
                  <c:v>556.01147132168603</c:v>
                </c:pt>
                <c:pt idx="466">
                  <c:v>557.208478802983</c:v>
                </c:pt>
                <c:pt idx="467">
                  <c:v>558.40548628427905</c:v>
                </c:pt>
                <c:pt idx="468">
                  <c:v>559.60249376557601</c:v>
                </c:pt>
                <c:pt idx="469">
                  <c:v>560.79950124687298</c:v>
                </c:pt>
                <c:pt idx="470">
                  <c:v>561.99650872817006</c:v>
                </c:pt>
                <c:pt idx="471">
                  <c:v>563.193516209466</c:v>
                </c:pt>
                <c:pt idx="472">
                  <c:v>564.39052369076296</c:v>
                </c:pt>
                <c:pt idx="473">
                  <c:v>565.58753117206004</c:v>
                </c:pt>
                <c:pt idx="474">
                  <c:v>566.784538653357</c:v>
                </c:pt>
                <c:pt idx="475">
                  <c:v>567.98154613465294</c:v>
                </c:pt>
                <c:pt idx="476">
                  <c:v>569.17855361595002</c:v>
                </c:pt>
                <c:pt idx="477">
                  <c:v>570.37556109724699</c:v>
                </c:pt>
                <c:pt idx="478">
                  <c:v>571.57256857854304</c:v>
                </c:pt>
                <c:pt idx="479">
                  <c:v>572.76957605984001</c:v>
                </c:pt>
                <c:pt idx="480">
                  <c:v>573.96658354113697</c:v>
                </c:pt>
                <c:pt idx="481">
                  <c:v>575.16359102243405</c:v>
                </c:pt>
                <c:pt idx="482">
                  <c:v>576.36059850372999</c:v>
                </c:pt>
                <c:pt idx="483">
                  <c:v>577.55760598502695</c:v>
                </c:pt>
                <c:pt idx="484">
                  <c:v>578.75461346632403</c:v>
                </c:pt>
                <c:pt idx="485">
                  <c:v>579.951620947621</c:v>
                </c:pt>
                <c:pt idx="486">
                  <c:v>581.14862842891705</c:v>
                </c:pt>
                <c:pt idx="487">
                  <c:v>582.34563591021401</c:v>
                </c:pt>
                <c:pt idx="488">
                  <c:v>583.54264339151098</c:v>
                </c:pt>
                <c:pt idx="489">
                  <c:v>584.73965087280703</c:v>
                </c:pt>
                <c:pt idx="490">
                  <c:v>585.936658354104</c:v>
                </c:pt>
                <c:pt idx="491">
                  <c:v>587.13366583540096</c:v>
                </c:pt>
                <c:pt idx="492">
                  <c:v>588.33067331669804</c:v>
                </c:pt>
                <c:pt idx="493">
                  <c:v>589.52768079799398</c:v>
                </c:pt>
                <c:pt idx="494">
                  <c:v>590.72468827929094</c:v>
                </c:pt>
                <c:pt idx="495">
                  <c:v>591.92169576058802</c:v>
                </c:pt>
                <c:pt idx="496">
                  <c:v>593.11870324188499</c:v>
                </c:pt>
                <c:pt idx="497">
                  <c:v>594.31571072318104</c:v>
                </c:pt>
                <c:pt idx="498">
                  <c:v>595.51271820447801</c:v>
                </c:pt>
                <c:pt idx="499">
                  <c:v>596.70972568577497</c:v>
                </c:pt>
                <c:pt idx="500">
                  <c:v>595.51271820447801</c:v>
                </c:pt>
                <c:pt idx="501">
                  <c:v>594.31571072318104</c:v>
                </c:pt>
                <c:pt idx="502">
                  <c:v>593.11870324188499</c:v>
                </c:pt>
                <c:pt idx="503">
                  <c:v>591.92169576058802</c:v>
                </c:pt>
                <c:pt idx="504">
                  <c:v>590.72468827929094</c:v>
                </c:pt>
                <c:pt idx="505">
                  <c:v>589.52768079799398</c:v>
                </c:pt>
                <c:pt idx="506">
                  <c:v>588.33067331669804</c:v>
                </c:pt>
                <c:pt idx="507">
                  <c:v>587.13366583540096</c:v>
                </c:pt>
                <c:pt idx="508">
                  <c:v>585.936658354104</c:v>
                </c:pt>
                <c:pt idx="509">
                  <c:v>584.73965087280703</c:v>
                </c:pt>
                <c:pt idx="510">
                  <c:v>583.54264339151098</c:v>
                </c:pt>
                <c:pt idx="511">
                  <c:v>582.34563591021401</c:v>
                </c:pt>
                <c:pt idx="512">
                  <c:v>581.14862842891705</c:v>
                </c:pt>
                <c:pt idx="513">
                  <c:v>579.951620947621</c:v>
                </c:pt>
                <c:pt idx="514">
                  <c:v>578.75461346632403</c:v>
                </c:pt>
                <c:pt idx="515">
                  <c:v>577.55760598502695</c:v>
                </c:pt>
                <c:pt idx="516">
                  <c:v>576.36059850372999</c:v>
                </c:pt>
                <c:pt idx="517">
                  <c:v>575.16359102243405</c:v>
                </c:pt>
                <c:pt idx="518">
                  <c:v>573.96658354113697</c:v>
                </c:pt>
                <c:pt idx="519">
                  <c:v>572.76957605984001</c:v>
                </c:pt>
                <c:pt idx="520">
                  <c:v>571.57256857854304</c:v>
                </c:pt>
                <c:pt idx="521">
                  <c:v>570.37556109724699</c:v>
                </c:pt>
                <c:pt idx="522">
                  <c:v>569.17855361595002</c:v>
                </c:pt>
                <c:pt idx="523">
                  <c:v>567.98154613465294</c:v>
                </c:pt>
                <c:pt idx="524">
                  <c:v>566.784538653357</c:v>
                </c:pt>
                <c:pt idx="525">
                  <c:v>565.58753117206004</c:v>
                </c:pt>
                <c:pt idx="526">
                  <c:v>564.39052369076296</c:v>
                </c:pt>
                <c:pt idx="527">
                  <c:v>563.193516209466</c:v>
                </c:pt>
                <c:pt idx="528">
                  <c:v>561.99650872817006</c:v>
                </c:pt>
                <c:pt idx="529">
                  <c:v>560.79950124687298</c:v>
                </c:pt>
                <c:pt idx="530">
                  <c:v>559.60249376557601</c:v>
                </c:pt>
                <c:pt idx="531">
                  <c:v>558.40548628427905</c:v>
                </c:pt>
                <c:pt idx="532">
                  <c:v>557.208478802983</c:v>
                </c:pt>
                <c:pt idx="533">
                  <c:v>556.01147132168603</c:v>
                </c:pt>
                <c:pt idx="534">
                  <c:v>554.81446384038895</c:v>
                </c:pt>
                <c:pt idx="535">
                  <c:v>553.61745635909199</c:v>
                </c:pt>
                <c:pt idx="536">
                  <c:v>552.42044887779605</c:v>
                </c:pt>
                <c:pt idx="537">
                  <c:v>551.22344139649897</c:v>
                </c:pt>
                <c:pt idx="538">
                  <c:v>550.02643391520201</c:v>
                </c:pt>
                <c:pt idx="539">
                  <c:v>548.82942643390504</c:v>
                </c:pt>
                <c:pt idx="540">
                  <c:v>547.63241895260899</c:v>
                </c:pt>
                <c:pt idx="541">
                  <c:v>546.43541147131202</c:v>
                </c:pt>
                <c:pt idx="542">
                  <c:v>545.23840399001494</c:v>
                </c:pt>
                <c:pt idx="543">
                  <c:v>544.041396508719</c:v>
                </c:pt>
                <c:pt idx="544">
                  <c:v>542.84438902742204</c:v>
                </c:pt>
                <c:pt idx="545">
                  <c:v>541.64738154612496</c:v>
                </c:pt>
                <c:pt idx="546">
                  <c:v>540.450374064828</c:v>
                </c:pt>
                <c:pt idx="547">
                  <c:v>539.25336658353206</c:v>
                </c:pt>
                <c:pt idx="548">
                  <c:v>538.05635910223498</c:v>
                </c:pt>
                <c:pt idx="549">
                  <c:v>536.85935162093801</c:v>
                </c:pt>
                <c:pt idx="550">
                  <c:v>535.66234413964105</c:v>
                </c:pt>
                <c:pt idx="551">
                  <c:v>534.465336658345</c:v>
                </c:pt>
                <c:pt idx="552">
                  <c:v>533.26832917704803</c:v>
                </c:pt>
                <c:pt idx="553">
                  <c:v>532.07132169575095</c:v>
                </c:pt>
                <c:pt idx="554">
                  <c:v>530.87431421445501</c:v>
                </c:pt>
                <c:pt idx="555">
                  <c:v>529.67730673315805</c:v>
                </c:pt>
                <c:pt idx="556">
                  <c:v>528.48029925186097</c:v>
                </c:pt>
                <c:pt idx="557">
                  <c:v>527.28329177056401</c:v>
                </c:pt>
                <c:pt idx="558">
                  <c:v>526.08628428926795</c:v>
                </c:pt>
                <c:pt idx="559">
                  <c:v>524.88927680797099</c:v>
                </c:pt>
                <c:pt idx="560">
                  <c:v>523.69226932667402</c:v>
                </c:pt>
                <c:pt idx="561">
                  <c:v>522.49526184537694</c:v>
                </c:pt>
                <c:pt idx="562">
                  <c:v>521.298254364081</c:v>
                </c:pt>
                <c:pt idx="563">
                  <c:v>520.10124688278404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D48-4334-81EA-F61D391D6085}"/>
            </c:ext>
          </c:extLst>
        </c:ser>
        <c:ser>
          <c:idx val="10"/>
          <c:order val="10"/>
          <c:tx>
            <c:v>0.5% 200kPa</c:v>
          </c:tx>
          <c:spPr>
            <a:ln w="21600">
              <a:solidFill>
                <a:srgbClr val="000000"/>
              </a:solidFill>
              <a:custDash>
                <a:ds d="600000" sp="300000"/>
                <a:ds d="100000" sp="300000"/>
              </a:custDash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Exp_res!$BR$3:$BR$650</c:f>
              <c:numCache>
                <c:formatCode>General</c:formatCode>
                <c:ptCount val="648"/>
                <c:pt idx="0">
                  <c:v>0</c:v>
                </c:pt>
                <c:pt idx="1">
                  <c:v>1.38211349686777E-5</c:v>
                </c:pt>
                <c:pt idx="2">
                  <c:v>4.3236342028401299E-5</c:v>
                </c:pt>
                <c:pt idx="3">
                  <c:v>7.29423837305392E-5</c:v>
                </c:pt>
                <c:pt idx="4">
                  <c:v>1.02941344394426E-4</c:v>
                </c:pt>
                <c:pt idx="5">
                  <c:v>1.3323550732028899E-4</c:v>
                </c:pt>
                <c:pt idx="6">
                  <c:v>1.6382701912705301E-4</c:v>
                </c:pt>
                <c:pt idx="7">
                  <c:v>1.9471786251096799E-4</c:v>
                </c:pt>
                <c:pt idx="8">
                  <c:v>2.2590985271435699E-4</c:v>
                </c:pt>
                <c:pt idx="9">
                  <c:v>2.5740463877495598E-4</c:v>
                </c:pt>
                <c:pt idx="10">
                  <c:v>2.8920370621361398E-4</c:v>
                </c:pt>
                <c:pt idx="11">
                  <c:v>3.2130838027665101E-4</c:v>
                </c:pt>
                <c:pt idx="12">
                  <c:v>3.537198294358E-4</c:v>
                </c:pt>
                <c:pt idx="13">
                  <c:v>3.8643906902482099E-4</c:v>
                </c:pt>
                <c:pt idx="14">
                  <c:v>4.1946696495824901E-4</c:v>
                </c:pt>
                <c:pt idx="15">
                  <c:v>4.5280423750184101E-4</c:v>
                </c:pt>
                <c:pt idx="16">
                  <c:v>4.8645146507769602E-4</c:v>
                </c:pt>
                <c:pt idx="17">
                  <c:v>5.2040908809231404E-4</c:v>
                </c:pt>
                <c:pt idx="18">
                  <c:v>5.5467741277834303E-4</c:v>
                </c:pt>
                <c:pt idx="19">
                  <c:v>5.89256615043401E-4</c:v>
                </c:pt>
                <c:pt idx="20">
                  <c:v>6.2414674432006696E-4</c:v>
                </c:pt>
                <c:pt idx="21">
                  <c:v>6.5934772741142495E-4</c:v>
                </c:pt>
                <c:pt idx="22">
                  <c:v>6.9485937232756205E-4</c:v>
                </c:pt>
                <c:pt idx="23">
                  <c:v>7.3068137210848905E-4</c:v>
                </c:pt>
                <c:pt idx="24">
                  <c:v>7.66813308629875E-4</c:v>
                </c:pt>
                <c:pt idx="25">
                  <c:v>8.0325465638663601E-4</c:v>
                </c:pt>
                <c:pt idx="26">
                  <c:v>8.4000478625193204E-4</c:v>
                </c:pt>
                <c:pt idx="27">
                  <c:v>8.7706296920755705E-4</c:v>
                </c:pt>
                <c:pt idx="28">
                  <c:v>9.1442838004200005E-4</c:v>
                </c:pt>
                <c:pt idx="29">
                  <c:v>9.5210010101438002E-4</c:v>
                </c:pt>
                <c:pt idx="30">
                  <c:v>9.9007712548044506E-4</c:v>
                </c:pt>
                <c:pt idx="31">
                  <c:v>1.02835836147781E-3</c:v>
                </c:pt>
                <c:pt idx="32">
                  <c:v>1.0669426352689401E-3</c:v>
                </c:pt>
                <c:pt idx="33">
                  <c:v>1.10582869483834E-3</c:v>
                </c:pt>
                <c:pt idx="34">
                  <c:v>1.1450152133428699E-3</c:v>
                </c:pt>
                <c:pt idx="35">
                  <c:v>1.18450079251202E-3</c:v>
                </c:pt>
                <c:pt idx="36">
                  <c:v>1.2242839659972601E-3</c:v>
                </c:pt>
                <c:pt idx="37">
                  <c:v>1.2643632026684401E-3</c:v>
                </c:pt>
                <c:pt idx="38">
                  <c:v>1.3047369098553099E-3</c:v>
                </c:pt>
                <c:pt idx="39">
                  <c:v>1.34540343653339E-3</c:v>
                </c:pt>
                <c:pt idx="40">
                  <c:v>1.38636107645231E-3</c:v>
                </c:pt>
                <c:pt idx="41">
                  <c:v>1.42760807120564E-3</c:v>
                </c:pt>
                <c:pt idx="42">
                  <c:v>1.4691426132413599E-3</c:v>
                </c:pt>
                <c:pt idx="43">
                  <c:v>1.5109628488124099E-3</c:v>
                </c:pt>
                <c:pt idx="44">
                  <c:v>1.5530668808652001E-3</c:v>
                </c:pt>
                <c:pt idx="45">
                  <c:v>1.5954527718670701E-3</c:v>
                </c:pt>
                <c:pt idx="46">
                  <c:v>1.63811854657122E-3</c:v>
                </c:pt>
                <c:pt idx="47">
                  <c:v>1.6810621947186701E-3</c:v>
                </c:pt>
                <c:pt idx="48">
                  <c:v>1.7242816736773199E-3</c:v>
                </c:pt>
                <c:pt idx="49">
                  <c:v>1.7677749110175901E-3</c:v>
                </c:pt>
                <c:pt idx="50">
                  <c:v>1.8115398070243001E-3</c:v>
                </c:pt>
                <c:pt idx="51">
                  <c:v>1.85557423714555E-3</c:v>
                </c:pt>
                <c:pt idx="52">
                  <c:v>1.8998760543775699E-3</c:v>
                </c:pt>
                <c:pt idx="53">
                  <c:v>1.94444309158599E-3</c:v>
                </c:pt>
                <c:pt idx="54">
                  <c:v>1.9892731637645498E-3</c:v>
                </c:pt>
                <c:pt idx="55">
                  <c:v>2.0343640702299901E-3</c:v>
                </c:pt>
                <c:pt idx="56">
                  <c:v>2.0797135967548499E-3</c:v>
                </c:pt>
                <c:pt idx="57">
                  <c:v>2.1253195176375102E-3</c:v>
                </c:pt>
                <c:pt idx="58">
                  <c:v>2.1711795977109299E-3</c:v>
                </c:pt>
                <c:pt idx="59">
                  <c:v>2.2172915942893002E-3</c:v>
                </c:pt>
                <c:pt idx="60">
                  <c:v>2.2636532590542499E-3</c:v>
                </c:pt>
                <c:pt idx="61">
                  <c:v>2.3102623398811601E-3</c:v>
                </c:pt>
                <c:pt idx="62">
                  <c:v>2.3571165826052399E-3</c:v>
                </c:pt>
                <c:pt idx="63">
                  <c:v>2.4042137327290802E-3</c:v>
                </c:pt>
                <c:pt idx="64">
                  <c:v>2.45155153707231E-3</c:v>
                </c:pt>
                <c:pt idx="65">
                  <c:v>2.4991277453631101E-3</c:v>
                </c:pt>
                <c:pt idx="66">
                  <c:v>2.5469401117740602E-3</c:v>
                </c:pt>
                <c:pt idx="67">
                  <c:v>2.5949863964013901E-3</c:v>
                </c:pt>
                <c:pt idx="68">
                  <c:v>2.6432643666897599E-3</c:v>
                </c:pt>
                <c:pt idx="69">
                  <c:v>2.69177179880308E-3</c:v>
                </c:pt>
                <c:pt idx="70">
                  <c:v>2.7405064789418599E-3</c:v>
                </c:pt>
                <c:pt idx="71">
                  <c:v>2.7894662046086798E-3</c:v>
                </c:pt>
                <c:pt idx="72">
                  <c:v>2.8386487858222298E-3</c:v>
                </c:pt>
                <c:pt idx="73">
                  <c:v>2.8880520462809698E-3</c:v>
                </c:pt>
                <c:pt idx="74">
                  <c:v>2.9376738244777899E-3</c:v>
                </c:pt>
                <c:pt idx="75">
                  <c:v>2.9875119747657902E-3</c:v>
                </c:pt>
                <c:pt idx="76">
                  <c:v>3.0375643683773798E-3</c:v>
                </c:pt>
                <c:pt idx="77">
                  <c:v>3.0878288943963399E-3</c:v>
                </c:pt>
                <c:pt idx="78">
                  <c:v>3.1383034606851799E-3</c:v>
                </c:pt>
                <c:pt idx="79">
                  <c:v>3.1889859947676199E-3</c:v>
                </c:pt>
                <c:pt idx="80">
                  <c:v>3.2398744446680999E-3</c:v>
                </c:pt>
                <c:pt idx="81">
                  <c:v>3.29096677970909E-3</c:v>
                </c:pt>
                <c:pt idx="82">
                  <c:v>3.34226099126665E-3</c:v>
                </c:pt>
                <c:pt idx="83">
                  <c:v>3.3937550934863502E-3</c:v>
                </c:pt>
                <c:pt idx="84">
                  <c:v>3.44544712395955E-3</c:v>
                </c:pt>
                <c:pt idx="85">
                  <c:v>3.4973351443617099E-3</c:v>
                </c:pt>
                <c:pt idx="86">
                  <c:v>3.5494172410533401E-3</c:v>
                </c:pt>
                <c:pt idx="87">
                  <c:v>3.60169152564497E-3</c:v>
                </c:pt>
                <c:pt idx="88">
                  <c:v>3.6541561355268198E-3</c:v>
                </c:pt>
                <c:pt idx="89">
                  <c:v>3.7068092343641701E-3</c:v>
                </c:pt>
                <c:pt idx="90">
                  <c:v>3.7596490125600701E-3</c:v>
                </c:pt>
                <c:pt idx="91">
                  <c:v>3.8126736876849801E-3</c:v>
                </c:pt>
                <c:pt idx="92">
                  <c:v>3.8658815048761199E-3</c:v>
                </c:pt>
                <c:pt idx="93">
                  <c:v>3.91927073720589E-3</c:v>
                </c:pt>
                <c:pt idx="94">
                  <c:v>3.9728396860213098E-3</c:v>
                </c:pt>
                <c:pt idx="95">
                  <c:v>4.0265866812551603E-3</c:v>
                </c:pt>
                <c:pt idx="96">
                  <c:v>4.0805100817090101E-3</c:v>
                </c:pt>
                <c:pt idx="97">
                  <c:v>4.1346082753110601E-3</c:v>
                </c:pt>
                <c:pt idx="98">
                  <c:v>4.1888796793470399E-3</c:v>
                </c:pt>
                <c:pt idx="99">
                  <c:v>4.2433227406670198E-3</c:v>
                </c:pt>
                <c:pt idx="100">
                  <c:v>4.2979359358685998E-3</c:v>
                </c:pt>
                <c:pt idx="101">
                  <c:v>4.3527177714567404E-3</c:v>
                </c:pt>
                <c:pt idx="102">
                  <c:v>4.4076667839816602E-3</c:v>
                </c:pt>
                <c:pt idx="103">
                  <c:v>4.4627815401557299E-3</c:v>
                </c:pt>
                <c:pt idx="104">
                  <c:v>4.5180606369494402E-3</c:v>
                </c:pt>
                <c:pt idx="105">
                  <c:v>4.5735027016681603E-3</c:v>
                </c:pt>
                <c:pt idx="106">
                  <c:v>4.6291063920100997E-3</c:v>
                </c:pt>
                <c:pt idx="107">
                  <c:v>4.6848703961059899E-3</c:v>
                </c:pt>
                <c:pt idx="108">
                  <c:v>4.74079343254171E-3</c:v>
                </c:pt>
                <c:pt idx="109">
                  <c:v>4.7968742503645802E-3</c:v>
                </c:pt>
                <c:pt idx="110">
                  <c:v>4.8531116290733804E-3</c:v>
                </c:pt>
                <c:pt idx="111">
                  <c:v>4.9095043785940097E-3</c:v>
                </c:pt>
                <c:pt idx="112">
                  <c:v>4.9660513392402496E-3</c:v>
                </c:pt>
                <c:pt idx="113">
                  <c:v>5.0227513816612397E-3</c:v>
                </c:pt>
                <c:pt idx="114">
                  <c:v>5.0796034067759101E-3</c:v>
                </c:pt>
                <c:pt idx="115">
                  <c:v>5.1366063456951896E-3</c:v>
                </c:pt>
                <c:pt idx="116">
                  <c:v>5.1937591596325702E-3</c:v>
                </c:pt>
                <c:pt idx="117">
                  <c:v>5.2510608398033303E-3</c:v>
                </c:pt>
                <c:pt idx="118">
                  <c:v>5.3085104073139497E-3</c:v>
                </c:pt>
                <c:pt idx="119">
                  <c:v>5.3661069130412596E-3</c:v>
                </c:pt>
                <c:pt idx="120">
                  <c:v>5.42384943750286E-3</c:v>
                </c:pt>
                <c:pt idx="121">
                  <c:v>5.4817370907181001E-3</c:v>
                </c:pt>
                <c:pt idx="122">
                  <c:v>5.5397690120620397E-3</c:v>
                </c:pt>
                <c:pt idx="123">
                  <c:v>5.5979443701108201E-3</c:v>
                </c:pt>
                <c:pt idx="124">
                  <c:v>5.65626236248071E-3</c:v>
                </c:pt>
                <c:pt idx="125">
                  <c:v>5.7147222156605296E-3</c:v>
                </c:pt>
                <c:pt idx="126">
                  <c:v>5.7733231848378398E-3</c:v>
                </c:pt>
                <c:pt idx="127">
                  <c:v>5.8320645537194796E-3</c:v>
                </c:pt>
                <c:pt idx="128">
                  <c:v>5.8909456343477296E-3</c:v>
                </c:pt>
                <c:pt idx="129">
                  <c:v>5.9499657669108202E-3</c:v>
                </c:pt>
                <c:pt idx="130">
                  <c:v>6.0091243195501496E-3</c:v>
                </c:pt>
                <c:pt idx="131">
                  <c:v>6.0684206881632301E-3</c:v>
                </c:pt>
                <c:pt idx="132">
                  <c:v>6.1278542962034197E-3</c:v>
                </c:pt>
                <c:pt idx="133">
                  <c:v>6.1874245944766298E-3</c:v>
                </c:pt>
                <c:pt idx="134">
                  <c:v>6.2471310609355799E-3</c:v>
                </c:pt>
                <c:pt idx="135">
                  <c:v>6.3069732004716397E-3</c:v>
                </c:pt>
                <c:pt idx="136">
                  <c:v>6.3669505447047896E-3</c:v>
                </c:pt>
                <c:pt idx="137">
                  <c:v>6.4270626517723703E-3</c:v>
                </c:pt>
                <c:pt idx="138">
                  <c:v>6.4873091061163502E-3</c:v>
                </c:pt>
                <c:pt idx="139">
                  <c:v>6.5476895182697897E-3</c:v>
                </c:pt>
                <c:pt idx="140">
                  <c:v>6.6082035246425802E-3</c:v>
                </c:pt>
                <c:pt idx="141">
                  <c:v>6.6688507873071201E-3</c:v>
                </c:pt>
                <c:pt idx="142">
                  <c:v>6.7296309937841603E-3</c:v>
                </c:pt>
                <c:pt idx="143">
                  <c:v>6.7905438568280803E-3</c:v>
                </c:pt>
                <c:pt idx="144">
                  <c:v>6.8515891142139898E-3</c:v>
                </c:pt>
                <c:pt idx="145">
                  <c:v>6.9127665285242199E-3</c:v>
                </c:pt>
                <c:pt idx="146">
                  <c:v>6.9740758869370097E-3</c:v>
                </c:pt>
                <c:pt idx="147">
                  <c:v>7.0355170010156301E-3</c:v>
                </c:pt>
                <c:pt idx="148">
                  <c:v>7.0970897064993304E-3</c:v>
                </c:pt>
                <c:pt idx="149">
                  <c:v>7.1587938630959498E-3</c:v>
                </c:pt>
                <c:pt idx="150">
                  <c:v>7.2206293542761797E-3</c:v>
                </c:pt>
                <c:pt idx="151">
                  <c:v>7.2825960870701303E-3</c:v>
                </c:pt>
                <c:pt idx="152">
                  <c:v>7.3446939918660904E-3</c:v>
                </c:pt>
                <c:pt idx="153">
                  <c:v>7.4069230222113302E-3</c:v>
                </c:pt>
                <c:pt idx="154">
                  <c:v>7.4692831546160797E-3</c:v>
                </c:pt>
                <c:pt idx="155">
                  <c:v>7.5317743883599499E-3</c:v>
                </c:pt>
                <c:pt idx="156">
                  <c:v>7.5943967453007202E-3</c:v>
                </c:pt>
                <c:pt idx="157">
                  <c:v>7.6571502696872601E-3</c:v>
                </c:pt>
                <c:pt idx="158">
                  <c:v>7.7200350279745802E-3</c:v>
                </c:pt>
                <c:pt idx="159">
                  <c:v>7.7830511086425698E-3</c:v>
                </c:pt>
                <c:pt idx="160">
                  <c:v>7.84619862201817E-3</c:v>
                </c:pt>
                <c:pt idx="161">
                  <c:v>7.9094777001010395E-3</c:v>
                </c:pt>
                <c:pt idx="162">
                  <c:v>7.9728884963925408E-3</c:v>
                </c:pt>
                <c:pt idx="163">
                  <c:v>8.03643118572883E-3</c:v>
                </c:pt>
                <c:pt idx="164">
                  <c:v>8.1001059641176206E-3</c:v>
                </c:pt>
                <c:pt idx="165">
                  <c:v>8.1639130485785597E-3</c:v>
                </c:pt>
                <c:pt idx="166">
                  <c:v>8.2278526769882492E-3</c:v>
                </c:pt>
                <c:pt idx="167">
                  <c:v>8.2919251079287097E-3</c:v>
                </c:pt>
                <c:pt idx="168">
                  <c:v>8.3561306205398103E-3</c:v>
                </c:pt>
                <c:pt idx="169">
                  <c:v>8.4204695143770495E-3</c:v>
                </c:pt>
                <c:pt idx="170">
                  <c:v>8.484942109272E-3</c:v>
                </c:pt>
                <c:pt idx="171">
                  <c:v>8.5495487451985996E-3</c:v>
                </c:pt>
                <c:pt idx="172">
                  <c:v>8.6142897821425996E-3</c:v>
                </c:pt>
                <c:pt idx="173">
                  <c:v>8.6791655999763403E-3</c:v>
                </c:pt>
                <c:pt idx="174">
                  <c:v>8.7441765983375299E-3</c:v>
                </c:pt>
                <c:pt idx="175">
                  <c:v>8.8093231965126195E-3</c:v>
                </c:pt>
                <c:pt idx="176">
                  <c:v>8.8746058333250607E-3</c:v>
                </c:pt>
                <c:pt idx="177">
                  <c:v>8.9400249670274993E-3</c:v>
                </c:pt>
                <c:pt idx="178">
                  <c:v>9.0055810751997391E-3</c:v>
                </c:pt>
                <c:pt idx="179">
                  <c:v>9.0712746546500102E-3</c:v>
                </c:pt>
                <c:pt idx="180">
                  <c:v>9.13710622132222E-3</c:v>
                </c:pt>
                <c:pt idx="181">
                  <c:v>9.2030763102071405E-3</c:v>
                </c:pt>
                <c:pt idx="182">
                  <c:v>9.2691854752588697E-3</c:v>
                </c:pt>
                <c:pt idx="183">
                  <c:v>9.3354342893156791E-3</c:v>
                </c:pt>
                <c:pt idx="184">
                  <c:v>9.4018233440260196E-3</c:v>
                </c:pt>
                <c:pt idx="185">
                  <c:v>9.46835324977921E-3</c:v>
                </c:pt>
                <c:pt idx="186">
                  <c:v>9.53502463564114E-3</c:v>
                </c:pt>
                <c:pt idx="187">
                  <c:v>9.6018381492948592E-3</c:v>
                </c:pt>
                <c:pt idx="188">
                  <c:v>9.6687944569857995E-3</c:v>
                </c:pt>
                <c:pt idx="189">
                  <c:v>9.7358942434722599E-3</c:v>
                </c:pt>
                <c:pt idx="190">
                  <c:v>9.8031382119810103E-3</c:v>
                </c:pt>
                <c:pt idx="191">
                  <c:v>9.8705270841672292E-3</c:v>
                </c:pt>
                <c:pt idx="192">
                  <c:v>9.9380616000797894E-3</c:v>
                </c:pt>
                <c:pt idx="193">
                  <c:v>1.0005742518132099E-2</c:v>
                </c:pt>
                <c:pt idx="194">
                  <c:v>1.00735706150767E-2</c:v>
                </c:pt>
                <c:pt idx="195">
                  <c:v>1.0141546685986101E-2</c:v>
                </c:pt>
                <c:pt idx="196">
                  <c:v>1.0209671544238101E-2</c:v>
                </c:pt>
                <c:pt idx="197">
                  <c:v>1.0277946021506E-2</c:v>
                </c:pt>
                <c:pt idx="198">
                  <c:v>1.03463709677545E-2</c:v>
                </c:pt>
                <c:pt idx="199">
                  <c:v>1.04149472512403E-2</c:v>
                </c:pt>
                <c:pt idx="200">
                  <c:v>1.0483675758517301E-2</c:v>
                </c:pt>
                <c:pt idx="201">
                  <c:v>1.05525573944484E-2</c:v>
                </c:pt>
                <c:pt idx="202">
                  <c:v>1.06215930822206E-2</c:v>
                </c:pt>
                <c:pt idx="203">
                  <c:v>1.06907837633669E-2</c:v>
                </c:pt>
                <c:pt idx="204">
                  <c:v>1.0760130397792099E-2</c:v>
                </c:pt>
                <c:pt idx="205">
                  <c:v>1.08296339638048E-2</c:v>
                </c:pt>
                <c:pt idx="206">
                  <c:v>1.0899295458153799E-2</c:v>
                </c:pt>
                <c:pt idx="207">
                  <c:v>1.0969115896070299E-2</c:v>
                </c:pt>
                <c:pt idx="208">
                  <c:v>1.10390963113151E-2</c:v>
                </c:pt>
                <c:pt idx="209">
                  <c:v>1.11092377562312E-2</c:v>
                </c:pt>
                <c:pt idx="210">
                  <c:v>1.1179541301801399E-2</c:v>
                </c:pt>
                <c:pt idx="211">
                  <c:v>1.12500080377118E-2</c:v>
                </c:pt>
                <c:pt idx="212">
                  <c:v>1.13206390724201E-2</c:v>
                </c:pt>
                <c:pt idx="213">
                  <c:v>1.1391435533229599E-2</c:v>
                </c:pt>
                <c:pt idx="214">
                  <c:v>1.14623985663684E-2</c:v>
                </c:pt>
                <c:pt idx="215">
                  <c:v>1.15335293370743E-2</c:v>
                </c:pt>
                <c:pt idx="216">
                  <c:v>1.16048290296851E-2</c:v>
                </c:pt>
                <c:pt idx="217">
                  <c:v>1.1676298847733999E-2</c:v>
                </c:pt>
                <c:pt idx="218">
                  <c:v>1.1747940014051401E-2</c:v>
                </c:pt>
                <c:pt idx="219">
                  <c:v>1.18197537708713E-2</c:v>
                </c:pt>
                <c:pt idx="220">
                  <c:v>1.18917413799442E-2</c:v>
                </c:pt>
                <c:pt idx="221">
                  <c:v>1.1963904122655E-2</c:v>
                </c:pt>
                <c:pt idx="222">
                  <c:v>1.2036243300146901E-2</c:v>
                </c:pt>
                <c:pt idx="223">
                  <c:v>1.21087602334513E-2</c:v>
                </c:pt>
                <c:pt idx="224">
                  <c:v>1.2181456263623099E-2</c:v>
                </c:pt>
                <c:pt idx="225">
                  <c:v>1.22543327518821E-2</c:v>
                </c:pt>
                <c:pt idx="226">
                  <c:v>1.2327391079760001E-2</c:v>
                </c:pt>
                <c:pt idx="227">
                  <c:v>1.24006326492538E-2</c:v>
                </c:pt>
                <c:pt idx="228">
                  <c:v>1.24740588829851E-2</c:v>
                </c:pt>
                <c:pt idx="229">
                  <c:v>1.25476712243653E-2</c:v>
                </c:pt>
                <c:pt idx="230">
                  <c:v>1.26214711377671E-2</c:v>
                </c:pt>
                <c:pt idx="231">
                  <c:v>1.2695460108702299E-2</c:v>
                </c:pt>
                <c:pt idx="232">
                  <c:v>1.27696396440054E-2</c:v>
                </c:pt>
                <c:pt idx="233">
                  <c:v>1.28440112720247E-2</c:v>
                </c:pt>
                <c:pt idx="234">
                  <c:v>1.29185765428183E-2</c:v>
                </c:pt>
                <c:pt idx="235">
                  <c:v>1.2993337028358099E-2</c:v>
                </c:pt>
                <c:pt idx="236">
                  <c:v>1.3068294322739E-2</c:v>
                </c:pt>
                <c:pt idx="237">
                  <c:v>1.3143450042396299E-2</c:v>
                </c:pt>
                <c:pt idx="238">
                  <c:v>1.3218805826328599E-2</c:v>
                </c:pt>
                <c:pt idx="239">
                  <c:v>1.32943633363279E-2</c:v>
                </c:pt>
                <c:pt idx="240">
                  <c:v>1.3370124257217401E-2</c:v>
                </c:pt>
                <c:pt idx="241">
                  <c:v>1.3446090297095301E-2</c:v>
                </c:pt>
                <c:pt idx="242">
                  <c:v>1.35222631875862E-2</c:v>
                </c:pt>
                <c:pt idx="243">
                  <c:v>1.3598644684100601E-2</c:v>
                </c:pt>
                <c:pt idx="244">
                  <c:v>1.36752365660999E-2</c:v>
                </c:pt>
                <c:pt idx="245">
                  <c:v>1.3752040637370899E-2</c:v>
                </c:pt>
                <c:pt idx="246">
                  <c:v>1.3829058726306499E-2</c:v>
                </c:pt>
                <c:pt idx="247">
                  <c:v>1.39062926861954E-2</c:v>
                </c:pt>
                <c:pt idx="248">
                  <c:v>1.39837443955178E-2</c:v>
                </c:pt>
                <c:pt idx="249">
                  <c:v>1.40614157582514E-2</c:v>
                </c:pt>
                <c:pt idx="250">
                  <c:v>1.41393087041841E-2</c:v>
                </c:pt>
                <c:pt idx="251">
                  <c:v>1.4217425189235E-2</c:v>
                </c:pt>
                <c:pt idx="252">
                  <c:v>1.4295767195784599E-2</c:v>
                </c:pt>
                <c:pt idx="253">
                  <c:v>1.4374336733012799E-2</c:v>
                </c:pt>
                <c:pt idx="254">
                  <c:v>1.44531358372462E-2</c:v>
                </c:pt>
                <c:pt idx="255">
                  <c:v>1.4532166572313999E-2</c:v>
                </c:pt>
                <c:pt idx="256">
                  <c:v>1.46114310299135E-2</c:v>
                </c:pt>
                <c:pt idx="257">
                  <c:v>1.46909313299838E-2</c:v>
                </c:pt>
                <c:pt idx="258">
                  <c:v>1.4770669621090001E-2</c:v>
                </c:pt>
                <c:pt idx="259">
                  <c:v>1.48506480808167E-2</c:v>
                </c:pt>
                <c:pt idx="260">
                  <c:v>1.4930868916171101E-2</c:v>
                </c:pt>
                <c:pt idx="261">
                  <c:v>1.5011334363996201E-2</c:v>
                </c:pt>
                <c:pt idx="262">
                  <c:v>1.50920466913944E-2</c:v>
                </c:pt>
                <c:pt idx="263">
                  <c:v>1.51730081961618E-2</c:v>
                </c:pt>
                <c:pt idx="264">
                  <c:v>1.5254221207231701E-2</c:v>
                </c:pt>
                <c:pt idx="265">
                  <c:v>1.5335688085131499E-2</c:v>
                </c:pt>
                <c:pt idx="266">
                  <c:v>1.5417411222448401E-2</c:v>
                </c:pt>
                <c:pt idx="267">
                  <c:v>1.5499393044307501E-2</c:v>
                </c:pt>
                <c:pt idx="268">
                  <c:v>1.55816360088616E-2</c:v>
                </c:pt>
                <c:pt idx="269">
                  <c:v>1.56641426077926E-2</c:v>
                </c:pt>
                <c:pt idx="270">
                  <c:v>1.5746915366825001E-2</c:v>
                </c:pt>
                <c:pt idx="271">
                  <c:v>1.58299568462523E-2</c:v>
                </c:pt>
                <c:pt idx="272">
                  <c:v>1.5913269641475099E-2</c:v>
                </c:pt>
                <c:pt idx="273">
                  <c:v>1.5996856383553401E-2</c:v>
                </c:pt>
                <c:pt idx="274">
                  <c:v>1.60807197397719E-2</c:v>
                </c:pt>
                <c:pt idx="275">
                  <c:v>1.6164862414217801E-2</c:v>
                </c:pt>
                <c:pt idx="276">
                  <c:v>1.6249287148373901E-2</c:v>
                </c:pt>
                <c:pt idx="277">
                  <c:v>1.6333996721725901E-2</c:v>
                </c:pt>
                <c:pt idx="278">
                  <c:v>1.6418993952383502E-2</c:v>
                </c:pt>
                <c:pt idx="279">
                  <c:v>1.6504281697716599E-2</c:v>
                </c:pt>
                <c:pt idx="280">
                  <c:v>1.65898628550082E-2</c:v>
                </c:pt>
                <c:pt idx="281">
                  <c:v>1.66757403621208E-2</c:v>
                </c:pt>
                <c:pt idx="282">
                  <c:v>1.67619171981815E-2</c:v>
                </c:pt>
                <c:pt idx="283">
                  <c:v>1.68483963842809E-2</c:v>
                </c:pt>
                <c:pt idx="284">
                  <c:v>1.6935180984191601E-2</c:v>
                </c:pt>
                <c:pt idx="285">
                  <c:v>1.7022274105102101E-2</c:v>
                </c:pt>
                <c:pt idx="286">
                  <c:v>1.7109678898369701E-2</c:v>
                </c:pt>
                <c:pt idx="287">
                  <c:v>1.7197398560291E-2</c:v>
                </c:pt>
                <c:pt idx="288">
                  <c:v>1.7285436332892E-2</c:v>
                </c:pt>
                <c:pt idx="289">
                  <c:v>1.73737955047365E-2</c:v>
                </c:pt>
                <c:pt idx="290">
                  <c:v>1.7462479411755501E-2</c:v>
                </c:pt>
                <c:pt idx="291">
                  <c:v>1.7551491438095299E-2</c:v>
                </c:pt>
                <c:pt idx="292">
                  <c:v>1.7640835016988401E-2</c:v>
                </c:pt>
                <c:pt idx="293">
                  <c:v>1.7730513631644601E-2</c:v>
                </c:pt>
                <c:pt idx="294">
                  <c:v>1.7820530816163801E-2</c:v>
                </c:pt>
                <c:pt idx="295">
                  <c:v>1.7910890156473101E-2</c:v>
                </c:pt>
                <c:pt idx="296">
                  <c:v>1.8001595291285599E-2</c:v>
                </c:pt>
                <c:pt idx="297">
                  <c:v>1.8092649913083299E-2</c:v>
                </c:pt>
                <c:pt idx="298">
                  <c:v>1.8184057769125898E-2</c:v>
                </c:pt>
                <c:pt idx="299">
                  <c:v>1.82758226624831E-2</c:v>
                </c:pt>
                <c:pt idx="300">
                  <c:v>1.8367948453093901E-2</c:v>
                </c:pt>
                <c:pt idx="301">
                  <c:v>1.8460439058853001E-2</c:v>
                </c:pt>
                <c:pt idx="302">
                  <c:v>1.8553298456723401E-2</c:v>
                </c:pt>
                <c:pt idx="303">
                  <c:v>1.8646530683878601E-2</c:v>
                </c:pt>
                <c:pt idx="304">
                  <c:v>1.8740139838873401E-2</c:v>
                </c:pt>
                <c:pt idx="305">
                  <c:v>1.88341300828446E-2</c:v>
                </c:pt>
                <c:pt idx="306">
                  <c:v>1.8928505640742499E-2</c:v>
                </c:pt>
                <c:pt idx="307">
                  <c:v>1.9023270802594899E-2</c:v>
                </c:pt>
                <c:pt idx="308">
                  <c:v>1.9118429924802598E-2</c:v>
                </c:pt>
                <c:pt idx="309">
                  <c:v>1.9213987431469699E-2</c:v>
                </c:pt>
                <c:pt idx="310">
                  <c:v>1.9309947815768402E-2</c:v>
                </c:pt>
                <c:pt idx="311">
                  <c:v>1.9406315641338899E-2</c:v>
                </c:pt>
                <c:pt idx="312">
                  <c:v>1.95030955437272E-2</c:v>
                </c:pt>
                <c:pt idx="313">
                  <c:v>1.96002922318597E-2</c:v>
                </c:pt>
                <c:pt idx="314">
                  <c:v>1.9697910489558702E-2</c:v>
                </c:pt>
                <c:pt idx="315">
                  <c:v>1.97959551770963E-2</c:v>
                </c:pt>
                <c:pt idx="316">
                  <c:v>1.9894431232791301E-2</c:v>
                </c:pt>
                <c:pt idx="317">
                  <c:v>1.9993343674648702E-2</c:v>
                </c:pt>
                <c:pt idx="318">
                  <c:v>2.00926976020438E-2</c:v>
                </c:pt>
                <c:pt idx="319">
                  <c:v>2.0192498197451E-2</c:v>
                </c:pt>
                <c:pt idx="320">
                  <c:v>2.02927507282212E-2</c:v>
                </c:pt>
                <c:pt idx="321">
                  <c:v>2.03934605484071E-2</c:v>
                </c:pt>
                <c:pt idx="322">
                  <c:v>2.04946331006387E-2</c:v>
                </c:pt>
                <c:pt idx="323">
                  <c:v>2.0596273918051598E-2</c:v>
                </c:pt>
                <c:pt idx="324">
                  <c:v>2.0698388626267401E-2</c:v>
                </c:pt>
                <c:pt idx="325">
                  <c:v>2.0800982945431298E-2</c:v>
                </c:pt>
                <c:pt idx="326">
                  <c:v>2.0904062692305499E-2</c:v>
                </c:pt>
                <c:pt idx="327">
                  <c:v>2.1007633782422399E-2</c:v>
                </c:pt>
                <c:pt idx="328">
                  <c:v>2.11117022322991E-2</c:v>
                </c:pt>
                <c:pt idx="329">
                  <c:v>2.1216274161714101E-2</c:v>
                </c:pt>
                <c:pt idx="330">
                  <c:v>2.1321355796050601E-2</c:v>
                </c:pt>
                <c:pt idx="331">
                  <c:v>2.14269534687066E-2</c:v>
                </c:pt>
                <c:pt idx="332">
                  <c:v>2.1533073623574799E-2</c:v>
                </c:pt>
                <c:pt idx="333">
                  <c:v>2.1639722817595301E-2</c:v>
                </c:pt>
                <c:pt idx="334">
                  <c:v>2.1746907723382301E-2</c:v>
                </c:pt>
                <c:pt idx="335">
                  <c:v>2.1854635131929399E-2</c:v>
                </c:pt>
                <c:pt idx="336">
                  <c:v>2.1962911955393599E-2</c:v>
                </c:pt>
                <c:pt idx="337">
                  <c:v>2.20717452299635E-2</c:v>
                </c:pt>
                <c:pt idx="338">
                  <c:v>2.2181142118812301E-2</c:v>
                </c:pt>
                <c:pt idx="339">
                  <c:v>2.2291109915141001E-2</c:v>
                </c:pt>
                <c:pt idx="340">
                  <c:v>2.24016560453126E-2</c:v>
                </c:pt>
                <c:pt idx="341">
                  <c:v>2.25127880720827E-2</c:v>
                </c:pt>
                <c:pt idx="342">
                  <c:v>2.2624513697928499E-2</c:v>
                </c:pt>
                <c:pt idx="343">
                  <c:v>2.2736840768480902E-2</c:v>
                </c:pt>
                <c:pt idx="344">
                  <c:v>2.28497772760629E-2</c:v>
                </c:pt>
                <c:pt idx="345">
                  <c:v>2.2963331363337999E-2</c:v>
                </c:pt>
                <c:pt idx="346">
                  <c:v>2.3077511327073599E-2</c:v>
                </c:pt>
                <c:pt idx="347">
                  <c:v>2.3192325622023498E-2</c:v>
                </c:pt>
                <c:pt idx="348">
                  <c:v>2.3307782864932299E-2</c:v>
                </c:pt>
                <c:pt idx="349">
                  <c:v>2.3423891838669698E-2</c:v>
                </c:pt>
                <c:pt idx="350">
                  <c:v>2.3540661496496199E-2</c:v>
                </c:pt>
                <c:pt idx="351">
                  <c:v>2.3658100966467699E-2</c:v>
                </c:pt>
                <c:pt idx="352">
                  <c:v>2.3776219555983202E-2</c:v>
                </c:pt>
                <c:pt idx="353">
                  <c:v>2.3895026756481499E-2</c:v>
                </c:pt>
                <c:pt idx="354">
                  <c:v>2.4014532248292898E-2</c:v>
                </c:pt>
                <c:pt idx="355">
                  <c:v>2.41347459056519E-2</c:v>
                </c:pt>
                <c:pt idx="356">
                  <c:v>2.42556778018772E-2</c:v>
                </c:pt>
                <c:pt idx="357">
                  <c:v>2.43773382147261E-2</c:v>
                </c:pt>
                <c:pt idx="358">
                  <c:v>2.44997376319297E-2</c:v>
                </c:pt>
                <c:pt idx="359">
                  <c:v>2.4622886756917099E-2</c:v>
                </c:pt>
                <c:pt idx="360">
                  <c:v>2.47467965147357E-2</c:v>
                </c:pt>
                <c:pt idx="361">
                  <c:v>2.48714780581758E-2</c:v>
                </c:pt>
                <c:pt idx="362">
                  <c:v>2.4996942774108299E-2</c:v>
                </c:pt>
                <c:pt idx="363">
                  <c:v>2.5123202290043799E-2</c:v>
                </c:pt>
                <c:pt idx="364">
                  <c:v>2.5250268480923301E-2</c:v>
                </c:pt>
                <c:pt idx="365">
                  <c:v>2.5378153476149499E-2</c:v>
                </c:pt>
                <c:pt idx="366">
                  <c:v>2.55068696668691E-2</c:v>
                </c:pt>
                <c:pt idx="367">
                  <c:v>2.56364297135179E-2</c:v>
                </c:pt>
                <c:pt idx="368">
                  <c:v>2.57668465536381E-2</c:v>
                </c:pt>
                <c:pt idx="369">
                  <c:v>2.5898133409982101E-2</c:v>
                </c:pt>
                <c:pt idx="370">
                  <c:v>2.60303037989131E-2</c:v>
                </c:pt>
                <c:pt idx="371">
                  <c:v>2.6163371539117301E-2</c:v>
                </c:pt>
                <c:pt idx="372">
                  <c:v>2.6297350760641099E-2</c:v>
                </c:pt>
                <c:pt idx="373">
                  <c:v>2.6432255914266602E-2</c:v>
                </c:pt>
                <c:pt idx="374">
                  <c:v>2.6568101781243799E-2</c:v>
                </c:pt>
                <c:pt idx="375">
                  <c:v>2.6704903483392502E-2</c:v>
                </c:pt>
                <c:pt idx="376">
                  <c:v>2.6842676493592399E-2</c:v>
                </c:pt>
                <c:pt idx="377">
                  <c:v>2.69814366466797E-2</c:v>
                </c:pt>
                <c:pt idx="378">
                  <c:v>2.7121200150768299E-2</c:v>
                </c:pt>
                <c:pt idx="379">
                  <c:v>2.7261983599016298E-2</c:v>
                </c:pt>
                <c:pt idx="380">
                  <c:v>2.74038039818582E-2</c:v>
                </c:pt>
                <c:pt idx="381">
                  <c:v>2.7546678699725699E-2</c:v>
                </c:pt>
                <c:pt idx="382">
                  <c:v>2.7690625576280499E-2</c:v>
                </c:pt>
                <c:pt idx="383">
                  <c:v>2.7835662872183E-2</c:v>
                </c:pt>
                <c:pt idx="384">
                  <c:v>2.7981809299424901E-2</c:v>
                </c:pt>
                <c:pt idx="385">
                  <c:v>2.8129084036252E-2</c:v>
                </c:pt>
                <c:pt idx="386">
                  <c:v>2.82775067427074E-2</c:v>
                </c:pt>
                <c:pt idx="387">
                  <c:v>2.84270975768251E-2</c:v>
                </c:pt>
                <c:pt idx="388">
                  <c:v>2.8577877211508899E-2</c:v>
                </c:pt>
                <c:pt idx="389">
                  <c:v>2.87298668521292E-2</c:v>
                </c:pt>
                <c:pt idx="390">
                  <c:v>2.88830882548766E-2</c:v>
                </c:pt>
                <c:pt idx="391">
                  <c:v>2.9037563745909701E-2</c:v>
                </c:pt>
                <c:pt idx="392">
                  <c:v>2.91933162413411E-2</c:v>
                </c:pt>
                <c:pt idx="393">
                  <c:v>2.93503692681026E-2</c:v>
                </c:pt>
                <c:pt idx="394">
                  <c:v>2.9508746985739499E-2</c:v>
                </c:pt>
                <c:pt idx="395">
                  <c:v>2.9668474209181801E-2</c:v>
                </c:pt>
                <c:pt idx="396">
                  <c:v>2.9829576432546599E-2</c:v>
                </c:pt>
                <c:pt idx="397">
                  <c:v>2.9992079854026799E-2</c:v>
                </c:pt>
                <c:pt idx="398">
                  <c:v>3.01560114019267E-2</c:v>
                </c:pt>
                <c:pt idx="399">
                  <c:v>3.0321398761909198E-2</c:v>
                </c:pt>
                <c:pt idx="400">
                  <c:v>3.0488270405520799E-2</c:v>
                </c:pt>
                <c:pt idx="401">
                  <c:v>3.06566556200682E-2</c:v>
                </c:pt>
                <c:pt idx="402">
                  <c:v>3.0826584539923801E-2</c:v>
                </c:pt>
                <c:pt idx="403">
                  <c:v>3.0998088179342301E-2</c:v>
                </c:pt>
                <c:pt idx="404">
                  <c:v>3.1171198466876601E-2</c:v>
                </c:pt>
                <c:pt idx="405">
                  <c:v>3.1345948281487297E-2</c:v>
                </c:pt>
                <c:pt idx="406">
                  <c:v>3.1522371490447398E-2</c:v>
                </c:pt>
                <c:pt idx="407">
                  <c:v>3.1700502989147797E-2</c:v>
                </c:pt>
                <c:pt idx="408">
                  <c:v>3.1880378742922398E-2</c:v>
                </c:pt>
                <c:pt idx="409">
                  <c:v>3.2062035831012803E-2</c:v>
                </c:pt>
                <c:pt idx="410">
                  <c:v>3.2245512492808603E-2</c:v>
                </c:pt>
                <c:pt idx="411">
                  <c:v>3.2430848176502901E-2</c:v>
                </c:pt>
                <c:pt idx="412">
                  <c:v>3.2618083590317398E-2</c:v>
                </c:pt>
                <c:pt idx="413">
                  <c:v>3.2807260756461502E-2</c:v>
                </c:pt>
                <c:pt idx="414">
                  <c:v>3.2998423067999397E-2</c:v>
                </c:pt>
                <c:pt idx="415">
                  <c:v>3.3191615348818801E-2</c:v>
                </c:pt>
                <c:pt idx="416">
                  <c:v>3.33868839169029E-2</c:v>
                </c:pt>
                <c:pt idx="417">
                  <c:v>3.3584276651126801E-2</c:v>
                </c:pt>
                <c:pt idx="418">
                  <c:v>3.37838430618169E-2</c:v>
                </c:pt>
                <c:pt idx="419">
                  <c:v>3.3985634365329399E-2</c:v>
                </c:pt>
                <c:pt idx="420">
                  <c:v>3.4189703562924098E-2</c:v>
                </c:pt>
                <c:pt idx="421">
                  <c:v>3.4396105524235603E-2</c:v>
                </c:pt>
                <c:pt idx="422">
                  <c:v>3.46048970756637E-2</c:v>
                </c:pt>
                <c:pt idx="423">
                  <c:v>3.4816137094037303E-2</c:v>
                </c:pt>
                <c:pt idx="424">
                  <c:v>3.5029886605929497E-2</c:v>
                </c:pt>
                <c:pt idx="425">
                  <c:v>3.5246208893041198E-2</c:v>
                </c:pt>
                <c:pt idx="426">
                  <c:v>3.5465169604098901E-2</c:v>
                </c:pt>
                <c:pt idx="427">
                  <c:v>3.5686836873758003E-2</c:v>
                </c:pt>
                <c:pt idx="428">
                  <c:v>3.5911281449041002E-2</c:v>
                </c:pt>
                <c:pt idx="429">
                  <c:v>3.6138576823890899E-2</c:v>
                </c:pt>
                <c:pt idx="430">
                  <c:v>3.63687993824727E-2</c:v>
                </c:pt>
                <c:pt idx="431">
                  <c:v>3.6602028551909797E-2</c:v>
                </c:pt>
                <c:pt idx="432">
                  <c:v>3.6838346965212702E-2</c:v>
                </c:pt>
                <c:pt idx="433">
                  <c:v>3.7077840635223097E-2</c:v>
                </c:pt>
                <c:pt idx="434">
                  <c:v>3.73205991404785E-2</c:v>
                </c:pt>
                <c:pt idx="435">
                  <c:v>3.75667158239881E-2</c:v>
                </c:pt>
                <c:pt idx="436">
                  <c:v>3.7816288006011403E-2</c:v>
                </c:pt>
                <c:pt idx="437">
                  <c:v>3.80694172120341E-2</c:v>
                </c:pt>
                <c:pt idx="438">
                  <c:v>3.8326209417263397E-2</c:v>
                </c:pt>
                <c:pt idx="439">
                  <c:v>3.8586775309095302E-2</c:v>
                </c:pt>
                <c:pt idx="440">
                  <c:v>3.8851230569160101E-2</c:v>
                </c:pt>
                <c:pt idx="441">
                  <c:v>3.9119696176720897E-2</c:v>
                </c:pt>
                <c:pt idx="442">
                  <c:v>3.9392298735392101E-2</c:v>
                </c:pt>
                <c:pt idx="443">
                  <c:v>3.9669170825355898E-2</c:v>
                </c:pt>
                <c:pt idx="444">
                  <c:v>3.99504513835005E-2</c:v>
                </c:pt>
                <c:pt idx="445">
                  <c:v>4.0236286114169899E-2</c:v>
                </c:pt>
                <c:pt idx="446">
                  <c:v>4.0526827933529803E-2</c:v>
                </c:pt>
                <c:pt idx="447">
                  <c:v>4.0822237450895298E-2</c:v>
                </c:pt>
                <c:pt idx="448">
                  <c:v>4.1122683490768003E-2</c:v>
                </c:pt>
                <c:pt idx="449">
                  <c:v>4.14283436597747E-2</c:v>
                </c:pt>
                <c:pt idx="450">
                  <c:v>4.1739404963215397E-2</c:v>
                </c:pt>
                <c:pt idx="451">
                  <c:v>4.2056064476510703E-2</c:v>
                </c:pt>
                <c:pt idx="452">
                  <c:v>4.2378530077512001E-2</c:v>
                </c:pt>
                <c:pt idx="453">
                  <c:v>4.2707021246399697E-2</c:v>
                </c:pt>
                <c:pt idx="454">
                  <c:v>4.3041769940787102E-2</c:v>
                </c:pt>
                <c:pt idx="455">
                  <c:v>4.3383021554653803E-2</c:v>
                </c:pt>
                <c:pt idx="456">
                  <c:v>4.3731035970920699E-2</c:v>
                </c:pt>
                <c:pt idx="457">
                  <c:v>4.4086088718834002E-2</c:v>
                </c:pt>
                <c:pt idx="458">
                  <c:v>4.44484722489117E-2</c:v>
                </c:pt>
                <c:pt idx="459">
                  <c:v>4.4818497340055302E-2</c:v>
                </c:pt>
                <c:pt idx="460">
                  <c:v>4.5196494655581301E-2</c:v>
                </c:pt>
                <c:pt idx="461">
                  <c:v>4.5582816467460298E-2</c:v>
                </c:pt>
                <c:pt idx="462">
                  <c:v>4.5977838571026303E-2</c:v>
                </c:pt>
                <c:pt idx="463">
                  <c:v>4.6381962415926001E-2</c:v>
                </c:pt>
                <c:pt idx="464">
                  <c:v>4.6795617483240501E-2</c:v>
                </c:pt>
                <c:pt idx="465">
                  <c:v>4.7219263943648601E-2</c:v>
                </c:pt>
                <c:pt idx="466">
                  <c:v>4.7653395637398101E-2</c:v>
                </c:pt>
                <c:pt idx="467">
                  <c:v>4.8098543423915903E-2</c:v>
                </c:pt>
                <c:pt idx="468">
                  <c:v>4.8555278957377303E-2</c:v>
                </c:pt>
                <c:pt idx="469">
                  <c:v>4.9024218954821501E-2</c:v>
                </c:pt>
                <c:pt idx="470">
                  <c:v>4.9506030035853799E-2</c:v>
                </c:pt>
                <c:pt idx="471">
                  <c:v>5.0001434228161799E-2</c:v>
                </c:pt>
                <c:pt idx="472">
                  <c:v>5.05112152516927E-2</c:v>
                </c:pt>
                <c:pt idx="473">
                  <c:v>5.10362257172743E-2</c:v>
                </c:pt>
                <c:pt idx="474">
                  <c:v>5.1577395403884597E-2</c:v>
                </c:pt>
                <c:pt idx="475">
                  <c:v>5.2135740814209602E-2</c:v>
                </c:pt>
                <c:pt idx="476">
                  <c:v>5.2712376252557397E-2</c:v>
                </c:pt>
                <c:pt idx="477">
                  <c:v>5.33085267253064E-2</c:v>
                </c:pt>
                <c:pt idx="478">
                  <c:v>5.3925543035404103E-2</c:v>
                </c:pt>
                <c:pt idx="479">
                  <c:v>5.4564919533806801E-2</c:v>
                </c:pt>
                <c:pt idx="480">
                  <c:v>5.52283151087513E-2</c:v>
                </c:pt>
                <c:pt idx="481">
                  <c:v>5.5917578147385301E-2</c:v>
                </c:pt>
                <c:pt idx="482">
                  <c:v>5.6634776406181302E-2</c:v>
                </c:pt>
                <c:pt idx="483">
                  <c:v>5.7382232994418997E-2</c:v>
                </c:pt>
                <c:pt idx="484">
                  <c:v>5.8162570034166597E-2</c:v>
                </c:pt>
                <c:pt idx="485">
                  <c:v>5.8978762047102902E-2</c:v>
                </c:pt>
                <c:pt idx="486">
                  <c:v>5.9834201786778E-2</c:v>
                </c:pt>
                <c:pt idx="487">
                  <c:v>6.0732782164104403E-2</c:v>
                </c:pt>
                <c:pt idx="488">
                  <c:v>6.1678999224565399E-2</c:v>
                </c:pt>
                <c:pt idx="489">
                  <c:v>6.2678083013455996E-2</c:v>
                </c:pt>
                <c:pt idx="490">
                  <c:v>6.3736165902331499E-2</c:v>
                </c:pt>
                <c:pt idx="491">
                  <c:v>6.4860502014459601E-2</c:v>
                </c:pt>
                <c:pt idx="492">
                  <c:v>6.6059757550918599E-2</c:v>
                </c:pt>
                <c:pt idx="493">
                  <c:v>6.7344401385655298E-2</c:v>
                </c:pt>
                <c:pt idx="494">
                  <c:v>6.8169580074602304E-2</c:v>
                </c:pt>
                <c:pt idx="495">
                  <c:v>6.9007234856557603E-2</c:v>
                </c:pt>
                <c:pt idx="496">
                  <c:v>6.98577865291857E-2</c:v>
                </c:pt>
                <c:pt idx="497">
                  <c:v>7.0721582366113103E-2</c:v>
                </c:pt>
                <c:pt idx="498">
                  <c:v>7.1598982710292303E-2</c:v>
                </c:pt>
                <c:pt idx="499">
                  <c:v>7.2490361572271997E-2</c:v>
                </c:pt>
                <c:pt idx="500">
                  <c:v>7.3396107260707596E-2</c:v>
                </c:pt>
                <c:pt idx="501">
                  <c:v>7.4316623047150601E-2</c:v>
                </c:pt>
                <c:pt idx="502">
                  <c:v>7.5252327867297394E-2</c:v>
                </c:pt>
                <c:pt idx="503">
                  <c:v>7.6203657061048605E-2</c:v>
                </c:pt>
                <c:pt idx="504">
                  <c:v>7.71710631538957E-2</c:v>
                </c:pt>
                <c:pt idx="505">
                  <c:v>7.8155016682353695E-2</c:v>
                </c:pt>
                <c:pt idx="506">
                  <c:v>7.9156007066350398E-2</c:v>
                </c:pt>
                <c:pt idx="507">
                  <c:v>8.0174543531721099E-2</c:v>
                </c:pt>
                <c:pt idx="508">
                  <c:v>8.1211156086191894E-2</c:v>
                </c:pt>
                <c:pt idx="509">
                  <c:v>8.2266396552507004E-2</c:v>
                </c:pt>
                <c:pt idx="510">
                  <c:v>8.33408396626385E-2</c:v>
                </c:pt>
                <c:pt idx="511">
                  <c:v>8.4435084217341694E-2</c:v>
                </c:pt>
                <c:pt idx="512">
                  <c:v>8.5549754315651899E-2</c:v>
                </c:pt>
                <c:pt idx="513">
                  <c:v>8.6685500659308898E-2</c:v>
                </c:pt>
                <c:pt idx="514">
                  <c:v>8.7843001937492504E-2</c:v>
                </c:pt>
                <c:pt idx="515">
                  <c:v>8.9022966297716E-2</c:v>
                </c:pt>
                <c:pt idx="516">
                  <c:v>9.0226132909206599E-2</c:v>
                </c:pt>
                <c:pt idx="517">
                  <c:v>9.1453273625652906E-2</c:v>
                </c:pt>
                <c:pt idx="518">
                  <c:v>9.2705194754783199E-2</c:v>
                </c:pt>
                <c:pt idx="519">
                  <c:v>9.3982738942899005E-2</c:v>
                </c:pt>
                <c:pt idx="520">
                  <c:v>9.5286787183199897E-2</c:v>
                </c:pt>
                <c:pt idx="521">
                  <c:v>9.6618260957528096E-2</c:v>
                </c:pt>
                <c:pt idx="522">
                  <c:v>9.7978124522025395E-2</c:v>
                </c:pt>
                <c:pt idx="523">
                  <c:v>9.9367387348166303E-2</c:v>
                </c:pt>
                <c:pt idx="524">
                  <c:v>0.100787106731674</c:v>
                </c:pt>
                <c:pt idx="525">
                  <c:v>0.102238390583014</c:v>
                </c:pt>
                <c:pt idx="526">
                  <c:v>0.103722400414447</c:v>
                </c:pt>
                <c:pt idx="527">
                  <c:v>0.105240354540052</c:v>
                </c:pt>
                <c:pt idx="528">
                  <c:v>0.10679353150675</c:v>
                </c:pt>
                <c:pt idx="529">
                  <c:v>0.108383273776096</c:v>
                </c:pt>
                <c:pt idx="530">
                  <c:v>0.11001099167860499</c:v>
                </c:pt>
                <c:pt idx="531">
                  <c:v>0.111678167664543</c:v>
                </c:pt>
                <c:pt idx="532">
                  <c:v>0.11338636087759101</c:v>
                </c:pt>
                <c:pt idx="533">
                  <c:v>0.115137212080486</c:v>
                </c:pt>
                <c:pt idx="534">
                  <c:v>0.11693244896482401</c:v>
                </c:pt>
                <c:pt idx="535">
                  <c:v>0.118773891880599</c:v>
                </c:pt>
                <c:pt idx="536">
                  <c:v>0.120663460024918</c:v>
                </c:pt>
                <c:pt idx="537">
                  <c:v>0.122603178133604</c:v>
                </c:pt>
                <c:pt idx="538">
                  <c:v>0.124595183724254</c:v>
                </c:pt>
                <c:pt idx="539">
                  <c:v>0.12664173494477601</c:v>
                </c:pt>
                <c:pt idx="540">
                  <c:v>0.12874521908756101</c:v>
                </c:pt>
                <c:pt idx="541">
                  <c:v>0.13090816183641199</c:v>
                </c:pt>
                <c:pt idx="542">
                  <c:v>0.13313323732122501</c:v>
                </c:pt>
                <c:pt idx="543">
                  <c:v>0.135423279064323</c:v>
                </c:pt>
                <c:pt idx="544">
                  <c:v>0.137781291912491</c:v>
                </c:pt>
                <c:pt idx="545">
                  <c:v>0.14021046506030299</c:v>
                </c:pt>
                <c:pt idx="546">
                  <c:v>0.14271418628347601</c:v>
                </c:pt>
                <c:pt idx="547">
                  <c:v>0.14529605751601701</c:v>
                </c:pt>
                <c:pt idx="548">
                  <c:v>0.14795991192215399</c:v>
                </c:pt>
                <c:pt idx="549">
                  <c:v>0.15070983263375201</c:v>
                </c:pt>
                <c:pt idx="550">
                  <c:v>0.15355017334662299</c:v>
                </c:pt>
                <c:pt idx="551">
                  <c:v>0.15648558099530299</c:v>
                </c:pt>
                <c:pt idx="552">
                  <c:v>0.15952102075600699</c:v>
                </c:pt>
                <c:pt idx="553">
                  <c:v>0.16266180366250099</c:v>
                </c:pt>
                <c:pt idx="554">
                  <c:v>0.16591361716007899</c:v>
                </c:pt>
                <c:pt idx="555">
                  <c:v>0.16928255897011699</c:v>
                </c:pt>
                <c:pt idx="556">
                  <c:v>0.17277517469256201</c:v>
                </c:pt>
                <c:pt idx="557">
                  <c:v>0.17639849963816401</c:v>
                </c:pt>
                <c:pt idx="558">
                  <c:v>0.180160105457562</c:v>
                </c:pt>
                <c:pt idx="559">
                  <c:v>0.18406815222317999</c:v>
                </c:pt>
                <c:pt idx="560">
                  <c:v>0.18813144672436199</c:v>
                </c:pt>
                <c:pt idx="561">
                  <c:v>0.19235950786013201</c:v>
                </c:pt>
                <c:pt idx="562">
                  <c:v>0.196762640160762</c:v>
                </c:pt>
                <c:pt idx="563">
                  <c:v>0.20135201664444599</c:v>
                </c:pt>
                <c:pt idx="564">
                  <c:v>0.206139772424447</c:v>
                </c:pt>
                <c:pt idx="565">
                  <c:v>0.21113911073297301</c:v>
                </c:pt>
                <c:pt idx="566">
                  <c:v>0.216364423330034</c:v>
                </c:pt>
                <c:pt idx="567">
                  <c:v>0.221831427630587</c:v>
                </c:pt>
              </c:numCache>
            </c:numRef>
          </c:xVal>
          <c:yVal>
            <c:numRef>
              <c:f>Exp_res!$BS$3:$BS$650</c:f>
              <c:numCache>
                <c:formatCode>General</c:formatCode>
                <c:ptCount val="648"/>
                <c:pt idx="0">
                  <c:v>0</c:v>
                </c:pt>
                <c:pt idx="1">
                  <c:v>0.73125000000001705</c:v>
                </c:pt>
                <c:pt idx="2">
                  <c:v>2.1901028678304</c:v>
                </c:pt>
                <c:pt idx="3">
                  <c:v>3.64895573566079</c:v>
                </c:pt>
                <c:pt idx="4">
                  <c:v>5.10780860349118</c:v>
                </c:pt>
                <c:pt idx="5">
                  <c:v>6.5666614713215701</c:v>
                </c:pt>
                <c:pt idx="6">
                  <c:v>8.0255143391519503</c:v>
                </c:pt>
                <c:pt idx="7">
                  <c:v>9.4843672069823395</c:v>
                </c:pt>
                <c:pt idx="8">
                  <c:v>10.9432200748127</c:v>
                </c:pt>
                <c:pt idx="9">
                  <c:v>12.4020729426431</c:v>
                </c:pt>
                <c:pt idx="10">
                  <c:v>13.8609258104735</c:v>
                </c:pt>
                <c:pt idx="11">
                  <c:v>15.3197786783039</c:v>
                </c:pt>
                <c:pt idx="12">
                  <c:v>16.778631546134299</c:v>
                </c:pt>
                <c:pt idx="13">
                  <c:v>18.237484413964701</c:v>
                </c:pt>
                <c:pt idx="14">
                  <c:v>19.696337281795099</c:v>
                </c:pt>
                <c:pt idx="15">
                  <c:v>21.155190149625401</c:v>
                </c:pt>
                <c:pt idx="16">
                  <c:v>22.614043017455799</c:v>
                </c:pt>
                <c:pt idx="17">
                  <c:v>24.072895885286201</c:v>
                </c:pt>
                <c:pt idx="18">
                  <c:v>25.531748753116599</c:v>
                </c:pt>
                <c:pt idx="19">
                  <c:v>26.990601620947</c:v>
                </c:pt>
                <c:pt idx="20">
                  <c:v>28.449454488777398</c:v>
                </c:pt>
                <c:pt idx="21">
                  <c:v>29.9083073566078</c:v>
                </c:pt>
                <c:pt idx="22">
                  <c:v>31.367160224438098</c:v>
                </c:pt>
                <c:pt idx="23">
                  <c:v>32.826013092268497</c:v>
                </c:pt>
                <c:pt idx="24">
                  <c:v>34.284865960098898</c:v>
                </c:pt>
                <c:pt idx="25">
                  <c:v>35.7437188279293</c:v>
                </c:pt>
                <c:pt idx="26">
                  <c:v>37.202571695759701</c:v>
                </c:pt>
                <c:pt idx="27">
                  <c:v>38.661424563590103</c:v>
                </c:pt>
                <c:pt idx="28">
                  <c:v>40.120277431420497</c:v>
                </c:pt>
                <c:pt idx="29">
                  <c:v>41.579130299250899</c:v>
                </c:pt>
                <c:pt idx="30">
                  <c:v>43.0379831670813</c:v>
                </c:pt>
                <c:pt idx="31">
                  <c:v>44.496836034911603</c:v>
                </c:pt>
                <c:pt idx="32">
                  <c:v>45.955688902741997</c:v>
                </c:pt>
                <c:pt idx="33">
                  <c:v>47.414541770572399</c:v>
                </c:pt>
                <c:pt idx="34">
                  <c:v>48.8733946384028</c:v>
                </c:pt>
                <c:pt idx="35">
                  <c:v>50.332247506233202</c:v>
                </c:pt>
                <c:pt idx="36">
                  <c:v>51.791100374063603</c:v>
                </c:pt>
                <c:pt idx="37">
                  <c:v>53.249953241893998</c:v>
                </c:pt>
                <c:pt idx="38">
                  <c:v>54.7088061097243</c:v>
                </c:pt>
                <c:pt idx="39">
                  <c:v>56.167658977554701</c:v>
                </c:pt>
                <c:pt idx="40">
                  <c:v>57.626511845385103</c:v>
                </c:pt>
                <c:pt idx="41">
                  <c:v>59.085364713215498</c:v>
                </c:pt>
                <c:pt idx="42">
                  <c:v>60.544217581045899</c:v>
                </c:pt>
                <c:pt idx="43">
                  <c:v>62.003070448876301</c:v>
                </c:pt>
                <c:pt idx="44">
                  <c:v>63.461923316706702</c:v>
                </c:pt>
                <c:pt idx="45">
                  <c:v>64.920776184537104</c:v>
                </c:pt>
                <c:pt idx="46">
                  <c:v>66.379629052367505</c:v>
                </c:pt>
                <c:pt idx="47">
                  <c:v>67.838481920197793</c:v>
                </c:pt>
                <c:pt idx="48">
                  <c:v>69.297334788028195</c:v>
                </c:pt>
                <c:pt idx="49">
                  <c:v>70.756187655858596</c:v>
                </c:pt>
                <c:pt idx="50">
                  <c:v>72.215040523688998</c:v>
                </c:pt>
                <c:pt idx="51">
                  <c:v>73.6738933915194</c:v>
                </c:pt>
                <c:pt idx="52">
                  <c:v>75.132746259349801</c:v>
                </c:pt>
                <c:pt idx="53">
                  <c:v>76.591599127180203</c:v>
                </c:pt>
                <c:pt idx="54">
                  <c:v>78.050451995010505</c:v>
                </c:pt>
                <c:pt idx="55">
                  <c:v>79.509304862840906</c:v>
                </c:pt>
                <c:pt idx="56">
                  <c:v>80.968157730671294</c:v>
                </c:pt>
                <c:pt idx="57">
                  <c:v>82.427010598501695</c:v>
                </c:pt>
                <c:pt idx="58">
                  <c:v>83.885863466332097</c:v>
                </c:pt>
                <c:pt idx="59">
                  <c:v>85.344716334162499</c:v>
                </c:pt>
                <c:pt idx="60">
                  <c:v>86.8035692019929</c:v>
                </c:pt>
                <c:pt idx="61">
                  <c:v>88.262422069823302</c:v>
                </c:pt>
                <c:pt idx="62">
                  <c:v>89.721274937653703</c:v>
                </c:pt>
                <c:pt idx="63">
                  <c:v>91.180127805484005</c:v>
                </c:pt>
                <c:pt idx="64">
                  <c:v>92.638980673314407</c:v>
                </c:pt>
                <c:pt idx="65">
                  <c:v>94.097833541144794</c:v>
                </c:pt>
                <c:pt idx="66">
                  <c:v>95.556686408975196</c:v>
                </c:pt>
                <c:pt idx="67">
                  <c:v>97.015539276805598</c:v>
                </c:pt>
                <c:pt idx="68">
                  <c:v>98.474392144635999</c:v>
                </c:pt>
                <c:pt idx="69">
                  <c:v>99.933245012466401</c:v>
                </c:pt>
                <c:pt idx="70">
                  <c:v>101.392097880297</c:v>
                </c:pt>
                <c:pt idx="71">
                  <c:v>102.850950748127</c:v>
                </c:pt>
                <c:pt idx="72">
                  <c:v>104.309803615958</c:v>
                </c:pt>
                <c:pt idx="73">
                  <c:v>105.76865648378801</c:v>
                </c:pt>
                <c:pt idx="74">
                  <c:v>107.227509351618</c:v>
                </c:pt>
                <c:pt idx="75">
                  <c:v>108.68636221944899</c:v>
                </c:pt>
                <c:pt idx="76">
                  <c:v>110.145215087279</c:v>
                </c:pt>
                <c:pt idx="77">
                  <c:v>111.604067955109</c:v>
                </c:pt>
                <c:pt idx="78">
                  <c:v>113.06292082294</c:v>
                </c:pt>
                <c:pt idx="79">
                  <c:v>114.52177369077</c:v>
                </c:pt>
                <c:pt idx="80">
                  <c:v>115.980626558601</c:v>
                </c:pt>
                <c:pt idx="81">
                  <c:v>117.43947942643101</c:v>
                </c:pt>
                <c:pt idx="82">
                  <c:v>118.898332294261</c:v>
                </c:pt>
                <c:pt idx="83">
                  <c:v>120.35718516209199</c:v>
                </c:pt>
                <c:pt idx="84">
                  <c:v>121.816038029922</c:v>
                </c:pt>
                <c:pt idx="85">
                  <c:v>123.274890897753</c:v>
                </c:pt>
                <c:pt idx="86">
                  <c:v>124.733743765583</c:v>
                </c:pt>
                <c:pt idx="87">
                  <c:v>126.192596633413</c:v>
                </c:pt>
                <c:pt idx="88">
                  <c:v>127.651449501244</c:v>
                </c:pt>
                <c:pt idx="89">
                  <c:v>129.11030236907399</c:v>
                </c:pt>
                <c:pt idx="90">
                  <c:v>130.56915523690401</c:v>
                </c:pt>
                <c:pt idx="91">
                  <c:v>132.02800810473499</c:v>
                </c:pt>
                <c:pt idx="92">
                  <c:v>133.48686097256501</c:v>
                </c:pt>
                <c:pt idx="93">
                  <c:v>134.945713840396</c:v>
                </c:pt>
                <c:pt idx="94">
                  <c:v>136.40456670822601</c:v>
                </c:pt>
                <c:pt idx="95">
                  <c:v>137.863419576056</c:v>
                </c:pt>
                <c:pt idx="96">
                  <c:v>139.32227244388699</c:v>
                </c:pt>
                <c:pt idx="97">
                  <c:v>140.78112531171701</c:v>
                </c:pt>
                <c:pt idx="98">
                  <c:v>142.23997817954799</c:v>
                </c:pt>
                <c:pt idx="99">
                  <c:v>143.69883104737801</c:v>
                </c:pt>
                <c:pt idx="100">
                  <c:v>145.157683915208</c:v>
                </c:pt>
                <c:pt idx="101">
                  <c:v>146.61653678303901</c:v>
                </c:pt>
                <c:pt idx="102">
                  <c:v>148.075389650869</c:v>
                </c:pt>
                <c:pt idx="103">
                  <c:v>149.53424251870001</c:v>
                </c:pt>
                <c:pt idx="104">
                  <c:v>150.99309538653</c:v>
                </c:pt>
                <c:pt idx="105">
                  <c:v>152.45194825435999</c:v>
                </c:pt>
                <c:pt idx="106">
                  <c:v>153.910801122191</c:v>
                </c:pt>
                <c:pt idx="107">
                  <c:v>155.36965399002099</c:v>
                </c:pt>
                <c:pt idx="108">
                  <c:v>156.82850685785101</c:v>
                </c:pt>
                <c:pt idx="109">
                  <c:v>158.28735972568199</c:v>
                </c:pt>
                <c:pt idx="110">
                  <c:v>159.74621259351201</c:v>
                </c:pt>
                <c:pt idx="111">
                  <c:v>161.205065461343</c:v>
                </c:pt>
                <c:pt idx="112">
                  <c:v>162.66391832917299</c:v>
                </c:pt>
                <c:pt idx="113">
                  <c:v>164.122771197003</c:v>
                </c:pt>
                <c:pt idx="114">
                  <c:v>165.58162406483399</c:v>
                </c:pt>
                <c:pt idx="115">
                  <c:v>167.04047693266401</c:v>
                </c:pt>
                <c:pt idx="116">
                  <c:v>168.49932980049499</c:v>
                </c:pt>
                <c:pt idx="117">
                  <c:v>169.95818266832501</c:v>
                </c:pt>
                <c:pt idx="118">
                  <c:v>171.417035536155</c:v>
                </c:pt>
                <c:pt idx="119">
                  <c:v>172.87588840398601</c:v>
                </c:pt>
                <c:pt idx="120">
                  <c:v>174.334741271816</c:v>
                </c:pt>
                <c:pt idx="121">
                  <c:v>175.79359413964701</c:v>
                </c:pt>
                <c:pt idx="122">
                  <c:v>177.252447007477</c:v>
                </c:pt>
                <c:pt idx="123">
                  <c:v>178.71129987530699</c:v>
                </c:pt>
                <c:pt idx="124">
                  <c:v>180.170152743138</c:v>
                </c:pt>
                <c:pt idx="125">
                  <c:v>181.62900561096799</c:v>
                </c:pt>
                <c:pt idx="126">
                  <c:v>183.08785847879901</c:v>
                </c:pt>
                <c:pt idx="127">
                  <c:v>184.546711346629</c:v>
                </c:pt>
                <c:pt idx="128">
                  <c:v>186.00556421445901</c:v>
                </c:pt>
                <c:pt idx="129">
                  <c:v>187.46441708229</c:v>
                </c:pt>
                <c:pt idx="130">
                  <c:v>188.92326995011999</c:v>
                </c:pt>
                <c:pt idx="131">
                  <c:v>190.38212281795001</c:v>
                </c:pt>
                <c:pt idx="132">
                  <c:v>191.84097568578099</c:v>
                </c:pt>
                <c:pt idx="133">
                  <c:v>193.29982855361101</c:v>
                </c:pt>
                <c:pt idx="134">
                  <c:v>194.75868142144199</c:v>
                </c:pt>
                <c:pt idx="135">
                  <c:v>196.21753428927201</c:v>
                </c:pt>
                <c:pt idx="136">
                  <c:v>197.676387157102</c:v>
                </c:pt>
                <c:pt idx="137">
                  <c:v>199.13524002493301</c:v>
                </c:pt>
                <c:pt idx="138">
                  <c:v>200.594092892763</c:v>
                </c:pt>
                <c:pt idx="139">
                  <c:v>202.05294576059401</c:v>
                </c:pt>
                <c:pt idx="140">
                  <c:v>203.511798628424</c:v>
                </c:pt>
                <c:pt idx="141">
                  <c:v>204.97065149625399</c:v>
                </c:pt>
                <c:pt idx="142">
                  <c:v>206.42950436408501</c:v>
                </c:pt>
                <c:pt idx="143">
                  <c:v>207.88835723191499</c:v>
                </c:pt>
                <c:pt idx="144">
                  <c:v>209.34721009974501</c:v>
                </c:pt>
                <c:pt idx="145">
                  <c:v>210.806062967576</c:v>
                </c:pt>
                <c:pt idx="146">
                  <c:v>212.26491583540599</c:v>
                </c:pt>
                <c:pt idx="147">
                  <c:v>213.723768703237</c:v>
                </c:pt>
                <c:pt idx="148">
                  <c:v>215.18262157106699</c:v>
                </c:pt>
                <c:pt idx="149">
                  <c:v>216.64147443889701</c:v>
                </c:pt>
                <c:pt idx="150">
                  <c:v>218.10032730672799</c:v>
                </c:pt>
                <c:pt idx="151">
                  <c:v>219.55918017455801</c:v>
                </c:pt>
                <c:pt idx="152">
                  <c:v>221.01803304238899</c:v>
                </c:pt>
                <c:pt idx="153">
                  <c:v>222.47688591021901</c:v>
                </c:pt>
                <c:pt idx="154">
                  <c:v>223.935738778049</c:v>
                </c:pt>
                <c:pt idx="155">
                  <c:v>225.39459164588001</c:v>
                </c:pt>
                <c:pt idx="156">
                  <c:v>226.85344451371</c:v>
                </c:pt>
                <c:pt idx="157">
                  <c:v>228.31229738154099</c:v>
                </c:pt>
                <c:pt idx="158">
                  <c:v>229.771150249371</c:v>
                </c:pt>
                <c:pt idx="159">
                  <c:v>231.23000311720099</c:v>
                </c:pt>
                <c:pt idx="160">
                  <c:v>232.68885598503201</c:v>
                </c:pt>
                <c:pt idx="161">
                  <c:v>234.147708852862</c:v>
                </c:pt>
                <c:pt idx="162">
                  <c:v>235.60656172069201</c:v>
                </c:pt>
                <c:pt idx="163">
                  <c:v>237.065414588523</c:v>
                </c:pt>
                <c:pt idx="164">
                  <c:v>238.52426745635299</c:v>
                </c:pt>
                <c:pt idx="165">
                  <c:v>239.983120324184</c:v>
                </c:pt>
                <c:pt idx="166">
                  <c:v>241.44197319201399</c:v>
                </c:pt>
                <c:pt idx="167">
                  <c:v>242.90082605984401</c:v>
                </c:pt>
                <c:pt idx="168">
                  <c:v>244.35967892767499</c:v>
                </c:pt>
                <c:pt idx="169">
                  <c:v>245.81853179550501</c:v>
                </c:pt>
                <c:pt idx="170">
                  <c:v>247.27738466333599</c:v>
                </c:pt>
                <c:pt idx="171">
                  <c:v>248.73623753116601</c:v>
                </c:pt>
                <c:pt idx="172">
                  <c:v>250.195090398996</c:v>
                </c:pt>
                <c:pt idx="173">
                  <c:v>251.65394326682701</c:v>
                </c:pt>
                <c:pt idx="174">
                  <c:v>253.112796134657</c:v>
                </c:pt>
                <c:pt idx="175">
                  <c:v>254.57164900248699</c:v>
                </c:pt>
                <c:pt idx="176">
                  <c:v>256.03050187031801</c:v>
                </c:pt>
                <c:pt idx="177">
                  <c:v>257.48935473814799</c:v>
                </c:pt>
                <c:pt idx="178">
                  <c:v>258.94820760597901</c:v>
                </c:pt>
                <c:pt idx="179">
                  <c:v>260.407060473809</c:v>
                </c:pt>
                <c:pt idx="180">
                  <c:v>261.86591334163899</c:v>
                </c:pt>
                <c:pt idx="181">
                  <c:v>263.32476620947</c:v>
                </c:pt>
                <c:pt idx="182">
                  <c:v>264.78361907729999</c:v>
                </c:pt>
                <c:pt idx="183">
                  <c:v>266.242471945131</c:v>
                </c:pt>
                <c:pt idx="184">
                  <c:v>267.70132481296099</c:v>
                </c:pt>
                <c:pt idx="185">
                  <c:v>269.16017768079098</c:v>
                </c:pt>
                <c:pt idx="186">
                  <c:v>270.61903054862199</c:v>
                </c:pt>
                <c:pt idx="187">
                  <c:v>272.07788341645198</c:v>
                </c:pt>
                <c:pt idx="188">
                  <c:v>273.53673628428299</c:v>
                </c:pt>
                <c:pt idx="189">
                  <c:v>274.99558915211298</c:v>
                </c:pt>
                <c:pt idx="190">
                  <c:v>276.45444201994297</c:v>
                </c:pt>
                <c:pt idx="191">
                  <c:v>277.91329488777399</c:v>
                </c:pt>
                <c:pt idx="192">
                  <c:v>279.37214775560398</c:v>
                </c:pt>
                <c:pt idx="193">
                  <c:v>280.83100062343402</c:v>
                </c:pt>
                <c:pt idx="194">
                  <c:v>282.28985349126498</c:v>
                </c:pt>
                <c:pt idx="195">
                  <c:v>283.74870635909502</c:v>
                </c:pt>
                <c:pt idx="196">
                  <c:v>285.20755922692598</c:v>
                </c:pt>
                <c:pt idx="197">
                  <c:v>286.66641209475603</c:v>
                </c:pt>
                <c:pt idx="198">
                  <c:v>288.12526496258602</c:v>
                </c:pt>
                <c:pt idx="199">
                  <c:v>289.58411783041697</c:v>
                </c:pt>
                <c:pt idx="200">
                  <c:v>291.04297069824702</c:v>
                </c:pt>
                <c:pt idx="201">
                  <c:v>292.50182356607797</c:v>
                </c:pt>
                <c:pt idx="202">
                  <c:v>293.96067643390802</c:v>
                </c:pt>
                <c:pt idx="203">
                  <c:v>295.41952930173801</c:v>
                </c:pt>
                <c:pt idx="204">
                  <c:v>296.87838216956902</c:v>
                </c:pt>
                <c:pt idx="205">
                  <c:v>298.33723503739901</c:v>
                </c:pt>
                <c:pt idx="206">
                  <c:v>299.796087905229</c:v>
                </c:pt>
                <c:pt idx="207">
                  <c:v>301.25494077306001</c:v>
                </c:pt>
                <c:pt idx="208">
                  <c:v>302.71379364089</c:v>
                </c:pt>
                <c:pt idx="209">
                  <c:v>304.17264650872102</c:v>
                </c:pt>
                <c:pt idx="210">
                  <c:v>305.63149937655101</c:v>
                </c:pt>
                <c:pt idx="211">
                  <c:v>307.09035224438099</c:v>
                </c:pt>
                <c:pt idx="212">
                  <c:v>308.54920511221201</c:v>
                </c:pt>
                <c:pt idx="213">
                  <c:v>310.008057980042</c:v>
                </c:pt>
                <c:pt idx="214">
                  <c:v>311.46691084787301</c:v>
                </c:pt>
                <c:pt idx="215">
                  <c:v>312.925763715703</c:v>
                </c:pt>
                <c:pt idx="216">
                  <c:v>314.38461658353299</c:v>
                </c:pt>
                <c:pt idx="217">
                  <c:v>315.843469451364</c:v>
                </c:pt>
                <c:pt idx="218">
                  <c:v>317.30232231919399</c:v>
                </c:pt>
                <c:pt idx="219">
                  <c:v>318.761175187025</c:v>
                </c:pt>
                <c:pt idx="220">
                  <c:v>320.22002805485499</c:v>
                </c:pt>
                <c:pt idx="221">
                  <c:v>321.67888092268498</c:v>
                </c:pt>
                <c:pt idx="222">
                  <c:v>323.13773379051599</c:v>
                </c:pt>
                <c:pt idx="223">
                  <c:v>324.59658665834598</c:v>
                </c:pt>
                <c:pt idx="224">
                  <c:v>326.05543952617597</c:v>
                </c:pt>
                <c:pt idx="225">
                  <c:v>327.51429239400699</c:v>
                </c:pt>
                <c:pt idx="226">
                  <c:v>328.97314526183698</c:v>
                </c:pt>
                <c:pt idx="227">
                  <c:v>330.43199812966799</c:v>
                </c:pt>
                <c:pt idx="228">
                  <c:v>331.89085099749798</c:v>
                </c:pt>
                <c:pt idx="229">
                  <c:v>333.34970386532802</c:v>
                </c:pt>
                <c:pt idx="230">
                  <c:v>334.80855673315898</c:v>
                </c:pt>
                <c:pt idx="231">
                  <c:v>336.26740960098903</c:v>
                </c:pt>
                <c:pt idx="232">
                  <c:v>337.72626246881998</c:v>
                </c:pt>
                <c:pt idx="233">
                  <c:v>339.18511533664997</c:v>
                </c:pt>
                <c:pt idx="234">
                  <c:v>340.64396820448002</c:v>
                </c:pt>
                <c:pt idx="235">
                  <c:v>342.10282107231097</c:v>
                </c:pt>
                <c:pt idx="236">
                  <c:v>343.56167394014102</c:v>
                </c:pt>
                <c:pt idx="237">
                  <c:v>345.02052680797198</c:v>
                </c:pt>
                <c:pt idx="238">
                  <c:v>346.47937967580202</c:v>
                </c:pt>
                <c:pt idx="239">
                  <c:v>347.93823254363201</c:v>
                </c:pt>
                <c:pt idx="240">
                  <c:v>349.39708541146302</c:v>
                </c:pt>
                <c:pt idx="241">
                  <c:v>350.85593827929301</c:v>
                </c:pt>
                <c:pt idx="242">
                  <c:v>352.314791147123</c:v>
                </c:pt>
                <c:pt idx="243">
                  <c:v>353.77364401495402</c:v>
                </c:pt>
                <c:pt idx="244">
                  <c:v>355.23249688278401</c:v>
                </c:pt>
                <c:pt idx="245">
                  <c:v>356.69134975061502</c:v>
                </c:pt>
                <c:pt idx="246">
                  <c:v>358.15020261844501</c:v>
                </c:pt>
                <c:pt idx="247">
                  <c:v>359.609055486275</c:v>
                </c:pt>
                <c:pt idx="248">
                  <c:v>361.06790835410601</c:v>
                </c:pt>
                <c:pt idx="249">
                  <c:v>362.526761221936</c:v>
                </c:pt>
                <c:pt idx="250">
                  <c:v>363.98561408976701</c:v>
                </c:pt>
                <c:pt idx="251">
                  <c:v>365.444466957597</c:v>
                </c:pt>
                <c:pt idx="252">
                  <c:v>366.90331982542699</c:v>
                </c:pt>
                <c:pt idx="253">
                  <c:v>368.362172693258</c:v>
                </c:pt>
                <c:pt idx="254">
                  <c:v>369.82102556108799</c:v>
                </c:pt>
                <c:pt idx="255">
                  <c:v>371.27987842891798</c:v>
                </c:pt>
                <c:pt idx="256">
                  <c:v>372.73873129674899</c:v>
                </c:pt>
                <c:pt idx="257">
                  <c:v>374.19758416457898</c:v>
                </c:pt>
                <c:pt idx="258">
                  <c:v>375.65643703241</c:v>
                </c:pt>
                <c:pt idx="259">
                  <c:v>377.11528990023999</c:v>
                </c:pt>
                <c:pt idx="260">
                  <c:v>378.57414276806998</c:v>
                </c:pt>
                <c:pt idx="261">
                  <c:v>380.03299563590099</c:v>
                </c:pt>
                <c:pt idx="262">
                  <c:v>381.49184850373098</c:v>
                </c:pt>
                <c:pt idx="263">
                  <c:v>382.95070137156199</c:v>
                </c:pt>
                <c:pt idx="264">
                  <c:v>384.40955423939198</c:v>
                </c:pt>
                <c:pt idx="265">
                  <c:v>385.86840710722203</c:v>
                </c:pt>
                <c:pt idx="266">
                  <c:v>387.32725997505298</c:v>
                </c:pt>
                <c:pt idx="267">
                  <c:v>388.78611284288303</c:v>
                </c:pt>
                <c:pt idx="268">
                  <c:v>390.24496571071398</c:v>
                </c:pt>
                <c:pt idx="269">
                  <c:v>391.70381857854397</c:v>
                </c:pt>
                <c:pt idx="270">
                  <c:v>393.16267144637402</c:v>
                </c:pt>
                <c:pt idx="271">
                  <c:v>394.62152431420498</c:v>
                </c:pt>
                <c:pt idx="272">
                  <c:v>396.08037718203502</c:v>
                </c:pt>
                <c:pt idx="273">
                  <c:v>397.53923004986501</c:v>
                </c:pt>
                <c:pt idx="274">
                  <c:v>398.99808291769602</c:v>
                </c:pt>
                <c:pt idx="275">
                  <c:v>400.45693578552601</c:v>
                </c:pt>
                <c:pt idx="276">
                  <c:v>401.91578865335703</c:v>
                </c:pt>
                <c:pt idx="277">
                  <c:v>403.37464152118702</c:v>
                </c:pt>
                <c:pt idx="278">
                  <c:v>404.83349438901701</c:v>
                </c:pt>
                <c:pt idx="279">
                  <c:v>406.29234725684802</c:v>
                </c:pt>
                <c:pt idx="280">
                  <c:v>407.75120012467801</c:v>
                </c:pt>
                <c:pt idx="281">
                  <c:v>409.21005299250902</c:v>
                </c:pt>
                <c:pt idx="282">
                  <c:v>410.66890586033901</c:v>
                </c:pt>
                <c:pt idx="283">
                  <c:v>412.127758728169</c:v>
                </c:pt>
                <c:pt idx="284">
                  <c:v>413.58661159600001</c:v>
                </c:pt>
                <c:pt idx="285">
                  <c:v>415.04546446383</c:v>
                </c:pt>
                <c:pt idx="286">
                  <c:v>416.50431733166101</c:v>
                </c:pt>
                <c:pt idx="287">
                  <c:v>417.963170199491</c:v>
                </c:pt>
                <c:pt idx="288">
                  <c:v>419.42202306732099</c:v>
                </c:pt>
                <c:pt idx="289">
                  <c:v>420.88087593515201</c:v>
                </c:pt>
                <c:pt idx="290">
                  <c:v>422.33972880298199</c:v>
                </c:pt>
                <c:pt idx="291">
                  <c:v>423.79858167081198</c:v>
                </c:pt>
                <c:pt idx="292">
                  <c:v>425.257434538643</c:v>
                </c:pt>
                <c:pt idx="293">
                  <c:v>426.71628740647299</c:v>
                </c:pt>
                <c:pt idx="294">
                  <c:v>428.175140274304</c:v>
                </c:pt>
                <c:pt idx="295">
                  <c:v>429.63399314213399</c:v>
                </c:pt>
                <c:pt idx="296">
                  <c:v>431.09284600996398</c:v>
                </c:pt>
                <c:pt idx="297">
                  <c:v>432.55169887779499</c:v>
                </c:pt>
                <c:pt idx="298">
                  <c:v>434.01055174562498</c:v>
                </c:pt>
                <c:pt idx="299">
                  <c:v>435.46940461345599</c:v>
                </c:pt>
                <c:pt idx="300">
                  <c:v>436.92825748128598</c:v>
                </c:pt>
                <c:pt idx="301">
                  <c:v>438.38711034911603</c:v>
                </c:pt>
                <c:pt idx="302">
                  <c:v>439.84596321694698</c:v>
                </c:pt>
                <c:pt idx="303">
                  <c:v>441.30481608477697</c:v>
                </c:pt>
                <c:pt idx="304">
                  <c:v>442.76366895260799</c:v>
                </c:pt>
                <c:pt idx="305">
                  <c:v>444.22252182043798</c:v>
                </c:pt>
                <c:pt idx="306">
                  <c:v>445.68137468826802</c:v>
                </c:pt>
                <c:pt idx="307">
                  <c:v>447.14022755609898</c:v>
                </c:pt>
                <c:pt idx="308">
                  <c:v>448.59908042392902</c:v>
                </c:pt>
                <c:pt idx="309">
                  <c:v>450.05793329175901</c:v>
                </c:pt>
                <c:pt idx="310">
                  <c:v>451.51678615959003</c:v>
                </c:pt>
                <c:pt idx="311">
                  <c:v>452.97563902742002</c:v>
                </c:pt>
                <c:pt idx="312">
                  <c:v>454.43449189525103</c:v>
                </c:pt>
                <c:pt idx="313">
                  <c:v>455.89334476308102</c:v>
                </c:pt>
                <c:pt idx="314">
                  <c:v>457.35219763091101</c:v>
                </c:pt>
                <c:pt idx="315">
                  <c:v>458.81105049874202</c:v>
                </c:pt>
                <c:pt idx="316">
                  <c:v>460.26990336657201</c:v>
                </c:pt>
                <c:pt idx="317">
                  <c:v>461.72875623440302</c:v>
                </c:pt>
                <c:pt idx="318">
                  <c:v>463.18760910223301</c:v>
                </c:pt>
                <c:pt idx="319">
                  <c:v>464.646461970063</c:v>
                </c:pt>
                <c:pt idx="320">
                  <c:v>466.10531483789401</c:v>
                </c:pt>
                <c:pt idx="321">
                  <c:v>467.564167705724</c:v>
                </c:pt>
                <c:pt idx="322">
                  <c:v>469.02302057355502</c:v>
                </c:pt>
                <c:pt idx="323">
                  <c:v>470.48187344138501</c:v>
                </c:pt>
                <c:pt idx="324">
                  <c:v>471.94072630921499</c:v>
                </c:pt>
                <c:pt idx="325">
                  <c:v>473.39957917704601</c:v>
                </c:pt>
                <c:pt idx="326">
                  <c:v>474.858432044876</c:v>
                </c:pt>
                <c:pt idx="327">
                  <c:v>476.31728491270599</c:v>
                </c:pt>
                <c:pt idx="328">
                  <c:v>477.776137780537</c:v>
                </c:pt>
                <c:pt idx="329">
                  <c:v>479.23499064836699</c:v>
                </c:pt>
                <c:pt idx="330">
                  <c:v>480.693843516198</c:v>
                </c:pt>
                <c:pt idx="331">
                  <c:v>482.15269638402799</c:v>
                </c:pt>
                <c:pt idx="332">
                  <c:v>483.61154925185798</c:v>
                </c:pt>
                <c:pt idx="333">
                  <c:v>485.07040211968899</c:v>
                </c:pt>
                <c:pt idx="334">
                  <c:v>486.52925498751898</c:v>
                </c:pt>
                <c:pt idx="335">
                  <c:v>487.98810785534903</c:v>
                </c:pt>
                <c:pt idx="336">
                  <c:v>489.44696072317998</c:v>
                </c:pt>
                <c:pt idx="337">
                  <c:v>490.90581359100997</c:v>
                </c:pt>
                <c:pt idx="338">
                  <c:v>492.36466645884099</c:v>
                </c:pt>
                <c:pt idx="339">
                  <c:v>493.82351932667098</c:v>
                </c:pt>
                <c:pt idx="340">
                  <c:v>495.28237219450102</c:v>
                </c:pt>
                <c:pt idx="341">
                  <c:v>496.74122506233198</c:v>
                </c:pt>
                <c:pt idx="342">
                  <c:v>498.20007793016202</c:v>
                </c:pt>
                <c:pt idx="343">
                  <c:v>499.65893079799298</c:v>
                </c:pt>
                <c:pt idx="344">
                  <c:v>501.11778366582303</c:v>
                </c:pt>
                <c:pt idx="345">
                  <c:v>502.57663653365302</c:v>
                </c:pt>
                <c:pt idx="346">
                  <c:v>504.03548940148403</c:v>
                </c:pt>
                <c:pt idx="347">
                  <c:v>505.49434226931402</c:v>
                </c:pt>
                <c:pt idx="348">
                  <c:v>506.95319513714497</c:v>
                </c:pt>
                <c:pt idx="349">
                  <c:v>508.41204800497502</c:v>
                </c:pt>
                <c:pt idx="350">
                  <c:v>509.87090087280501</c:v>
                </c:pt>
                <c:pt idx="351">
                  <c:v>511.32975374063602</c:v>
                </c:pt>
                <c:pt idx="352">
                  <c:v>512.78860660846601</c:v>
                </c:pt>
                <c:pt idx="353">
                  <c:v>514.24745947629594</c:v>
                </c:pt>
                <c:pt idx="354">
                  <c:v>515.70631234412701</c:v>
                </c:pt>
                <c:pt idx="355">
                  <c:v>517.16516521195695</c:v>
                </c:pt>
                <c:pt idx="356">
                  <c:v>518.62401807978802</c:v>
                </c:pt>
                <c:pt idx="357">
                  <c:v>520.08287094761795</c:v>
                </c:pt>
                <c:pt idx="358">
                  <c:v>521.54172381544799</c:v>
                </c:pt>
                <c:pt idx="359">
                  <c:v>523.00057668327895</c:v>
                </c:pt>
                <c:pt idx="360">
                  <c:v>524.459429551109</c:v>
                </c:pt>
                <c:pt idx="361">
                  <c:v>525.91828241893995</c:v>
                </c:pt>
                <c:pt idx="362">
                  <c:v>527.37713528677</c:v>
                </c:pt>
                <c:pt idx="363">
                  <c:v>528.83598815460005</c:v>
                </c:pt>
                <c:pt idx="364">
                  <c:v>530.294841022431</c:v>
                </c:pt>
                <c:pt idx="365">
                  <c:v>531.75369389026105</c:v>
                </c:pt>
                <c:pt idx="366">
                  <c:v>533.212546758092</c:v>
                </c:pt>
                <c:pt idx="367">
                  <c:v>534.67139962592205</c:v>
                </c:pt>
                <c:pt idx="368">
                  <c:v>536.13025249375198</c:v>
                </c:pt>
                <c:pt idx="369">
                  <c:v>537.58910536158305</c:v>
                </c:pt>
                <c:pt idx="370">
                  <c:v>539.04795822941298</c:v>
                </c:pt>
                <c:pt idx="371">
                  <c:v>540.50681109724303</c:v>
                </c:pt>
                <c:pt idx="372">
                  <c:v>541.96566396507399</c:v>
                </c:pt>
                <c:pt idx="373">
                  <c:v>543.42451683290403</c:v>
                </c:pt>
                <c:pt idx="374">
                  <c:v>544.88336970073499</c:v>
                </c:pt>
                <c:pt idx="375">
                  <c:v>546.34222256856503</c:v>
                </c:pt>
                <c:pt idx="376">
                  <c:v>547.80107543639497</c:v>
                </c:pt>
                <c:pt idx="377">
                  <c:v>549.25992830422604</c:v>
                </c:pt>
                <c:pt idx="378">
                  <c:v>550.71878117205597</c:v>
                </c:pt>
                <c:pt idx="379">
                  <c:v>552.17763403988602</c:v>
                </c:pt>
                <c:pt idx="380">
                  <c:v>553.63648690771697</c:v>
                </c:pt>
                <c:pt idx="381">
                  <c:v>555.09533977554702</c:v>
                </c:pt>
                <c:pt idx="382">
                  <c:v>556.55419264337797</c:v>
                </c:pt>
                <c:pt idx="383">
                  <c:v>558.01304551120802</c:v>
                </c:pt>
                <c:pt idx="384">
                  <c:v>559.47189837903898</c:v>
                </c:pt>
                <c:pt idx="385">
                  <c:v>560.93075124686902</c:v>
                </c:pt>
                <c:pt idx="386">
                  <c:v>562.38960411469895</c:v>
                </c:pt>
                <c:pt idx="387">
                  <c:v>563.84845698253002</c:v>
                </c:pt>
                <c:pt idx="388">
                  <c:v>565.30730985035996</c:v>
                </c:pt>
                <c:pt idx="389">
                  <c:v>566.76616271819</c:v>
                </c:pt>
                <c:pt idx="390">
                  <c:v>568.22501558602096</c:v>
                </c:pt>
                <c:pt idx="391">
                  <c:v>569.68386845385101</c:v>
                </c:pt>
                <c:pt idx="392">
                  <c:v>571.14272132168196</c:v>
                </c:pt>
                <c:pt idx="393">
                  <c:v>572.60157418951201</c:v>
                </c:pt>
                <c:pt idx="394">
                  <c:v>574.06042705734205</c:v>
                </c:pt>
                <c:pt idx="395">
                  <c:v>575.51927992517301</c:v>
                </c:pt>
                <c:pt idx="396">
                  <c:v>576.97813279300306</c:v>
                </c:pt>
                <c:pt idx="397">
                  <c:v>578.43698566083299</c:v>
                </c:pt>
                <c:pt idx="398">
                  <c:v>579.89583852866394</c:v>
                </c:pt>
                <c:pt idx="399">
                  <c:v>581.35469139649399</c:v>
                </c:pt>
                <c:pt idx="400">
                  <c:v>582.81354426432495</c:v>
                </c:pt>
                <c:pt idx="401">
                  <c:v>584.27239713215499</c:v>
                </c:pt>
                <c:pt idx="402">
                  <c:v>585.73124999998595</c:v>
                </c:pt>
                <c:pt idx="403">
                  <c:v>587.19010286781599</c:v>
                </c:pt>
                <c:pt idx="404">
                  <c:v>588.64895573564604</c:v>
                </c:pt>
                <c:pt idx="405">
                  <c:v>590.107808603477</c:v>
                </c:pt>
                <c:pt idx="406">
                  <c:v>591.56666147130704</c:v>
                </c:pt>
                <c:pt idx="407">
                  <c:v>593.02551433913698</c:v>
                </c:pt>
                <c:pt idx="408">
                  <c:v>594.48436720696805</c:v>
                </c:pt>
                <c:pt idx="409">
                  <c:v>595.94322007479798</c:v>
                </c:pt>
                <c:pt idx="410">
                  <c:v>597.40207294262905</c:v>
                </c:pt>
                <c:pt idx="411">
                  <c:v>598.86092581045898</c:v>
                </c:pt>
                <c:pt idx="412">
                  <c:v>600.31977867828903</c:v>
                </c:pt>
                <c:pt idx="413">
                  <c:v>601.77863154611998</c:v>
                </c:pt>
                <c:pt idx="414">
                  <c:v>603.23748441395003</c:v>
                </c:pt>
                <c:pt idx="415">
                  <c:v>604.69633728177996</c:v>
                </c:pt>
                <c:pt idx="416">
                  <c:v>606.15519014961103</c:v>
                </c:pt>
                <c:pt idx="417">
                  <c:v>607.61404301744096</c:v>
                </c:pt>
                <c:pt idx="418">
                  <c:v>609.07289588527203</c:v>
                </c:pt>
                <c:pt idx="419">
                  <c:v>610.53174875310197</c:v>
                </c:pt>
                <c:pt idx="420">
                  <c:v>611.99060162093303</c:v>
                </c:pt>
                <c:pt idx="421">
                  <c:v>613.44945448876297</c:v>
                </c:pt>
                <c:pt idx="422">
                  <c:v>614.90830735659301</c:v>
                </c:pt>
                <c:pt idx="423">
                  <c:v>616.36716022442397</c:v>
                </c:pt>
                <c:pt idx="424">
                  <c:v>617.82601309225402</c:v>
                </c:pt>
                <c:pt idx="425">
                  <c:v>619.28486596008395</c:v>
                </c:pt>
                <c:pt idx="426">
                  <c:v>620.74371882791502</c:v>
                </c:pt>
                <c:pt idx="427">
                  <c:v>622.20257169574495</c:v>
                </c:pt>
                <c:pt idx="428">
                  <c:v>623.66142456357602</c:v>
                </c:pt>
                <c:pt idx="429">
                  <c:v>625.12027743140595</c:v>
                </c:pt>
                <c:pt idx="430">
                  <c:v>626.579130299236</c:v>
                </c:pt>
                <c:pt idx="431">
                  <c:v>628.03798316706695</c:v>
                </c:pt>
                <c:pt idx="432">
                  <c:v>629.496836034897</c:v>
                </c:pt>
                <c:pt idx="433">
                  <c:v>630.95568890272705</c:v>
                </c:pt>
                <c:pt idx="434">
                  <c:v>632.414541770558</c:v>
                </c:pt>
                <c:pt idx="435">
                  <c:v>633.87339463838805</c:v>
                </c:pt>
                <c:pt idx="436">
                  <c:v>635.33224750621901</c:v>
                </c:pt>
                <c:pt idx="437">
                  <c:v>636.79110037404905</c:v>
                </c:pt>
                <c:pt idx="438">
                  <c:v>638.24995324187898</c:v>
                </c:pt>
                <c:pt idx="439">
                  <c:v>639.70880610971005</c:v>
                </c:pt>
                <c:pt idx="440">
                  <c:v>641.16765897753999</c:v>
                </c:pt>
                <c:pt idx="441">
                  <c:v>642.62651184537003</c:v>
                </c:pt>
                <c:pt idx="442">
                  <c:v>644.08536471320099</c:v>
                </c:pt>
                <c:pt idx="443">
                  <c:v>645.54421758103103</c:v>
                </c:pt>
                <c:pt idx="444">
                  <c:v>647.00307044886199</c:v>
                </c:pt>
                <c:pt idx="445">
                  <c:v>648.46192331669204</c:v>
                </c:pt>
                <c:pt idx="446">
                  <c:v>649.92077618452299</c:v>
                </c:pt>
                <c:pt idx="447">
                  <c:v>651.37962905235304</c:v>
                </c:pt>
                <c:pt idx="448">
                  <c:v>652.83848192018297</c:v>
                </c:pt>
                <c:pt idx="449">
                  <c:v>654.29733478801404</c:v>
                </c:pt>
                <c:pt idx="450">
                  <c:v>655.75618765584397</c:v>
                </c:pt>
                <c:pt idx="451">
                  <c:v>657.21504052367402</c:v>
                </c:pt>
                <c:pt idx="452">
                  <c:v>658.67389339150498</c:v>
                </c:pt>
                <c:pt idx="453">
                  <c:v>660.13274625933502</c:v>
                </c:pt>
                <c:pt idx="454">
                  <c:v>661.59159912716598</c:v>
                </c:pt>
                <c:pt idx="455">
                  <c:v>663.05045199499602</c:v>
                </c:pt>
                <c:pt idx="456">
                  <c:v>664.50930486282596</c:v>
                </c:pt>
                <c:pt idx="457">
                  <c:v>665.96815773065703</c:v>
                </c:pt>
                <c:pt idx="458">
                  <c:v>667.42701059848696</c:v>
                </c:pt>
                <c:pt idx="459">
                  <c:v>668.88586346631701</c:v>
                </c:pt>
                <c:pt idx="460">
                  <c:v>670.34471633414796</c:v>
                </c:pt>
                <c:pt idx="461">
                  <c:v>671.80356920197801</c:v>
                </c:pt>
                <c:pt idx="462">
                  <c:v>673.26242206980896</c:v>
                </c:pt>
                <c:pt idx="463">
                  <c:v>674.72127493763901</c:v>
                </c:pt>
                <c:pt idx="464">
                  <c:v>676.18012780546997</c:v>
                </c:pt>
                <c:pt idx="465">
                  <c:v>677.63898067330001</c:v>
                </c:pt>
                <c:pt idx="466">
                  <c:v>679.09783354112994</c:v>
                </c:pt>
                <c:pt idx="467">
                  <c:v>680.55668640896101</c:v>
                </c:pt>
                <c:pt idx="468">
                  <c:v>682.01553927679095</c:v>
                </c:pt>
                <c:pt idx="469">
                  <c:v>683.47439214462099</c:v>
                </c:pt>
                <c:pt idx="470">
                  <c:v>684.93324501245195</c:v>
                </c:pt>
                <c:pt idx="471">
                  <c:v>686.39209788028199</c:v>
                </c:pt>
                <c:pt idx="472">
                  <c:v>687.85095074811295</c:v>
                </c:pt>
                <c:pt idx="473">
                  <c:v>689.309803615943</c:v>
                </c:pt>
                <c:pt idx="474">
                  <c:v>690.76865648377304</c:v>
                </c:pt>
                <c:pt idx="475">
                  <c:v>692.227509351604</c:v>
                </c:pt>
                <c:pt idx="476">
                  <c:v>693.68636221943405</c:v>
                </c:pt>
                <c:pt idx="477">
                  <c:v>695.14521508726398</c:v>
                </c:pt>
                <c:pt idx="478">
                  <c:v>696.60406795509505</c:v>
                </c:pt>
                <c:pt idx="479">
                  <c:v>698.06292082292498</c:v>
                </c:pt>
                <c:pt idx="480">
                  <c:v>699.52177369075605</c:v>
                </c:pt>
                <c:pt idx="481">
                  <c:v>700.98062655858598</c:v>
                </c:pt>
                <c:pt idx="482">
                  <c:v>702.43947942641705</c:v>
                </c:pt>
                <c:pt idx="483">
                  <c:v>703.89833229424698</c:v>
                </c:pt>
                <c:pt idx="484">
                  <c:v>705.35718516207703</c:v>
                </c:pt>
                <c:pt idx="485">
                  <c:v>706.81603802990799</c:v>
                </c:pt>
                <c:pt idx="486">
                  <c:v>708.27489089773803</c:v>
                </c:pt>
                <c:pt idx="487">
                  <c:v>709.73374376556797</c:v>
                </c:pt>
                <c:pt idx="488">
                  <c:v>711.19259663339903</c:v>
                </c:pt>
                <c:pt idx="489">
                  <c:v>712.65144950122897</c:v>
                </c:pt>
                <c:pt idx="490">
                  <c:v>714.11030236906004</c:v>
                </c:pt>
                <c:pt idx="491">
                  <c:v>715.56915523688997</c:v>
                </c:pt>
                <c:pt idx="492">
                  <c:v>717.02800810472002</c:v>
                </c:pt>
                <c:pt idx="493">
                  <c:v>718.48686097255097</c:v>
                </c:pt>
                <c:pt idx="494">
                  <c:v>717.02800810472002</c:v>
                </c:pt>
                <c:pt idx="495">
                  <c:v>715.56915523688997</c:v>
                </c:pt>
                <c:pt idx="496">
                  <c:v>714.11030236906004</c:v>
                </c:pt>
                <c:pt idx="497">
                  <c:v>712.65144950122897</c:v>
                </c:pt>
                <c:pt idx="498">
                  <c:v>711.19259663339903</c:v>
                </c:pt>
                <c:pt idx="499">
                  <c:v>709.73374376556797</c:v>
                </c:pt>
                <c:pt idx="500">
                  <c:v>708.27489089773803</c:v>
                </c:pt>
                <c:pt idx="501">
                  <c:v>706.81603802990799</c:v>
                </c:pt>
                <c:pt idx="502">
                  <c:v>705.35718516207703</c:v>
                </c:pt>
                <c:pt idx="503">
                  <c:v>703.89833229424698</c:v>
                </c:pt>
                <c:pt idx="504">
                  <c:v>702.43947942641705</c:v>
                </c:pt>
                <c:pt idx="505">
                  <c:v>700.98062655858598</c:v>
                </c:pt>
                <c:pt idx="506">
                  <c:v>699.52177369075605</c:v>
                </c:pt>
                <c:pt idx="507">
                  <c:v>698.06292082292498</c:v>
                </c:pt>
                <c:pt idx="508">
                  <c:v>696.60406795509505</c:v>
                </c:pt>
                <c:pt idx="509">
                  <c:v>695.14521508726398</c:v>
                </c:pt>
                <c:pt idx="510">
                  <c:v>693.68636221943405</c:v>
                </c:pt>
                <c:pt idx="511">
                  <c:v>692.227509351604</c:v>
                </c:pt>
                <c:pt idx="512">
                  <c:v>690.76865648377304</c:v>
                </c:pt>
                <c:pt idx="513">
                  <c:v>689.309803615943</c:v>
                </c:pt>
                <c:pt idx="514">
                  <c:v>687.85095074811295</c:v>
                </c:pt>
                <c:pt idx="515">
                  <c:v>686.39209788028199</c:v>
                </c:pt>
                <c:pt idx="516">
                  <c:v>684.93324501245195</c:v>
                </c:pt>
                <c:pt idx="517">
                  <c:v>683.47439214462099</c:v>
                </c:pt>
                <c:pt idx="518">
                  <c:v>682.01553927679095</c:v>
                </c:pt>
                <c:pt idx="519">
                  <c:v>680.55668640896101</c:v>
                </c:pt>
                <c:pt idx="520">
                  <c:v>679.09783354112994</c:v>
                </c:pt>
                <c:pt idx="521">
                  <c:v>677.63898067330001</c:v>
                </c:pt>
                <c:pt idx="522">
                  <c:v>676.18012780546997</c:v>
                </c:pt>
                <c:pt idx="523">
                  <c:v>674.72127493763901</c:v>
                </c:pt>
                <c:pt idx="524">
                  <c:v>673.26242206980896</c:v>
                </c:pt>
                <c:pt idx="525">
                  <c:v>671.80356920197801</c:v>
                </c:pt>
                <c:pt idx="526">
                  <c:v>670.34471633414796</c:v>
                </c:pt>
                <c:pt idx="527">
                  <c:v>668.88586346631701</c:v>
                </c:pt>
                <c:pt idx="528">
                  <c:v>667.42701059848696</c:v>
                </c:pt>
                <c:pt idx="529">
                  <c:v>665.96815773065703</c:v>
                </c:pt>
                <c:pt idx="530">
                  <c:v>664.50930486282596</c:v>
                </c:pt>
                <c:pt idx="531">
                  <c:v>663.05045199499602</c:v>
                </c:pt>
                <c:pt idx="532">
                  <c:v>661.59159912716598</c:v>
                </c:pt>
                <c:pt idx="533">
                  <c:v>660.13274625933502</c:v>
                </c:pt>
                <c:pt idx="534">
                  <c:v>658.67389339150498</c:v>
                </c:pt>
                <c:pt idx="535">
                  <c:v>657.21504052367402</c:v>
                </c:pt>
                <c:pt idx="536">
                  <c:v>655.75618765584397</c:v>
                </c:pt>
                <c:pt idx="537">
                  <c:v>654.29733478801404</c:v>
                </c:pt>
                <c:pt idx="538">
                  <c:v>652.83848192018297</c:v>
                </c:pt>
                <c:pt idx="539">
                  <c:v>651.37962905235304</c:v>
                </c:pt>
                <c:pt idx="540">
                  <c:v>649.92077618452299</c:v>
                </c:pt>
                <c:pt idx="541">
                  <c:v>648.46192331669204</c:v>
                </c:pt>
                <c:pt idx="542">
                  <c:v>647.00307044886199</c:v>
                </c:pt>
                <c:pt idx="543">
                  <c:v>645.54421758103103</c:v>
                </c:pt>
                <c:pt idx="544">
                  <c:v>644.08536471320099</c:v>
                </c:pt>
                <c:pt idx="545">
                  <c:v>642.62651184537003</c:v>
                </c:pt>
                <c:pt idx="546">
                  <c:v>641.16765897753999</c:v>
                </c:pt>
                <c:pt idx="547">
                  <c:v>639.70880610971005</c:v>
                </c:pt>
                <c:pt idx="548">
                  <c:v>638.24995324187898</c:v>
                </c:pt>
                <c:pt idx="549">
                  <c:v>636.79110037404905</c:v>
                </c:pt>
                <c:pt idx="550">
                  <c:v>635.33224750621901</c:v>
                </c:pt>
                <c:pt idx="551">
                  <c:v>633.87339463838805</c:v>
                </c:pt>
                <c:pt idx="552">
                  <c:v>632.414541770558</c:v>
                </c:pt>
                <c:pt idx="553">
                  <c:v>630.95568890272705</c:v>
                </c:pt>
                <c:pt idx="554">
                  <c:v>629.496836034897</c:v>
                </c:pt>
                <c:pt idx="555">
                  <c:v>628.03798316706695</c:v>
                </c:pt>
                <c:pt idx="556">
                  <c:v>626.579130299236</c:v>
                </c:pt>
                <c:pt idx="557">
                  <c:v>625.12027743140595</c:v>
                </c:pt>
                <c:pt idx="558">
                  <c:v>623.66142456357602</c:v>
                </c:pt>
                <c:pt idx="559">
                  <c:v>622.20257169574495</c:v>
                </c:pt>
                <c:pt idx="560">
                  <c:v>620.74371882791502</c:v>
                </c:pt>
                <c:pt idx="561">
                  <c:v>619.28486596008395</c:v>
                </c:pt>
                <c:pt idx="562">
                  <c:v>617.82601309225402</c:v>
                </c:pt>
                <c:pt idx="563">
                  <c:v>616.36716022442397</c:v>
                </c:pt>
                <c:pt idx="564">
                  <c:v>614.90830735659301</c:v>
                </c:pt>
                <c:pt idx="565">
                  <c:v>613.44945448876297</c:v>
                </c:pt>
                <c:pt idx="566">
                  <c:v>611.99060162093303</c:v>
                </c:pt>
                <c:pt idx="567">
                  <c:v>610.53174875310197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D48-4334-81EA-F61D391D6085}"/>
            </c:ext>
          </c:extLst>
        </c:ser>
        <c:ser>
          <c:idx val="11"/>
          <c:order val="11"/>
          <c:tx>
            <c:v>0.5% 200kPa L51</c:v>
          </c:tx>
          <c:spPr>
            <a:ln w="14400">
              <a:solidFill>
                <a:srgbClr val="FF0000"/>
              </a:solidFill>
              <a:custDash>
                <a:ds d="1100000" sp="500000"/>
                <a:ds d="100000" sp="500000"/>
              </a:custDash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44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Exp_res!$BU$3:$BU$650</c:f>
              <c:numCache>
                <c:formatCode>General</c:formatCode>
                <c:ptCount val="648"/>
                <c:pt idx="0" formatCode="0.00%">
                  <c:v>0</c:v>
                </c:pt>
                <c:pt idx="1">
                  <c:v>1.75076369334432E-5</c:v>
                </c:pt>
                <c:pt idx="2">
                  <c:v>5.5367086443317402E-5</c:v>
                </c:pt>
                <c:pt idx="3">
                  <c:v>9.3717221104441895E-5</c:v>
                </c:pt>
                <c:pt idx="4">
                  <c:v>1.3256235318738599E-4</c:v>
                </c:pt>
                <c:pt idx="5">
                  <c:v>1.71906723668928E-4</c:v>
                </c:pt>
                <c:pt idx="6">
                  <c:v>2.1175409874941799E-4</c:v>
                </c:pt>
                <c:pt idx="7">
                  <c:v>2.5210774402469098E-4</c:v>
                </c:pt>
                <c:pt idx="8">
                  <c:v>2.9297042814742201E-4</c:v>
                </c:pt>
                <c:pt idx="9">
                  <c:v>3.3434443276622101E-4</c:v>
                </c:pt>
                <c:pt idx="10">
                  <c:v>3.7623156460562097E-4</c:v>
                </c:pt>
                <c:pt idx="11">
                  <c:v>4.1863316856400798E-4</c:v>
                </c:pt>
                <c:pt idx="12">
                  <c:v>4.6155014142169702E-4</c:v>
                </c:pt>
                <c:pt idx="13">
                  <c:v>5.0498294597067902E-4</c:v>
                </c:pt>
                <c:pt idx="14">
                  <c:v>5.4893162545892804E-4</c:v>
                </c:pt>
                <c:pt idx="15">
                  <c:v>5.9339581827319999E-4</c:v>
                </c:pt>
                <c:pt idx="16">
                  <c:v>6.38374772801859E-4</c:v>
                </c:pt>
                <c:pt idx="17">
                  <c:v>6.8386736242661997E-4</c:v>
                </c:pt>
                <c:pt idx="18">
                  <c:v>7.2987210059822301E-4</c:v>
                </c:pt>
                <c:pt idx="19">
                  <c:v>7.7638715595436197E-4</c:v>
                </c:pt>
                <c:pt idx="20">
                  <c:v>8.2341036744076695E-4</c:v>
                </c:pt>
                <c:pt idx="21">
                  <c:v>8.7093925940003004E-4</c:v>
                </c:pt>
                <c:pt idx="22">
                  <c:v>9.1897105659389101E-4</c:v>
                </c:pt>
                <c:pt idx="23">
                  <c:v>9.6750269912653105E-4</c:v>
                </c:pt>
                <c:pt idx="24">
                  <c:v>1.01653085724162E-3</c:v>
                </c:pt>
                <c:pt idx="25">
                  <c:v>1.06605194596263E-3</c:v>
                </c:pt>
                <c:pt idx="26">
                  <c:v>1.11606213955382E-3</c:v>
                </c:pt>
                <c:pt idx="27">
                  <c:v>1.1665573857757899E-3</c:v>
                </c:pt>
                <c:pt idx="28">
                  <c:v>1.21753341991616E-3</c:v>
                </c:pt>
                <c:pt idx="29">
                  <c:v>1.2689857785739499E-3</c:v>
                </c:pt>
                <c:pt idx="30">
                  <c:v>1.32090981318094E-3</c:v>
                </c:pt>
                <c:pt idx="31">
                  <c:v>1.3733007032428999E-3</c:v>
                </c:pt>
                <c:pt idx="32">
                  <c:v>1.42615346928674E-3</c:v>
                </c:pt>
                <c:pt idx="33">
                  <c:v>1.4794629855008699E-3</c:v>
                </c:pt>
                <c:pt idx="34">
                  <c:v>1.5332239920563999E-3</c:v>
                </c:pt>
                <c:pt idx="35">
                  <c:v>1.5874311071013801E-3</c:v>
                </c:pt>
                <c:pt idx="36">
                  <c:v>1.6420788384176801E-3</c:v>
                </c:pt>
                <c:pt idx="37">
                  <c:v>1.6971615947349999E-3</c:v>
                </c:pt>
                <c:pt idx="38">
                  <c:v>1.75267369669562E-3</c:v>
                </c:pt>
                <c:pt idx="39">
                  <c:v>1.80860938746596E-3</c:v>
                </c:pt>
                <c:pt idx="40">
                  <c:v>1.86496284299139E-3</c:v>
                </c:pt>
                <c:pt idx="41">
                  <c:v>1.9217281818922399E-3</c:v>
                </c:pt>
                <c:pt idx="42">
                  <c:v>1.9788994750001201E-3</c:v>
                </c:pt>
                <c:pt idx="43">
                  <c:v>2.0364707545340401E-3</c:v>
                </c:pt>
                <c:pt idx="44">
                  <c:v>2.0944360229173502E-3</c:v>
                </c:pt>
                <c:pt idx="45">
                  <c:v>2.1527892612370398E-3</c:v>
                </c:pt>
                <c:pt idx="46">
                  <c:v>2.2115244373480301E-3</c:v>
                </c:pt>
                <c:pt idx="47">
                  <c:v>2.2706355136248202E-3</c:v>
                </c:pt>
                <c:pt idx="48">
                  <c:v>2.3301164543650401E-3</c:v>
                </c:pt>
                <c:pt idx="49">
                  <c:v>2.38996123284883E-3</c:v>
                </c:pt>
                <c:pt idx="50">
                  <c:v>2.4501638380590701E-3</c:v>
                </c:pt>
                <c:pt idx="51">
                  <c:v>2.5107182810679401E-3</c:v>
                </c:pt>
                <c:pt idx="52">
                  <c:v>2.5716186010949198E-3</c:v>
                </c:pt>
                <c:pt idx="53">
                  <c:v>2.6328588712440002E-3</c:v>
                </c:pt>
                <c:pt idx="54">
                  <c:v>2.6944332039251602E-3</c:v>
                </c:pt>
                <c:pt idx="55">
                  <c:v>2.7563357559675602E-3</c:v>
                </c:pt>
                <c:pt idx="56">
                  <c:v>2.8185607334321101E-3</c:v>
                </c:pt>
                <c:pt idx="57">
                  <c:v>2.88110239613028E-3</c:v>
                </c:pt>
                <c:pt idx="58">
                  <c:v>2.9439550618566498E-3</c:v>
                </c:pt>
                <c:pt idx="59">
                  <c:v>3.00711311034351E-3</c:v>
                </c:pt>
                <c:pt idx="60">
                  <c:v>3.0705709869452398E-3</c:v>
                </c:pt>
                <c:pt idx="61">
                  <c:v>3.1343232060603299E-3</c:v>
                </c:pt>
                <c:pt idx="62">
                  <c:v>3.1983643542989799E-3</c:v>
                </c:pt>
                <c:pt idx="63">
                  <c:v>3.2626890934056301E-3</c:v>
                </c:pt>
                <c:pt idx="64">
                  <c:v>3.3272921629425899E-3</c:v>
                </c:pt>
                <c:pt idx="65">
                  <c:v>3.3921683827449899E-3</c:v>
                </c:pt>
                <c:pt idx="66">
                  <c:v>3.4573126551541702E-3</c:v>
                </c:pt>
                <c:pt idx="67">
                  <c:v>3.52271996703736E-3</c:v>
                </c:pt>
                <c:pt idx="68">
                  <c:v>3.58838539160332E-3</c:v>
                </c:pt>
                <c:pt idx="69">
                  <c:v>3.6543040900203399E-3</c:v>
                </c:pt>
                <c:pt idx="70">
                  <c:v>3.7204713128449998E-3</c:v>
                </c:pt>
                <c:pt idx="71">
                  <c:v>3.7868824012705399E-3</c:v>
                </c:pt>
                <c:pt idx="72">
                  <c:v>3.8535327882017099E-3</c:v>
                </c:pt>
                <c:pt idx="73">
                  <c:v>3.9204179991633404E-3</c:v>
                </c:pt>
                <c:pt idx="74">
                  <c:v>3.9875336530519803E-3</c:v>
                </c:pt>
                <c:pt idx="75">
                  <c:v>4.0548754627359497E-3</c:v>
                </c:pt>
                <c:pt idx="76">
                  <c:v>4.1224392355123703E-3</c:v>
                </c:pt>
                <c:pt idx="77">
                  <c:v>4.19022087342809E-3</c:v>
                </c:pt>
                <c:pt idx="78">
                  <c:v>4.2582163734711702E-3</c:v>
                </c:pt>
                <c:pt idx="79">
                  <c:v>4.3264218276401799E-3</c:v>
                </c:pt>
                <c:pt idx="80">
                  <c:v>4.3948334228974097E-3</c:v>
                </c:pt>
                <c:pt idx="81">
                  <c:v>4.4634474410130296E-3</c:v>
                </c:pt>
                <c:pt idx="82">
                  <c:v>4.5322602583063396E-3</c:v>
                </c:pt>
                <c:pt idx="83">
                  <c:v>4.6012683452901102E-3</c:v>
                </c:pt>
                <c:pt idx="84">
                  <c:v>4.6704682662241101E-3</c:v>
                </c:pt>
                <c:pt idx="85">
                  <c:v>4.7398566785835103E-3</c:v>
                </c:pt>
                <c:pt idx="86">
                  <c:v>4.80943033244801E-3</c:v>
                </c:pt>
                <c:pt idx="87">
                  <c:v>4.8791860698169003E-3</c:v>
                </c:pt>
                <c:pt idx="88">
                  <c:v>4.9491208238552301E-3</c:v>
                </c:pt>
                <c:pt idx="89">
                  <c:v>5.0192316180764701E-3</c:v>
                </c:pt>
                <c:pt idx="90">
                  <c:v>5.0895155654660197E-3</c:v>
                </c:pt>
                <c:pt idx="91">
                  <c:v>5.1599698675512101E-3</c:v>
                </c:pt>
                <c:pt idx="92">
                  <c:v>5.2305918134212502E-3</c:v>
                </c:pt>
                <c:pt idx="93">
                  <c:v>5.3013787787018997E-3</c:v>
                </c:pt>
                <c:pt idx="94">
                  <c:v>5.3723282244896101E-3</c:v>
                </c:pt>
                <c:pt idx="95">
                  <c:v>5.4434376962480303E-3</c:v>
                </c:pt>
                <c:pt idx="96">
                  <c:v>5.5147048226717203E-3</c:v>
                </c:pt>
                <c:pt idx="97">
                  <c:v>5.5861273145201397E-3</c:v>
                </c:pt>
                <c:pt idx="98">
                  <c:v>5.6577029634257599E-3</c:v>
                </c:pt>
                <c:pt idx="99">
                  <c:v>5.7294296406791801E-3</c:v>
                </c:pt>
                <c:pt idx="100">
                  <c:v>5.8013052959951699E-3</c:v>
                </c:pt>
                <c:pt idx="101">
                  <c:v>5.8733279562617801E-3</c:v>
                </c:pt>
                <c:pt idx="102">
                  <c:v>5.9454957242762304E-3</c:v>
                </c:pt>
                <c:pt idx="103">
                  <c:v>6.0178067774695997E-3</c:v>
                </c:pt>
                <c:pt idx="104">
                  <c:v>6.09025936662332E-3</c:v>
                </c:pt>
                <c:pt idx="105">
                  <c:v>6.1628518145801399E-3</c:v>
                </c:pt>
                <c:pt idx="106">
                  <c:v>6.2355825149506498E-3</c:v>
                </c:pt>
                <c:pt idx="107">
                  <c:v>6.3084499308195697E-3</c:v>
                </c:pt>
                <c:pt idx="108">
                  <c:v>6.3814525934515398E-3</c:v>
                </c:pt>
                <c:pt idx="109">
                  <c:v>6.4545891010004703E-3</c:v>
                </c:pt>
                <c:pt idx="110">
                  <c:v>6.5278581172224801E-3</c:v>
                </c:pt>
                <c:pt idx="111">
                  <c:v>6.6012583701952603E-3</c:v>
                </c:pt>
                <c:pt idx="112">
                  <c:v>6.6747886510448197E-3</c:v>
                </c:pt>
                <c:pt idx="113">
                  <c:v>6.7484478126816202E-3</c:v>
                </c:pt>
                <c:pt idx="114">
                  <c:v>6.8222347685466603E-3</c:v>
                </c:pt>
                <c:pt idx="115">
                  <c:v>6.8961484913693796E-3</c:v>
                </c:pt>
                <c:pt idx="116">
                  <c:v>6.9701880119385504E-3</c:v>
                </c:pt>
                <c:pt idx="117">
                  <c:v>7.0443524178865702E-3</c:v>
                </c:pt>
                <c:pt idx="118">
                  <c:v>7.1186408524891304E-3</c:v>
                </c:pt>
                <c:pt idx="119">
                  <c:v>7.1930525134802003E-3</c:v>
                </c:pt>
                <c:pt idx="120">
                  <c:v>7.2675866518834998E-3</c:v>
                </c:pt>
                <c:pt idx="121">
                  <c:v>7.3422425708614602E-3</c:v>
                </c:pt>
                <c:pt idx="122">
                  <c:v>7.4170196245818797E-3</c:v>
                </c:pt>
                <c:pt idx="123">
                  <c:v>7.4919172171030697E-3</c:v>
                </c:pt>
                <c:pt idx="124">
                  <c:v>7.5669348012782304E-3</c:v>
                </c:pt>
                <c:pt idx="125">
                  <c:v>7.6420718776787104E-3</c:v>
                </c:pt>
                <c:pt idx="126">
                  <c:v>7.7173279935376501E-3</c:v>
                </c:pt>
                <c:pt idx="127">
                  <c:v>7.79270274171365E-3</c:v>
                </c:pt>
                <c:pt idx="128">
                  <c:v>7.8681957596745695E-3</c:v>
                </c:pt>
                <c:pt idx="129">
                  <c:v>7.9438067285023603E-3</c:v>
                </c:pt>
                <c:pt idx="130">
                  <c:v>8.0195353719188303E-3</c:v>
                </c:pt>
                <c:pt idx="131">
                  <c:v>8.0953814553320104E-3</c:v>
                </c:pt>
                <c:pt idx="132">
                  <c:v>8.1713447849039306E-3</c:v>
                </c:pt>
                <c:pt idx="133">
                  <c:v>8.2474252066395502E-3</c:v>
                </c:pt>
                <c:pt idx="134">
                  <c:v>8.3236226054968897E-3</c:v>
                </c:pt>
                <c:pt idx="135">
                  <c:v>8.3999369045179607E-3</c:v>
                </c:pt>
                <c:pt idx="136">
                  <c:v>8.47636806398166E-3</c:v>
                </c:pt>
                <c:pt idx="137">
                  <c:v>8.5529160805768306E-3</c:v>
                </c:pt>
                <c:pt idx="138">
                  <c:v>8.6295809865969703E-3</c:v>
                </c:pt>
                <c:pt idx="139">
                  <c:v>8.7063628491553004E-3</c:v>
                </c:pt>
                <c:pt idx="140">
                  <c:v>8.7832617694211003E-3</c:v>
                </c:pt>
                <c:pt idx="141">
                  <c:v>8.8602778818759591E-3</c:v>
                </c:pt>
                <c:pt idx="142">
                  <c:v>8.9374113535909006E-3</c:v>
                </c:pt>
                <c:pt idx="143">
                  <c:v>9.0146623835234696E-3</c:v>
                </c:pt>
                <c:pt idx="144">
                  <c:v>9.0920312018345599E-3</c:v>
                </c:pt>
                <c:pt idx="145">
                  <c:v>9.1695180692254394E-3</c:v>
                </c:pt>
                <c:pt idx="146">
                  <c:v>9.2471232762939403E-3</c:v>
                </c:pt>
                <c:pt idx="147">
                  <c:v>9.3248471429095998E-3</c:v>
                </c:pt>
                <c:pt idx="148">
                  <c:v>9.4026900176083193E-3</c:v>
                </c:pt>
                <c:pt idx="149">
                  <c:v>9.4806522770053102E-3</c:v>
                </c:pt>
                <c:pt idx="150">
                  <c:v>9.5587343252267008E-3</c:v>
                </c:pt>
                <c:pt idx="151">
                  <c:v>9.6369365933589093E-3</c:v>
                </c:pt>
                <c:pt idx="152">
                  <c:v>9.7152595389160407E-3</c:v>
                </c:pt>
                <c:pt idx="153">
                  <c:v>9.7937036453249193E-3</c:v>
                </c:pt>
                <c:pt idx="154">
                  <c:v>9.8722694214271895E-3</c:v>
                </c:pt>
                <c:pt idx="155">
                  <c:v>9.9509574009980194E-3</c:v>
                </c:pt>
                <c:pt idx="156">
                  <c:v>1.0029768142282401E-2</c:v>
                </c:pt>
                <c:pt idx="157">
                  <c:v>1.01087022275465E-2</c:v>
                </c:pt>
                <c:pt idx="158">
                  <c:v>1.0187760262645699E-2</c:v>
                </c:pt>
                <c:pt idx="159">
                  <c:v>1.02669428766087E-2</c:v>
                </c:pt>
                <c:pt idx="160">
                  <c:v>1.0346250721235999E-2</c:v>
                </c:pt>
                <c:pt idx="161">
                  <c:v>1.0425684470714699E-2</c:v>
                </c:pt>
                <c:pt idx="162">
                  <c:v>1.0505244821246399E-2</c:v>
                </c:pt>
                <c:pt idx="163">
                  <c:v>1.05849324906916E-2</c:v>
                </c:pt>
                <c:pt idx="164">
                  <c:v>1.06647482182269E-2</c:v>
                </c:pt>
                <c:pt idx="165">
                  <c:v>1.0744692764016199E-2</c:v>
                </c:pt>
                <c:pt idx="166">
                  <c:v>1.0824766908896701E-2</c:v>
                </c:pt>
                <c:pt idx="167">
                  <c:v>1.0904971454076101E-2</c:v>
                </c:pt>
                <c:pt idx="168">
                  <c:v>1.0985307220845401E-2</c:v>
                </c:pt>
                <c:pt idx="169">
                  <c:v>1.1065775050302099E-2</c:v>
                </c:pt>
                <c:pt idx="170">
                  <c:v>1.11463758030874E-2</c:v>
                </c:pt>
                <c:pt idx="171">
                  <c:v>1.12271103591353E-2</c:v>
                </c:pt>
                <c:pt idx="172">
                  <c:v>1.1307979617433401E-2</c:v>
                </c:pt>
                <c:pt idx="173">
                  <c:v>1.13889844957955E-2</c:v>
                </c:pt>
                <c:pt idx="174">
                  <c:v>1.14701259306456E-2</c:v>
                </c:pt>
                <c:pt idx="175">
                  <c:v>1.15514048768139E-2</c:v>
                </c:pt>
                <c:pt idx="176">
                  <c:v>1.16328223073425E-2</c:v>
                </c:pt>
                <c:pt idx="177">
                  <c:v>1.17143792133021E-2</c:v>
                </c:pt>
                <c:pt idx="178">
                  <c:v>1.1796076603620901E-2</c:v>
                </c:pt>
                <c:pt idx="179">
                  <c:v>1.1877915504921E-2</c:v>
                </c:pt>
                <c:pt idx="180">
                  <c:v>1.1959896961367501E-2</c:v>
                </c:pt>
                <c:pt idx="181">
                  <c:v>1.20420220345253E-2</c:v>
                </c:pt>
                <c:pt idx="182">
                  <c:v>1.21242918032274E-2</c:v>
                </c:pt>
                <c:pt idx="183">
                  <c:v>1.22067073634512E-2</c:v>
                </c:pt>
                <c:pt idx="184">
                  <c:v>1.2289269828205201E-2</c:v>
                </c:pt>
                <c:pt idx="185">
                  <c:v>1.2371980327423499E-2</c:v>
                </c:pt>
                <c:pt idx="186">
                  <c:v>1.24548400078708E-2</c:v>
                </c:pt>
                <c:pt idx="187">
                  <c:v>1.2537850033054699E-2</c:v>
                </c:pt>
                <c:pt idx="188">
                  <c:v>1.26210115831471E-2</c:v>
                </c:pt>
                <c:pt idx="189">
                  <c:v>1.2704325854914499E-2</c:v>
                </c:pt>
                <c:pt idx="190">
                  <c:v>1.27877940616552E-2</c:v>
                </c:pt>
                <c:pt idx="191">
                  <c:v>1.28714174331463E-2</c:v>
                </c:pt>
                <c:pt idx="192">
                  <c:v>1.2955197215596801E-2</c:v>
                </c:pt>
                <c:pt idx="193">
                  <c:v>1.3039134671610201E-2</c:v>
                </c:pt>
                <c:pt idx="194">
                  <c:v>1.3123231080153199E-2</c:v>
                </c:pt>
                <c:pt idx="195">
                  <c:v>1.32074877365333E-2</c:v>
                </c:pt>
                <c:pt idx="196">
                  <c:v>1.32919059523827E-2</c:v>
                </c:pt>
                <c:pt idx="197">
                  <c:v>1.3376487055650201E-2</c:v>
                </c:pt>
                <c:pt idx="198">
                  <c:v>1.3461232390599501E-2</c:v>
                </c:pt>
                <c:pt idx="199">
                  <c:v>1.35461433178155E-2</c:v>
                </c:pt>
                <c:pt idx="200">
                  <c:v>1.3631221214217001E-2</c:v>
                </c:pt>
                <c:pt idx="201">
                  <c:v>1.3716467473076E-2</c:v>
                </c:pt>
                <c:pt idx="202">
                  <c:v>1.3801883504044101E-2</c:v>
                </c:pt>
                <c:pt idx="203">
                  <c:v>1.38874707331856E-2</c:v>
                </c:pt>
                <c:pt idx="204">
                  <c:v>1.3973230603017301E-2</c:v>
                </c:pt>
                <c:pt idx="205">
                  <c:v>1.4059164572553901E-2</c:v>
                </c:pt>
                <c:pt idx="206">
                  <c:v>1.41452741173609E-2</c:v>
                </c:pt>
                <c:pt idx="207">
                  <c:v>1.42315607296137E-2</c:v>
                </c:pt>
                <c:pt idx="208">
                  <c:v>1.4318025918161901E-2</c:v>
                </c:pt>
                <c:pt idx="209">
                  <c:v>1.44046712086015E-2</c:v>
                </c:pt>
                <c:pt idx="210">
                  <c:v>1.44914981433514E-2</c:v>
                </c:pt>
                <c:pt idx="211">
                  <c:v>1.45785082817381E-2</c:v>
                </c:pt>
                <c:pt idx="212">
                  <c:v>1.46657032000845E-2</c:v>
                </c:pt>
                <c:pt idx="213">
                  <c:v>1.4753084491805801E-2</c:v>
                </c:pt>
                <c:pt idx="214">
                  <c:v>1.4840653767511199E-2</c:v>
                </c:pt>
                <c:pt idx="215">
                  <c:v>1.4928412655111601E-2</c:v>
                </c:pt>
                <c:pt idx="216">
                  <c:v>1.50163627999329E-2</c:v>
                </c:pt>
                <c:pt idx="217">
                  <c:v>1.5104505864835501E-2</c:v>
                </c:pt>
                <c:pt idx="218">
                  <c:v>1.51928435303393E-2</c:v>
                </c:pt>
                <c:pt idx="219">
                  <c:v>1.52813774947554E-2</c:v>
                </c:pt>
                <c:pt idx="220">
                  <c:v>1.53701094743223E-2</c:v>
                </c:pt>
                <c:pt idx="221">
                  <c:v>1.54590412033492E-2</c:v>
                </c:pt>
                <c:pt idx="222">
                  <c:v>1.55481744343641E-2</c:v>
                </c:pt>
                <c:pt idx="223">
                  <c:v>1.5637510938268599E-2</c:v>
                </c:pt>
                <c:pt idx="224">
                  <c:v>1.5727052504497799E-2</c:v>
                </c:pt>
                <c:pt idx="225">
                  <c:v>1.5816800941186499E-2</c:v>
                </c:pt>
                <c:pt idx="226">
                  <c:v>1.5906758075340598E-2</c:v>
                </c:pt>
                <c:pt idx="227">
                  <c:v>1.5996925753015399E-2</c:v>
                </c:pt>
                <c:pt idx="228">
                  <c:v>1.6087305839498599E-2</c:v>
                </c:pt>
                <c:pt idx="229">
                  <c:v>1.6177900219499899E-2</c:v>
                </c:pt>
                <c:pt idx="230">
                  <c:v>1.6268710797346202E-2</c:v>
                </c:pt>
                <c:pt idx="231">
                  <c:v>1.6359739497182901E-2</c:v>
                </c:pt>
                <c:pt idx="232">
                  <c:v>1.6450988263181001E-2</c:v>
                </c:pt>
                <c:pt idx="233">
                  <c:v>1.6542459059750301E-2</c:v>
                </c:pt>
                <c:pt idx="234">
                  <c:v>1.6634153871758799E-2</c:v>
                </c:pt>
                <c:pt idx="235">
                  <c:v>1.6726074704757499E-2</c:v>
                </c:pt>
                <c:pt idx="236">
                  <c:v>1.6818223585212198E-2</c:v>
                </c:pt>
                <c:pt idx="237">
                  <c:v>1.69106025607411E-2</c:v>
                </c:pt>
                <c:pt idx="238">
                  <c:v>1.7003213700358299E-2</c:v>
                </c:pt>
                <c:pt idx="239">
                  <c:v>1.7096059094724201E-2</c:v>
                </c:pt>
                <c:pt idx="240">
                  <c:v>1.7189140856401702E-2</c:v>
                </c:pt>
                <c:pt idx="241">
                  <c:v>1.72824611201194E-2</c:v>
                </c:pt>
                <c:pt idx="242">
                  <c:v>1.73760220430405E-2</c:v>
                </c:pt>
                <c:pt idx="243">
                  <c:v>1.74698258050392E-2</c:v>
                </c:pt>
                <c:pt idx="244">
                  <c:v>1.7563874608983E-2</c:v>
                </c:pt>
                <c:pt idx="245">
                  <c:v>1.7658170681021799E-2</c:v>
                </c:pt>
                <c:pt idx="246">
                  <c:v>1.77527162708844E-2</c:v>
                </c:pt>
                <c:pt idx="247">
                  <c:v>1.7847513652181301E-2</c:v>
                </c:pt>
                <c:pt idx="248">
                  <c:v>1.7942565122714499E-2</c:v>
                </c:pt>
                <c:pt idx="249">
                  <c:v>1.8037873004795101E-2</c:v>
                </c:pt>
                <c:pt idx="250">
                  <c:v>1.8133439645566601E-2</c:v>
                </c:pt>
                <c:pt idx="251">
                  <c:v>1.82292674173377E-2</c:v>
                </c:pt>
                <c:pt idx="252">
                  <c:v>1.8325358717920601E-2</c:v>
                </c:pt>
                <c:pt idx="253">
                  <c:v>1.84217159709773E-2</c:v>
                </c:pt>
                <c:pt idx="254">
                  <c:v>1.8518341626374599E-2</c:v>
                </c:pt>
                <c:pt idx="255">
                  <c:v>1.8615238160545201E-2</c:v>
                </c:pt>
                <c:pt idx="256">
                  <c:v>1.87124080768582E-2</c:v>
                </c:pt>
                <c:pt idx="257">
                  <c:v>1.88098539059968E-2</c:v>
                </c:pt>
                <c:pt idx="258">
                  <c:v>1.8907578206344301E-2</c:v>
                </c:pt>
                <c:pt idx="259">
                  <c:v>1.90055835643788E-2</c:v>
                </c:pt>
                <c:pt idx="260">
                  <c:v>1.9103872595075899E-2</c:v>
                </c:pt>
                <c:pt idx="261">
                  <c:v>1.92024479423205E-2</c:v>
                </c:pt>
                <c:pt idx="262">
                  <c:v>1.9301312279327101E-2</c:v>
                </c:pt>
                <c:pt idx="263">
                  <c:v>1.9400468309069E-2</c:v>
                </c:pt>
                <c:pt idx="264">
                  <c:v>1.9499918764716899E-2</c:v>
                </c:pt>
                <c:pt idx="265">
                  <c:v>1.9599666410087001E-2</c:v>
                </c:pt>
                <c:pt idx="266">
                  <c:v>1.96997140400977E-2</c:v>
                </c:pt>
                <c:pt idx="267">
                  <c:v>1.9800064481237199E-2</c:v>
                </c:pt>
                <c:pt idx="268">
                  <c:v>1.99007205920399E-2</c:v>
                </c:pt>
                <c:pt idx="269">
                  <c:v>2.0001685263574001E-2</c:v>
                </c:pt>
                <c:pt idx="270">
                  <c:v>2.0102961419938201E-2</c:v>
                </c:pt>
                <c:pt idx="271">
                  <c:v>2.0204552018769899E-2</c:v>
                </c:pt>
                <c:pt idx="272">
                  <c:v>2.0306460051763401E-2</c:v>
                </c:pt>
                <c:pt idx="273">
                  <c:v>2.04086885451999E-2</c:v>
                </c:pt>
                <c:pt idx="274">
                  <c:v>2.0511240560488E-2</c:v>
                </c:pt>
                <c:pt idx="275">
                  <c:v>2.0614119194715699E-2</c:v>
                </c:pt>
                <c:pt idx="276">
                  <c:v>2.0717327581214699E-2</c:v>
                </c:pt>
                <c:pt idx="277">
                  <c:v>2.0820868890135898E-2</c:v>
                </c:pt>
                <c:pt idx="278">
                  <c:v>2.0924746329037801E-2</c:v>
                </c:pt>
                <c:pt idx="279">
                  <c:v>2.10289631434868E-2</c:v>
                </c:pt>
                <c:pt idx="280">
                  <c:v>2.1133522617670802E-2</c:v>
                </c:pt>
                <c:pt idx="281">
                  <c:v>2.1238428075025802E-2</c:v>
                </c:pt>
                <c:pt idx="282">
                  <c:v>2.1343682878875399E-2</c:v>
                </c:pt>
                <c:pt idx="283">
                  <c:v>2.1449290433084901E-2</c:v>
                </c:pt>
                <c:pt idx="284">
                  <c:v>2.1555254182728301E-2</c:v>
                </c:pt>
                <c:pt idx="285">
                  <c:v>2.1661577614770802E-2</c:v>
                </c:pt>
                <c:pt idx="286">
                  <c:v>2.17682642587654E-2</c:v>
                </c:pt>
                <c:pt idx="287">
                  <c:v>2.1875317687564198E-2</c:v>
                </c:pt>
                <c:pt idx="288">
                  <c:v>2.1982741518046099E-2</c:v>
                </c:pt>
                <c:pt idx="289">
                  <c:v>2.2090539411859299E-2</c:v>
                </c:pt>
                <c:pt idx="290">
                  <c:v>2.2198715076180601E-2</c:v>
                </c:pt>
                <c:pt idx="291">
                  <c:v>2.2307272264491099E-2</c:v>
                </c:pt>
                <c:pt idx="292">
                  <c:v>2.2416214777368899E-2</c:v>
                </c:pt>
                <c:pt idx="293">
                  <c:v>2.2525546463298698E-2</c:v>
                </c:pt>
                <c:pt idx="294">
                  <c:v>2.2635271219500899E-2</c:v>
                </c:pt>
                <c:pt idx="295">
                  <c:v>2.2745392992776298E-2</c:v>
                </c:pt>
                <c:pt idx="296">
                  <c:v>2.28559157803724E-2</c:v>
                </c:pt>
                <c:pt idx="297">
                  <c:v>2.29668436308668E-2</c:v>
                </c:pt>
                <c:pt idx="298">
                  <c:v>2.30781806450715E-2</c:v>
                </c:pt>
                <c:pt idx="299">
                  <c:v>2.31899309769572E-2</c:v>
                </c:pt>
                <c:pt idx="300">
                  <c:v>2.3302098834598099E-2</c:v>
                </c:pt>
                <c:pt idx="301">
                  <c:v>2.3414688481138299E-2</c:v>
                </c:pt>
                <c:pt idx="302">
                  <c:v>2.3527704235779899E-2</c:v>
                </c:pt>
                <c:pt idx="303">
                  <c:v>2.3641150474793801E-2</c:v>
                </c:pt>
                <c:pt idx="304">
                  <c:v>2.3755031632553401E-2</c:v>
                </c:pt>
                <c:pt idx="305">
                  <c:v>2.38693522025916E-2</c:v>
                </c:pt>
                <c:pt idx="306">
                  <c:v>2.3984116738682899E-2</c:v>
                </c:pt>
                <c:pt idx="307">
                  <c:v>2.40993298559499E-2</c:v>
                </c:pt>
                <c:pt idx="308">
                  <c:v>2.4214996231995401E-2</c:v>
                </c:pt>
                <c:pt idx="309">
                  <c:v>2.43311206080613E-2</c:v>
                </c:pt>
                <c:pt idx="310">
                  <c:v>2.4447707790213699E-2</c:v>
                </c:pt>
                <c:pt idx="311">
                  <c:v>2.4564762650557102E-2</c:v>
                </c:pt>
                <c:pt idx="312">
                  <c:v>2.46822901284761E-2</c:v>
                </c:pt>
                <c:pt idx="313">
                  <c:v>2.4800295231906699E-2</c:v>
                </c:pt>
                <c:pt idx="314">
                  <c:v>2.4918783038637898E-2</c:v>
                </c:pt>
                <c:pt idx="315">
                  <c:v>2.5037758697644699E-2</c:v>
                </c:pt>
                <c:pt idx="316">
                  <c:v>2.5157227430452601E-2</c:v>
                </c:pt>
                <c:pt idx="317">
                  <c:v>2.52771945325347E-2</c:v>
                </c:pt>
                <c:pt idx="318">
                  <c:v>2.5397665374743399E-2</c:v>
                </c:pt>
                <c:pt idx="319">
                  <c:v>2.55186454047759E-2</c:v>
                </c:pt>
                <c:pt idx="320">
                  <c:v>2.56401401486764E-2</c:v>
                </c:pt>
                <c:pt idx="321">
                  <c:v>2.57621552123742E-2</c:v>
                </c:pt>
                <c:pt idx="322">
                  <c:v>2.5884696283260199E-2</c:v>
                </c:pt>
                <c:pt idx="323">
                  <c:v>2.6007769131802701E-2</c:v>
                </c:pt>
                <c:pt idx="324">
                  <c:v>2.6131379613201899E-2</c:v>
                </c:pt>
                <c:pt idx="325">
                  <c:v>2.6255533669087901E-2</c:v>
                </c:pt>
                <c:pt idx="326">
                  <c:v>2.63802373292591E-2</c:v>
                </c:pt>
                <c:pt idx="327">
                  <c:v>2.6505496713466199E-2</c:v>
                </c:pt>
                <c:pt idx="328">
                  <c:v>2.66313180332397E-2</c:v>
                </c:pt>
                <c:pt idx="329">
                  <c:v>2.6757707593765698E-2</c:v>
                </c:pt>
                <c:pt idx="330">
                  <c:v>2.6884671795808002E-2</c:v>
                </c:pt>
                <c:pt idx="331">
                  <c:v>2.7012217137680799E-2</c:v>
                </c:pt>
                <c:pt idx="332">
                  <c:v>2.7140350217271399E-2</c:v>
                </c:pt>
                <c:pt idx="333">
                  <c:v>2.7269077734116499E-2</c:v>
                </c:pt>
                <c:pt idx="334">
                  <c:v>2.7398406491531201E-2</c:v>
                </c:pt>
                <c:pt idx="335">
                  <c:v>2.75283433987954E-2</c:v>
                </c:pt>
                <c:pt idx="336">
                  <c:v>2.76588954733967E-2</c:v>
                </c:pt>
                <c:pt idx="337">
                  <c:v>2.7790069843332699E-2</c:v>
                </c:pt>
                <c:pt idx="338">
                  <c:v>2.7921873749475402E-2</c:v>
                </c:pt>
                <c:pt idx="339">
                  <c:v>2.8054314547998602E-2</c:v>
                </c:pt>
                <c:pt idx="340">
                  <c:v>2.81873997128693E-2</c:v>
                </c:pt>
                <c:pt idx="341">
                  <c:v>2.8321136838408999E-2</c:v>
                </c:pt>
                <c:pt idx="342">
                  <c:v>2.8455533641921899E-2</c:v>
                </c:pt>
                <c:pt idx="343">
                  <c:v>2.8590597966397301E-2</c:v>
                </c:pt>
                <c:pt idx="344">
                  <c:v>2.87263377832843E-2</c:v>
                </c:pt>
                <c:pt idx="345">
                  <c:v>2.88627611953443E-2</c:v>
                </c:pt>
                <c:pt idx="346">
                  <c:v>2.8999876439582899E-2</c:v>
                </c:pt>
                <c:pt idx="347">
                  <c:v>2.91376918902626E-2</c:v>
                </c:pt>
                <c:pt idx="348">
                  <c:v>2.9276216062000999E-2</c:v>
                </c:pt>
                <c:pt idx="349">
                  <c:v>2.9415457612956299E-2</c:v>
                </c:pt>
                <c:pt idx="350">
                  <c:v>2.9555425348103199E-2</c:v>
                </c:pt>
                <c:pt idx="351">
                  <c:v>2.96961282226017E-2</c:v>
                </c:pt>
                <c:pt idx="352">
                  <c:v>2.9837575345264399E-2</c:v>
                </c:pt>
                <c:pt idx="353">
                  <c:v>2.9979775982121599E-2</c:v>
                </c:pt>
                <c:pt idx="354">
                  <c:v>3.0122739560091899E-2</c:v>
                </c:pt>
                <c:pt idx="355">
                  <c:v>3.02664756707588E-2</c:v>
                </c:pt>
                <c:pt idx="356">
                  <c:v>3.0410994074259099E-2</c:v>
                </c:pt>
                <c:pt idx="357">
                  <c:v>3.0556304703285301E-2</c:v>
                </c:pt>
                <c:pt idx="358">
                  <c:v>3.0702417667207899E-2</c:v>
                </c:pt>
                <c:pt idx="359">
                  <c:v>3.08493432563204E-2</c:v>
                </c:pt>
                <c:pt idx="360">
                  <c:v>3.0997091946211901E-2</c:v>
                </c:pt>
                <c:pt idx="361">
                  <c:v>3.1145674402272502E-2</c:v>
                </c:pt>
                <c:pt idx="362">
                  <c:v>3.1295101484335397E-2</c:v>
                </c:pt>
                <c:pt idx="363">
                  <c:v>3.1445384251461303E-2</c:v>
                </c:pt>
                <c:pt idx="364">
                  <c:v>3.1596533966870101E-2</c:v>
                </c:pt>
                <c:pt idx="365">
                  <c:v>3.1748562103025797E-2</c:v>
                </c:pt>
                <c:pt idx="366">
                  <c:v>3.1901480346879403E-2</c:v>
                </c:pt>
                <c:pt idx="367">
                  <c:v>3.2055300605276997E-2</c:v>
                </c:pt>
                <c:pt idx="368">
                  <c:v>3.2210035010538499E-2</c:v>
                </c:pt>
                <c:pt idx="369">
                  <c:v>3.2365695926212801E-2</c:v>
                </c:pt>
                <c:pt idx="370">
                  <c:v>3.25222959530184E-2</c:v>
                </c:pt>
                <c:pt idx="371">
                  <c:v>3.2679847934973902E-2</c:v>
                </c:pt>
                <c:pt idx="372">
                  <c:v>3.2838364965727902E-2</c:v>
                </c:pt>
                <c:pt idx="373">
                  <c:v>3.2997860395095099E-2</c:v>
                </c:pt>
                <c:pt idx="374">
                  <c:v>3.3158347835806297E-2</c:v>
                </c:pt>
                <c:pt idx="375">
                  <c:v>3.3319841170481701E-2</c:v>
                </c:pt>
                <c:pt idx="376">
                  <c:v>3.3482354558836198E-2</c:v>
                </c:pt>
                <c:pt idx="377">
                  <c:v>3.3645902445125699E-2</c:v>
                </c:pt>
                <c:pt idx="378">
                  <c:v>3.3810499565843401E-2</c:v>
                </c:pt>
                <c:pt idx="379">
                  <c:v>3.3976160957678199E-2</c:v>
                </c:pt>
                <c:pt idx="380">
                  <c:v>3.41429019657448E-2</c:v>
                </c:pt>
                <c:pt idx="381">
                  <c:v>3.4310738252095102E-2</c:v>
                </c:pt>
                <c:pt idx="382">
                  <c:v>3.44796858045264E-2</c:v>
                </c:pt>
                <c:pt idx="383">
                  <c:v>3.4649760945694399E-2</c:v>
                </c:pt>
                <c:pt idx="384">
                  <c:v>3.4820980342547797E-2</c:v>
                </c:pt>
                <c:pt idx="385">
                  <c:v>3.4993361016095001E-2</c:v>
                </c:pt>
                <c:pt idx="386">
                  <c:v>3.5166920351518298E-2</c:v>
                </c:pt>
                <c:pt idx="387">
                  <c:v>3.5341676108652E-2</c:v>
                </c:pt>
                <c:pt idx="388">
                  <c:v>3.5517646432836801E-2</c:v>
                </c:pt>
                <c:pt idx="389">
                  <c:v>3.5694849866169803E-2</c:v>
                </c:pt>
                <c:pt idx="390">
                  <c:v>3.5873305359166302E-2</c:v>
                </c:pt>
                <c:pt idx="391">
                  <c:v>3.60530322828519E-2</c:v>
                </c:pt>
                <c:pt idx="392">
                  <c:v>3.6234050441303102E-2</c:v>
                </c:pt>
                <c:pt idx="393">
                  <c:v>3.6416380084658397E-2</c:v>
                </c:pt>
                <c:pt idx="394">
                  <c:v>3.6600041922618801E-2</c:v>
                </c:pt>
                <c:pt idx="395">
                  <c:v>3.6785057138462703E-2</c:v>
                </c:pt>
                <c:pt idx="396">
                  <c:v>3.6971447403595703E-2</c:v>
                </c:pt>
                <c:pt idx="397">
                  <c:v>3.7159234892663498E-2</c:v>
                </c:pt>
                <c:pt idx="398">
                  <c:v>3.7348442299250002E-2</c:v>
                </c:pt>
                <c:pt idx="399">
                  <c:v>3.7539092852192799E-2</c:v>
                </c:pt>
                <c:pt idx="400">
                  <c:v>3.7731210332540899E-2</c:v>
                </c:pt>
                <c:pt idx="401">
                  <c:v>3.79248190911885E-2</c:v>
                </c:pt>
                <c:pt idx="402">
                  <c:v>3.8119944067214799E-2</c:v>
                </c:pt>
                <c:pt idx="403">
                  <c:v>3.8316610806967001E-2</c:v>
                </c:pt>
                <c:pt idx="404">
                  <c:v>3.8514845483919001E-2</c:v>
                </c:pt>
                <c:pt idx="405">
                  <c:v>3.8714674919347998E-2</c:v>
                </c:pt>
                <c:pt idx="406">
                  <c:v>3.8916126603866397E-2</c:v>
                </c:pt>
                <c:pt idx="407">
                  <c:v>3.9119228719853502E-2</c:v>
                </c:pt>
                <c:pt idx="408">
                  <c:v>3.9324010164832203E-2</c:v>
                </c:pt>
                <c:pt idx="409">
                  <c:v>3.9530500575838103E-2</c:v>
                </c:pt>
                <c:pt idx="410">
                  <c:v>3.9738730354832698E-2</c:v>
                </c:pt>
                <c:pt idx="411">
                  <c:v>3.9948730695214998E-2</c:v>
                </c:pt>
                <c:pt idx="412">
                  <c:v>4.0160533609487001E-2</c:v>
                </c:pt>
                <c:pt idx="413">
                  <c:v>4.0374171958136702E-2</c:v>
                </c:pt>
                <c:pt idx="414">
                  <c:v>4.05896794798008E-2</c:v>
                </c:pt>
                <c:pt idx="415">
                  <c:v>4.0807090822777302E-2</c:v>
                </c:pt>
                <c:pt idx="416">
                  <c:v>4.1026441577959698E-2</c:v>
                </c:pt>
                <c:pt idx="417">
                  <c:v>4.1247768313272398E-2</c:v>
                </c:pt>
                <c:pt idx="418">
                  <c:v>4.1471108609686801E-2</c:v>
                </c:pt>
                <c:pt idx="419">
                  <c:v>4.1696501098910099E-2</c:v>
                </c:pt>
                <c:pt idx="420">
                  <c:v>4.1923985502835902E-2</c:v>
                </c:pt>
                <c:pt idx="421">
                  <c:v>4.2153602674861602E-2</c:v>
                </c:pt>
                <c:pt idx="422">
                  <c:v>4.2385394643173702E-2</c:v>
                </c:pt>
                <c:pt idx="423">
                  <c:v>4.26194046561197E-2</c:v>
                </c:pt>
                <c:pt idx="424">
                  <c:v>4.2855677229784901E-2</c:v>
                </c:pt>
                <c:pt idx="425">
                  <c:v>4.30942581979043E-2</c:v>
                </c:pt>
                <c:pt idx="426">
                  <c:v>4.3335194764250101E-2</c:v>
                </c:pt>
                <c:pt idx="427">
                  <c:v>4.3578535557641102E-2</c:v>
                </c:pt>
                <c:pt idx="428">
                  <c:v>4.3824330689734098E-2</c:v>
                </c:pt>
                <c:pt idx="429">
                  <c:v>4.4072631815767503E-2</c:v>
                </c:pt>
                <c:pt idx="430">
                  <c:v>4.4323492198439701E-2</c:v>
                </c:pt>
                <c:pt idx="431">
                  <c:v>4.4576966775117299E-2</c:v>
                </c:pt>
                <c:pt idx="432">
                  <c:v>4.4833112228585402E-2</c:v>
                </c:pt>
                <c:pt idx="433">
                  <c:v>4.5091987061563303E-2</c:v>
                </c:pt>
                <c:pt idx="434">
                  <c:v>4.53536516752307E-2</c:v>
                </c:pt>
                <c:pt idx="435">
                  <c:v>4.5618168452024703E-2</c:v>
                </c:pt>
                <c:pt idx="436">
                  <c:v>4.5885601842989301E-2</c:v>
                </c:pt>
                <c:pt idx="437">
                  <c:v>4.6156018459980498E-2</c:v>
                </c:pt>
                <c:pt idx="438">
                  <c:v>4.6429487173054999E-2</c:v>
                </c:pt>
                <c:pt idx="439">
                  <c:v>4.67060792133938E-2</c:v>
                </c:pt>
                <c:pt idx="440">
                  <c:v>4.6985868282144898E-2</c:v>
                </c:pt>
                <c:pt idx="441">
                  <c:v>4.7268930665594198E-2</c:v>
                </c:pt>
                <c:pt idx="442">
                  <c:v>4.7555345357114302E-2</c:v>
                </c:pt>
                <c:pt idx="443">
                  <c:v>4.78451941863728E-2</c:v>
                </c:pt>
                <c:pt idx="444">
                  <c:v>4.8138561956323801E-2</c:v>
                </c:pt>
                <c:pt idx="445">
                  <c:v>4.8435536588553998E-2</c:v>
                </c:pt>
                <c:pt idx="446">
                  <c:v>4.8736209277598697E-2</c:v>
                </c:pt>
                <c:pt idx="447">
                  <c:v>4.9040674654900598E-2</c:v>
                </c:pt>
                <c:pt idx="448">
                  <c:v>4.9349030963143699E-2</c:v>
                </c:pt>
                <c:pt idx="449">
                  <c:v>4.9661380241757203E-2</c:v>
                </c:pt>
                <c:pt idx="450">
                  <c:v>4.9977828524459998E-2</c:v>
                </c:pt>
                <c:pt idx="451">
                  <c:v>5.0298486049793797E-2</c:v>
                </c:pt>
                <c:pt idx="452">
                  <c:v>5.0623467485682298E-2</c:v>
                </c:pt>
                <c:pt idx="453">
                  <c:v>5.0952892169152698E-2</c:v>
                </c:pt>
                <c:pt idx="454">
                  <c:v>5.1286884362460303E-2</c:v>
                </c:pt>
                <c:pt idx="455">
                  <c:v>5.16255735269842E-2</c:v>
                </c:pt>
                <c:pt idx="456">
                  <c:v>5.1969094616389301E-2</c:v>
                </c:pt>
                <c:pt idx="457">
                  <c:v>5.2317588390704099E-2</c:v>
                </c:pt>
                <c:pt idx="458">
                  <c:v>5.2671201753127998E-2</c:v>
                </c:pt>
                <c:pt idx="459">
                  <c:v>5.3030088111569999E-2</c:v>
                </c:pt>
                <c:pt idx="460">
                  <c:v>5.3394407767124501E-2</c:v>
                </c:pt>
                <c:pt idx="461">
                  <c:v>5.3764328331931503E-2</c:v>
                </c:pt>
                <c:pt idx="462">
                  <c:v>5.41400251791209E-2</c:v>
                </c:pt>
                <c:pt idx="463">
                  <c:v>5.4521681927844103E-2</c:v>
                </c:pt>
                <c:pt idx="464">
                  <c:v>5.4909490966721902E-2</c:v>
                </c:pt>
                <c:pt idx="465">
                  <c:v>5.5303654019415997E-2</c:v>
                </c:pt>
                <c:pt idx="466">
                  <c:v>5.5704382756453598E-2</c:v>
                </c:pt>
                <c:pt idx="467">
                  <c:v>5.6111899457913998E-2</c:v>
                </c:pt>
                <c:pt idx="468">
                  <c:v>5.6526437732133603E-2</c:v>
                </c:pt>
                <c:pt idx="469">
                  <c:v>5.6948243296200997E-2</c:v>
                </c:pt>
                <c:pt idx="470">
                  <c:v>5.7377574824722402E-2</c:v>
                </c:pt>
                <c:pt idx="471">
                  <c:v>5.7814704874145001E-2</c:v>
                </c:pt>
                <c:pt idx="472">
                  <c:v>5.82599208908453E-2</c:v>
                </c:pt>
                <c:pt idx="473">
                  <c:v>5.8713526312253399E-2</c:v>
                </c:pt>
                <c:pt idx="474">
                  <c:v>5.9175841771497303E-2</c:v>
                </c:pt>
                <c:pt idx="475">
                  <c:v>5.96472064174592E-2</c:v>
                </c:pt>
                <c:pt idx="476">
                  <c:v>6.0127979363760103E-2</c:v>
                </c:pt>
                <c:pt idx="477">
                  <c:v>6.0618541282067499E-2</c:v>
                </c:pt>
                <c:pt idx="478">
                  <c:v>6.1119296157312202E-2</c:v>
                </c:pt>
                <c:pt idx="479">
                  <c:v>6.16306732249471E-2</c:v>
                </c:pt>
                <c:pt idx="480">
                  <c:v>6.2153129113366401E-2</c:v>
                </c:pt>
                <c:pt idx="481">
                  <c:v>6.26871502180954E-2</c:v>
                </c:pt>
                <c:pt idx="482">
                  <c:v>6.3233255338477901E-2</c:v>
                </c:pt>
                <c:pt idx="483">
                  <c:v>6.3791998612447706E-2</c:v>
                </c:pt>
                <c:pt idx="484">
                  <c:v>6.4363972790721799E-2</c:v>
                </c:pt>
                <c:pt idx="485">
                  <c:v>6.4949812898597997E-2</c:v>
                </c:pt>
                <c:pt idx="486">
                  <c:v>6.5550200341711995E-2</c:v>
                </c:pt>
                <c:pt idx="487">
                  <c:v>6.6165867521894295E-2</c:v>
                </c:pt>
                <c:pt idx="488">
                  <c:v>6.6797603041059306E-2</c:v>
                </c:pt>
                <c:pt idx="489">
                  <c:v>6.7446257585297195E-2</c:v>
                </c:pt>
                <c:pt idx="490">
                  <c:v>6.8112750598649005E-2</c:v>
                </c:pt>
                <c:pt idx="491">
                  <c:v>6.8798077877151698E-2</c:v>
                </c:pt>
                <c:pt idx="492">
                  <c:v>6.9503320239647601E-2</c:v>
                </c:pt>
                <c:pt idx="493">
                  <c:v>7.0229653463784403E-2</c:v>
                </c:pt>
                <c:pt idx="494">
                  <c:v>7.0978359715251502E-2</c:v>
                </c:pt>
                <c:pt idx="495">
                  <c:v>7.1750840747713193E-2</c:v>
                </c:pt>
                <c:pt idx="496">
                  <c:v>7.2548633212955696E-2</c:v>
                </c:pt>
                <c:pt idx="497">
                  <c:v>7.33734264991934E-2</c:v>
                </c:pt>
                <c:pt idx="498">
                  <c:v>7.4227083615321196E-2</c:v>
                </c:pt>
                <c:pt idx="499">
                  <c:v>7.5111665766957297E-2</c:v>
                </c:pt>
                <c:pt idx="500">
                  <c:v>7.60294614356921E-2</c:v>
                </c:pt>
                <c:pt idx="501">
                  <c:v>7.6983020988880393E-2</c:v>
                </c:pt>
                <c:pt idx="502">
                  <c:v>7.7975198131485707E-2</c:v>
                </c:pt>
                <c:pt idx="503">
                  <c:v>7.9009199889174E-2</c:v>
                </c:pt>
                <c:pt idx="504">
                  <c:v>8.0088647319170397E-2</c:v>
                </c:pt>
                <c:pt idx="505">
                  <c:v>8.1217649834627398E-2</c:v>
                </c:pt>
                <c:pt idx="506">
                  <c:v>8.24008969762135E-2</c:v>
                </c:pt>
                <c:pt idx="507">
                  <c:v>8.3643772786002504E-2</c:v>
                </c:pt>
                <c:pt idx="508">
                  <c:v>8.4516496550257503E-2</c:v>
                </c:pt>
                <c:pt idx="509">
                  <c:v>8.5399705364411799E-2</c:v>
                </c:pt>
                <c:pt idx="510">
                  <c:v>8.6293750431728405E-2</c:v>
                </c:pt>
                <c:pt idx="511">
                  <c:v>8.71988611963226E-2</c:v>
                </c:pt>
                <c:pt idx="512">
                  <c:v>8.8115273926731505E-2</c:v>
                </c:pt>
                <c:pt idx="513">
                  <c:v>8.9043231965251907E-2</c:v>
                </c:pt>
                <c:pt idx="514">
                  <c:v>8.9982985988001904E-2</c:v>
                </c:pt>
                <c:pt idx="515">
                  <c:v>9.0934794276241196E-2</c:v>
                </c:pt>
                <c:pt idx="516">
                  <c:v>9.1898922999525304E-2</c:v>
                </c:pt>
                <c:pt idx="517">
                  <c:v>9.2875646511292195E-2</c:v>
                </c:pt>
                <c:pt idx="518">
                  <c:v>9.3865247657524506E-2</c:v>
                </c:pt>
                <c:pt idx="519">
                  <c:v>9.4868018099162899E-2</c:v>
                </c:pt>
                <c:pt idx="520">
                  <c:v>9.5884258648988099E-2</c:v>
                </c:pt>
                <c:pt idx="521">
                  <c:v>9.6914279623735902E-2</c:v>
                </c:pt>
                <c:pt idx="522">
                  <c:v>9.79584012122489E-2</c:v>
                </c:pt>
                <c:pt idx="523">
                  <c:v>9.9016953860527099E-2</c:v>
                </c:pt>
                <c:pt idx="524">
                  <c:v>0.100090278674586</c:v>
                </c:pt>
                <c:pt idx="525">
                  <c:v>0.10117872784209</c:v>
                </c:pt>
                <c:pt idx="526">
                  <c:v>0.102282665073792</c:v>
                </c:pt>
                <c:pt idx="527">
                  <c:v>0.10340246606587</c:v>
                </c:pt>
                <c:pt idx="528">
                  <c:v>0.104538518984332</c:v>
                </c:pt>
                <c:pt idx="529">
                  <c:v>0.105691224972724</c:v>
                </c:pt>
                <c:pt idx="530">
                  <c:v>0.106860998684459</c:v>
                </c:pt>
                <c:pt idx="531">
                  <c:v>0.108048268841184</c:v>
                </c:pt>
                <c:pt idx="532">
                  <c:v>0.109253478818681</c:v>
                </c:pt>
                <c:pt idx="533">
                  <c:v>0.110477087261906</c:v>
                </c:pt>
                <c:pt idx="534">
                  <c:v>0.111719568730866</c:v>
                </c:pt>
                <c:pt idx="535">
                  <c:v>0.11298141437918099</c:v>
                </c:pt>
                <c:pt idx="536">
                  <c:v>0.114263132667265</c:v>
                </c:pt>
                <c:pt idx="537">
                  <c:v>0.11556525011221699</c:v>
                </c:pt>
                <c:pt idx="538">
                  <c:v>0.116888312076664</c:v>
                </c:pt>
                <c:pt idx="539">
                  <c:v>0.118232883598944</c:v>
                </c:pt>
                <c:pt idx="540">
                  <c:v>0.119599550267178</c:v>
                </c:pt>
                <c:pt idx="541">
                  <c:v>0.12098891914000399</c:v>
                </c:pt>
                <c:pt idx="542">
                  <c:v>0.122401619716889</c:v>
                </c:pt>
                <c:pt idx="543">
                  <c:v>0.123838304961207</c:v>
                </c:pt>
                <c:pt idx="544">
                  <c:v>0.125299652379459</c:v>
                </c:pt>
                <c:pt idx="545">
                  <c:v>0.12678636516029701</c:v>
                </c:pt>
                <c:pt idx="546">
                  <c:v>0.12829917337727501</c:v>
                </c:pt>
                <c:pt idx="547">
                  <c:v>0.12983883525953999</c:v>
                </c:pt>
                <c:pt idx="548">
                  <c:v>0.131406138535033</c:v>
                </c:pt>
                <c:pt idx="549">
                  <c:v>0.13300190185108501</c:v>
                </c:pt>
                <c:pt idx="550">
                  <c:v>0.13462697627770101</c:v>
                </c:pt>
                <c:pt idx="551">
                  <c:v>0.13628224689924001</c:v>
                </c:pt>
                <c:pt idx="552">
                  <c:v>0.137968634500656</c:v>
                </c:pt>
                <c:pt idx="553">
                  <c:v>0.13968709735495899</c:v>
                </c:pt>
                <c:pt idx="554">
                  <c:v>0.14143863311910401</c:v>
                </c:pt>
                <c:pt idx="555">
                  <c:v>0.14322428084611699</c:v>
                </c:pt>
                <c:pt idx="556">
                  <c:v>0.14504512312190199</c:v>
                </c:pt>
                <c:pt idx="557">
                  <c:v>0.14690228833590199</c:v>
                </c:pt>
                <c:pt idx="558">
                  <c:v>0.148796953095576</c:v>
                </c:pt>
                <c:pt idx="559">
                  <c:v>0.15073034479547401</c:v>
                </c:pt>
                <c:pt idx="560">
                  <c:v>0.15270374435268799</c:v>
                </c:pt>
                <c:pt idx="561">
                  <c:v>0.154718489121451</c:v>
                </c:pt>
                <c:pt idx="562">
                  <c:v>0.156775976000815</c:v>
                </c:pt>
                <c:pt idx="563">
                  <c:v>0.15887766475059001</c:v>
                </c:pt>
                <c:pt idx="564">
                  <c:v>0.161025081532117</c:v>
                </c:pt>
                <c:pt idx="565">
                  <c:v>0.16321982269197099</c:v>
                </c:pt>
                <c:pt idx="566">
                  <c:v>0.16546355880837299</c:v>
                </c:pt>
                <c:pt idx="567">
                  <c:v>0.167758039021983</c:v>
                </c:pt>
                <c:pt idx="568">
                  <c:v>0.17010509567479601</c:v>
                </c:pt>
                <c:pt idx="569">
                  <c:v>0.17250664928315501</c:v>
                </c:pt>
                <c:pt idx="570">
                  <c:v>0.174964713873481</c:v>
                </c:pt>
                <c:pt idx="571">
                  <c:v>0.177481402712102</c:v>
                </c:pt>
                <c:pt idx="572">
                  <c:v>0.180058934463773</c:v>
                </c:pt>
                <c:pt idx="573">
                  <c:v>0.18269963981694701</c:v>
                </c:pt>
                <c:pt idx="574">
                  <c:v>0.18540596861782199</c:v>
                </c:pt>
                <c:pt idx="575">
                  <c:v>0.18818049755955599</c:v>
                </c:pt>
                <c:pt idx="576">
                  <c:v>0.191025938477942</c:v>
                </c:pt>
                <c:pt idx="577">
                  <c:v>0.193945147310365</c:v>
                </c:pt>
                <c:pt idx="578">
                  <c:v>0.196941133781004</c:v>
                </c:pt>
                <c:pt idx="579">
                  <c:v>0.20001707188221399</c:v>
                </c:pt>
                <c:pt idx="580">
                  <c:v>0.203176311229812</c:v>
                </c:pt>
                <c:pt idx="581">
                  <c:v>0.206422389378807</c:v>
                </c:pt>
                <c:pt idx="582">
                  <c:v>0.209759045196068</c:v>
                </c:pt>
                <c:pt idx="583">
                  <c:v>0.213190233397683</c:v>
                </c:pt>
                <c:pt idx="584">
                  <c:v>0.21672014037149501</c:v>
                </c:pt>
                <c:pt idx="585">
                  <c:v>0.22035320141980999</c:v>
                </c:pt>
              </c:numCache>
            </c:numRef>
          </c:xVal>
          <c:yVal>
            <c:numRef>
              <c:f>Exp_res!$BV$3:$BV$650</c:f>
              <c:numCache>
                <c:formatCode>General</c:formatCode>
                <c:ptCount val="648"/>
                <c:pt idx="0" formatCode="0.00%">
                  <c:v>0</c:v>
                </c:pt>
                <c:pt idx="1">
                  <c:v>0.9375</c:v>
                </c:pt>
                <c:pt idx="2">
                  <c:v>2.80782418952617</c:v>
                </c:pt>
                <c:pt idx="3">
                  <c:v>4.6781483790523497</c:v>
                </c:pt>
                <c:pt idx="4">
                  <c:v>6.5484725685785197</c:v>
                </c:pt>
                <c:pt idx="5">
                  <c:v>8.4187967581046905</c:v>
                </c:pt>
                <c:pt idx="6">
                  <c:v>10.2891209476309</c:v>
                </c:pt>
                <c:pt idx="7">
                  <c:v>12.159445137157</c:v>
                </c:pt>
                <c:pt idx="8">
                  <c:v>14.0297693266832</c:v>
                </c:pt>
                <c:pt idx="9">
                  <c:v>15.900093516209401</c:v>
                </c:pt>
                <c:pt idx="10">
                  <c:v>17.7704177057356</c:v>
                </c:pt>
                <c:pt idx="11">
                  <c:v>19.640741895261701</c:v>
                </c:pt>
                <c:pt idx="12">
                  <c:v>21.511066084787899</c:v>
                </c:pt>
                <c:pt idx="13">
                  <c:v>23.3813902743141</c:v>
                </c:pt>
                <c:pt idx="14">
                  <c:v>25.251714463840202</c:v>
                </c:pt>
                <c:pt idx="15">
                  <c:v>27.122038653366399</c:v>
                </c:pt>
                <c:pt idx="16">
                  <c:v>28.9923628428926</c:v>
                </c:pt>
                <c:pt idx="17">
                  <c:v>30.862687032418801</c:v>
                </c:pt>
                <c:pt idx="18">
                  <c:v>32.733011221944899</c:v>
                </c:pt>
                <c:pt idx="19">
                  <c:v>34.6033354114711</c:v>
                </c:pt>
                <c:pt idx="20">
                  <c:v>36.473659600997301</c:v>
                </c:pt>
                <c:pt idx="21">
                  <c:v>38.343983790523502</c:v>
                </c:pt>
                <c:pt idx="22">
                  <c:v>40.214307980049597</c:v>
                </c:pt>
                <c:pt idx="23">
                  <c:v>42.084632169575798</c:v>
                </c:pt>
                <c:pt idx="24">
                  <c:v>43.954956359101999</c:v>
                </c:pt>
                <c:pt idx="25">
                  <c:v>45.825280548628101</c:v>
                </c:pt>
                <c:pt idx="26">
                  <c:v>47.695604738154302</c:v>
                </c:pt>
                <c:pt idx="27">
                  <c:v>49.565928927680503</c:v>
                </c:pt>
                <c:pt idx="28">
                  <c:v>51.436253117206697</c:v>
                </c:pt>
                <c:pt idx="29">
                  <c:v>53.306577306732798</c:v>
                </c:pt>
                <c:pt idx="30">
                  <c:v>55.176901496258999</c:v>
                </c:pt>
                <c:pt idx="31">
                  <c:v>57.0472256857852</c:v>
                </c:pt>
                <c:pt idx="32">
                  <c:v>58.917549875311401</c:v>
                </c:pt>
                <c:pt idx="33">
                  <c:v>60.787874064837503</c:v>
                </c:pt>
                <c:pt idx="34">
                  <c:v>62.658198254363697</c:v>
                </c:pt>
                <c:pt idx="35">
                  <c:v>64.528522443889898</c:v>
                </c:pt>
                <c:pt idx="36">
                  <c:v>66.398846633415999</c:v>
                </c:pt>
                <c:pt idx="37">
                  <c:v>68.269170822942201</c:v>
                </c:pt>
                <c:pt idx="38">
                  <c:v>70.139495012468402</c:v>
                </c:pt>
                <c:pt idx="39">
                  <c:v>72.009819201994603</c:v>
                </c:pt>
                <c:pt idx="40">
                  <c:v>73.880143391520704</c:v>
                </c:pt>
                <c:pt idx="41">
                  <c:v>75.750467581046905</c:v>
                </c:pt>
                <c:pt idx="42">
                  <c:v>77.620791770573106</c:v>
                </c:pt>
                <c:pt idx="43">
                  <c:v>79.491115960099293</c:v>
                </c:pt>
                <c:pt idx="44">
                  <c:v>81.361440149625395</c:v>
                </c:pt>
                <c:pt idx="45">
                  <c:v>83.231764339151596</c:v>
                </c:pt>
                <c:pt idx="46">
                  <c:v>85.102088528677797</c:v>
                </c:pt>
                <c:pt idx="47">
                  <c:v>86.972412718203898</c:v>
                </c:pt>
                <c:pt idx="48">
                  <c:v>88.842736907730099</c:v>
                </c:pt>
                <c:pt idx="49">
                  <c:v>90.713061097256301</c:v>
                </c:pt>
                <c:pt idx="50">
                  <c:v>92.583385286782502</c:v>
                </c:pt>
                <c:pt idx="51">
                  <c:v>94.453709476308603</c:v>
                </c:pt>
                <c:pt idx="52">
                  <c:v>96.324033665834804</c:v>
                </c:pt>
                <c:pt idx="53">
                  <c:v>98.194357855361005</c:v>
                </c:pt>
                <c:pt idx="54">
                  <c:v>100.06468204488699</c:v>
                </c:pt>
                <c:pt idx="55">
                  <c:v>101.935006234413</c:v>
                </c:pt>
                <c:pt idx="56">
                  <c:v>103.80533042394001</c:v>
                </c:pt>
                <c:pt idx="57">
                  <c:v>105.67565461346599</c:v>
                </c:pt>
                <c:pt idx="58">
                  <c:v>107.545978802992</c:v>
                </c:pt>
                <c:pt idx="59">
                  <c:v>109.416302992518</c:v>
                </c:pt>
                <c:pt idx="60">
                  <c:v>111.286627182044</c:v>
                </c:pt>
                <c:pt idx="61">
                  <c:v>113.15695137157</c:v>
                </c:pt>
                <c:pt idx="62">
                  <c:v>115.027275561097</c:v>
                </c:pt>
                <c:pt idx="63">
                  <c:v>116.897599750623</c:v>
                </c:pt>
                <c:pt idx="64">
                  <c:v>118.767923940149</c:v>
                </c:pt>
                <c:pt idx="65">
                  <c:v>120.63824812967501</c:v>
                </c:pt>
                <c:pt idx="66">
                  <c:v>122.50857231920099</c:v>
                </c:pt>
                <c:pt idx="67">
                  <c:v>124.378896508727</c:v>
                </c:pt>
                <c:pt idx="68">
                  <c:v>126.24922069825401</c:v>
                </c:pt>
                <c:pt idx="69">
                  <c:v>128.11954488777999</c:v>
                </c:pt>
                <c:pt idx="70">
                  <c:v>129.989869077306</c:v>
                </c:pt>
                <c:pt idx="71">
                  <c:v>131.860193266832</c:v>
                </c:pt>
                <c:pt idx="72">
                  <c:v>133.730517456358</c:v>
                </c:pt>
                <c:pt idx="73">
                  <c:v>135.600841645884</c:v>
                </c:pt>
                <c:pt idx="74">
                  <c:v>137.471165835411</c:v>
                </c:pt>
                <c:pt idx="75">
                  <c:v>139.341490024937</c:v>
                </c:pt>
                <c:pt idx="76">
                  <c:v>141.211814214463</c:v>
                </c:pt>
                <c:pt idx="77">
                  <c:v>143.08213840398901</c:v>
                </c:pt>
                <c:pt idx="78">
                  <c:v>144.95246259351501</c:v>
                </c:pt>
                <c:pt idx="79">
                  <c:v>146.82278678304101</c:v>
                </c:pt>
                <c:pt idx="80">
                  <c:v>148.69311097256801</c:v>
                </c:pt>
                <c:pt idx="81">
                  <c:v>150.56343516209401</c:v>
                </c:pt>
                <c:pt idx="82">
                  <c:v>152.43375935162001</c:v>
                </c:pt>
                <c:pt idx="83">
                  <c:v>154.30408354114601</c:v>
                </c:pt>
                <c:pt idx="84">
                  <c:v>156.17440773067199</c:v>
                </c:pt>
                <c:pt idx="85">
                  <c:v>158.04473192019901</c:v>
                </c:pt>
                <c:pt idx="86">
                  <c:v>159.91505610972499</c:v>
                </c:pt>
                <c:pt idx="87">
                  <c:v>161.78538029925099</c:v>
                </c:pt>
                <c:pt idx="88">
                  <c:v>163.65570448877699</c:v>
                </c:pt>
                <c:pt idx="89">
                  <c:v>165.52602867830299</c:v>
                </c:pt>
                <c:pt idx="90">
                  <c:v>167.39635286782899</c:v>
                </c:pt>
                <c:pt idx="91">
                  <c:v>169.26667705735599</c:v>
                </c:pt>
                <c:pt idx="92">
                  <c:v>171.13700124688199</c:v>
                </c:pt>
                <c:pt idx="93">
                  <c:v>173.007325436408</c:v>
                </c:pt>
                <c:pt idx="94">
                  <c:v>174.877649625934</c:v>
                </c:pt>
                <c:pt idx="95">
                  <c:v>176.74797381546</c:v>
                </c:pt>
                <c:pt idx="96">
                  <c:v>178.618298004986</c:v>
                </c:pt>
                <c:pt idx="97">
                  <c:v>180.488622194513</c:v>
                </c:pt>
                <c:pt idx="98">
                  <c:v>182.358946384039</c:v>
                </c:pt>
                <c:pt idx="99">
                  <c:v>184.229270573565</c:v>
                </c:pt>
                <c:pt idx="100">
                  <c:v>186.09959476309101</c:v>
                </c:pt>
                <c:pt idx="101">
                  <c:v>187.96991895261701</c:v>
                </c:pt>
                <c:pt idx="102">
                  <c:v>189.84024314214301</c:v>
                </c:pt>
                <c:pt idx="103">
                  <c:v>191.71056733167001</c:v>
                </c:pt>
                <c:pt idx="104">
                  <c:v>193.58089152119601</c:v>
                </c:pt>
                <c:pt idx="105">
                  <c:v>195.45121571072201</c:v>
                </c:pt>
                <c:pt idx="106">
                  <c:v>197.32153990024801</c:v>
                </c:pt>
                <c:pt idx="107">
                  <c:v>199.19186408977399</c:v>
                </c:pt>
                <c:pt idx="108">
                  <c:v>201.06218827929999</c:v>
                </c:pt>
                <c:pt idx="109">
                  <c:v>202.93251246882701</c:v>
                </c:pt>
                <c:pt idx="110">
                  <c:v>204.80283665835299</c:v>
                </c:pt>
                <c:pt idx="111">
                  <c:v>206.67316084787899</c:v>
                </c:pt>
                <c:pt idx="112">
                  <c:v>208.54348503740499</c:v>
                </c:pt>
                <c:pt idx="113">
                  <c:v>210.41380922693099</c:v>
                </c:pt>
                <c:pt idx="114">
                  <c:v>212.284133416457</c:v>
                </c:pt>
                <c:pt idx="115">
                  <c:v>214.15445760598399</c:v>
                </c:pt>
                <c:pt idx="116">
                  <c:v>216.02478179550999</c:v>
                </c:pt>
                <c:pt idx="117">
                  <c:v>217.895105985036</c:v>
                </c:pt>
                <c:pt idx="118">
                  <c:v>219.765430174562</c:v>
                </c:pt>
                <c:pt idx="119">
                  <c:v>221.635754364088</c:v>
                </c:pt>
                <c:pt idx="120">
                  <c:v>223.506078553615</c:v>
                </c:pt>
                <c:pt idx="121">
                  <c:v>225.376402743141</c:v>
                </c:pt>
                <c:pt idx="122">
                  <c:v>227.246726932667</c:v>
                </c:pt>
                <c:pt idx="123">
                  <c:v>229.117051122193</c:v>
                </c:pt>
                <c:pt idx="124">
                  <c:v>230.98737531171901</c:v>
                </c:pt>
                <c:pt idx="125">
                  <c:v>232.85769950124501</c:v>
                </c:pt>
                <c:pt idx="126">
                  <c:v>234.72802369077201</c:v>
                </c:pt>
                <c:pt idx="127">
                  <c:v>236.59834788029801</c:v>
                </c:pt>
                <c:pt idx="128">
                  <c:v>238.46867206982401</c:v>
                </c:pt>
                <c:pt idx="129">
                  <c:v>240.33899625935001</c:v>
                </c:pt>
                <c:pt idx="130">
                  <c:v>242.20932044887601</c:v>
                </c:pt>
                <c:pt idx="131">
                  <c:v>244.07964463840199</c:v>
                </c:pt>
                <c:pt idx="132">
                  <c:v>245.94996882792901</c:v>
                </c:pt>
                <c:pt idx="133">
                  <c:v>247.82029301745499</c:v>
                </c:pt>
                <c:pt idx="134">
                  <c:v>249.69061720698099</c:v>
                </c:pt>
                <c:pt idx="135">
                  <c:v>251.56094139650699</c:v>
                </c:pt>
                <c:pt idx="136">
                  <c:v>253.43126558603299</c:v>
                </c:pt>
                <c:pt idx="137">
                  <c:v>255.30158977555899</c:v>
                </c:pt>
                <c:pt idx="138">
                  <c:v>257.17191396508599</c:v>
                </c:pt>
                <c:pt idx="139">
                  <c:v>259.04223815461199</c:v>
                </c:pt>
                <c:pt idx="140">
                  <c:v>260.912562344138</c:v>
                </c:pt>
                <c:pt idx="141">
                  <c:v>262.782886533664</c:v>
                </c:pt>
                <c:pt idx="142">
                  <c:v>264.65321072319</c:v>
                </c:pt>
                <c:pt idx="143">
                  <c:v>266.523534912716</c:v>
                </c:pt>
                <c:pt idx="144">
                  <c:v>268.39385910224303</c:v>
                </c:pt>
                <c:pt idx="145">
                  <c:v>270.26418329176897</c:v>
                </c:pt>
                <c:pt idx="146">
                  <c:v>272.13450748129497</c:v>
                </c:pt>
                <c:pt idx="147">
                  <c:v>274.00483167082098</c:v>
                </c:pt>
                <c:pt idx="148">
                  <c:v>275.87515586034698</c:v>
                </c:pt>
                <c:pt idx="149">
                  <c:v>277.745480049874</c:v>
                </c:pt>
                <c:pt idx="150">
                  <c:v>279.61580423940001</c:v>
                </c:pt>
                <c:pt idx="151">
                  <c:v>281.48612842892601</c:v>
                </c:pt>
                <c:pt idx="152">
                  <c:v>283.35645261845201</c:v>
                </c:pt>
                <c:pt idx="153">
                  <c:v>285.22677680797801</c:v>
                </c:pt>
                <c:pt idx="154">
                  <c:v>287.09710099750401</c:v>
                </c:pt>
                <c:pt idx="155">
                  <c:v>288.96742518703098</c:v>
                </c:pt>
                <c:pt idx="156">
                  <c:v>290.83774937655699</c:v>
                </c:pt>
                <c:pt idx="157">
                  <c:v>292.70807356608299</c:v>
                </c:pt>
                <c:pt idx="158">
                  <c:v>294.57839775560899</c:v>
                </c:pt>
                <c:pt idx="159">
                  <c:v>296.44872194513499</c:v>
                </c:pt>
                <c:pt idx="160">
                  <c:v>298.31904613466099</c:v>
                </c:pt>
                <c:pt idx="161">
                  <c:v>300.18937032418802</c:v>
                </c:pt>
                <c:pt idx="162">
                  <c:v>302.05969451371402</c:v>
                </c:pt>
                <c:pt idx="163">
                  <c:v>303.93001870324002</c:v>
                </c:pt>
                <c:pt idx="164">
                  <c:v>305.80034289276603</c:v>
                </c:pt>
                <c:pt idx="165">
                  <c:v>307.67066708229203</c:v>
                </c:pt>
                <c:pt idx="166">
                  <c:v>309.54099127181797</c:v>
                </c:pt>
                <c:pt idx="167">
                  <c:v>311.411315461345</c:v>
                </c:pt>
                <c:pt idx="168">
                  <c:v>313.281639650871</c:v>
                </c:pt>
                <c:pt idx="169">
                  <c:v>315.151963840397</c:v>
                </c:pt>
                <c:pt idx="170">
                  <c:v>317.022288029923</c:v>
                </c:pt>
                <c:pt idx="171">
                  <c:v>318.89261221944901</c:v>
                </c:pt>
                <c:pt idx="172">
                  <c:v>320.76293640897501</c:v>
                </c:pt>
                <c:pt idx="173">
                  <c:v>322.63326059850198</c:v>
                </c:pt>
                <c:pt idx="174">
                  <c:v>324.50358478802798</c:v>
                </c:pt>
                <c:pt idx="175">
                  <c:v>326.37390897755398</c:v>
                </c:pt>
                <c:pt idx="176">
                  <c:v>328.24423316707998</c:v>
                </c:pt>
                <c:pt idx="177">
                  <c:v>330.11455735660599</c:v>
                </c:pt>
                <c:pt idx="178">
                  <c:v>331.98488154613301</c:v>
                </c:pt>
                <c:pt idx="179">
                  <c:v>333.85520573565901</c:v>
                </c:pt>
                <c:pt idx="180">
                  <c:v>335.72552992518501</c:v>
                </c:pt>
                <c:pt idx="181">
                  <c:v>337.59585411471102</c:v>
                </c:pt>
                <c:pt idx="182">
                  <c:v>339.46617830423702</c:v>
                </c:pt>
                <c:pt idx="183">
                  <c:v>341.33650249376302</c:v>
                </c:pt>
                <c:pt idx="184">
                  <c:v>343.20682668328999</c:v>
                </c:pt>
                <c:pt idx="185">
                  <c:v>345.07715087281599</c:v>
                </c:pt>
                <c:pt idx="186">
                  <c:v>346.94747506234199</c:v>
                </c:pt>
                <c:pt idx="187">
                  <c:v>348.817799251868</c:v>
                </c:pt>
                <c:pt idx="188">
                  <c:v>350.688123441394</c:v>
                </c:pt>
                <c:pt idx="189">
                  <c:v>352.55844763092</c:v>
                </c:pt>
                <c:pt idx="190">
                  <c:v>354.42877182044703</c:v>
                </c:pt>
                <c:pt idx="191">
                  <c:v>356.29909600997303</c:v>
                </c:pt>
                <c:pt idx="192">
                  <c:v>358.16942019949897</c:v>
                </c:pt>
                <c:pt idx="193">
                  <c:v>360.03974438902497</c:v>
                </c:pt>
                <c:pt idx="194">
                  <c:v>361.91006857855098</c:v>
                </c:pt>
                <c:pt idx="195">
                  <c:v>363.78039276807698</c:v>
                </c:pt>
                <c:pt idx="196">
                  <c:v>365.650716957604</c:v>
                </c:pt>
                <c:pt idx="197">
                  <c:v>367.52104114713001</c:v>
                </c:pt>
                <c:pt idx="198">
                  <c:v>369.39136533665601</c:v>
                </c:pt>
                <c:pt idx="199">
                  <c:v>371.26168952618201</c:v>
                </c:pt>
                <c:pt idx="200">
                  <c:v>373.13201371570801</c:v>
                </c:pt>
                <c:pt idx="201">
                  <c:v>375.00233790523498</c:v>
                </c:pt>
                <c:pt idx="202">
                  <c:v>376.87266209476098</c:v>
                </c:pt>
                <c:pt idx="203">
                  <c:v>378.74298628428699</c:v>
                </c:pt>
                <c:pt idx="204">
                  <c:v>380.61331047381299</c:v>
                </c:pt>
                <c:pt idx="205">
                  <c:v>382.48363466333899</c:v>
                </c:pt>
                <c:pt idx="206">
                  <c:v>384.35395885286499</c:v>
                </c:pt>
                <c:pt idx="207">
                  <c:v>386.22428304239202</c:v>
                </c:pt>
                <c:pt idx="208">
                  <c:v>388.09460723191802</c:v>
                </c:pt>
                <c:pt idx="209">
                  <c:v>389.96493142144402</c:v>
                </c:pt>
                <c:pt idx="210">
                  <c:v>391.83525561097002</c:v>
                </c:pt>
                <c:pt idx="211">
                  <c:v>393.70557980049603</c:v>
                </c:pt>
                <c:pt idx="212">
                  <c:v>395.57590399002203</c:v>
                </c:pt>
                <c:pt idx="213">
                  <c:v>397.446228179549</c:v>
                </c:pt>
                <c:pt idx="214">
                  <c:v>399.316552369075</c:v>
                </c:pt>
                <c:pt idx="215">
                  <c:v>401.186876558601</c:v>
                </c:pt>
                <c:pt idx="216">
                  <c:v>403.057200748127</c:v>
                </c:pt>
                <c:pt idx="217">
                  <c:v>404.927524937653</c:v>
                </c:pt>
                <c:pt idx="218">
                  <c:v>406.79784912717997</c:v>
                </c:pt>
                <c:pt idx="219">
                  <c:v>408.66817331670597</c:v>
                </c:pt>
                <c:pt idx="220">
                  <c:v>410.53849750623198</c:v>
                </c:pt>
                <c:pt idx="221">
                  <c:v>412.40882169575798</c:v>
                </c:pt>
                <c:pt idx="222">
                  <c:v>414.27914588528398</c:v>
                </c:pt>
                <c:pt idx="223">
                  <c:v>416.14947007480998</c:v>
                </c:pt>
                <c:pt idx="224">
                  <c:v>418.01979426433701</c:v>
                </c:pt>
                <c:pt idx="225">
                  <c:v>419.89011845386301</c:v>
                </c:pt>
                <c:pt idx="226">
                  <c:v>421.76044264338901</c:v>
                </c:pt>
                <c:pt idx="227">
                  <c:v>423.63076683291501</c:v>
                </c:pt>
                <c:pt idx="228">
                  <c:v>425.50109102244102</c:v>
                </c:pt>
                <c:pt idx="229">
                  <c:v>427.37141521196702</c:v>
                </c:pt>
                <c:pt idx="230">
                  <c:v>429.24173940149399</c:v>
                </c:pt>
                <c:pt idx="231">
                  <c:v>431.11206359101999</c:v>
                </c:pt>
                <c:pt idx="232">
                  <c:v>432.98238778054599</c:v>
                </c:pt>
                <c:pt idx="233">
                  <c:v>434.85271197007199</c:v>
                </c:pt>
                <c:pt idx="234">
                  <c:v>436.723036159598</c:v>
                </c:pt>
                <c:pt idx="235">
                  <c:v>438.593360349124</c:v>
                </c:pt>
                <c:pt idx="236">
                  <c:v>440.46368453865102</c:v>
                </c:pt>
                <c:pt idx="237">
                  <c:v>442.33400872817703</c:v>
                </c:pt>
                <c:pt idx="238">
                  <c:v>444.20433291770303</c:v>
                </c:pt>
                <c:pt idx="239">
                  <c:v>446.07465710722897</c:v>
                </c:pt>
                <c:pt idx="240">
                  <c:v>447.94498129675497</c:v>
                </c:pt>
                <c:pt idx="241">
                  <c:v>449.81530548628098</c:v>
                </c:pt>
                <c:pt idx="242">
                  <c:v>451.685629675808</c:v>
                </c:pt>
                <c:pt idx="243">
                  <c:v>453.555953865334</c:v>
                </c:pt>
                <c:pt idx="244">
                  <c:v>455.42627805486001</c:v>
                </c:pt>
                <c:pt idx="245">
                  <c:v>457.29660224438601</c:v>
                </c:pt>
                <c:pt idx="246">
                  <c:v>459.16692643391201</c:v>
                </c:pt>
                <c:pt idx="247">
                  <c:v>461.03725062343898</c:v>
                </c:pt>
                <c:pt idx="248">
                  <c:v>462.90757481296498</c:v>
                </c:pt>
                <c:pt idx="249">
                  <c:v>464.77789900249098</c:v>
                </c:pt>
                <c:pt idx="250">
                  <c:v>466.64822319201699</c:v>
                </c:pt>
                <c:pt idx="251">
                  <c:v>468.51854738154299</c:v>
                </c:pt>
                <c:pt idx="252">
                  <c:v>470.38887157106899</c:v>
                </c:pt>
                <c:pt idx="253">
                  <c:v>472.25919576059601</c:v>
                </c:pt>
                <c:pt idx="254">
                  <c:v>474.12951995012202</c:v>
                </c:pt>
                <c:pt idx="255">
                  <c:v>475.99984413964802</c:v>
                </c:pt>
                <c:pt idx="256">
                  <c:v>477.87016832917402</c:v>
                </c:pt>
                <c:pt idx="257">
                  <c:v>479.74049251870002</c:v>
                </c:pt>
                <c:pt idx="258">
                  <c:v>481.61081670822603</c:v>
                </c:pt>
                <c:pt idx="259">
                  <c:v>483.48114089775299</c:v>
                </c:pt>
                <c:pt idx="260">
                  <c:v>485.351465087279</c:v>
                </c:pt>
                <c:pt idx="261">
                  <c:v>487.221789276805</c:v>
                </c:pt>
                <c:pt idx="262">
                  <c:v>489.092113466331</c:v>
                </c:pt>
                <c:pt idx="263">
                  <c:v>490.962437655857</c:v>
                </c:pt>
                <c:pt idx="264">
                  <c:v>492.832761845383</c:v>
                </c:pt>
                <c:pt idx="265">
                  <c:v>494.70308603490997</c:v>
                </c:pt>
                <c:pt idx="266">
                  <c:v>496.57341022443597</c:v>
                </c:pt>
                <c:pt idx="267">
                  <c:v>498.44373441396198</c:v>
                </c:pt>
                <c:pt idx="268">
                  <c:v>500.31405860348798</c:v>
                </c:pt>
                <c:pt idx="269">
                  <c:v>502.18438279301398</c:v>
                </c:pt>
                <c:pt idx="270">
                  <c:v>504.05470698253998</c:v>
                </c:pt>
                <c:pt idx="271">
                  <c:v>505.92503117206701</c:v>
                </c:pt>
                <c:pt idx="272">
                  <c:v>507.79535536159301</c:v>
                </c:pt>
                <c:pt idx="273">
                  <c:v>509.66567955111901</c:v>
                </c:pt>
                <c:pt idx="274">
                  <c:v>511.53600374064501</c:v>
                </c:pt>
                <c:pt idx="275">
                  <c:v>513.40632793017096</c:v>
                </c:pt>
                <c:pt idx="276">
                  <c:v>515.27665211969804</c:v>
                </c:pt>
                <c:pt idx="277">
                  <c:v>517.14697630922399</c:v>
                </c:pt>
                <c:pt idx="278">
                  <c:v>519.01730049875005</c:v>
                </c:pt>
                <c:pt idx="279">
                  <c:v>520.88762468827599</c:v>
                </c:pt>
                <c:pt idx="280">
                  <c:v>522.75794887780205</c:v>
                </c:pt>
                <c:pt idx="281">
                  <c:v>524.628273067328</c:v>
                </c:pt>
                <c:pt idx="282">
                  <c:v>526.49859725685496</c:v>
                </c:pt>
                <c:pt idx="283">
                  <c:v>528.36892144638102</c:v>
                </c:pt>
                <c:pt idx="284">
                  <c:v>530.23924563590697</c:v>
                </c:pt>
                <c:pt idx="285">
                  <c:v>532.10956982543303</c:v>
                </c:pt>
                <c:pt idx="286">
                  <c:v>533.97989401495897</c:v>
                </c:pt>
                <c:pt idx="287">
                  <c:v>535.85021820448503</c:v>
                </c:pt>
                <c:pt idx="288">
                  <c:v>537.720542394012</c:v>
                </c:pt>
                <c:pt idx="289">
                  <c:v>539.59086658353795</c:v>
                </c:pt>
                <c:pt idx="290">
                  <c:v>541.461190773064</c:v>
                </c:pt>
                <c:pt idx="291">
                  <c:v>543.33151496258995</c:v>
                </c:pt>
                <c:pt idx="292">
                  <c:v>545.20183915211601</c:v>
                </c:pt>
                <c:pt idx="293">
                  <c:v>547.07216334164195</c:v>
                </c:pt>
                <c:pt idx="294">
                  <c:v>548.94248753116904</c:v>
                </c:pt>
                <c:pt idx="295">
                  <c:v>550.81281172069498</c:v>
                </c:pt>
                <c:pt idx="296">
                  <c:v>552.68313591022104</c:v>
                </c:pt>
                <c:pt idx="297">
                  <c:v>554.55346009974699</c:v>
                </c:pt>
                <c:pt idx="298">
                  <c:v>556.42378428927304</c:v>
                </c:pt>
                <c:pt idx="299">
                  <c:v>558.29410847879899</c:v>
                </c:pt>
                <c:pt idx="300">
                  <c:v>560.16443266832596</c:v>
                </c:pt>
                <c:pt idx="301">
                  <c:v>562.03475685785202</c:v>
                </c:pt>
                <c:pt idx="302">
                  <c:v>563.90508104737796</c:v>
                </c:pt>
                <c:pt idx="303">
                  <c:v>565.77540523690402</c:v>
                </c:pt>
                <c:pt idx="304">
                  <c:v>567.64572942642997</c:v>
                </c:pt>
                <c:pt idx="305">
                  <c:v>569.51605361595705</c:v>
                </c:pt>
                <c:pt idx="306">
                  <c:v>571.38637780548299</c:v>
                </c:pt>
                <c:pt idx="307">
                  <c:v>573.25670199500905</c:v>
                </c:pt>
                <c:pt idx="308">
                  <c:v>575.127026184535</c:v>
                </c:pt>
                <c:pt idx="309">
                  <c:v>576.99735037406106</c:v>
                </c:pt>
                <c:pt idx="310">
                  <c:v>578.867674563587</c:v>
                </c:pt>
                <c:pt idx="311">
                  <c:v>580.73799875311397</c:v>
                </c:pt>
                <c:pt idx="312">
                  <c:v>582.60832294264003</c:v>
                </c:pt>
                <c:pt idx="313">
                  <c:v>584.47864713216597</c:v>
                </c:pt>
                <c:pt idx="314">
                  <c:v>586.34897132169203</c:v>
                </c:pt>
                <c:pt idx="315">
                  <c:v>588.21929551121798</c:v>
                </c:pt>
                <c:pt idx="316">
                  <c:v>590.08961970074404</c:v>
                </c:pt>
                <c:pt idx="317">
                  <c:v>591.95994389027101</c:v>
                </c:pt>
                <c:pt idx="318">
                  <c:v>593.83026807979695</c:v>
                </c:pt>
                <c:pt idx="319">
                  <c:v>595.70059226932301</c:v>
                </c:pt>
                <c:pt idx="320">
                  <c:v>597.57091645884896</c:v>
                </c:pt>
                <c:pt idx="321">
                  <c:v>599.44124064837501</c:v>
                </c:pt>
                <c:pt idx="322">
                  <c:v>601.31156483790096</c:v>
                </c:pt>
                <c:pt idx="323">
                  <c:v>603.18188902742804</c:v>
                </c:pt>
                <c:pt idx="324">
                  <c:v>605.05221321695399</c:v>
                </c:pt>
                <c:pt idx="325">
                  <c:v>606.92253740648005</c:v>
                </c:pt>
                <c:pt idx="326">
                  <c:v>608.79286159600599</c:v>
                </c:pt>
                <c:pt idx="327">
                  <c:v>610.66318578553205</c:v>
                </c:pt>
                <c:pt idx="328">
                  <c:v>612.533509975058</c:v>
                </c:pt>
                <c:pt idx="329">
                  <c:v>614.40383416458496</c:v>
                </c:pt>
                <c:pt idx="330">
                  <c:v>616.27415835411102</c:v>
                </c:pt>
                <c:pt idx="331">
                  <c:v>618.14448254363697</c:v>
                </c:pt>
                <c:pt idx="332">
                  <c:v>620.01480673316303</c:v>
                </c:pt>
                <c:pt idx="333">
                  <c:v>621.88513092268897</c:v>
                </c:pt>
                <c:pt idx="334">
                  <c:v>623.75545511221605</c:v>
                </c:pt>
                <c:pt idx="335">
                  <c:v>625.625779301742</c:v>
                </c:pt>
                <c:pt idx="336">
                  <c:v>627.49610349126795</c:v>
                </c:pt>
                <c:pt idx="337">
                  <c:v>629.366427680794</c:v>
                </c:pt>
                <c:pt idx="338">
                  <c:v>631.23675187031995</c:v>
                </c:pt>
                <c:pt idx="339">
                  <c:v>633.10707605984601</c:v>
                </c:pt>
                <c:pt idx="340">
                  <c:v>634.97740024937298</c:v>
                </c:pt>
                <c:pt idx="341">
                  <c:v>636.84772443889904</c:v>
                </c:pt>
                <c:pt idx="342">
                  <c:v>638.71804862842498</c:v>
                </c:pt>
                <c:pt idx="343">
                  <c:v>640.58837281795104</c:v>
                </c:pt>
                <c:pt idx="344">
                  <c:v>642.45869700747699</c:v>
                </c:pt>
                <c:pt idx="345">
                  <c:v>644.32902119700304</c:v>
                </c:pt>
                <c:pt idx="346">
                  <c:v>646.19934538653001</c:v>
                </c:pt>
                <c:pt idx="347">
                  <c:v>648.06966957605596</c:v>
                </c:pt>
                <c:pt idx="348">
                  <c:v>649.93999376558202</c:v>
                </c:pt>
                <c:pt idx="349">
                  <c:v>651.81031795510796</c:v>
                </c:pt>
                <c:pt idx="350">
                  <c:v>653.68064214463402</c:v>
                </c:pt>
                <c:pt idx="351">
                  <c:v>655.55096633415997</c:v>
                </c:pt>
                <c:pt idx="352">
                  <c:v>657.42129052368705</c:v>
                </c:pt>
                <c:pt idx="353">
                  <c:v>659.29161471321299</c:v>
                </c:pt>
                <c:pt idx="354">
                  <c:v>661.16193890273905</c:v>
                </c:pt>
                <c:pt idx="355">
                  <c:v>663.032263092265</c:v>
                </c:pt>
                <c:pt idx="356">
                  <c:v>664.90258728179106</c:v>
                </c:pt>
                <c:pt idx="357">
                  <c:v>666.772911471317</c:v>
                </c:pt>
                <c:pt idx="358">
                  <c:v>668.64323566084397</c:v>
                </c:pt>
                <c:pt idx="359">
                  <c:v>670.51355985037003</c:v>
                </c:pt>
                <c:pt idx="360">
                  <c:v>672.38388403989597</c:v>
                </c:pt>
                <c:pt idx="361">
                  <c:v>674.25420822942203</c:v>
                </c:pt>
                <c:pt idx="362">
                  <c:v>676.12453241894798</c:v>
                </c:pt>
                <c:pt idx="363">
                  <c:v>677.99485660847404</c:v>
                </c:pt>
                <c:pt idx="364">
                  <c:v>679.86518079800101</c:v>
                </c:pt>
                <c:pt idx="365">
                  <c:v>681.73550498752695</c:v>
                </c:pt>
                <c:pt idx="366">
                  <c:v>683.60582917705301</c:v>
                </c:pt>
                <c:pt idx="367">
                  <c:v>685.47615336657896</c:v>
                </c:pt>
                <c:pt idx="368">
                  <c:v>687.34647755610501</c:v>
                </c:pt>
                <c:pt idx="369">
                  <c:v>689.21680174563198</c:v>
                </c:pt>
                <c:pt idx="370">
                  <c:v>691.08712593515804</c:v>
                </c:pt>
                <c:pt idx="371">
                  <c:v>692.95745012468399</c:v>
                </c:pt>
                <c:pt idx="372">
                  <c:v>694.82777431421005</c:v>
                </c:pt>
                <c:pt idx="373">
                  <c:v>696.69809850373599</c:v>
                </c:pt>
                <c:pt idx="374">
                  <c:v>698.56842269326205</c:v>
                </c:pt>
                <c:pt idx="375">
                  <c:v>700.43874688278902</c:v>
                </c:pt>
                <c:pt idx="376">
                  <c:v>702.30907107231496</c:v>
                </c:pt>
                <c:pt idx="377">
                  <c:v>704.17939526184102</c:v>
                </c:pt>
                <c:pt idx="378">
                  <c:v>706.04971945136697</c:v>
                </c:pt>
                <c:pt idx="379">
                  <c:v>707.92004364089303</c:v>
                </c:pt>
                <c:pt idx="380">
                  <c:v>709.79036783041897</c:v>
                </c:pt>
                <c:pt idx="381">
                  <c:v>711.66069201994605</c:v>
                </c:pt>
                <c:pt idx="382">
                  <c:v>713.531016209472</c:v>
                </c:pt>
                <c:pt idx="383">
                  <c:v>715.40134039899795</c:v>
                </c:pt>
                <c:pt idx="384">
                  <c:v>717.271664588524</c:v>
                </c:pt>
                <c:pt idx="385">
                  <c:v>719.14198877804995</c:v>
                </c:pt>
                <c:pt idx="386">
                  <c:v>721.01231296757601</c:v>
                </c:pt>
                <c:pt idx="387">
                  <c:v>722.88263715710298</c:v>
                </c:pt>
                <c:pt idx="388">
                  <c:v>724.75296134662904</c:v>
                </c:pt>
                <c:pt idx="389">
                  <c:v>726.62328553615498</c:v>
                </c:pt>
                <c:pt idx="390">
                  <c:v>728.49360972568104</c:v>
                </c:pt>
                <c:pt idx="391">
                  <c:v>730.36393391520699</c:v>
                </c:pt>
                <c:pt idx="392">
                  <c:v>732.23425810473304</c:v>
                </c:pt>
                <c:pt idx="393">
                  <c:v>734.10458229426001</c:v>
                </c:pt>
                <c:pt idx="394">
                  <c:v>735.97490648378596</c:v>
                </c:pt>
                <c:pt idx="395">
                  <c:v>737.84523067331202</c:v>
                </c:pt>
                <c:pt idx="396">
                  <c:v>739.71555486283796</c:v>
                </c:pt>
                <c:pt idx="397">
                  <c:v>741.58587905236402</c:v>
                </c:pt>
                <c:pt idx="398">
                  <c:v>743.45620324189099</c:v>
                </c:pt>
                <c:pt idx="399">
                  <c:v>745.32652743141705</c:v>
                </c:pt>
                <c:pt idx="400">
                  <c:v>747.19685162094299</c:v>
                </c:pt>
                <c:pt idx="401">
                  <c:v>749.06717581046905</c:v>
                </c:pt>
                <c:pt idx="402">
                  <c:v>750.937499999995</c:v>
                </c:pt>
                <c:pt idx="403">
                  <c:v>752.80782418952106</c:v>
                </c:pt>
                <c:pt idx="404">
                  <c:v>754.67814837904803</c:v>
                </c:pt>
                <c:pt idx="405">
                  <c:v>756.54847256857397</c:v>
                </c:pt>
                <c:pt idx="406">
                  <c:v>758.41879675810003</c:v>
                </c:pt>
                <c:pt idx="407">
                  <c:v>760.28912094762597</c:v>
                </c:pt>
                <c:pt idx="408">
                  <c:v>762.15944513715203</c:v>
                </c:pt>
                <c:pt idx="409">
                  <c:v>764.029769326679</c:v>
                </c:pt>
                <c:pt idx="410">
                  <c:v>765.90009351620495</c:v>
                </c:pt>
                <c:pt idx="411">
                  <c:v>767.77041770573101</c:v>
                </c:pt>
                <c:pt idx="412">
                  <c:v>769.64074189525695</c:v>
                </c:pt>
                <c:pt idx="413">
                  <c:v>771.51106608478301</c:v>
                </c:pt>
                <c:pt idx="414">
                  <c:v>773.38139027430896</c:v>
                </c:pt>
                <c:pt idx="415">
                  <c:v>775.25171446383604</c:v>
                </c:pt>
                <c:pt idx="416">
                  <c:v>777.12203865336198</c:v>
                </c:pt>
                <c:pt idx="417">
                  <c:v>778.99236284288804</c:v>
                </c:pt>
                <c:pt idx="418">
                  <c:v>780.86268703241399</c:v>
                </c:pt>
                <c:pt idx="419">
                  <c:v>782.73301122194005</c:v>
                </c:pt>
                <c:pt idx="420">
                  <c:v>784.60333541146599</c:v>
                </c:pt>
                <c:pt idx="421">
                  <c:v>786.47365960099296</c:v>
                </c:pt>
                <c:pt idx="422">
                  <c:v>788.34398379051902</c:v>
                </c:pt>
                <c:pt idx="423">
                  <c:v>790.21430798004496</c:v>
                </c:pt>
                <c:pt idx="424">
                  <c:v>792.08463216957102</c:v>
                </c:pt>
                <c:pt idx="425">
                  <c:v>793.95495635909697</c:v>
                </c:pt>
                <c:pt idx="426">
                  <c:v>795.82528054862303</c:v>
                </c:pt>
                <c:pt idx="427">
                  <c:v>797.69560473815</c:v>
                </c:pt>
                <c:pt idx="428">
                  <c:v>799.56592892767605</c:v>
                </c:pt>
                <c:pt idx="429">
                  <c:v>801.436253117202</c:v>
                </c:pt>
                <c:pt idx="430">
                  <c:v>803.30657730672795</c:v>
                </c:pt>
                <c:pt idx="431">
                  <c:v>805.176901496254</c:v>
                </c:pt>
                <c:pt idx="432">
                  <c:v>807.04722568578097</c:v>
                </c:pt>
                <c:pt idx="433">
                  <c:v>808.91754987530703</c:v>
                </c:pt>
                <c:pt idx="434">
                  <c:v>810.78787406483298</c:v>
                </c:pt>
                <c:pt idx="435">
                  <c:v>812.65819825435904</c:v>
                </c:pt>
                <c:pt idx="436">
                  <c:v>814.52852244388498</c:v>
                </c:pt>
                <c:pt idx="437">
                  <c:v>816.39884663341104</c:v>
                </c:pt>
                <c:pt idx="438">
                  <c:v>818.26917082293699</c:v>
                </c:pt>
                <c:pt idx="439">
                  <c:v>820.13949501246395</c:v>
                </c:pt>
                <c:pt idx="440">
                  <c:v>822.00981920199001</c:v>
                </c:pt>
                <c:pt idx="441">
                  <c:v>823.88014339151596</c:v>
                </c:pt>
                <c:pt idx="442">
                  <c:v>825.75046758104202</c:v>
                </c:pt>
                <c:pt idx="443">
                  <c:v>827.62079177056796</c:v>
                </c:pt>
                <c:pt idx="444">
                  <c:v>829.49111596009504</c:v>
                </c:pt>
                <c:pt idx="445">
                  <c:v>831.36144014962099</c:v>
                </c:pt>
                <c:pt idx="446">
                  <c:v>833.23176433914705</c:v>
                </c:pt>
                <c:pt idx="447">
                  <c:v>835.10208852867299</c:v>
                </c:pt>
                <c:pt idx="448">
                  <c:v>836.97241271819905</c:v>
                </c:pt>
                <c:pt idx="449">
                  <c:v>838.842736907725</c:v>
                </c:pt>
                <c:pt idx="450">
                  <c:v>840.71306109725197</c:v>
                </c:pt>
                <c:pt idx="451">
                  <c:v>842.58338528677803</c:v>
                </c:pt>
                <c:pt idx="452">
                  <c:v>844.45370947630397</c:v>
                </c:pt>
                <c:pt idx="453">
                  <c:v>846.32403366583003</c:v>
                </c:pt>
                <c:pt idx="454">
                  <c:v>848.19435785535597</c:v>
                </c:pt>
                <c:pt idx="455">
                  <c:v>850.06468204488203</c:v>
                </c:pt>
                <c:pt idx="456">
                  <c:v>851.935006234409</c:v>
                </c:pt>
                <c:pt idx="457">
                  <c:v>853.80533042393495</c:v>
                </c:pt>
                <c:pt idx="458">
                  <c:v>855.67565461346101</c:v>
                </c:pt>
                <c:pt idx="459">
                  <c:v>857.54597880298695</c:v>
                </c:pt>
                <c:pt idx="460">
                  <c:v>859.41630299251301</c:v>
                </c:pt>
                <c:pt idx="461">
                  <c:v>861.28662718203896</c:v>
                </c:pt>
                <c:pt idx="462">
                  <c:v>863.15695137156604</c:v>
                </c:pt>
                <c:pt idx="463">
                  <c:v>865.02727556109198</c:v>
                </c:pt>
                <c:pt idx="464">
                  <c:v>866.89759975061804</c:v>
                </c:pt>
                <c:pt idx="465">
                  <c:v>868.76792394014399</c:v>
                </c:pt>
                <c:pt idx="466">
                  <c:v>870.63824812967005</c:v>
                </c:pt>
                <c:pt idx="467">
                  <c:v>872.50857231919701</c:v>
                </c:pt>
                <c:pt idx="468">
                  <c:v>874.37889650872296</c:v>
                </c:pt>
                <c:pt idx="469">
                  <c:v>876.24922069824902</c:v>
                </c:pt>
                <c:pt idx="470">
                  <c:v>878.11954488777496</c:v>
                </c:pt>
                <c:pt idx="471">
                  <c:v>879.98986907730102</c:v>
                </c:pt>
                <c:pt idx="472">
                  <c:v>881.86019326682697</c:v>
                </c:pt>
                <c:pt idx="473">
                  <c:v>883.73051745635303</c:v>
                </c:pt>
                <c:pt idx="474">
                  <c:v>885.60084164588</c:v>
                </c:pt>
                <c:pt idx="475">
                  <c:v>887.47116583540605</c:v>
                </c:pt>
                <c:pt idx="476">
                  <c:v>889.341490024932</c:v>
                </c:pt>
                <c:pt idx="477">
                  <c:v>891.21181421445795</c:v>
                </c:pt>
                <c:pt idx="478">
                  <c:v>893.082138403984</c:v>
                </c:pt>
                <c:pt idx="479">
                  <c:v>894.95246259351097</c:v>
                </c:pt>
                <c:pt idx="480">
                  <c:v>896.82278678303703</c:v>
                </c:pt>
                <c:pt idx="481">
                  <c:v>898.69311097256298</c:v>
                </c:pt>
                <c:pt idx="482">
                  <c:v>900.56343516208904</c:v>
                </c:pt>
                <c:pt idx="483">
                  <c:v>902.43375935161498</c:v>
                </c:pt>
                <c:pt idx="484">
                  <c:v>904.30408354114104</c:v>
                </c:pt>
                <c:pt idx="485">
                  <c:v>906.17440773066801</c:v>
                </c:pt>
                <c:pt idx="486">
                  <c:v>908.04473192019395</c:v>
                </c:pt>
                <c:pt idx="487">
                  <c:v>909.91505610972001</c:v>
                </c:pt>
                <c:pt idx="488">
                  <c:v>911.78538029924596</c:v>
                </c:pt>
                <c:pt idx="489">
                  <c:v>913.65570448877202</c:v>
                </c:pt>
                <c:pt idx="490">
                  <c:v>915.52602867829796</c:v>
                </c:pt>
                <c:pt idx="491">
                  <c:v>917.39635286782504</c:v>
                </c:pt>
                <c:pt idx="492">
                  <c:v>919.26667705735099</c:v>
                </c:pt>
                <c:pt idx="493">
                  <c:v>921.13700124687705</c:v>
                </c:pt>
                <c:pt idx="494">
                  <c:v>923.00732543640299</c:v>
                </c:pt>
                <c:pt idx="495">
                  <c:v>924.87764962592905</c:v>
                </c:pt>
                <c:pt idx="496">
                  <c:v>926.747973815455</c:v>
                </c:pt>
                <c:pt idx="497">
                  <c:v>928.61829800498197</c:v>
                </c:pt>
                <c:pt idx="498">
                  <c:v>930.48862219450803</c:v>
                </c:pt>
                <c:pt idx="499">
                  <c:v>932.35894638403397</c:v>
                </c:pt>
                <c:pt idx="500">
                  <c:v>934.22927057356003</c:v>
                </c:pt>
                <c:pt idx="501">
                  <c:v>936.09959476308597</c:v>
                </c:pt>
                <c:pt idx="502">
                  <c:v>937.96991895261306</c:v>
                </c:pt>
                <c:pt idx="503">
                  <c:v>939.840243142139</c:v>
                </c:pt>
                <c:pt idx="504">
                  <c:v>941.71056733166495</c:v>
                </c:pt>
                <c:pt idx="505">
                  <c:v>943.58089152119101</c:v>
                </c:pt>
                <c:pt idx="506">
                  <c:v>945.45121571071695</c:v>
                </c:pt>
                <c:pt idx="507">
                  <c:v>947.32153990024301</c:v>
                </c:pt>
                <c:pt idx="508">
                  <c:v>945.45121571071695</c:v>
                </c:pt>
                <c:pt idx="509">
                  <c:v>943.58089152119101</c:v>
                </c:pt>
                <c:pt idx="510">
                  <c:v>941.71056733166495</c:v>
                </c:pt>
                <c:pt idx="511">
                  <c:v>939.840243142139</c:v>
                </c:pt>
                <c:pt idx="512">
                  <c:v>937.96991895261306</c:v>
                </c:pt>
                <c:pt idx="513">
                  <c:v>936.09959476308597</c:v>
                </c:pt>
                <c:pt idx="514">
                  <c:v>934.22927057356003</c:v>
                </c:pt>
                <c:pt idx="515">
                  <c:v>932.35894638403397</c:v>
                </c:pt>
                <c:pt idx="516">
                  <c:v>930.48862219450803</c:v>
                </c:pt>
                <c:pt idx="517">
                  <c:v>928.61829800498197</c:v>
                </c:pt>
                <c:pt idx="518">
                  <c:v>926.747973815455</c:v>
                </c:pt>
                <c:pt idx="519">
                  <c:v>924.87764962592905</c:v>
                </c:pt>
                <c:pt idx="520">
                  <c:v>923.00732543640299</c:v>
                </c:pt>
                <c:pt idx="521">
                  <c:v>921.13700124687705</c:v>
                </c:pt>
                <c:pt idx="522">
                  <c:v>919.26667705735099</c:v>
                </c:pt>
                <c:pt idx="523">
                  <c:v>917.39635286782504</c:v>
                </c:pt>
                <c:pt idx="524">
                  <c:v>915.52602867829796</c:v>
                </c:pt>
                <c:pt idx="525">
                  <c:v>913.65570448877202</c:v>
                </c:pt>
                <c:pt idx="526">
                  <c:v>911.78538029924596</c:v>
                </c:pt>
                <c:pt idx="527">
                  <c:v>909.91505610972001</c:v>
                </c:pt>
                <c:pt idx="528">
                  <c:v>908.04473192019395</c:v>
                </c:pt>
                <c:pt idx="529">
                  <c:v>906.17440773066801</c:v>
                </c:pt>
                <c:pt idx="530">
                  <c:v>904.30408354114104</c:v>
                </c:pt>
                <c:pt idx="531">
                  <c:v>902.43375935161498</c:v>
                </c:pt>
                <c:pt idx="532">
                  <c:v>900.56343516208904</c:v>
                </c:pt>
                <c:pt idx="533">
                  <c:v>898.69311097256298</c:v>
                </c:pt>
                <c:pt idx="534">
                  <c:v>896.82278678303703</c:v>
                </c:pt>
                <c:pt idx="535">
                  <c:v>894.95246259351097</c:v>
                </c:pt>
                <c:pt idx="536">
                  <c:v>893.082138403984</c:v>
                </c:pt>
                <c:pt idx="537">
                  <c:v>891.21181421445795</c:v>
                </c:pt>
                <c:pt idx="538">
                  <c:v>889.341490024932</c:v>
                </c:pt>
                <c:pt idx="539">
                  <c:v>887.47116583540605</c:v>
                </c:pt>
                <c:pt idx="540">
                  <c:v>885.60084164588</c:v>
                </c:pt>
                <c:pt idx="541">
                  <c:v>883.73051745635303</c:v>
                </c:pt>
                <c:pt idx="542">
                  <c:v>881.86019326682697</c:v>
                </c:pt>
                <c:pt idx="543">
                  <c:v>879.98986907730102</c:v>
                </c:pt>
                <c:pt idx="544">
                  <c:v>878.11954488777496</c:v>
                </c:pt>
                <c:pt idx="545">
                  <c:v>876.24922069824902</c:v>
                </c:pt>
                <c:pt idx="546">
                  <c:v>874.37889650872296</c:v>
                </c:pt>
                <c:pt idx="547">
                  <c:v>872.50857231919701</c:v>
                </c:pt>
                <c:pt idx="548">
                  <c:v>870.63824812967005</c:v>
                </c:pt>
                <c:pt idx="549">
                  <c:v>868.76792394014399</c:v>
                </c:pt>
                <c:pt idx="550">
                  <c:v>866.89759975061804</c:v>
                </c:pt>
                <c:pt idx="551">
                  <c:v>865.02727556109198</c:v>
                </c:pt>
                <c:pt idx="552">
                  <c:v>863.15695137156604</c:v>
                </c:pt>
                <c:pt idx="553">
                  <c:v>861.28662718203896</c:v>
                </c:pt>
                <c:pt idx="554">
                  <c:v>859.41630299251301</c:v>
                </c:pt>
                <c:pt idx="555">
                  <c:v>857.54597880298695</c:v>
                </c:pt>
                <c:pt idx="556">
                  <c:v>855.67565461346101</c:v>
                </c:pt>
                <c:pt idx="557">
                  <c:v>853.80533042393495</c:v>
                </c:pt>
                <c:pt idx="558">
                  <c:v>851.935006234409</c:v>
                </c:pt>
                <c:pt idx="559">
                  <c:v>850.06468204488203</c:v>
                </c:pt>
                <c:pt idx="560">
                  <c:v>848.19435785535597</c:v>
                </c:pt>
                <c:pt idx="561">
                  <c:v>846.32403366583003</c:v>
                </c:pt>
                <c:pt idx="562">
                  <c:v>844.45370947630397</c:v>
                </c:pt>
                <c:pt idx="563">
                  <c:v>842.58338528677803</c:v>
                </c:pt>
                <c:pt idx="564">
                  <c:v>840.71306109725197</c:v>
                </c:pt>
                <c:pt idx="565">
                  <c:v>838.842736907725</c:v>
                </c:pt>
                <c:pt idx="566">
                  <c:v>836.97241271819905</c:v>
                </c:pt>
                <c:pt idx="567">
                  <c:v>835.10208852867299</c:v>
                </c:pt>
                <c:pt idx="568">
                  <c:v>833.23176433914705</c:v>
                </c:pt>
                <c:pt idx="569">
                  <c:v>831.36144014962099</c:v>
                </c:pt>
                <c:pt idx="570">
                  <c:v>829.49111596009504</c:v>
                </c:pt>
                <c:pt idx="571">
                  <c:v>827.62079177056796</c:v>
                </c:pt>
                <c:pt idx="572">
                  <c:v>825.75046758104202</c:v>
                </c:pt>
                <c:pt idx="573">
                  <c:v>823.88014339151596</c:v>
                </c:pt>
                <c:pt idx="574">
                  <c:v>822.00981920199001</c:v>
                </c:pt>
                <c:pt idx="575">
                  <c:v>820.13949501246395</c:v>
                </c:pt>
                <c:pt idx="576">
                  <c:v>818.26917082293699</c:v>
                </c:pt>
                <c:pt idx="577">
                  <c:v>816.39884663341104</c:v>
                </c:pt>
                <c:pt idx="578">
                  <c:v>814.52852244388498</c:v>
                </c:pt>
                <c:pt idx="579">
                  <c:v>812.65819825435904</c:v>
                </c:pt>
                <c:pt idx="580">
                  <c:v>810.78787406483298</c:v>
                </c:pt>
                <c:pt idx="581">
                  <c:v>808.91754987530703</c:v>
                </c:pt>
                <c:pt idx="582">
                  <c:v>807.04722568578097</c:v>
                </c:pt>
                <c:pt idx="583">
                  <c:v>805.176901496254</c:v>
                </c:pt>
                <c:pt idx="584">
                  <c:v>803.30657730672795</c:v>
                </c:pt>
                <c:pt idx="585">
                  <c:v>801.436253117202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D48-4334-81EA-F61D391D6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60737"/>
        <c:axId val="56689385"/>
      </c:scatterChart>
      <c:valAx>
        <c:axId val="55860737"/>
        <c:scaling>
          <c:orientation val="minMax"/>
          <c:max val="0.2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5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lang="pt-BR" sz="15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Axial strain</a:t>
                </a:r>
              </a:p>
            </c:rich>
          </c:tx>
          <c:layout>
            <c:manualLayout>
              <c:xMode val="edge"/>
              <c:yMode val="edge"/>
              <c:x val="0.43803625572543697"/>
              <c:y val="0.91187708316396998"/>
            </c:manualLayout>
          </c:layout>
          <c:overlay val="0"/>
          <c:spPr>
            <a:noFill/>
            <a:ln w="0">
              <a:noFill/>
            </a:ln>
          </c:spPr>
        </c:title>
        <c:numFmt formatCode="[$-409]General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  <a:endParaRPr lang="pt-BR"/>
          </a:p>
        </c:txPr>
        <c:crossAx val="56689385"/>
        <c:crosses val="autoZero"/>
        <c:crossBetween val="midCat"/>
        <c:majorUnit val="0.05"/>
      </c:valAx>
      <c:valAx>
        <c:axId val="56689385"/>
        <c:scaling>
          <c:orientation val="minMax"/>
          <c:max val="1250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5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lang="pt-BR" sz="15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q (kPa)</a:t>
                </a:r>
              </a:p>
            </c:rich>
          </c:tx>
          <c:layout>
            <c:manualLayout>
              <c:xMode val="edge"/>
              <c:yMode val="edge"/>
              <c:x val="0"/>
              <c:y val="0.3554995528818800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10800">
            <a:solidFill>
              <a:srgbClr val="666666"/>
            </a:solidFill>
            <a:round/>
          </a:ln>
        </c:spPr>
        <c:txPr>
          <a:bodyPr/>
          <a:lstStyle/>
          <a:p>
            <a:pPr>
              <a:defRPr sz="1220" b="0" u="none" strike="noStrik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  <a:endParaRPr lang="pt-BR"/>
          </a:p>
        </c:txPr>
        <c:crossAx val="55860737"/>
        <c:crosses val="autoZero"/>
        <c:crossBetween val="midCat"/>
        <c:majorUnit val="250"/>
      </c:valAx>
      <c:spPr>
        <a:solidFill>
          <a:srgbClr val="FFFFFF"/>
        </a:solidFill>
        <a:ln w="0">
          <a:solidFill>
            <a:srgbClr val="000000"/>
          </a:solidFill>
        </a:ln>
      </c:spPr>
    </c:plotArea>
    <c:plotVisOnly val="0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4766789239403899"/>
          <c:y val="2.5445085765384901E-2"/>
          <c:w val="0.83852654667440796"/>
          <c:h val="0.81277944882529896"/>
        </c:manualLayout>
      </c:layout>
      <c:scatterChart>
        <c:scatterStyle val="lineMarker"/>
        <c:varyColors val="0"/>
        <c:ser>
          <c:idx val="0"/>
          <c:order val="0"/>
          <c:tx>
            <c:v>0.0 50kPa%</c:v>
          </c:tx>
          <c:spPr>
            <a:ln w="28800">
              <a:noFill/>
            </a:ln>
          </c:spPr>
          <c:marker>
            <c:symbol val="circle"/>
            <c:size val="5"/>
            <c:spPr>
              <a:solidFill>
                <a:srgbClr val="66666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Exp_res!$A$3:$A$150</c:f>
              <c:numCache>
                <c:formatCode>General</c:formatCode>
                <c:ptCount val="148"/>
                <c:pt idx="0">
                  <c:v>0</c:v>
                </c:pt>
                <c:pt idx="1">
                  <c:v>1.5092298522107401E-3</c:v>
                </c:pt>
                <c:pt idx="2">
                  <c:v>2.5153830870179002E-3</c:v>
                </c:pt>
                <c:pt idx="3">
                  <c:v>5.5338427914393799E-3</c:v>
                </c:pt>
                <c:pt idx="4">
                  <c:v>1.20738388176859E-2</c:v>
                </c:pt>
                <c:pt idx="5">
                  <c:v>2.1129217930950399E-2</c:v>
                </c:pt>
                <c:pt idx="6">
                  <c:v>2.7166137339793301E-2</c:v>
                </c:pt>
                <c:pt idx="7">
                  <c:v>3.1693826896425498E-2</c:v>
                </c:pt>
                <c:pt idx="8">
                  <c:v>3.8736899540075698E-2</c:v>
                </c:pt>
                <c:pt idx="9">
                  <c:v>5.1816891592568803E-2</c:v>
                </c:pt>
                <c:pt idx="10">
                  <c:v>5.6847657766604602E-2</c:v>
                </c:pt>
                <c:pt idx="11">
                  <c:v>6.4393807027658304E-2</c:v>
                </c:pt>
                <c:pt idx="12">
                  <c:v>7.0430726436501195E-2</c:v>
                </c:pt>
                <c:pt idx="13">
                  <c:v>7.7473799080151298E-2</c:v>
                </c:pt>
                <c:pt idx="14">
                  <c:v>8.5523024958608598E-2</c:v>
                </c:pt>
                <c:pt idx="15">
                  <c:v>0.101621476715523</c:v>
                </c:pt>
                <c:pt idx="16">
                  <c:v>0.11017377921138399</c:v>
                </c:pt>
                <c:pt idx="17">
                  <c:v>0.117216851855034</c:v>
                </c:pt>
                <c:pt idx="18">
                  <c:v>0.12677530758570199</c:v>
                </c:pt>
                <c:pt idx="19">
                  <c:v>0.142370682725213</c:v>
                </c:pt>
                <c:pt idx="20">
                  <c:v>0.154444521542899</c:v>
                </c:pt>
                <c:pt idx="21">
                  <c:v>0.17557373947384899</c:v>
                </c:pt>
                <c:pt idx="22">
                  <c:v>0.18865373152634299</c:v>
                </c:pt>
                <c:pt idx="23">
                  <c:v>0.20223680019623899</c:v>
                </c:pt>
                <c:pt idx="24">
                  <c:v>0</c:v>
                </c:pt>
                <c:pt idx="25">
                  <c:v>1.50905432595573E-3</c:v>
                </c:pt>
                <c:pt idx="26">
                  <c:v>2.5150905432595599E-3</c:v>
                </c:pt>
                <c:pt idx="27">
                  <c:v>5.0301810865191199E-3</c:v>
                </c:pt>
                <c:pt idx="28">
                  <c:v>6.5392354124748503E-3</c:v>
                </c:pt>
                <c:pt idx="29">
                  <c:v>1.1066398390342101E-2</c:v>
                </c:pt>
                <c:pt idx="30">
                  <c:v>2.6659959758551299E-2</c:v>
                </c:pt>
                <c:pt idx="31">
                  <c:v>4.0241448692152897E-2</c:v>
                </c:pt>
                <c:pt idx="32">
                  <c:v>4.92957746478873E-2</c:v>
                </c:pt>
                <c:pt idx="33">
                  <c:v>5.8350100603621703E-2</c:v>
                </c:pt>
                <c:pt idx="34">
                  <c:v>6.7907444668008105E-2</c:v>
                </c:pt>
                <c:pt idx="35">
                  <c:v>7.4446680080482899E-2</c:v>
                </c:pt>
                <c:pt idx="36">
                  <c:v>8.6519114688128798E-2</c:v>
                </c:pt>
                <c:pt idx="37">
                  <c:v>9.5573440643863194E-2</c:v>
                </c:pt>
                <c:pt idx="38">
                  <c:v>0.102112676056338</c:v>
                </c:pt>
                <c:pt idx="39">
                  <c:v>0.106136820925553</c:v>
                </c:pt>
                <c:pt idx="40">
                  <c:v>0.11619718309859201</c:v>
                </c:pt>
                <c:pt idx="41">
                  <c:v>0.120221327967807</c:v>
                </c:pt>
                <c:pt idx="42">
                  <c:v>0.13430583501005999</c:v>
                </c:pt>
                <c:pt idx="43">
                  <c:v>0.138832997987928</c:v>
                </c:pt>
                <c:pt idx="44">
                  <c:v>0.153923541247485</c:v>
                </c:pt>
                <c:pt idx="45">
                  <c:v>0.16348088531187099</c:v>
                </c:pt>
                <c:pt idx="46">
                  <c:v>0.16851106639839</c:v>
                </c:pt>
                <c:pt idx="47">
                  <c:v>0.18008048289738399</c:v>
                </c:pt>
                <c:pt idx="48">
                  <c:v>0.18561368209255499</c:v>
                </c:pt>
                <c:pt idx="49">
                  <c:v>0.197686116700201</c:v>
                </c:pt>
              </c:numCache>
            </c:numRef>
          </c:xVal>
          <c:yVal>
            <c:numRef>
              <c:f>Exp_res!$C$3:$C$150</c:f>
              <c:numCache>
                <c:formatCode>General</c:formatCode>
                <c:ptCount val="148"/>
                <c:pt idx="0">
                  <c:v>0</c:v>
                </c:pt>
                <c:pt idx="1">
                  <c:v>0</c:v>
                </c:pt>
                <c:pt idx="2">
                  <c:v>-2.3497693153098499E-4</c:v>
                </c:pt>
                <c:pt idx="3">
                  <c:v>5.1694924936816495E-4</c:v>
                </c:pt>
                <c:pt idx="4">
                  <c:v>-1.8395336925568499E-3</c:v>
                </c:pt>
                <c:pt idx="5">
                  <c:v>-6.2101046190331599E-3</c:v>
                </c:pt>
                <c:pt idx="6">
                  <c:v>-8.8552735054105297E-3</c:v>
                </c:pt>
                <c:pt idx="7">
                  <c:v>-1.09834931424197E-2</c:v>
                </c:pt>
                <c:pt idx="8">
                  <c:v>-1.39710569861708E-2</c:v>
                </c:pt>
                <c:pt idx="9">
                  <c:v>-1.7475570079290102E-2</c:v>
                </c:pt>
                <c:pt idx="10">
                  <c:v>-1.9086840466931099E-2</c:v>
                </c:pt>
                <c:pt idx="11">
                  <c:v>-2.2134826950218699E-2</c:v>
                </c:pt>
                <c:pt idx="12">
                  <c:v>-2.3692388324938401E-2</c:v>
                </c:pt>
                <c:pt idx="13">
                  <c:v>-2.6854506460683901E-2</c:v>
                </c:pt>
                <c:pt idx="14">
                  <c:v>-3.00703336093508E-2</c:v>
                </c:pt>
                <c:pt idx="15">
                  <c:v>-3.5367385008720699E-2</c:v>
                </c:pt>
                <c:pt idx="16">
                  <c:v>-3.6978655396361797E-2</c:v>
                </c:pt>
                <c:pt idx="17">
                  <c:v>-3.8126685547556001E-2</c:v>
                </c:pt>
                <c:pt idx="18">
                  <c:v>-3.9160584046292399E-2</c:v>
                </c:pt>
                <c:pt idx="19">
                  <c:v>-4.1752043919748398E-2</c:v>
                </c:pt>
                <c:pt idx="20">
                  <c:v>-4.2839651431406001E-2</c:v>
                </c:pt>
                <c:pt idx="21">
                  <c:v>-4.5773506262235801E-2</c:v>
                </c:pt>
                <c:pt idx="22">
                  <c:v>-4.7673462594329197E-2</c:v>
                </c:pt>
                <c:pt idx="23">
                  <c:v>-4.8593229440607601E-2</c:v>
                </c:pt>
                <c:pt idx="24">
                  <c:v>0</c:v>
                </c:pt>
                <c:pt idx="25">
                  <c:v>1.1406529618387099E-4</c:v>
                </c:pt>
                <c:pt idx="26">
                  <c:v>6.9110150040816603E-4</c:v>
                </c:pt>
                <c:pt idx="27">
                  <c:v>9.1923209277590997E-4</c:v>
                </c:pt>
                <c:pt idx="28">
                  <c:v>6.9110150040816603E-4</c:v>
                </c:pt>
                <c:pt idx="29">
                  <c:v>-8.0516679659203903E-4</c:v>
                </c:pt>
                <c:pt idx="30">
                  <c:v>-8.2730888349832107E-3</c:v>
                </c:pt>
                <c:pt idx="31">
                  <c:v>-1.2010404715831299E-2</c:v>
                </c:pt>
                <c:pt idx="32">
                  <c:v>-1.4305130086118599E-2</c:v>
                </c:pt>
                <c:pt idx="33">
                  <c:v>-1.7525797272486699E-2</c:v>
                </c:pt>
                <c:pt idx="34">
                  <c:v>-1.8042445966966601E-2</c:v>
                </c:pt>
                <c:pt idx="35">
                  <c:v>-1.9706457346590201E-2</c:v>
                </c:pt>
                <c:pt idx="36">
                  <c:v>-2.1947504930438001E-2</c:v>
                </c:pt>
                <c:pt idx="37">
                  <c:v>-2.3329707931254301E-2</c:v>
                </c:pt>
                <c:pt idx="38">
                  <c:v>-2.4591135912581899E-2</c:v>
                </c:pt>
                <c:pt idx="39">
                  <c:v>-2.4591135912581899E-2</c:v>
                </c:pt>
                <c:pt idx="40">
                  <c:v>-2.5973338913398199E-2</c:v>
                </c:pt>
                <c:pt idx="41">
                  <c:v>-2.60874042095821E-2</c:v>
                </c:pt>
                <c:pt idx="42">
                  <c:v>-2.86706476819815E-2</c:v>
                </c:pt>
                <c:pt idx="43">
                  <c:v>-2.87847129781654E-2</c:v>
                </c:pt>
                <c:pt idx="44">
                  <c:v>-3.13679564505649E-2</c:v>
                </c:pt>
                <c:pt idx="45">
                  <c:v>-3.2287188543340797E-2</c:v>
                </c:pt>
                <c:pt idx="46">
                  <c:v>-3.2287188543340797E-2</c:v>
                </c:pt>
                <c:pt idx="47">
                  <c:v>-3.3380873442045003E-2</c:v>
                </c:pt>
                <c:pt idx="48">
                  <c:v>-3.3266808145861103E-2</c:v>
                </c:pt>
                <c:pt idx="49">
                  <c:v>-3.4011587432708698E-2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BE-4653-B432-BC877925E7CC}"/>
            </c:ext>
          </c:extLst>
        </c:ser>
        <c:ser>
          <c:idx val="1"/>
          <c:order val="1"/>
          <c:tx>
            <c:v>0.5 50 kPa%</c:v>
          </c:tx>
          <c:spPr>
            <a:ln w="2880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Exp_res!$E$3:$E$150</c:f>
              <c:numCache>
                <c:formatCode>General</c:formatCode>
                <c:ptCount val="148"/>
                <c:pt idx="0">
                  <c:v>0</c:v>
                </c:pt>
                <c:pt idx="1">
                  <c:v>1.0064211273195E-3</c:v>
                </c:pt>
                <c:pt idx="2">
                  <c:v>3.0192633819584999E-3</c:v>
                </c:pt>
                <c:pt idx="3">
                  <c:v>6.0385267639169902E-3</c:v>
                </c:pt>
                <c:pt idx="4">
                  <c:v>1.50963169097925E-2</c:v>
                </c:pt>
                <c:pt idx="5">
                  <c:v>2.31476859283485E-2</c:v>
                </c:pt>
                <c:pt idx="6">
                  <c:v>3.3715107765203201E-2</c:v>
                </c:pt>
                <c:pt idx="7">
                  <c:v>4.4785740165717701E-2</c:v>
                </c:pt>
                <c:pt idx="8">
                  <c:v>4.8308214111335901E-2</c:v>
                </c:pt>
                <c:pt idx="9">
                  <c:v>5.6359583129891901E-2</c:v>
                </c:pt>
                <c:pt idx="10">
                  <c:v>6.1894899330149203E-2</c:v>
                </c:pt>
                <c:pt idx="11">
                  <c:v>6.5920583839427199E-2</c:v>
                </c:pt>
                <c:pt idx="12">
                  <c:v>7.2462321167003907E-2</c:v>
                </c:pt>
                <c:pt idx="13">
                  <c:v>7.6991216239941596E-2</c:v>
                </c:pt>
                <c:pt idx="14">
                  <c:v>8.4539374694837896E-2</c:v>
                </c:pt>
                <c:pt idx="15">
                  <c:v>9.3093954277053595E-2</c:v>
                </c:pt>
                <c:pt idx="16">
                  <c:v>0.105171007804888</c:v>
                </c:pt>
                <c:pt idx="17">
                  <c:v>0.110706324005145</c:v>
                </c:pt>
                <c:pt idx="18">
                  <c:v>0.11926090358736099</c:v>
                </c:pt>
                <c:pt idx="19">
                  <c:v>0.127815483169576</c:v>
                </c:pt>
                <c:pt idx="20">
                  <c:v>0.13687327331545199</c:v>
                </c:pt>
                <c:pt idx="21">
                  <c:v>0.14089895782473</c:v>
                </c:pt>
                <c:pt idx="22">
                  <c:v>0.14542785289766799</c:v>
                </c:pt>
                <c:pt idx="23">
                  <c:v>0.14995674797060499</c:v>
                </c:pt>
                <c:pt idx="24">
                  <c:v>0.15800811698916101</c:v>
                </c:pt>
                <c:pt idx="25">
                  <c:v>0.172098012771634</c:v>
                </c:pt>
                <c:pt idx="26">
                  <c:v>0.18719432968142699</c:v>
                </c:pt>
                <c:pt idx="27">
                  <c:v>0</c:v>
                </c:pt>
                <c:pt idx="28">
                  <c:v>1.5092872446511201E-3</c:v>
                </c:pt>
                <c:pt idx="29">
                  <c:v>2.5154787410852E-3</c:v>
                </c:pt>
                <c:pt idx="30">
                  <c:v>4.0247659857363099E-3</c:v>
                </c:pt>
                <c:pt idx="31">
                  <c:v>5.5340532303874302E-3</c:v>
                </c:pt>
                <c:pt idx="32">
                  <c:v>1.20742979572089E-2</c:v>
                </c:pt>
                <c:pt idx="33">
                  <c:v>1.50928724465112E-2</c:v>
                </c:pt>
                <c:pt idx="34">
                  <c:v>2.1633117173332699E-2</c:v>
                </c:pt>
                <c:pt idx="35">
                  <c:v>3.21981278858905E-2</c:v>
                </c:pt>
                <c:pt idx="36">
                  <c:v>4.57817130877506E-2</c:v>
                </c:pt>
                <c:pt idx="37">
                  <c:v>5.4837436555657301E-2</c:v>
                </c:pt>
                <c:pt idx="38">
                  <c:v>6.2886968527129897E-2</c:v>
                </c:pt>
                <c:pt idx="39">
                  <c:v>7.2445787743253706E-2</c:v>
                </c:pt>
                <c:pt idx="40">
                  <c:v>8.5023181448679597E-2</c:v>
                </c:pt>
                <c:pt idx="41">
                  <c:v>9.6091287909454495E-2</c:v>
                </c:pt>
                <c:pt idx="42">
                  <c:v>0.118730596579221</c:v>
                </c:pt>
                <c:pt idx="43">
                  <c:v>0.123258458313175</c:v>
                </c:pt>
                <c:pt idx="44">
                  <c:v>0.13281727752929801</c:v>
                </c:pt>
                <c:pt idx="45">
                  <c:v>0.14187300099720501</c:v>
                </c:pt>
                <c:pt idx="46">
                  <c:v>0.15595968194728199</c:v>
                </c:pt>
                <c:pt idx="47">
                  <c:v>0.16048754368123599</c:v>
                </c:pt>
                <c:pt idx="48">
                  <c:v>0.18614542684030499</c:v>
                </c:pt>
                <c:pt idx="49">
                  <c:v>0.190673288574258</c:v>
                </c:pt>
              </c:numCache>
            </c:numRef>
          </c:xVal>
          <c:yVal>
            <c:numRef>
              <c:f>Exp_res!$G$3:$G$150</c:f>
              <c:numCache>
                <c:formatCode>General</c:formatCode>
                <c:ptCount val="148"/>
                <c:pt idx="0">
                  <c:v>0</c:v>
                </c:pt>
                <c:pt idx="1">
                  <c:v>-1.14283703907067E-4</c:v>
                </c:pt>
                <c:pt idx="2">
                  <c:v>6.3192165689790101E-4</c:v>
                </c:pt>
                <c:pt idx="3">
                  <c:v>1.4386301550654401E-3</c:v>
                </c:pt>
                <c:pt idx="4">
                  <c:v>-1.09577904334423E-3</c:v>
                </c:pt>
                <c:pt idx="5">
                  <c:v>-3.9730393534751001E-3</c:v>
                </c:pt>
                <c:pt idx="6">
                  <c:v>-9.7880631110994001E-3</c:v>
                </c:pt>
                <c:pt idx="7">
                  <c:v>-1.23762528760536E-2</c:v>
                </c:pt>
                <c:pt idx="8">
                  <c:v>-1.3411528782035199E-2</c:v>
                </c:pt>
                <c:pt idx="9">
                  <c:v>-1.57711511391753E-2</c:v>
                </c:pt>
                <c:pt idx="10">
                  <c:v>-1.755935497678E-2</c:v>
                </c:pt>
                <c:pt idx="11">
                  <c:v>-1.8655134020124201E-2</c:v>
                </c:pt>
                <c:pt idx="12">
                  <c:v>-2.0954253239901698E-2</c:v>
                </c:pt>
                <c:pt idx="13">
                  <c:v>-2.23928833949671E-2</c:v>
                </c:pt>
                <c:pt idx="14">
                  <c:v>-2.2910521347957898E-2</c:v>
                </c:pt>
                <c:pt idx="15">
                  <c:v>-2.40668035286647E-2</c:v>
                </c:pt>
                <c:pt idx="16">
                  <c:v>-2.5848284795451398E-2</c:v>
                </c:pt>
                <c:pt idx="17">
                  <c:v>-2.6654993293618898E-2</c:v>
                </c:pt>
                <c:pt idx="18">
                  <c:v>-2.7172631246609801E-2</c:v>
                </c:pt>
                <c:pt idx="19">
                  <c:v>-2.80936234486844E-2</c:v>
                </c:pt>
                <c:pt idx="20">
                  <c:v>-2.88398288094893E-2</c:v>
                </c:pt>
                <c:pt idx="21">
                  <c:v>-2.9075118788121499E-2</c:v>
                </c:pt>
                <c:pt idx="22">
                  <c:v>-2.9592756741112398E-2</c:v>
                </c:pt>
                <c:pt idx="23">
                  <c:v>-2.9592756741112398E-2</c:v>
                </c:pt>
                <c:pt idx="24">
                  <c:v>-3.0399465239279898E-2</c:v>
                </c:pt>
                <c:pt idx="25">
                  <c:v>-3.1206173737447399E-2</c:v>
                </c:pt>
                <c:pt idx="26">
                  <c:v>-3.1952379098252402E-2</c:v>
                </c:pt>
                <c:pt idx="27">
                  <c:v>0</c:v>
                </c:pt>
                <c:pt idx="28">
                  <c:v>-1.14153357242099E-4</c:v>
                </c:pt>
                <c:pt idx="29">
                  <c:v>6.9163504681978298E-4</c:v>
                </c:pt>
                <c:pt idx="30">
                  <c:v>8.0578840406188203E-4</c:v>
                </c:pt>
                <c:pt idx="31">
                  <c:v>8.0578840406188203E-4</c:v>
                </c:pt>
                <c:pt idx="32">
                  <c:v>-2.0144710101547099E-3</c:v>
                </c:pt>
                <c:pt idx="33">
                  <c:v>-3.33730697348963E-3</c:v>
                </c:pt>
                <c:pt idx="34">
                  <c:v>-8.8569575413135308E-3</c:v>
                </c:pt>
                <c:pt idx="35">
                  <c:v>-1.3517100478138099E-2</c:v>
                </c:pt>
                <c:pt idx="36">
                  <c:v>-2.1971163817420699E-2</c:v>
                </c:pt>
                <c:pt idx="37">
                  <c:v>-2.5946386610792599E-2</c:v>
                </c:pt>
                <c:pt idx="38">
                  <c:v>-2.8477905180220399E-2</c:v>
                </c:pt>
                <c:pt idx="39">
                  <c:v>-3.00290478580395E-2</c:v>
                </c:pt>
                <c:pt idx="40">
                  <c:v>-3.2097238095131701E-2</c:v>
                </c:pt>
                <c:pt idx="41">
                  <c:v>-3.2788873141951398E-2</c:v>
                </c:pt>
                <c:pt idx="42">
                  <c:v>-3.5320391711379198E-2</c:v>
                </c:pt>
                <c:pt idx="43">
                  <c:v>-3.5320391711379198E-2</c:v>
                </c:pt>
                <c:pt idx="44">
                  <c:v>-3.5891158497589698E-2</c:v>
                </c:pt>
                <c:pt idx="45">
                  <c:v>-3.6985687746440399E-2</c:v>
                </c:pt>
                <c:pt idx="46">
                  <c:v>-3.8019782864986501E-2</c:v>
                </c:pt>
                <c:pt idx="47">
                  <c:v>-3.80802169952911E-2</c:v>
                </c:pt>
                <c:pt idx="48">
                  <c:v>-3.7334862721533899E-2</c:v>
                </c:pt>
                <c:pt idx="49">
                  <c:v>-3.7334862721533899E-2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BE-4653-B432-BC877925E7CC}"/>
            </c:ext>
          </c:extLst>
        </c:ser>
        <c:ser>
          <c:idx val="2"/>
          <c:order val="2"/>
          <c:tx>
            <c:v>0.5% 50 kPa L50</c:v>
          </c:tx>
          <c:spPr>
            <a:ln w="2880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Exp_res!$I$3:$I$150</c:f>
              <c:numCache>
                <c:formatCode>General</c:formatCode>
                <c:ptCount val="148"/>
                <c:pt idx="0">
                  <c:v>0</c:v>
                </c:pt>
                <c:pt idx="1">
                  <c:v>5.0301810865191097E-4</c:v>
                </c:pt>
                <c:pt idx="2">
                  <c:v>5.5331991951710303E-3</c:v>
                </c:pt>
                <c:pt idx="3">
                  <c:v>1.2072434607645901E-2</c:v>
                </c:pt>
                <c:pt idx="4">
                  <c:v>1.8611670020120701E-2</c:v>
                </c:pt>
                <c:pt idx="5">
                  <c:v>2.8169014084507001E-2</c:v>
                </c:pt>
                <c:pt idx="6">
                  <c:v>3.4205231388330003E-2</c:v>
                </c:pt>
                <c:pt idx="7">
                  <c:v>4.4265593561368201E-2</c:v>
                </c:pt>
                <c:pt idx="8">
                  <c:v>5.48289738430583E-2</c:v>
                </c:pt>
                <c:pt idx="9">
                  <c:v>6.5392354124748503E-2</c:v>
                </c:pt>
                <c:pt idx="10">
                  <c:v>7.5452716297786701E-2</c:v>
                </c:pt>
                <c:pt idx="11">
                  <c:v>8.5513078470824996E-2</c:v>
                </c:pt>
                <c:pt idx="12">
                  <c:v>0.11267605633802801</c:v>
                </c:pt>
                <c:pt idx="13">
                  <c:v>0.12323943661971801</c:v>
                </c:pt>
                <c:pt idx="14">
                  <c:v>0.13380281690140799</c:v>
                </c:pt>
                <c:pt idx="15">
                  <c:v>0.14486921529175101</c:v>
                </c:pt>
                <c:pt idx="16">
                  <c:v>0.15593561368209299</c:v>
                </c:pt>
                <c:pt idx="17">
                  <c:v>0.16750503018108701</c:v>
                </c:pt>
                <c:pt idx="18">
                  <c:v>0.17957746478873199</c:v>
                </c:pt>
                <c:pt idx="19">
                  <c:v>0.191146881287726</c:v>
                </c:pt>
                <c:pt idx="20">
                  <c:v>0.20271629778672001</c:v>
                </c:pt>
                <c:pt idx="21">
                  <c:v>0</c:v>
                </c:pt>
                <c:pt idx="22">
                  <c:v>5.0301810865191205E-4</c:v>
                </c:pt>
                <c:pt idx="23">
                  <c:v>4.0241448692152904E-3</c:v>
                </c:pt>
                <c:pt idx="24">
                  <c:v>8.0482897384305807E-3</c:v>
                </c:pt>
                <c:pt idx="25">
                  <c:v>1.60965794768612E-2</c:v>
                </c:pt>
                <c:pt idx="26">
                  <c:v>2.36418511066398E-2</c:v>
                </c:pt>
                <c:pt idx="27">
                  <c:v>3.6217303822937599E-2</c:v>
                </c:pt>
                <c:pt idx="28">
                  <c:v>4.7283702213279703E-2</c:v>
                </c:pt>
                <c:pt idx="29">
                  <c:v>5.8350100603621703E-2</c:v>
                </c:pt>
                <c:pt idx="30">
                  <c:v>6.8913480885311906E-2</c:v>
                </c:pt>
                <c:pt idx="31">
                  <c:v>7.9979879275653906E-2</c:v>
                </c:pt>
                <c:pt idx="32">
                  <c:v>9.3058350100603607E-2</c:v>
                </c:pt>
                <c:pt idx="33">
                  <c:v>0.103621730382294</c:v>
                </c:pt>
                <c:pt idx="34">
                  <c:v>0.114688128772636</c:v>
                </c:pt>
                <c:pt idx="35">
                  <c:v>0.125754527162978</c:v>
                </c:pt>
                <c:pt idx="36">
                  <c:v>0.13782696177062401</c:v>
                </c:pt>
                <c:pt idx="37">
                  <c:v>0.14989939637826999</c:v>
                </c:pt>
                <c:pt idx="38">
                  <c:v>0.161971830985916</c:v>
                </c:pt>
                <c:pt idx="39">
                  <c:v>0.17454728370221301</c:v>
                </c:pt>
                <c:pt idx="40">
                  <c:v>0.18712273641851099</c:v>
                </c:pt>
                <c:pt idx="41">
                  <c:v>0.20020120724346099</c:v>
                </c:pt>
              </c:numCache>
            </c:numRef>
          </c:xVal>
          <c:yVal>
            <c:numRef>
              <c:f>Exp_res!$K$3:$K$150</c:f>
              <c:numCache>
                <c:formatCode>General</c:formatCode>
                <c:ptCount val="148"/>
                <c:pt idx="0">
                  <c:v>0</c:v>
                </c:pt>
                <c:pt idx="1">
                  <c:v>-5.3677786439470601E-5</c:v>
                </c:pt>
                <c:pt idx="2">
                  <c:v>1.3218154910719299E-3</c:v>
                </c:pt>
                <c:pt idx="3">
                  <c:v>0</c:v>
                </c:pt>
                <c:pt idx="4">
                  <c:v>-1.8384641855518299E-3</c:v>
                </c:pt>
                <c:pt idx="5">
                  <c:v>-6.2064940570636402E-3</c:v>
                </c:pt>
                <c:pt idx="6">
                  <c:v>-9.0782556315752508E-3</c:v>
                </c:pt>
                <c:pt idx="7">
                  <c:v>-1.2701506216239399E-2</c:v>
                </c:pt>
                <c:pt idx="8">
                  <c:v>-1.5231071902199401E-2</c:v>
                </c:pt>
                <c:pt idx="9">
                  <c:v>-1.67810179856391E-2</c:v>
                </c:pt>
                <c:pt idx="10">
                  <c:v>-1.9082453079231301E-2</c:v>
                </c:pt>
                <c:pt idx="11">
                  <c:v>-2.0746464458854901E-2</c:v>
                </c:pt>
                <c:pt idx="12">
                  <c:v>-2.31082870621915E-2</c:v>
                </c:pt>
                <c:pt idx="13">
                  <c:v>-2.4597845635886802E-2</c:v>
                </c:pt>
                <c:pt idx="14">
                  <c:v>-2.5805595830774901E-2</c:v>
                </c:pt>
                <c:pt idx="15">
                  <c:v>-2.6610762627366901E-2</c:v>
                </c:pt>
                <c:pt idx="16">
                  <c:v>-2.7818512822255E-2</c:v>
                </c:pt>
                <c:pt idx="17">
                  <c:v>-2.8684067128591399E-2</c:v>
                </c:pt>
                <c:pt idx="18">
                  <c:v>-2.9771042303990702E-2</c:v>
                </c:pt>
                <c:pt idx="19">
                  <c:v>-3.0750661906511E-2</c:v>
                </c:pt>
                <c:pt idx="20">
                  <c:v>-3.14417634069191E-2</c:v>
                </c:pt>
                <c:pt idx="21">
                  <c:v>0</c:v>
                </c:pt>
                <c:pt idx="22">
                  <c:v>3.4219588855161602E-4</c:v>
                </c:pt>
                <c:pt idx="23">
                  <c:v>1.09368489870419E-3</c:v>
                </c:pt>
                <c:pt idx="24">
                  <c:v>9.1923209277590997E-4</c:v>
                </c:pt>
                <c:pt idx="25">
                  <c:v>-2.6436309821438598E-3</c:v>
                </c:pt>
                <c:pt idx="26">
                  <c:v>-6.6090774553596602E-3</c:v>
                </c:pt>
                <c:pt idx="27">
                  <c:v>-9.4875487531762004E-3</c:v>
                </c:pt>
                <c:pt idx="28">
                  <c:v>-1.3104089614535399E-2</c:v>
                </c:pt>
                <c:pt idx="29">
                  <c:v>-1.66669526894552E-2</c:v>
                </c:pt>
                <c:pt idx="30">
                  <c:v>-2.01761379779355E-2</c:v>
                </c:pt>
                <c:pt idx="31">
                  <c:v>-2.4141584451151301E-2</c:v>
                </c:pt>
                <c:pt idx="32">
                  <c:v>-2.6496697331183001E-2</c:v>
                </c:pt>
                <c:pt idx="33">
                  <c:v>-2.8221096220550999E-2</c:v>
                </c:pt>
                <c:pt idx="34">
                  <c:v>-2.9542911711622901E-2</c:v>
                </c:pt>
                <c:pt idx="35">
                  <c:v>-3.05225313141432E-2</c:v>
                </c:pt>
                <c:pt idx="36">
                  <c:v>-3.1616216212847499E-2</c:v>
                </c:pt>
                <c:pt idx="37">
                  <c:v>-3.27635788979911E-2</c:v>
                </c:pt>
                <c:pt idx="38">
                  <c:v>-3.3454680398399203E-2</c:v>
                </c:pt>
                <c:pt idx="39">
                  <c:v>-3.4373912491175197E-2</c:v>
                </c:pt>
                <c:pt idx="40">
                  <c:v>-3.5179079287767298E-2</c:v>
                </c:pt>
                <c:pt idx="41">
                  <c:v>-3.5870180788175401E-2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BE-4653-B432-BC877925E7CC}"/>
            </c:ext>
          </c:extLst>
        </c:ser>
        <c:ser>
          <c:idx val="3"/>
          <c:order val="3"/>
          <c:tx>
            <c:v>0 50kPa%</c:v>
          </c:tx>
          <c:spPr>
            <a:ln w="1440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44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Exp_res!$AW$3:$AW$650</c:f>
              <c:numCache>
                <c:formatCode>General</c:formatCode>
                <c:ptCount val="648"/>
                <c:pt idx="0">
                  <c:v>0</c:v>
                </c:pt>
                <c:pt idx="1">
                  <c:v>1.19456662583894E-5</c:v>
                </c:pt>
                <c:pt idx="2">
                  <c:v>3.5727506467735899E-5</c:v>
                </c:pt>
                <c:pt idx="3">
                  <c:v>5.9442597208427497E-5</c:v>
                </c:pt>
                <c:pt idx="4">
                  <c:v>8.3090630053618902E-5</c:v>
                </c:pt>
                <c:pt idx="5">
                  <c:v>1.0667131276691801E-4</c:v>
                </c:pt>
                <c:pt idx="6">
                  <c:v>1.3018436897440299E-4</c:v>
                </c:pt>
                <c:pt idx="7">
                  <c:v>1.5362953787563199E-4</c:v>
                </c:pt>
                <c:pt idx="8">
                  <c:v>1.77006573954827E-4</c:v>
                </c:pt>
                <c:pt idx="9">
                  <c:v>2.00315246694559E-4</c:v>
                </c:pt>
                <c:pt idx="10">
                  <c:v>2.23555340290604E-4</c:v>
                </c:pt>
                <c:pt idx="11">
                  <c:v>2.46726653369863E-4</c:v>
                </c:pt>
                <c:pt idx="12">
                  <c:v>2.6982899871056E-4</c:v>
                </c:pt>
                <c:pt idx="13">
                  <c:v>2.9286220296537499E-4</c:v>
                </c:pt>
                <c:pt idx="14">
                  <c:v>3.1582610638820099E-4</c:v>
                </c:pt>
                <c:pt idx="15">
                  <c:v>3.3872056256344102E-4</c:v>
                </c:pt>
                <c:pt idx="16">
                  <c:v>3.6154543813996898E-4</c:v>
                </c:pt>
                <c:pt idx="17">
                  <c:v>3.8430061256772101E-4</c:v>
                </c:pt>
                <c:pt idx="18">
                  <c:v>4.0698597783886598E-4</c:v>
                </c:pt>
                <c:pt idx="19">
                  <c:v>4.2960143823230997E-4</c:v>
                </c:pt>
                <c:pt idx="20">
                  <c:v>4.5214691006269703E-4</c:v>
                </c:pt>
                <c:pt idx="21">
                  <c:v>4.7462232143270799E-4</c:v>
                </c:pt>
                <c:pt idx="22">
                  <c:v>4.9702761199029301E-4</c:v>
                </c:pt>
                <c:pt idx="23">
                  <c:v>5.1936273268881402E-4</c:v>
                </c:pt>
                <c:pt idx="24">
                  <c:v>5.4162764555248596E-4</c:v>
                </c:pt>
                <c:pt idx="25">
                  <c:v>5.6382232344460504E-4</c:v>
                </c:pt>
                <c:pt idx="26">
                  <c:v>5.8594674984037204E-4</c:v>
                </c:pt>
                <c:pt idx="27">
                  <c:v>6.0800091860380601E-4</c:v>
                </c:pt>
                <c:pt idx="28">
                  <c:v>6.2998483376814002E-4</c:v>
                </c:pt>
                <c:pt idx="29">
                  <c:v>6.5189850931985098E-4</c:v>
                </c:pt>
                <c:pt idx="30">
                  <c:v>6.7374196898715695E-4</c:v>
                </c:pt>
                <c:pt idx="31">
                  <c:v>6.9551524603144105E-4</c:v>
                </c:pt>
                <c:pt idx="32">
                  <c:v>7.1721838304261004E-4</c:v>
                </c:pt>
                <c:pt idx="33">
                  <c:v>7.3885143173776197E-4</c:v>
                </c:pt>
                <c:pt idx="34">
                  <c:v>7.6041445276351597E-4</c:v>
                </c:pt>
                <c:pt idx="35">
                  <c:v>7.8190751550137702E-4</c:v>
                </c:pt>
                <c:pt idx="36">
                  <c:v>8.0333069787637496E-4</c:v>
                </c:pt>
                <c:pt idx="37">
                  <c:v>8.2468408616864905E-4</c:v>
                </c:pt>
                <c:pt idx="38">
                  <c:v>8.4596777482869696E-4</c:v>
                </c:pt>
                <c:pt idx="39">
                  <c:v>8.6718186629454203E-4</c:v>
                </c:pt>
                <c:pt idx="40">
                  <c:v>8.8832647081264597E-4</c:v>
                </c:pt>
                <c:pt idx="41">
                  <c:v>9.0940170626071203E-4</c:v>
                </c:pt>
                <c:pt idx="42">
                  <c:v>9.3040769797386399E-4</c:v>
                </c:pt>
                <c:pt idx="43">
                  <c:v>9.5134457857260499E-4</c:v>
                </c:pt>
                <c:pt idx="44">
                  <c:v>9.7221248779395895E-4</c:v>
                </c:pt>
                <c:pt idx="45">
                  <c:v>9.9301157232434701E-4</c:v>
                </c:pt>
                <c:pt idx="46">
                  <c:v>1.0137419856346599E-3</c:v>
                </c:pt>
                <c:pt idx="47">
                  <c:v>1.0344038878182E-3</c:v>
                </c:pt>
                <c:pt idx="48">
                  <c:v>1.05499744542991E-3</c:v>
                </c:pt>
                <c:pt idx="49">
                  <c:v>1.0755228313279199E-3</c:v>
                </c:pt>
                <c:pt idx="50">
                  <c:v>1.09598022451707E-3</c:v>
                </c:pt>
                <c:pt idx="51">
                  <c:v>1.11636980999397E-3</c:v>
                </c:pt>
                <c:pt idx="52">
                  <c:v>1.13669177859417E-3</c:v>
                </c:pt>
                <c:pt idx="53">
                  <c:v>1.1569463268408099E-3</c:v>
                </c:pt>
                <c:pt idx="54">
                  <c:v>1.17713365679502E-3</c:v>
                </c:pt>
                <c:pt idx="55">
                  <c:v>1.19725397590753E-3</c:v>
                </c:pt>
                <c:pt idx="56">
                  <c:v>1.2173074968724999E-3</c:v>
                </c:pt>
                <c:pt idx="57">
                  <c:v>1.2372944374820301E-3</c:v>
                </c:pt>
                <c:pt idx="58">
                  <c:v>1.25721502048263E-3</c:v>
                </c:pt>
                <c:pt idx="59">
                  <c:v>1.27706947343276E-3</c:v>
                </c:pt>
                <c:pt idx="60">
                  <c:v>1.29685802856204E-3</c:v>
                </c:pt>
                <c:pt idx="61">
                  <c:v>1.31658092263132E-3</c:v>
                </c:pt>
                <c:pt idx="62">
                  <c:v>1.33623839679409E-3</c:v>
                </c:pt>
                <c:pt idx="63">
                  <c:v>1.35583069645977E-3</c:v>
                </c:pt>
                <c:pt idx="64">
                  <c:v>1.37535807115712E-3</c:v>
                </c:pt>
                <c:pt idx="65">
                  <c:v>1.3948207743999801E-3</c:v>
                </c:pt>
                <c:pt idx="66">
                  <c:v>1.4142190635530801E-3</c:v>
                </c:pt>
                <c:pt idx="67">
                  <c:v>1.4335531997002101E-3</c:v>
                </c:pt>
                <c:pt idx="68">
                  <c:v>1.4528234475124299E-3</c:v>
                </c:pt>
                <c:pt idx="69">
                  <c:v>1.47203007511808E-3</c:v>
                </c:pt>
                <c:pt idx="70">
                  <c:v>1.4911733539739801E-3</c:v>
                </c:pt>
                <c:pt idx="71">
                  <c:v>1.51025355873745E-3</c:v>
                </c:pt>
                <c:pt idx="72">
                  <c:v>1.5292709671395699E-3</c:v>
                </c:pt>
                <c:pt idx="73">
                  <c:v>1.5482258598598501E-3</c:v>
                </c:pt>
                <c:pt idx="74">
                  <c:v>1.5671185204018099E-3</c:v>
                </c:pt>
                <c:pt idx="75">
                  <c:v>1.58594923496998E-3</c:v>
                </c:pt>
                <c:pt idx="76">
                  <c:v>1.6047182923478399E-3</c:v>
                </c:pt>
                <c:pt idx="77">
                  <c:v>1.62342598377715E-3</c:v>
                </c:pt>
                <c:pt idx="78">
                  <c:v>1.64207260283863E-3</c:v>
                </c:pt>
                <c:pt idx="79">
                  <c:v>1.6606584453336499E-3</c:v>
                </c:pt>
                <c:pt idx="80">
                  <c:v>1.6791838091672301E-3</c:v>
                </c:pt>
                <c:pt idx="81">
                  <c:v>1.6976489942326901E-3</c:v>
                </c:pt>
                <c:pt idx="82">
                  <c:v>1.7160543022973001E-3</c:v>
                </c:pt>
                <c:pt idx="83">
                  <c:v>1.7344000368893801E-3</c:v>
                </c:pt>
                <c:pt idx="84">
                  <c:v>1.75268650318663E-3</c:v>
                </c:pt>
                <c:pt idx="85">
                  <c:v>1.77091400790637E-3</c:v>
                </c:pt>
                <c:pt idx="86">
                  <c:v>1.7890828591965199E-3</c:v>
                </c:pt>
                <c:pt idx="87">
                  <c:v>1.80719336652882E-3</c:v>
                </c:pt>
                <c:pt idx="88">
                  <c:v>1.8252458405927899E-3</c:v>
                </c:pt>
                <c:pt idx="89">
                  <c:v>1.8432405931918801E-3</c:v>
                </c:pt>
                <c:pt idx="90">
                  <c:v>1.8611779371405801E-3</c:v>
                </c:pt>
                <c:pt idx="91">
                  <c:v>1.87905818616379E-3</c:v>
                </c:pt>
                <c:pt idx="92">
                  <c:v>1.8968816547970701E-3</c:v>
                </c:pt>
                <c:pt idx="93">
                  <c:v>1.9146486582892199E-3</c:v>
                </c:pt>
                <c:pt idx="94">
                  <c:v>1.9323595125058299E-3</c:v>
                </c:pt>
                <c:pt idx="95">
                  <c:v>1.95001453383541E-3</c:v>
                </c:pt>
                <c:pt idx="96">
                  <c:v>1.9676140390961698E-3</c:v>
                </c:pt>
                <c:pt idx="97">
                  <c:v>1.9851583454456299E-3</c:v>
                </c:pt>
                <c:pt idx="98">
                  <c:v>2.0026477702908599E-3</c:v>
                </c:pt>
                <c:pt idx="99">
                  <c:v>2.0200826312016802E-3</c:v>
                </c:pt>
                <c:pt idx="100">
                  <c:v>2.0374632458247202E-3</c:v>
                </c:pt>
                <c:pt idx="101">
                  <c:v>2.0547899317998799E-3</c:v>
                </c:pt>
                <c:pt idx="102">
                  <c:v>2.0720630066783301E-3</c:v>
                </c:pt>
                <c:pt idx="103">
                  <c:v>2.0892827878422299E-3</c:v>
                </c:pt>
                <c:pt idx="104">
                  <c:v>2.1064495924270699E-3</c:v>
                </c:pt>
                <c:pt idx="105">
                  <c:v>2.1235637372447199E-3</c:v>
                </c:pt>
                <c:pt idx="106">
                  <c:v>2.1406255387093698E-3</c:v>
                </c:pt>
                <c:pt idx="107">
                  <c:v>2.1576353127651699E-3</c:v>
                </c:pt>
                <c:pt idx="108">
                  <c:v>2.17459337481504E-3</c:v>
                </c:pt>
                <c:pt idx="109">
                  <c:v>2.1915000396523698E-3</c:v>
                </c:pt>
                <c:pt idx="110">
                  <c:v>2.20835562139419E-3</c:v>
                </c:pt>
                <c:pt idx="111">
                  <c:v>2.2251604334159198E-3</c:v>
                </c:pt>
                <c:pt idx="112">
                  <c:v>2.2419147882886399E-3</c:v>
                </c:pt>
                <c:pt idx="113">
                  <c:v>2.2586189977181802E-3</c:v>
                </c:pt>
                <c:pt idx="114">
                  <c:v>2.2752733724853398E-3</c:v>
                </c:pt>
                <c:pt idx="115">
                  <c:v>2.2918782223891598E-3</c:v>
                </c:pt>
                <c:pt idx="116">
                  <c:v>2.30843385619115E-3</c:v>
                </c:pt>
                <c:pt idx="117">
                  <c:v>2.3249405815620001E-3</c:v>
                </c:pt>
                <c:pt idx="118">
                  <c:v>2.3413987050295202E-3</c:v>
                </c:pt>
                <c:pt idx="119">
                  <c:v>2.3578085319293802E-3</c:v>
                </c:pt>
                <c:pt idx="120">
                  <c:v>2.3741703663565901E-3</c:v>
                </c:pt>
                <c:pt idx="121">
                  <c:v>2.3904845111196601E-3</c:v>
                </c:pt>
                <c:pt idx="122">
                  <c:v>2.4067512676960302E-3</c:v>
                </c:pt>
                <c:pt idx="123">
                  <c:v>2.4229709361898001E-3</c:v>
                </c:pt>
                <c:pt idx="124">
                  <c:v>2.4391438152906002E-3</c:v>
                </c:pt>
                <c:pt idx="125">
                  <c:v>2.4552702022346698E-3</c:v>
                </c:pt>
                <c:pt idx="126">
                  <c:v>2.47135039276756E-3</c:v>
                </c:pt>
                <c:pt idx="127">
                  <c:v>2.4873846811084501E-3</c:v>
                </c:pt>
                <c:pt idx="128">
                  <c:v>2.50337335991614E-3</c:v>
                </c:pt>
                <c:pt idx="129">
                  <c:v>2.5193167202568201E-3</c:v>
                </c:pt>
                <c:pt idx="130">
                  <c:v>2.5352150515732599E-3</c:v>
                </c:pt>
                <c:pt idx="131">
                  <c:v>2.5510686416558999E-3</c:v>
                </c:pt>
                <c:pt idx="132">
                  <c:v>2.5668777766151402E-3</c:v>
                </c:pt>
                <c:pt idx="133">
                  <c:v>2.5826427408552799E-3</c:v>
                </c:pt>
                <c:pt idx="134">
                  <c:v>2.5983638170504302E-3</c:v>
                </c:pt>
                <c:pt idx="135">
                  <c:v>2.61404128612095E-3</c:v>
                </c:pt>
                <c:pt idx="136">
                  <c:v>2.6296754272122302E-3</c:v>
                </c:pt>
                <c:pt idx="137">
                  <c:v>2.6452665176744999E-3</c:v>
                </c:pt>
                <c:pt idx="138">
                  <c:v>2.6608148330439299E-3</c:v>
                </c:pt>
                <c:pt idx="139">
                  <c:v>2.67632064702542E-3</c:v>
                </c:pt>
                <c:pt idx="140">
                  <c:v>2.6917842314763702E-3</c:v>
                </c:pt>
                <c:pt idx="141">
                  <c:v>2.7072058563917699E-3</c:v>
                </c:pt>
                <c:pt idx="142">
                  <c:v>2.7225857898908602E-3</c:v>
                </c:pt>
                <c:pt idx="143">
                  <c:v>2.7379242982047401E-3</c:v>
                </c:pt>
                <c:pt idx="144">
                  <c:v>2.75322164566514E-3</c:v>
                </c:pt>
                <c:pt idx="145">
                  <c:v>2.76847809469437E-3</c:v>
                </c:pt>
                <c:pt idx="146">
                  <c:v>2.7836939057967699E-3</c:v>
                </c:pt>
                <c:pt idx="147">
                  <c:v>2.7988693375505598E-3</c:v>
                </c:pt>
                <c:pt idx="148">
                  <c:v>2.8140046466013599E-3</c:v>
                </c:pt>
                <c:pt idx="149">
                  <c:v>2.8291000876564899E-3</c:v>
                </c:pt>
                <c:pt idx="150">
                  <c:v>2.8441559134800699E-3</c:v>
                </c:pt>
                <c:pt idx="151">
                  <c:v>2.8591723748895301E-3</c:v>
                </c:pt>
                <c:pt idx="152">
                  <c:v>2.8741497207526601E-3</c:v>
                </c:pt>
                <c:pt idx="153">
                  <c:v>2.8890881979858102E-3</c:v>
                </c:pt>
                <c:pt idx="154">
                  <c:v>2.90398805155262E-3</c:v>
                </c:pt>
                <c:pt idx="155">
                  <c:v>2.9188495244642202E-3</c:v>
                </c:pt>
                <c:pt idx="156">
                  <c:v>2.9336728577793901E-3</c:v>
                </c:pt>
                <c:pt idx="157">
                  <c:v>2.9484582906062502E-3</c:v>
                </c:pt>
                <c:pt idx="158">
                  <c:v>2.9632060601042899E-3</c:v>
                </c:pt>
                <c:pt idx="159">
                  <c:v>2.97791640148719E-3</c:v>
                </c:pt>
                <c:pt idx="160">
                  <c:v>2.9925895480264102E-3</c:v>
                </c:pt>
                <c:pt idx="161">
                  <c:v>3.0072257310552399E-3</c:v>
                </c:pt>
                <c:pt idx="162">
                  <c:v>3.0218251799739898E-3</c:v>
                </c:pt>
                <c:pt idx="163">
                  <c:v>3.0363881222549801E-3</c:v>
                </c:pt>
                <c:pt idx="164">
                  <c:v>3.0509147834489698E-3</c:v>
                </c:pt>
                <c:pt idx="165">
                  <c:v>3.0654053871913799E-3</c:v>
                </c:pt>
                <c:pt idx="166">
                  <c:v>3.0798601552099098E-3</c:v>
                </c:pt>
                <c:pt idx="167">
                  <c:v>3.09427930733141E-3</c:v>
                </c:pt>
                <c:pt idx="168">
                  <c:v>3.10866306149083E-3</c:v>
                </c:pt>
                <c:pt idx="169">
                  <c:v>3.12301163373909E-3</c:v>
                </c:pt>
                <c:pt idx="170">
                  <c:v>3.1373252382524502E-3</c:v>
                </c:pt>
                <c:pt idx="171">
                  <c:v>3.1516040873419198E-3</c:v>
                </c:pt>
                <c:pt idx="172">
                  <c:v>3.1658483914628601E-3</c:v>
                </c:pt>
                <c:pt idx="173">
                  <c:v>3.1800583592254601E-3</c:v>
                </c:pt>
                <c:pt idx="174">
                  <c:v>3.19423419740486E-3</c:v>
                </c:pt>
                <c:pt idx="175">
                  <c:v>3.2083761109524202E-3</c:v>
                </c:pt>
                <c:pt idx="176">
                  <c:v>3.2224843030066899E-3</c:v>
                </c:pt>
                <c:pt idx="177">
                  <c:v>3.2365589749047499E-3</c:v>
                </c:pt>
                <c:pt idx="178">
                  <c:v>3.2506003261943799E-3</c:v>
                </c:pt>
                <c:pt idx="179">
                  <c:v>3.2646085546455799E-3</c:v>
                </c:pt>
                <c:pt idx="180">
                  <c:v>3.278583856263E-3</c:v>
                </c:pt>
                <c:pt idx="181">
                  <c:v>3.2925264252984302E-3</c:v>
                </c:pt>
                <c:pt idx="182">
                  <c:v>3.3064364542635702E-3</c:v>
                </c:pt>
                <c:pt idx="183">
                  <c:v>3.3203141339425402E-3</c:v>
                </c:pt>
                <c:pt idx="184">
                  <c:v>3.3341596534052298E-3</c:v>
                </c:pt>
                <c:pt idx="185">
                  <c:v>3.34797320002045E-3</c:v>
                </c:pt>
                <c:pt idx="186">
                  <c:v>3.3617549594692799E-3</c:v>
                </c:pt>
                <c:pt idx="187">
                  <c:v>3.3755051157582801E-3</c:v>
                </c:pt>
                <c:pt idx="188">
                  <c:v>3.3892238512335301E-3</c:v>
                </c:pt>
                <c:pt idx="189">
                  <c:v>3.40291134659408E-3</c:v>
                </c:pt>
                <c:pt idx="190">
                  <c:v>3.4165677809056098E-3</c:v>
                </c:pt>
                <c:pt idx="191">
                  <c:v>3.4301933316148799E-3</c:v>
                </c:pt>
                <c:pt idx="192">
                  <c:v>3.44378817456302E-3</c:v>
                </c:pt>
                <c:pt idx="193">
                  <c:v>3.4573524840001398E-3</c:v>
                </c:pt>
                <c:pt idx="194">
                  <c:v>3.47088643259911E-3</c:v>
                </c:pt>
                <c:pt idx="195">
                  <c:v>3.4843901914696101E-3</c:v>
                </c:pt>
                <c:pt idx="196">
                  <c:v>3.49786393017272E-3</c:v>
                </c:pt>
                <c:pt idx="197">
                  <c:v>3.5113078167346001E-3</c:v>
                </c:pt>
                <c:pt idx="198">
                  <c:v>3.52472201766116E-3</c:v>
                </c:pt>
                <c:pt idx="199">
                  <c:v>3.5381066979519398E-3</c:v>
                </c:pt>
                <c:pt idx="200">
                  <c:v>3.5514620211146799E-3</c:v>
                </c:pt>
                <c:pt idx="201">
                  <c:v>3.5647881491791202E-3</c:v>
                </c:pt>
                <c:pt idx="202">
                  <c:v>3.57808524271156E-3</c:v>
                </c:pt>
                <c:pt idx="203">
                  <c:v>3.5913534608288502E-3</c:v>
                </c:pt>
                <c:pt idx="204">
                  <c:v>3.6045929612128001E-3</c:v>
                </c:pt>
                <c:pt idx="205">
                  <c:v>3.6178039001237899E-3</c:v>
                </c:pt>
                <c:pt idx="206">
                  <c:v>3.6309864324156E-3</c:v>
                </c:pt>
                <c:pt idx="207">
                  <c:v>3.6441407115487901E-3</c:v>
                </c:pt>
                <c:pt idx="208">
                  <c:v>3.6572668896051302E-3</c:v>
                </c:pt>
                <c:pt idx="209">
                  <c:v>3.6703651173012899E-3</c:v>
                </c:pt>
                <c:pt idx="210">
                  <c:v>3.6834355440028199E-3</c:v>
                </c:pt>
                <c:pt idx="211">
                  <c:v>3.6964783177380399E-3</c:v>
                </c:pt>
                <c:pt idx="212">
                  <c:v>3.7094935852116599E-3</c:v>
                </c:pt>
                <c:pt idx="213">
                  <c:v>3.7224814918186298E-3</c:v>
                </c:pt>
                <c:pt idx="214">
                  <c:v>3.7354421816575599E-3</c:v>
                </c:pt>
                <c:pt idx="215">
                  <c:v>3.7483757975444502E-3</c:v>
                </c:pt>
                <c:pt idx="216">
                  <c:v>3.76128248102592E-3</c:v>
                </c:pt>
                <c:pt idx="217">
                  <c:v>3.7741623723927002E-3</c:v>
                </c:pt>
                <c:pt idx="218">
                  <c:v>3.7870156106930299E-3</c:v>
                </c:pt>
                <c:pt idx="219">
                  <c:v>3.7998423337454899E-3</c:v>
                </c:pt>
                <c:pt idx="220">
                  <c:v>3.8126426781524701E-3</c:v>
                </c:pt>
                <c:pt idx="221">
                  <c:v>3.8254167793129201E-3</c:v>
                </c:pt>
                <c:pt idx="222">
                  <c:v>3.8381647714354401E-3</c:v>
                </c:pt>
                <c:pt idx="223">
                  <c:v>3.8508867875507902E-3</c:v>
                </c:pt>
                <c:pt idx="224">
                  <c:v>3.8635829595249698E-3</c:v>
                </c:pt>
                <c:pt idx="225">
                  <c:v>3.8762534180714699E-3</c:v>
                </c:pt>
                <c:pt idx="226">
                  <c:v>3.8888982927639099E-3</c:v>
                </c:pt>
                <c:pt idx="227">
                  <c:v>3.9015177120485002E-3</c:v>
                </c:pt>
                <c:pt idx="228">
                  <c:v>3.9141118032560603E-3</c:v>
                </c:pt>
                <c:pt idx="229">
                  <c:v>3.9266806926146402E-3</c:v>
                </c:pt>
                <c:pt idx="230">
                  <c:v>3.93922450526099E-3</c:v>
                </c:pt>
                <c:pt idx="231">
                  <c:v>3.9517433652530498E-3</c:v>
                </c:pt>
                <c:pt idx="232">
                  <c:v>3.9642373955813002E-3</c:v>
                </c:pt>
                <c:pt idx="233">
                  <c:v>3.9767067181809296E-3</c:v>
                </c:pt>
                <c:pt idx="234">
                  <c:v>3.9891514539431702E-3</c:v>
                </c:pt>
                <c:pt idx="235">
                  <c:v>4.0015717227268998E-3</c:v>
                </c:pt>
                <c:pt idx="236">
                  <c:v>4.0139676433699704E-3</c:v>
                </c:pt>
                <c:pt idx="237">
                  <c:v>4.0263393337005597E-3</c:v>
                </c:pt>
                <c:pt idx="238">
                  <c:v>4.03868691054816E-3</c:v>
                </c:pt>
                <c:pt idx="239">
                  <c:v>4.0510104897548502E-3</c:v>
                </c:pt>
                <c:pt idx="240">
                  <c:v>4.0633101861861096E-3</c:v>
                </c:pt>
                <c:pt idx="241">
                  <c:v>4.0755861137414303E-3</c:v>
                </c:pt>
                <c:pt idx="242">
                  <c:v>4.0878383853655501E-3</c:v>
                </c:pt>
                <c:pt idx="243">
                  <c:v>4.10006711305842E-3</c:v>
                </c:pt>
                <c:pt idx="244">
                  <c:v>4.1122724078861096E-3</c:v>
                </c:pt>
                <c:pt idx="245">
                  <c:v>4.1244543799909402E-3</c:v>
                </c:pt>
                <c:pt idx="246">
                  <c:v>4.1366131386019103E-3</c:v>
                </c:pt>
                <c:pt idx="247">
                  <c:v>4.14874879204456E-3</c:v>
                </c:pt>
                <c:pt idx="248">
                  <c:v>4.1608614477512797E-3</c:v>
                </c:pt>
                <c:pt idx="249">
                  <c:v>4.1729512122711202E-3</c:v>
                </c:pt>
                <c:pt idx="250">
                  <c:v>4.1850181912794302E-3</c:v>
                </c:pt>
                <c:pt idx="251">
                  <c:v>4.1970624895877398E-3</c:v>
                </c:pt>
                <c:pt idx="252">
                  <c:v>4.2090842111532504E-3</c:v>
                </c:pt>
                <c:pt idx="253">
                  <c:v>4.2210834590883902E-3</c:v>
                </c:pt>
                <c:pt idx="254">
                  <c:v>4.23306033566998E-3</c:v>
                </c:pt>
                <c:pt idx="255">
                  <c:v>4.2450149423486202E-3</c:v>
                </c:pt>
                <c:pt idx="256">
                  <c:v>4.2569473797579201E-3</c:v>
                </c:pt>
                <c:pt idx="257">
                  <c:v>4.2688577477231699E-3</c:v>
                </c:pt>
                <c:pt idx="258">
                  <c:v>4.2807461452707201E-3</c:v>
                </c:pt>
                <c:pt idx="259">
                  <c:v>4.2926126706365197E-3</c:v>
                </c:pt>
                <c:pt idx="260">
                  <c:v>4.3044574212748104E-3</c:v>
                </c:pt>
                <c:pt idx="261">
                  <c:v>4.3162804938669704E-3</c:v>
                </c:pt>
                <c:pt idx="262">
                  <c:v>4.3280819843298296E-3</c:v>
                </c:pt>
                <c:pt idx="263">
                  <c:v>4.33986198782404E-3</c:v>
                </c:pt>
                <c:pt idx="264">
                  <c:v>4.3516205987626103E-3</c:v>
                </c:pt>
                <c:pt idx="265">
                  <c:v>4.3633579108187199E-3</c:v>
                </c:pt>
                <c:pt idx="266">
                  <c:v>4.3750740169343104E-3</c:v>
                </c:pt>
                <c:pt idx="267">
                  <c:v>4.3867690093277604E-3</c:v>
                </c:pt>
                <c:pt idx="268">
                  <c:v>4.3984429795018301E-3</c:v>
                </c:pt>
                <c:pt idx="269">
                  <c:v>4.4100960182515501E-3</c:v>
                </c:pt>
                <c:pt idx="270">
                  <c:v>4.4217282156718898E-3</c:v>
                </c:pt>
                <c:pt idx="271">
                  <c:v>4.4333396611654502E-3</c:v>
                </c:pt>
                <c:pt idx="272">
                  <c:v>4.44493044344982E-3</c:v>
                </c:pt>
                <c:pt idx="273">
                  <c:v>4.4565006505652904E-3</c:v>
                </c:pt>
                <c:pt idx="274">
                  <c:v>4.46805036988178E-3</c:v>
                </c:pt>
                <c:pt idx="275">
                  <c:v>4.4795796881065596E-3</c:v>
                </c:pt>
                <c:pt idx="276">
                  <c:v>4.4910886912911197E-3</c:v>
                </c:pt>
                <c:pt idx="277">
                  <c:v>4.5025774648382198E-3</c:v>
                </c:pt>
                <c:pt idx="278">
                  <c:v>4.5140460935091196E-3</c:v>
                </c:pt>
                <c:pt idx="279">
                  <c:v>4.5254946614300701E-3</c:v>
                </c:pt>
                <c:pt idx="280">
                  <c:v>4.5369232520995097E-3</c:v>
                </c:pt>
                <c:pt idx="281">
                  <c:v>4.5483319483947101E-3</c:v>
                </c:pt>
                <c:pt idx="282">
                  <c:v>4.5597208325781902E-3</c:v>
                </c:pt>
                <c:pt idx="283">
                  <c:v>4.5710899863045497E-3</c:v>
                </c:pt>
                <c:pt idx="284">
                  <c:v>4.5824394906267699E-3</c:v>
                </c:pt>
                <c:pt idx="285">
                  <c:v>4.59376942600263E-3</c:v>
                </c:pt>
                <c:pt idx="286">
                  <c:v>4.6050798723011E-3</c:v>
                </c:pt>
                <c:pt idx="287">
                  <c:v>4.61637090880855E-3</c:v>
                </c:pt>
                <c:pt idx="288">
                  <c:v>4.6276426142347797E-3</c:v>
                </c:pt>
                <c:pt idx="289">
                  <c:v>4.6388950667192496E-3</c:v>
                </c:pt>
                <c:pt idx="290">
                  <c:v>4.6501283438370698E-3</c:v>
                </c:pt>
                <c:pt idx="291">
                  <c:v>4.6613425226047101E-3</c:v>
                </c:pt>
                <c:pt idx="292">
                  <c:v>4.6725376794862997E-3</c:v>
                </c:pt>
                <c:pt idx="293">
                  <c:v>4.6837138903988596E-3</c:v>
                </c:pt>
                <c:pt idx="294">
                  <c:v>4.69487123071834E-3</c:v>
                </c:pt>
                <c:pt idx="295">
                  <c:v>4.7060097752852801E-3</c:v>
                </c:pt>
                <c:pt idx="296">
                  <c:v>4.71712959841017E-3</c:v>
                </c:pt>
                <c:pt idx="297">
                  <c:v>4.7282307738791499E-3</c:v>
                </c:pt>
                <c:pt idx="298">
                  <c:v>4.7393133749591299E-3</c:v>
                </c:pt>
                <c:pt idx="299">
                  <c:v>4.7503774744035903E-3</c:v>
                </c:pt>
                <c:pt idx="300">
                  <c:v>4.76142314445736E-3</c:v>
                </c:pt>
                <c:pt idx="301">
                  <c:v>4.7724504568622201E-3</c:v>
                </c:pt>
                <c:pt idx="302">
                  <c:v>4.7834594828619599E-3</c:v>
                </c:pt>
                <c:pt idx="303">
                  <c:v>4.7944502932072697E-3</c:v>
                </c:pt>
                <c:pt idx="304">
                  <c:v>4.8054229581611096E-3</c:v>
                </c:pt>
                <c:pt idx="305">
                  <c:v>4.8163775475034299E-3</c:v>
                </c:pt>
                <c:pt idx="306">
                  <c:v>4.8273141305359701E-3</c:v>
                </c:pt>
                <c:pt idx="307">
                  <c:v>4.8382327760874699E-3</c:v>
                </c:pt>
                <c:pt idx="308">
                  <c:v>4.8491335525181097E-3</c:v>
                </c:pt>
                <c:pt idx="309">
                  <c:v>4.8600165277243503E-3</c:v>
                </c:pt>
                <c:pt idx="310">
                  <c:v>4.8708817691436304E-3</c:v>
                </c:pt>
                <c:pt idx="311">
                  <c:v>4.8817293437588699E-3</c:v>
                </c:pt>
                <c:pt idx="312">
                  <c:v>4.89255931810298E-3</c:v>
                </c:pt>
                <c:pt idx="313">
                  <c:v>4.9033717582636499E-3</c:v>
                </c:pt>
                <c:pt idx="314">
                  <c:v>4.91416672988734E-3</c:v>
                </c:pt>
                <c:pt idx="315">
                  <c:v>4.9249442981839E-3</c:v>
                </c:pt>
                <c:pt idx="316">
                  <c:v>4.9357045279309402E-3</c:v>
                </c:pt>
                <c:pt idx="317">
                  <c:v>4.9464474834779101E-3</c:v>
                </c:pt>
                <c:pt idx="318">
                  <c:v>4.9571732287505398E-3</c:v>
                </c:pt>
                <c:pt idx="319">
                  <c:v>4.9678818272547998E-3</c:v>
                </c:pt>
                <c:pt idx="320">
                  <c:v>4.9785733420809903E-3</c:v>
                </c:pt>
                <c:pt idx="321">
                  <c:v>4.9892478359079596E-3</c:v>
                </c:pt>
                <c:pt idx="322">
                  <c:v>4.9999053710070799E-3</c:v>
                </c:pt>
                <c:pt idx="323">
                  <c:v>5.0105460092461501E-3</c:v>
                </c:pt>
                <c:pt idx="324">
                  <c:v>5.0211698120932397E-3</c:v>
                </c:pt>
                <c:pt idx="325">
                  <c:v>5.0317768406206E-3</c:v>
                </c:pt>
                <c:pt idx="326">
                  <c:v>5.0423671555086301E-3</c:v>
                </c:pt>
                <c:pt idx="327">
                  <c:v>5.0529408170494703E-3</c:v>
                </c:pt>
                <c:pt idx="328">
                  <c:v>5.0634978851507402E-3</c:v>
                </c:pt>
                <c:pt idx="329">
                  <c:v>5.0482296260318501E-3</c:v>
                </c:pt>
                <c:pt idx="330">
                  <c:v>5.4571331116851102E-3</c:v>
                </c:pt>
                <c:pt idx="331">
                  <c:v>5.5670310728055698E-3</c:v>
                </c:pt>
                <c:pt idx="332">
                  <c:v>5.6777539795493199E-3</c:v>
                </c:pt>
                <c:pt idx="333">
                  <c:v>5.7893167153213101E-3</c:v>
                </c:pt>
                <c:pt idx="334">
                  <c:v>5.9017345360079998E-3</c:v>
                </c:pt>
                <c:pt idx="335">
                  <c:v>6.0150230824129796E-3</c:v>
                </c:pt>
                <c:pt idx="336">
                  <c:v>6.1291983932125101E-3</c:v>
                </c:pt>
                <c:pt idx="337">
                  <c:v>6.2442769184570604E-3</c:v>
                </c:pt>
                <c:pt idx="338">
                  <c:v>6.3602755336460703E-3</c:v>
                </c:pt>
                <c:pt idx="339">
                  <c:v>6.4772115544062597E-3</c:v>
                </c:pt>
                <c:pt idx="340">
                  <c:v>6.5951027518036604E-3</c:v>
                </c:pt>
                <c:pt idx="341">
                  <c:v>6.71396736832287E-3</c:v>
                </c:pt>
                <c:pt idx="342">
                  <c:v>6.8338241345482801E-3</c:v>
                </c:pt>
                <c:pt idx="343">
                  <c:v>6.9546922865846104E-3</c:v>
                </c:pt>
                <c:pt idx="344">
                  <c:v>7.0765915842560603E-3</c:v>
                </c:pt>
                <c:pt idx="345">
                  <c:v>7.1995423301264502E-3</c:v>
                </c:pt>
                <c:pt idx="346">
                  <c:v>7.3235653893840603E-3</c:v>
                </c:pt>
                <c:pt idx="347">
                  <c:v>7.4486822106393296E-3</c:v>
                </c:pt>
                <c:pt idx="348">
                  <c:v>7.5749148476859998E-3</c:v>
                </c:pt>
                <c:pt idx="349">
                  <c:v>7.7022859822788899E-3</c:v>
                </c:pt>
                <c:pt idx="350">
                  <c:v>7.8308189479858598E-3</c:v>
                </c:pt>
                <c:pt idx="351">
                  <c:v>7.9605377551752905E-3</c:v>
                </c:pt>
                <c:pt idx="352">
                  <c:v>8.0914671172036493E-3</c:v>
                </c:pt>
                <c:pt idx="353">
                  <c:v>8.2236324778734993E-3</c:v>
                </c:pt>
                <c:pt idx="354">
                  <c:v>8.3570600402353996E-3</c:v>
                </c:pt>
                <c:pt idx="355">
                  <c:v>8.4917767968139806E-3</c:v>
                </c:pt>
                <c:pt idx="356">
                  <c:v>8.6278105613416603E-3</c:v>
                </c:pt>
                <c:pt idx="357">
                  <c:v>8.7651900020931008E-3</c:v>
                </c:pt>
                <c:pt idx="358">
                  <c:v>8.9039446769151702E-3</c:v>
                </c:pt>
                <c:pt idx="359">
                  <c:v>9.0441050700584003E-3</c:v>
                </c:pt>
                <c:pt idx="360">
                  <c:v>9.1857026309208698E-3</c:v>
                </c:pt>
                <c:pt idx="361">
                  <c:v>9.3287698148250397E-3</c:v>
                </c:pt>
                <c:pt idx="362">
                  <c:v>9.4733401259552794E-3</c:v>
                </c:pt>
                <c:pt idx="363">
                  <c:v>9.6194481625954398E-3</c:v>
                </c:pt>
                <c:pt idx="364">
                  <c:v>9.7671296648148102E-3</c:v>
                </c:pt>
                <c:pt idx="365">
                  <c:v>9.9164215647617095E-3</c:v>
                </c:pt>
                <c:pt idx="366">
                  <c:v>1.0067362039739101E-2</c:v>
                </c:pt>
                <c:pt idx="367">
                  <c:v>1.0219990568245E-2</c:v>
                </c:pt>
                <c:pt idx="368">
                  <c:v>1.03743479891813E-2</c:v>
                </c:pt>
                <c:pt idx="369">
                  <c:v>1.0530476564444301E-2</c:v>
                </c:pt>
                <c:pt idx="370">
                  <c:v>1.06884200451324E-2</c:v>
                </c:pt>
                <c:pt idx="371">
                  <c:v>1.08482237416233E-2</c:v>
                </c:pt>
                <c:pt idx="372">
                  <c:v>1.10099345977927E-2</c:v>
                </c:pt>
                <c:pt idx="373">
                  <c:v>1.11736012696729E-2</c:v>
                </c:pt>
                <c:pt idx="374">
                  <c:v>1.13392742088706E-2</c:v>
                </c:pt>
                <c:pt idx="375">
                  <c:v>1.1507005751091801E-2</c:v>
                </c:pt>
                <c:pt idx="376">
                  <c:v>1.16768502101547E-2</c:v>
                </c:pt>
                <c:pt idx="377">
                  <c:v>1.18488639778992E-2</c:v>
                </c:pt>
                <c:pt idx="378">
                  <c:v>1.2023105630441899E-2</c:v>
                </c:pt>
                <c:pt idx="379">
                  <c:v>1.21996360412648E-2</c:v>
                </c:pt>
                <c:pt idx="380">
                  <c:v>1.2378518501668601E-2</c:v>
                </c:pt>
                <c:pt idx="381">
                  <c:v>1.25598188491725E-2</c:v>
                </c:pt>
                <c:pt idx="382">
                  <c:v>1.2743605604493599E-2</c:v>
                </c:pt>
                <c:pt idx="383">
                  <c:v>1.2929950117802499E-2</c:v>
                </c:pt>
                <c:pt idx="384">
                  <c:v>1.3118926725013601E-2</c:v>
                </c:pt>
                <c:pt idx="385">
                  <c:v>1.3310612914946399E-2</c:v>
                </c:pt>
                <c:pt idx="386">
                  <c:v>1.3505089508273199E-2</c:v>
                </c:pt>
                <c:pt idx="387">
                  <c:v>1.3702440849259701E-2</c:v>
                </c:pt>
                <c:pt idx="388">
                  <c:v>1.3902755011409199E-2</c:v>
                </c:pt>
                <c:pt idx="389">
                  <c:v>1.41061240182314E-2</c:v>
                </c:pt>
                <c:pt idx="390">
                  <c:v>1.4312644080485101E-2</c:v>
                </c:pt>
                <c:pt idx="391">
                  <c:v>1.4522415851387801E-2</c:v>
                </c:pt>
                <c:pt idx="392">
                  <c:v>1.47355447014404E-2</c:v>
                </c:pt>
                <c:pt idx="393">
                  <c:v>1.49521410147002E-2</c:v>
                </c:pt>
                <c:pt idx="394">
                  <c:v>1.51723205085313E-2</c:v>
                </c:pt>
                <c:pt idx="395">
                  <c:v>1.5396204579094399E-2</c:v>
                </c:pt>
                <c:pt idx="396">
                  <c:v>1.56239206750908E-2</c:v>
                </c:pt>
                <c:pt idx="397">
                  <c:v>1.5855602702568701E-2</c:v>
                </c:pt>
                <c:pt idx="398">
                  <c:v>1.6091391463931098E-2</c:v>
                </c:pt>
                <c:pt idx="399">
                  <c:v>1.6331435134655198E-2</c:v>
                </c:pt>
                <c:pt idx="400">
                  <c:v>1.6575889781665701E-2</c:v>
                </c:pt>
                <c:pt idx="401">
                  <c:v>1.6824919927788302E-2</c:v>
                </c:pt>
                <c:pt idx="402">
                  <c:v>1.7078699167268799E-2</c:v>
                </c:pt>
                <c:pt idx="403">
                  <c:v>1.73374108379801E-2</c:v>
                </c:pt>
                <c:pt idx="404">
                  <c:v>1.7601248756676999E-2</c:v>
                </c:pt>
                <c:pt idx="405">
                  <c:v>1.7870418024499801E-2</c:v>
                </c:pt>
                <c:pt idx="406">
                  <c:v>1.8145135910908598E-2</c:v>
                </c:pt>
                <c:pt idx="407">
                  <c:v>1.8425632825355798E-2</c:v>
                </c:pt>
                <c:pt idx="408">
                  <c:v>1.8712153387320098E-2</c:v>
                </c:pt>
                <c:pt idx="409">
                  <c:v>1.9004957606849102E-2</c:v>
                </c:pt>
                <c:pt idx="410">
                  <c:v>1.93043221895438E-2</c:v>
                </c:pt>
                <c:pt idx="411">
                  <c:v>1.96105419820016E-2</c:v>
                </c:pt>
                <c:pt idx="412">
                  <c:v>1.9923931576191899E-2</c:v>
                </c:pt>
                <c:pt idx="413">
                  <c:v>2.0244827094123601E-2</c:v>
                </c:pt>
                <c:pt idx="414">
                  <c:v>2.0573588177586099E-2</c:v>
                </c:pt>
                <c:pt idx="415">
                  <c:v>2.0910600211798101E-2</c:v>
                </c:pt>
                <c:pt idx="416">
                  <c:v>2.12562768166349E-2</c:v>
                </c:pt>
                <c:pt idx="417">
                  <c:v>2.1611062644879501E-2</c:v>
                </c:pt>
                <c:pt idx="418">
                  <c:v>2.1975436533885999E-2</c:v>
                </c:pt>
                <c:pt idx="419">
                  <c:v>2.23499150654085E-2</c:v>
                </c:pt>
                <c:pt idx="420">
                  <c:v>2.2735056598486601E-2</c:v>
                </c:pt>
                <c:pt idx="421">
                  <c:v>2.3131465852612301E-2</c:v>
                </c:pt>
                <c:pt idx="422">
                  <c:v>2.35397991334888E-2</c:v>
                </c:pt>
                <c:pt idx="423">
                  <c:v>2.39607703122359E-2</c:v>
                </c:pt>
                <c:pt idx="424">
                  <c:v>2.43951576918164E-2</c:v>
                </c:pt>
                <c:pt idx="425">
                  <c:v>2.4843811922956201E-2</c:v>
                </c:pt>
                <c:pt idx="426">
                  <c:v>2.5307665167461801E-2</c:v>
                </c:pt>
                <c:pt idx="427">
                  <c:v>2.5787741751706401E-2</c:v>
                </c:pt>
                <c:pt idx="428">
                  <c:v>2.62851706099042E-2</c:v>
                </c:pt>
                <c:pt idx="429">
                  <c:v>2.6801199889369399E-2</c:v>
                </c:pt>
                <c:pt idx="430">
                  <c:v>2.7337214183319299E-2</c:v>
                </c:pt>
                <c:pt idx="431">
                  <c:v>2.7894754977863399E-2</c:v>
                </c:pt>
                <c:pt idx="432">
                  <c:v>2.8475545058240102E-2</c:v>
                </c:pt>
                <c:pt idx="433">
                  <c:v>2.9081517828580299E-2</c:v>
                </c:pt>
                <c:pt idx="434">
                  <c:v>2.9714852778556799E-2</c:v>
                </c:pt>
                <c:pt idx="435">
                  <c:v>3.0378018706606499E-2</c:v>
                </c:pt>
                <c:pt idx="436">
                  <c:v>3.1073826822807099E-2</c:v>
                </c:pt>
                <c:pt idx="437">
                  <c:v>3.1805496563764302E-2</c:v>
                </c:pt>
                <c:pt idx="438">
                  <c:v>3.2576737945247299E-2</c:v>
                </c:pt>
                <c:pt idx="439">
                  <c:v>3.33918556905256E-2</c:v>
                </c:pt>
                <c:pt idx="440">
                  <c:v>3.4255882412968099E-2</c:v>
                </c:pt>
                <c:pt idx="441">
                  <c:v>3.5174751133480502E-2</c:v>
                </c:pt>
                <c:pt idx="442">
                  <c:v>3.6155521917924802E-2</c:v>
                </c:pt>
                <c:pt idx="443">
                  <c:v>3.7206684329033603E-2</c:v>
                </c:pt>
                <c:pt idx="444">
                  <c:v>3.83385682484704E-2</c:v>
                </c:pt>
                <c:pt idx="445">
                  <c:v>3.95639131753142E-2</c:v>
                </c:pt>
                <c:pt idx="446">
                  <c:v>4.08986753676795E-2</c:v>
                </c:pt>
                <c:pt idx="447">
                  <c:v>4.1237066343893403E-2</c:v>
                </c:pt>
                <c:pt idx="448">
                  <c:v>4.1578941164636299E-2</c:v>
                </c:pt>
                <c:pt idx="449">
                  <c:v>4.1924425683054399E-2</c:v>
                </c:pt>
                <c:pt idx="450">
                  <c:v>4.2273603224506399E-2</c:v>
                </c:pt>
                <c:pt idx="451">
                  <c:v>4.2626559916499801E-2</c:v>
                </c:pt>
                <c:pt idx="452">
                  <c:v>4.2983384796180399E-2</c:v>
                </c:pt>
                <c:pt idx="453">
                  <c:v>4.3344169922462802E-2</c:v>
                </c:pt>
                <c:pt idx="454">
                  <c:v>4.37090104930348E-2</c:v>
                </c:pt>
                <c:pt idx="455">
                  <c:v>4.4078004966478297E-2</c:v>
                </c:pt>
                <c:pt idx="456">
                  <c:v>4.4451255189767301E-2</c:v>
                </c:pt>
                <c:pt idx="457">
                  <c:v>4.4828866531414803E-2</c:v>
                </c:pt>
                <c:pt idx="458">
                  <c:v>4.5210948020559097E-2</c:v>
                </c:pt>
                <c:pt idx="459">
                  <c:v>4.5597612492296498E-2</c:v>
                </c:pt>
                <c:pt idx="460">
                  <c:v>4.59889767395859E-2</c:v>
                </c:pt>
                <c:pt idx="461">
                  <c:v>4.6385161672070699E-2</c:v>
                </c:pt>
                <c:pt idx="462">
                  <c:v>4.67862924821833E-2</c:v>
                </c:pt>
                <c:pt idx="463">
                  <c:v>4.7192498818921402E-2</c:v>
                </c:pt>
                <c:pt idx="464">
                  <c:v>4.7603914969709303E-2</c:v>
                </c:pt>
                <c:pt idx="465">
                  <c:v>4.8020680050781799E-2</c:v>
                </c:pt>
                <c:pt idx="466">
                  <c:v>4.8442938206557998E-2</c:v>
                </c:pt>
                <c:pt idx="467">
                  <c:v>4.8870838818499497E-2</c:v>
                </c:pt>
                <c:pt idx="468">
                  <c:v>4.9304536723982301E-2</c:v>
                </c:pt>
                <c:pt idx="469">
                  <c:v>4.9744192445742803E-2</c:v>
                </c:pt>
                <c:pt idx="470">
                  <c:v>5.0189972432496899E-2</c:v>
                </c:pt>
                <c:pt idx="471">
                  <c:v>5.0642049311370299E-2</c:v>
                </c:pt>
                <c:pt idx="472">
                  <c:v>5.1100602152820203E-2</c:v>
                </c:pt>
                <c:pt idx="473">
                  <c:v>5.1565816748773301E-2</c:v>
                </c:pt>
                <c:pt idx="474">
                  <c:v>5.2037885904756498E-2</c:v>
                </c:pt>
                <c:pt idx="475">
                  <c:v>5.2517009746846699E-2</c:v>
                </c:pt>
                <c:pt idx="476">
                  <c:v>5.3003396044326301E-2</c:v>
                </c:pt>
                <c:pt idx="477">
                  <c:v>5.3497260548987402E-2</c:v>
                </c:pt>
                <c:pt idx="478">
                  <c:v>5.3998827352101902E-2</c:v>
                </c:pt>
                <c:pt idx="479">
                  <c:v>5.4508329260137899E-2</c:v>
                </c:pt>
                <c:pt idx="480">
                  <c:v>5.5026008190387297E-2</c:v>
                </c:pt>
                <c:pt idx="481">
                  <c:v>5.5552115587747197E-2</c:v>
                </c:pt>
                <c:pt idx="482">
                  <c:v>5.6086912863995801E-2</c:v>
                </c:pt>
                <c:pt idx="483">
                  <c:v>5.6630671860993902E-2</c:v>
                </c:pt>
                <c:pt idx="484">
                  <c:v>5.7183675339355401E-2</c:v>
                </c:pt>
                <c:pt idx="485">
                  <c:v>5.7746217494243697E-2</c:v>
                </c:pt>
                <c:pt idx="486">
                  <c:v>5.8318604500077302E-2</c:v>
                </c:pt>
                <c:pt idx="487">
                  <c:v>5.8901155086062203E-2</c:v>
                </c:pt>
                <c:pt idx="488">
                  <c:v>5.949420114462E-2</c:v>
                </c:pt>
                <c:pt idx="489">
                  <c:v>6.0098088374940899E-2</c:v>
                </c:pt>
                <c:pt idx="490">
                  <c:v>6.0713176964065502E-2</c:v>
                </c:pt>
                <c:pt idx="491">
                  <c:v>6.1339842308092897E-2</c:v>
                </c:pt>
                <c:pt idx="492">
                  <c:v>6.1978475776320999E-2</c:v>
                </c:pt>
                <c:pt idx="493">
                  <c:v>6.2629485521352599E-2</c:v>
                </c:pt>
                <c:pt idx="494">
                  <c:v>6.3293297338452806E-2</c:v>
                </c:pt>
                <c:pt idx="495">
                  <c:v>6.3970355577713398E-2</c:v>
                </c:pt>
                <c:pt idx="496">
                  <c:v>6.4661124112881899E-2</c:v>
                </c:pt>
                <c:pt idx="497">
                  <c:v>6.5366087371037995E-2</c:v>
                </c:pt>
                <c:pt idx="498">
                  <c:v>6.6085751427663403E-2</c:v>
                </c:pt>
                <c:pt idx="499">
                  <c:v>6.6820645172040602E-2</c:v>
                </c:pt>
                <c:pt idx="500">
                  <c:v>6.7571321548359001E-2</c:v>
                </c:pt>
                <c:pt idx="501">
                  <c:v>6.8338358878370906E-2</c:v>
                </c:pt>
                <c:pt idx="502">
                  <c:v>6.9122362271982402E-2</c:v>
                </c:pt>
                <c:pt idx="503">
                  <c:v>6.9923965132731705E-2</c:v>
                </c:pt>
                <c:pt idx="504">
                  <c:v>7.0743830765753093E-2</c:v>
                </c:pt>
                <c:pt idx="505">
                  <c:v>7.1582654096532097E-2</c:v>
                </c:pt>
                <c:pt idx="506">
                  <c:v>7.2441163509541898E-2</c:v>
                </c:pt>
                <c:pt idx="507">
                  <c:v>7.3320122816713004E-2</c:v>
                </c:pt>
                <c:pt idx="508">
                  <c:v>7.4220333366658897E-2</c:v>
                </c:pt>
                <c:pt idx="509">
                  <c:v>7.5142636306639005E-2</c:v>
                </c:pt>
                <c:pt idx="510">
                  <c:v>7.6087915010433799E-2</c:v>
                </c:pt>
                <c:pt idx="511">
                  <c:v>7.7057097686627302E-2</c:v>
                </c:pt>
                <c:pt idx="512">
                  <c:v>7.8051160183262303E-2</c:v>
                </c:pt>
                <c:pt idx="513">
                  <c:v>7.9071129006478696E-2</c:v>
                </c:pt>
                <c:pt idx="514">
                  <c:v>8.0118084572588594E-2</c:v>
                </c:pt>
                <c:pt idx="515">
                  <c:v>8.1193164715081895E-2</c:v>
                </c:pt>
                <c:pt idx="516">
                  <c:v>8.2297568470380306E-2</c:v>
                </c:pt>
                <c:pt idx="517">
                  <c:v>8.3432560168726494E-2</c:v>
                </c:pt>
                <c:pt idx="518">
                  <c:v>8.4599473859511901E-2</c:v>
                </c:pt>
                <c:pt idx="519">
                  <c:v>8.5799718103613004E-2</c:v>
                </c:pt>
                <c:pt idx="520">
                  <c:v>8.7034781169002304E-2</c:v>
                </c:pt>
                <c:pt idx="521">
                  <c:v>8.8306236670060503E-2</c:v>
                </c:pt>
                <c:pt idx="522">
                  <c:v>8.9615749695736893E-2</c:v>
                </c:pt>
                <c:pt idx="523">
                  <c:v>9.0965083477045294E-2</c:v>
                </c:pt>
                <c:pt idx="524">
                  <c:v>9.2356106650451603E-2</c:v>
                </c:pt>
                <c:pt idx="525">
                  <c:v>9.3790801180603497E-2</c:v>
                </c:pt>
                <c:pt idx="526">
                  <c:v>9.5271271013724096E-2</c:v>
                </c:pt>
                <c:pt idx="527">
                  <c:v>9.6799751541955095E-2</c:v>
                </c:pt>
                <c:pt idx="528">
                  <c:v>9.83786199692189E-2</c:v>
                </c:pt>
                <c:pt idx="529">
                  <c:v>0.10001040668092299</c:v>
                </c:pt>
                <c:pt idx="530">
                  <c:v>0.10169780773336801</c:v>
                </c:pt>
                <c:pt idx="531">
                  <c:v>0.103443698594279</c:v>
                </c:pt>
                <c:pt idx="532">
                  <c:v>0.10525114928384301</c:v>
                </c:pt>
                <c:pt idx="533">
                  <c:v>0.107123441086413</c:v>
                </c:pt>
                <c:pt idx="534">
                  <c:v>0.109064085027121</c:v>
                </c:pt>
                <c:pt idx="535">
                  <c:v>0.111076842335625</c:v>
                </c:pt>
                <c:pt idx="536">
                  <c:v>0.113165747151849</c:v>
                </c:pt>
                <c:pt idx="537">
                  <c:v>0.115335131766629</c:v>
                </c:pt>
                <c:pt idx="538">
                  <c:v>0.11758965473487699</c:v>
                </c:pt>
                <c:pt idx="539">
                  <c:v>0.119934332251226</c:v>
                </c:pt>
                <c:pt idx="540">
                  <c:v>0.122374573239978</c:v>
                </c:pt>
                <c:pt idx="541">
                  <c:v>0.124916218684131</c:v>
                </c:pt>
                <c:pt idx="542">
                  <c:v>0.12756558580486599</c:v>
                </c:pt>
                <c:pt idx="543">
                  <c:v>0.13032951780583499</c:v>
                </c:pt>
                <c:pt idx="544">
                  <c:v>0.133215440019509</c:v>
                </c:pt>
                <c:pt idx="545">
                  <c:v>0.13623142344008801</c:v>
                </c:pt>
                <c:pt idx="546">
                  <c:v>0.13938625680449701</c:v>
                </c:pt>
                <c:pt idx="547">
                  <c:v>0.142689528596676</c:v>
                </c:pt>
                <c:pt idx="548">
                  <c:v>0.14615172060928799</c:v>
                </c:pt>
                <c:pt idx="549">
                  <c:v>0.149784315012153</c:v>
                </c:pt>
                <c:pt idx="550">
                  <c:v>0.15359991726184599</c:v>
                </c:pt>
                <c:pt idx="551">
                  <c:v>0.15761239765998</c:v>
                </c:pt>
                <c:pt idx="552">
                  <c:v>0.161837054951319</c:v>
                </c:pt>
                <c:pt idx="553">
                  <c:v>0.166290806076726</c:v>
                </c:pt>
                <c:pt idx="554">
                  <c:v>0.17099240709838701</c:v>
                </c:pt>
                <c:pt idx="555">
                  <c:v>0.17596271144616399</c:v>
                </c:pt>
                <c:pt idx="556">
                  <c:v>0.18122497306072699</c:v>
                </c:pt>
                <c:pt idx="557">
                  <c:v>0.18680520381950499</c:v>
                </c:pt>
                <c:pt idx="558">
                  <c:v>0.19273259694373801</c:v>
                </c:pt>
                <c:pt idx="559">
                  <c:v>0.19904003105829099</c:v>
                </c:pt>
                <c:pt idx="560">
                  <c:v>0.20576467342756499</c:v>
                </c:pt>
                <c:pt idx="561">
                  <c:v>0.21294870591871201</c:v>
                </c:pt>
              </c:numCache>
            </c:numRef>
          </c:xVal>
          <c:yVal>
            <c:numRef>
              <c:f>Exp_res!$AY$3:$AY$650</c:f>
              <c:numCache>
                <c:formatCode>0.000</c:formatCode>
                <c:ptCount val="648"/>
                <c:pt idx="0">
                  <c:v>0</c:v>
                </c:pt>
                <c:pt idx="1">
                  <c:v>8.2563052606281902E-6</c:v>
                </c:pt>
                <c:pt idx="2">
                  <c:v>2.46932987364569E-5</c:v>
                </c:pt>
                <c:pt idx="3">
                  <c:v>4.1084634087579001E-5</c:v>
                </c:pt>
                <c:pt idx="4">
                  <c:v>5.7430564253559997E-5</c:v>
                </c:pt>
                <c:pt idx="5">
                  <c:v>7.3731340078798797E-5</c:v>
                </c:pt>
                <c:pt idx="6">
                  <c:v>8.9987210334001807E-5</c:v>
                </c:pt>
                <c:pt idx="7">
                  <c:v>1.06198421740451E-4</c:v>
                </c:pt>
                <c:pt idx="8">
                  <c:v>1.2236521899107E-4</c:v>
                </c:pt>
                <c:pt idx="9">
                  <c:v>1.3848784477386001E-4</c:v>
                </c:pt>
                <c:pt idx="10">
                  <c:v>1.5456653979255901E-4</c:v>
                </c:pt>
                <c:pt idx="11">
                  <c:v>1.70601542789108E-4</c:v>
                </c:pt>
                <c:pt idx="12">
                  <c:v>1.86593090564595E-4</c:v>
                </c:pt>
                <c:pt idx="13">
                  <c:v>2.0254141799992299E-4</c:v>
                </c:pt>
                <c:pt idx="14">
                  <c:v>2.1844675807745101E-4</c:v>
                </c:pt>
                <c:pt idx="15">
                  <c:v>2.3430934189985601E-4</c:v>
                </c:pt>
                <c:pt idx="16">
                  <c:v>2.5012939871207001E-4</c:v>
                </c:pt>
                <c:pt idx="17">
                  <c:v>2.65907155919721E-4</c:v>
                </c:pt>
                <c:pt idx="18">
                  <c:v>2.8164283910968503E-4</c:v>
                </c:pt>
                <c:pt idx="19">
                  <c:v>2.9733667206867598E-4</c:v>
                </c:pt>
                <c:pt idx="20">
                  <c:v>3.1298887680324399E-4</c:v>
                </c:pt>
                <c:pt idx="21">
                  <c:v>3.2859967355739801E-4</c:v>
                </c:pt>
                <c:pt idx="22">
                  <c:v>3.44169280832749E-4</c:v>
                </c:pt>
                <c:pt idx="23">
                  <c:v>3.5969791540502199E-4</c:v>
                </c:pt>
                <c:pt idx="24">
                  <c:v>3.7518579234420597E-4</c:v>
                </c:pt>
                <c:pt idx="25">
                  <c:v>3.9063312503079701E-4</c:v>
                </c:pt>
                <c:pt idx="26">
                  <c:v>4.06040125173718E-4</c:v>
                </c:pt>
                <c:pt idx="27">
                  <c:v>4.2140700282852301E-4</c:v>
                </c:pt>
                <c:pt idx="28">
                  <c:v>4.3673396641420801E-4</c:v>
                </c:pt>
                <c:pt idx="29">
                  <c:v>4.5202122272932499E-4</c:v>
                </c:pt>
                <c:pt idx="30">
                  <c:v>4.6726897697005798E-4</c:v>
                </c:pt>
                <c:pt idx="31">
                  <c:v>4.8247743274592501E-4</c:v>
                </c:pt>
                <c:pt idx="32">
                  <c:v>4.9764679209631901E-4</c:v>
                </c:pt>
                <c:pt idx="33">
                  <c:v>5.1277725550636201E-4</c:v>
                </c:pt>
                <c:pt idx="34">
                  <c:v>5.2786902192330902E-4</c:v>
                </c:pt>
                <c:pt idx="35">
                  <c:v>5.4292228877198803E-4</c:v>
                </c:pt>
                <c:pt idx="36">
                  <c:v>5.5793725197023699E-4</c:v>
                </c:pt>
                <c:pt idx="37">
                  <c:v>5.7291410594364296E-4</c:v>
                </c:pt>
                <c:pt idx="38">
                  <c:v>5.8785304364211005E-4</c:v>
                </c:pt>
                <c:pt idx="39">
                  <c:v>6.0275425655320603E-4</c:v>
                </c:pt>
                <c:pt idx="40">
                  <c:v>6.1761793471817004E-4</c:v>
                </c:pt>
                <c:pt idx="41">
                  <c:v>6.3244426674527205E-4</c:v>
                </c:pt>
                <c:pt idx="42">
                  <c:v>6.4723343982526799E-4</c:v>
                </c:pt>
                <c:pt idx="43">
                  <c:v>6.6198563974447801E-4</c:v>
                </c:pt>
                <c:pt idx="44">
                  <c:v>6.7670105089997102E-4</c:v>
                </c:pt>
                <c:pt idx="45">
                  <c:v>6.9137985631279096E-4</c:v>
                </c:pt>
                <c:pt idx="46">
                  <c:v>7.0602223764090603E-4</c:v>
                </c:pt>
                <c:pt idx="47">
                  <c:v>7.2062837519411998E-4</c:v>
                </c:pt>
                <c:pt idx="48">
                  <c:v>7.3519844794646503E-4</c:v>
                </c:pt>
                <c:pt idx="49">
                  <c:v>7.4973263354958099E-4</c:v>
                </c:pt>
                <c:pt idx="50">
                  <c:v>7.6423110834581299E-4</c:v>
                </c:pt>
                <c:pt idx="51">
                  <c:v>7.7869404738075895E-4</c:v>
                </c:pt>
                <c:pt idx="52">
                  <c:v>7.9312162441622905E-4</c:v>
                </c:pt>
                <c:pt idx="53">
                  <c:v>8.0751401194265396E-4</c:v>
                </c:pt>
                <c:pt idx="54">
                  <c:v>8.2187138119177796E-4</c:v>
                </c:pt>
                <c:pt idx="55">
                  <c:v>8.3619390214795296E-4</c:v>
                </c:pt>
                <c:pt idx="56">
                  <c:v>8.5048174356152598E-4</c:v>
                </c:pt>
                <c:pt idx="57">
                  <c:v>8.6473507295958504E-4</c:v>
                </c:pt>
                <c:pt idx="58">
                  <c:v>8.7895405665851505E-4</c:v>
                </c:pt>
                <c:pt idx="59">
                  <c:v>8.9313885977502095E-4</c:v>
                </c:pt>
                <c:pt idx="60">
                  <c:v>9.0728964623855001E-4</c:v>
                </c:pt>
                <c:pt idx="61">
                  <c:v>9.2140657880190196E-4</c:v>
                </c:pt>
                <c:pt idx="62">
                  <c:v>9.3548981905211797E-4</c:v>
                </c:pt>
                <c:pt idx="63">
                  <c:v>9.49539527422907E-4</c:v>
                </c:pt>
                <c:pt idx="64">
                  <c:v>9.63555863204147E-4</c:v>
                </c:pt>
                <c:pt idx="65">
                  <c:v>9.7753898455403099E-4</c:v>
                </c:pt>
                <c:pt idx="66">
                  <c:v>9.9148904850829495E-4</c:v>
                </c:pt>
                <c:pt idx="67">
                  <c:v>1.0054062109925101E-3</c:v>
                </c:pt>
                <c:pt idx="68">
                  <c:v>1.0192906268311601E-3</c:v>
                </c:pt>
                <c:pt idx="69">
                  <c:v>1.03314244975829E-3</c:v>
                </c:pt>
                <c:pt idx="70">
                  <c:v>1.0469618324283701E-3</c:v>
                </c:pt>
                <c:pt idx="71">
                  <c:v>1.0607489264258499E-3</c:v>
                </c:pt>
                <c:pt idx="72">
                  <c:v>1.0745038822748999E-3</c:v>
                </c:pt>
                <c:pt idx="73">
                  <c:v>1.08822684944982E-3</c:v>
                </c:pt>
                <c:pt idx="74">
                  <c:v>1.1019179763843399E-3</c:v>
                </c:pt>
                <c:pt idx="75">
                  <c:v>1.1155774104817601E-3</c:v>
                </c:pt>
                <c:pt idx="76">
                  <c:v>1.1292052981240401E-3</c:v>
                </c:pt>
                <c:pt idx="77">
                  <c:v>1.1428017846811199E-3</c:v>
                </c:pt>
                <c:pt idx="78">
                  <c:v>1.1563670145207899E-3</c:v>
                </c:pt>
                <c:pt idx="79">
                  <c:v>1.16990113101748E-3</c:v>
                </c:pt>
                <c:pt idx="80">
                  <c:v>1.18340427656094E-3</c:v>
                </c:pt>
                <c:pt idx="81">
                  <c:v>1.19687659256606E-3</c:v>
                </c:pt>
                <c:pt idx="82">
                  <c:v>1.2103182194815501E-3</c:v>
                </c:pt>
                <c:pt idx="83">
                  <c:v>1.2237292967984901E-3</c:v>
                </c:pt>
                <c:pt idx="84">
                  <c:v>1.2371099630587299E-3</c:v>
                </c:pt>
                <c:pt idx="85">
                  <c:v>1.2504603558643099E-3</c:v>
                </c:pt>
                <c:pt idx="86">
                  <c:v>1.2637806118850001E-3</c:v>
                </c:pt>
                <c:pt idx="87">
                  <c:v>1.2770708668677199E-3</c:v>
                </c:pt>
                <c:pt idx="88">
                  <c:v>1.2903312556438299E-3</c:v>
                </c:pt>
                <c:pt idx="89">
                  <c:v>1.3035619121382299E-3</c:v>
                </c:pt>
                <c:pt idx="90">
                  <c:v>1.3167629693764101E-3</c:v>
                </c:pt>
                <c:pt idx="91">
                  <c:v>1.32993455949384E-3</c:v>
                </c:pt>
                <c:pt idx="92">
                  <c:v>1.3430768137425401E-3</c:v>
                </c:pt>
                <c:pt idx="93">
                  <c:v>1.3561898625001399E-3</c:v>
                </c:pt>
                <c:pt idx="94">
                  <c:v>1.3692738352762499E-3</c:v>
                </c:pt>
                <c:pt idx="95">
                  <c:v>1.38232886072195E-3</c:v>
                </c:pt>
                <c:pt idx="96">
                  <c:v>1.3953550666355101E-3</c:v>
                </c:pt>
                <c:pt idx="97">
                  <c:v>1.4083525799715199E-3</c:v>
                </c:pt>
                <c:pt idx="98">
                  <c:v>1.4213215268467001E-3</c:v>
                </c:pt>
                <c:pt idx="99">
                  <c:v>1.4342620325487E-3</c:v>
                </c:pt>
                <c:pt idx="100">
                  <c:v>1.44717422154248E-3</c:v>
                </c:pt>
                <c:pt idx="101">
                  <c:v>1.46005821747799E-3</c:v>
                </c:pt>
                <c:pt idx="102">
                  <c:v>1.47291414319714E-3</c:v>
                </c:pt>
                <c:pt idx="103">
                  <c:v>1.4857421207400601E-3</c:v>
                </c:pt>
                <c:pt idx="104">
                  <c:v>1.4985422713537401E-3</c:v>
                </c:pt>
                <c:pt idx="105">
                  <c:v>1.5113147154969201E-3</c:v>
                </c:pt>
                <c:pt idx="106">
                  <c:v>1.5240595728481601E-3</c:v>
                </c:pt>
                <c:pt idx="107">
                  <c:v>1.5367769623129701E-3</c:v>
                </c:pt>
                <c:pt idx="108">
                  <c:v>1.5494670020288E-3</c:v>
                </c:pt>
                <c:pt idx="109">
                  <c:v>1.56212980937301E-3</c:v>
                </c:pt>
                <c:pt idx="110">
                  <c:v>1.57476550096929E-3</c:v>
                </c:pt>
                <c:pt idx="111">
                  <c:v>1.5873741926930899E-3</c:v>
                </c:pt>
                <c:pt idx="112">
                  <c:v>1.59995599967886E-3</c:v>
                </c:pt>
                <c:pt idx="113">
                  <c:v>1.61251103632693E-3</c:v>
                </c:pt>
                <c:pt idx="114">
                  <c:v>1.62503941630791E-3</c:v>
                </c:pt>
                <c:pt idx="115">
                  <c:v>1.6375412525707199E-3</c:v>
                </c:pt>
                <c:pt idx="116">
                  <c:v>1.6500166573475399E-3</c:v>
                </c:pt>
                <c:pt idx="117">
                  <c:v>1.6624657421607199E-3</c:v>
                </c:pt>
                <c:pt idx="118">
                  <c:v>1.67488861782747E-3</c:v>
                </c:pt>
                <c:pt idx="119">
                  <c:v>1.6872853944675801E-3</c:v>
                </c:pt>
                <c:pt idx="120">
                  <c:v>1.69965618150757E-3</c:v>
                </c:pt>
                <c:pt idx="121">
                  <c:v>1.7120010876875999E-3</c:v>
                </c:pt>
                <c:pt idx="122">
                  <c:v>1.7243202210663899E-3</c:v>
                </c:pt>
                <c:pt idx="123">
                  <c:v>1.7366136890279299E-3</c:v>
                </c:pt>
                <c:pt idx="124">
                  <c:v>1.7488815982860801E-3</c:v>
                </c:pt>
                <c:pt idx="125">
                  <c:v>1.7611240548905799E-3</c:v>
                </c:pt>
                <c:pt idx="126">
                  <c:v>1.7733411642325101E-3</c:v>
                </c:pt>
                <c:pt idx="127">
                  <c:v>1.7855330310498599E-3</c:v>
                </c:pt>
                <c:pt idx="128">
                  <c:v>1.79769975943259E-3</c:v>
                </c:pt>
                <c:pt idx="129">
                  <c:v>1.8098414528283601E-3</c:v>
                </c:pt>
                <c:pt idx="130">
                  <c:v>1.82195821404727E-3</c:v>
                </c:pt>
                <c:pt idx="131">
                  <c:v>1.8340501452678601E-3</c:v>
                </c:pt>
                <c:pt idx="132">
                  <c:v>1.84611734804164E-3</c:v>
                </c:pt>
                <c:pt idx="133">
                  <c:v>1.85815992329808E-3</c:v>
                </c:pt>
                <c:pt idx="134">
                  <c:v>1.8701779713507899E-3</c:v>
                </c:pt>
                <c:pt idx="135">
                  <c:v>1.88217159190099E-3</c:v>
                </c:pt>
                <c:pt idx="136">
                  <c:v>1.8941408840434501E-3</c:v>
                </c:pt>
                <c:pt idx="137">
                  <c:v>1.9060859462713001E-3</c:v>
                </c:pt>
                <c:pt idx="138">
                  <c:v>1.9180068764804599E-3</c:v>
                </c:pt>
                <c:pt idx="139">
                  <c:v>1.9299037719751899E-3</c:v>
                </c:pt>
                <c:pt idx="140">
                  <c:v>1.9417767294723099E-3</c:v>
                </c:pt>
                <c:pt idx="141">
                  <c:v>1.95362584510566E-3</c:v>
                </c:pt>
                <c:pt idx="142">
                  <c:v>1.96545121443148E-3</c:v>
                </c:pt>
                <c:pt idx="143">
                  <c:v>1.9772529324327999E-3</c:v>
                </c:pt>
                <c:pt idx="144">
                  <c:v>1.9890310935237799E-3</c:v>
                </c:pt>
                <c:pt idx="145">
                  <c:v>2.0007857915540299E-3</c:v>
                </c:pt>
                <c:pt idx="146">
                  <c:v>2.0125171198141002E-3</c:v>
                </c:pt>
                <c:pt idx="147">
                  <c:v>2.0242251710387198E-3</c:v>
                </c:pt>
                <c:pt idx="148">
                  <c:v>2.03591003741194E-3</c:v>
                </c:pt>
                <c:pt idx="149">
                  <c:v>2.0475718105715402E-3</c:v>
                </c:pt>
                <c:pt idx="150">
                  <c:v>2.0592105816126202E-3</c:v>
                </c:pt>
                <c:pt idx="151">
                  <c:v>2.0708264410925601E-3</c:v>
                </c:pt>
                <c:pt idx="152">
                  <c:v>2.0824194790350502E-3</c:v>
                </c:pt>
                <c:pt idx="153">
                  <c:v>2.0939897849343498E-3</c:v>
                </c:pt>
                <c:pt idx="154">
                  <c:v>2.1055374477588601E-3</c:v>
                </c:pt>
                <c:pt idx="155">
                  <c:v>2.11706255595643E-3</c:v>
                </c:pt>
                <c:pt idx="156">
                  <c:v>2.1285651974570501E-3</c:v>
                </c:pt>
                <c:pt idx="157">
                  <c:v>2.1400454596778502E-3</c:v>
                </c:pt>
                <c:pt idx="158">
                  <c:v>2.1515034295267201E-3</c:v>
                </c:pt>
                <c:pt idx="159">
                  <c:v>2.1629391934062602E-3</c:v>
                </c:pt>
                <c:pt idx="160">
                  <c:v>2.1743528372178199E-3</c:v>
                </c:pt>
                <c:pt idx="161">
                  <c:v>2.1857444463647901E-3</c:v>
                </c:pt>
                <c:pt idx="162">
                  <c:v>2.1971141057577398E-3</c:v>
                </c:pt>
                <c:pt idx="163">
                  <c:v>2.2084618998165998E-3</c:v>
                </c:pt>
                <c:pt idx="164">
                  <c:v>2.2197879124758002E-3</c:v>
                </c:pt>
                <c:pt idx="165">
                  <c:v>2.2310922271868302E-3</c:v>
                </c:pt>
                <c:pt idx="166">
                  <c:v>2.24237492692345E-3</c:v>
                </c:pt>
                <c:pt idx="167">
                  <c:v>2.2536360941831E-3</c:v>
                </c:pt>
                <c:pt idx="168">
                  <c:v>2.26487581099307E-3</c:v>
                </c:pt>
                <c:pt idx="169">
                  <c:v>2.2760941589119398E-3</c:v>
                </c:pt>
                <c:pt idx="170">
                  <c:v>2.28729121903434E-3</c:v>
                </c:pt>
                <c:pt idx="171">
                  <c:v>2.2984670719943599E-3</c:v>
                </c:pt>
                <c:pt idx="172">
                  <c:v>2.30962179796846E-3</c:v>
                </c:pt>
                <c:pt idx="173">
                  <c:v>2.3207554766797702E-3</c:v>
                </c:pt>
                <c:pt idx="174">
                  <c:v>2.3318681874004098E-3</c:v>
                </c:pt>
                <c:pt idx="175">
                  <c:v>2.34296000895593E-3</c:v>
                </c:pt>
                <c:pt idx="176">
                  <c:v>2.3540310197281899E-3</c:v>
                </c:pt>
                <c:pt idx="177">
                  <c:v>2.3650812976582802E-3</c:v>
                </c:pt>
                <c:pt idx="178">
                  <c:v>2.3761109202510701E-3</c:v>
                </c:pt>
                <c:pt idx="179">
                  <c:v>2.3871199645769999E-3</c:v>
                </c:pt>
                <c:pt idx="180">
                  <c:v>2.3981085072761E-3</c:v>
                </c:pt>
                <c:pt idx="181">
                  <c:v>2.4090766245609902E-3</c:v>
                </c:pt>
                <c:pt idx="182">
                  <c:v>2.4200243922205401E-3</c:v>
                </c:pt>
                <c:pt idx="183">
                  <c:v>2.430951885622E-3</c:v>
                </c:pt>
                <c:pt idx="184">
                  <c:v>2.4418591797149298E-3</c:v>
                </c:pt>
                <c:pt idx="185">
                  <c:v>2.4527463490342E-3</c:v>
                </c:pt>
                <c:pt idx="186">
                  <c:v>2.4636134677030498E-3</c:v>
                </c:pt>
                <c:pt idx="187">
                  <c:v>2.4744606094352899E-3</c:v>
                </c:pt>
                <c:pt idx="188">
                  <c:v>2.4852878475397099E-3</c:v>
                </c:pt>
                <c:pt idx="189">
                  <c:v>2.4960952549220598E-3</c:v>
                </c:pt>
                <c:pt idx="190">
                  <c:v>2.5068829040877298E-3</c:v>
                </c:pt>
                <c:pt idx="191">
                  <c:v>2.5176508671462699E-3</c:v>
                </c:pt>
                <c:pt idx="192">
                  <c:v>2.5283992158121101E-3</c:v>
                </c:pt>
                <c:pt idx="193">
                  <c:v>2.5391280214093598E-3</c:v>
                </c:pt>
                <c:pt idx="194">
                  <c:v>2.54983735487354E-3</c:v>
                </c:pt>
                <c:pt idx="195">
                  <c:v>2.5605272867542201E-3</c:v>
                </c:pt>
                <c:pt idx="196">
                  <c:v>2.5711978872190399E-3</c:v>
                </c:pt>
                <c:pt idx="197">
                  <c:v>2.5818492260549198E-3</c:v>
                </c:pt>
                <c:pt idx="198">
                  <c:v>2.59248137267211E-3</c:v>
                </c:pt>
                <c:pt idx="199">
                  <c:v>2.6030943961059599E-3</c:v>
                </c:pt>
                <c:pt idx="200">
                  <c:v>2.6136883650206399E-3</c:v>
                </c:pt>
                <c:pt idx="201">
                  <c:v>2.6242633477103999E-3</c:v>
                </c:pt>
                <c:pt idx="202">
                  <c:v>2.6348194121034499E-3</c:v>
                </c:pt>
                <c:pt idx="203">
                  <c:v>2.6453566257638502E-3</c:v>
                </c:pt>
                <c:pt idx="204">
                  <c:v>2.6558750558948901E-3</c:v>
                </c:pt>
                <c:pt idx="205">
                  <c:v>2.6663747693401198E-3</c:v>
                </c:pt>
                <c:pt idx="206">
                  <c:v>2.6768558325881101E-3</c:v>
                </c:pt>
                <c:pt idx="207">
                  <c:v>2.68731831177298E-3</c:v>
                </c:pt>
                <c:pt idx="208">
                  <c:v>2.6977622726781E-3</c:v>
                </c:pt>
                <c:pt idx="209">
                  <c:v>2.7081877807379499E-3</c:v>
                </c:pt>
                <c:pt idx="210">
                  <c:v>2.71859490104083E-3</c:v>
                </c:pt>
                <c:pt idx="211">
                  <c:v>2.7289836983313501E-3</c:v>
                </c:pt>
                <c:pt idx="212">
                  <c:v>2.7393542370126702E-3</c:v>
                </c:pt>
                <c:pt idx="213">
                  <c:v>2.74970658114925E-3</c:v>
                </c:pt>
                <c:pt idx="214">
                  <c:v>2.7600407944686298E-3</c:v>
                </c:pt>
                <c:pt idx="215">
                  <c:v>2.7703569403645101E-3</c:v>
                </c:pt>
                <c:pt idx="216">
                  <c:v>2.7806550818983301E-3</c:v>
                </c:pt>
                <c:pt idx="217">
                  <c:v>2.7909352818020002E-3</c:v>
                </c:pt>
                <c:pt idx="218">
                  <c:v>2.8011976024805698E-3</c:v>
                </c:pt>
                <c:pt idx="219">
                  <c:v>2.8114421060133998E-3</c:v>
                </c:pt>
                <c:pt idx="220">
                  <c:v>2.8216688541575601E-3</c:v>
                </c:pt>
                <c:pt idx="221">
                  <c:v>2.8318779083494E-3</c:v>
                </c:pt>
                <c:pt idx="222">
                  <c:v>2.8420693297073001E-3</c:v>
                </c:pt>
                <c:pt idx="223">
                  <c:v>2.8522431790328701E-3</c:v>
                </c:pt>
                <c:pt idx="224">
                  <c:v>2.86239951681447E-3</c:v>
                </c:pt>
                <c:pt idx="225">
                  <c:v>2.8725384032282698E-3</c:v>
                </c:pt>
                <c:pt idx="226">
                  <c:v>2.8826598981407498E-3</c:v>
                </c:pt>
                <c:pt idx="227">
                  <c:v>2.8927640611111998E-3</c:v>
                </c:pt>
                <c:pt idx="228">
                  <c:v>2.9028509513929399E-3</c:v>
                </c:pt>
                <c:pt idx="229">
                  <c:v>2.9129206279367901E-3</c:v>
                </c:pt>
                <c:pt idx="230">
                  <c:v>2.9229731493914798E-3</c:v>
                </c:pt>
                <c:pt idx="231">
                  <c:v>2.9330085741071199E-3</c:v>
                </c:pt>
                <c:pt idx="232">
                  <c:v>2.9430269601359998E-3</c:v>
                </c:pt>
                <c:pt idx="233">
                  <c:v>2.9530283652357699E-3</c:v>
                </c:pt>
                <c:pt idx="234">
                  <c:v>2.9630128468707299E-3</c:v>
                </c:pt>
                <c:pt idx="235">
                  <c:v>2.9729804622139699E-3</c:v>
                </c:pt>
                <c:pt idx="236">
                  <c:v>2.9829312681493802E-3</c:v>
                </c:pt>
                <c:pt idx="237">
                  <c:v>2.99286532127365E-3</c:v>
                </c:pt>
                <c:pt idx="238">
                  <c:v>3.0027826778978501E-3</c:v>
                </c:pt>
                <c:pt idx="239">
                  <c:v>3.0126833940498799E-3</c:v>
                </c:pt>
                <c:pt idx="240">
                  <c:v>3.0225675254761499E-3</c:v>
                </c:pt>
                <c:pt idx="241">
                  <c:v>3.0324351276428E-3</c:v>
                </c:pt>
                <c:pt idx="242">
                  <c:v>3.0422862557391698E-3</c:v>
                </c:pt>
                <c:pt idx="243">
                  <c:v>3.05212096467782E-3</c:v>
                </c:pt>
                <c:pt idx="244">
                  <c:v>3.0619393090976698E-3</c:v>
                </c:pt>
                <c:pt idx="245">
                  <c:v>3.07174134336512E-3</c:v>
                </c:pt>
                <c:pt idx="246">
                  <c:v>3.0815271215764201E-3</c:v>
                </c:pt>
                <c:pt idx="247">
                  <c:v>3.0912966975586002E-3</c:v>
                </c:pt>
                <c:pt idx="248">
                  <c:v>3.1010501248722598E-3</c:v>
                </c:pt>
                <c:pt idx="249">
                  <c:v>3.11078745681284E-3</c:v>
                </c:pt>
                <c:pt idx="250">
                  <c:v>3.1205087464120499E-3</c:v>
                </c:pt>
                <c:pt idx="251">
                  <c:v>3.1302140464401799E-3</c:v>
                </c:pt>
                <c:pt idx="252">
                  <c:v>3.1399034094074301E-3</c:v>
                </c:pt>
                <c:pt idx="253">
                  <c:v>3.1495768875661398E-3</c:v>
                </c:pt>
                <c:pt idx="254">
                  <c:v>3.1592345329116002E-3</c:v>
                </c:pt>
                <c:pt idx="255">
                  <c:v>3.1688763971844201E-3</c:v>
                </c:pt>
                <c:pt idx="256">
                  <c:v>3.1785025318723302E-3</c:v>
                </c:pt>
                <c:pt idx="257">
                  <c:v>3.1881129882108299E-3</c:v>
                </c:pt>
                <c:pt idx="258">
                  <c:v>3.197707817186E-3</c:v>
                </c:pt>
                <c:pt idx="259">
                  <c:v>3.2072870695356E-3</c:v>
                </c:pt>
                <c:pt idx="260">
                  <c:v>3.2168507957503001E-3</c:v>
                </c:pt>
                <c:pt idx="261">
                  <c:v>3.2263990460761499E-3</c:v>
                </c:pt>
                <c:pt idx="262">
                  <c:v>3.2359318705156002E-3</c:v>
                </c:pt>
                <c:pt idx="263">
                  <c:v>3.2454493188288202E-3</c:v>
                </c:pt>
                <c:pt idx="264">
                  <c:v>3.25495144053612E-3</c:v>
                </c:pt>
                <c:pt idx="265">
                  <c:v>3.2644382849182901E-3</c:v>
                </c:pt>
                <c:pt idx="266">
                  <c:v>3.2739099010194099E-3</c:v>
                </c:pt>
                <c:pt idx="267">
                  <c:v>3.28336633764768E-3</c:v>
                </c:pt>
                <c:pt idx="268">
                  <c:v>3.2928076433768002E-3</c:v>
                </c:pt>
                <c:pt idx="269">
                  <c:v>3.3022338665478598E-3</c:v>
                </c:pt>
                <c:pt idx="270">
                  <c:v>3.3116450552705201E-3</c:v>
                </c:pt>
                <c:pt idx="271">
                  <c:v>3.3210412574248998E-3</c:v>
                </c:pt>
                <c:pt idx="272">
                  <c:v>3.3304225206624099E-3</c:v>
                </c:pt>
                <c:pt idx="273">
                  <c:v>3.3397888924079698E-3</c:v>
                </c:pt>
                <c:pt idx="274">
                  <c:v>3.3491404198604199E-3</c:v>
                </c:pt>
                <c:pt idx="275">
                  <c:v>3.3584771499951698E-3</c:v>
                </c:pt>
                <c:pt idx="276">
                  <c:v>3.36779912956487E-3</c:v>
                </c:pt>
                <c:pt idx="277">
                  <c:v>3.3771064051006301E-3</c:v>
                </c:pt>
                <c:pt idx="278">
                  <c:v>3.3863990229142799E-3</c:v>
                </c:pt>
                <c:pt idx="279">
                  <c:v>3.3956770290984799E-3</c:v>
                </c:pt>
                <c:pt idx="280">
                  <c:v>3.4049404695292202E-3</c:v>
                </c:pt>
                <c:pt idx="281">
                  <c:v>3.4141893898670499E-3</c:v>
                </c:pt>
                <c:pt idx="282">
                  <c:v>3.42342383555766E-3</c:v>
                </c:pt>
                <c:pt idx="283">
                  <c:v>3.4326438518340499E-3</c:v>
                </c:pt>
                <c:pt idx="284">
                  <c:v>3.4418494837173898E-3</c:v>
                </c:pt>
                <c:pt idx="285">
                  <c:v>3.4510407760184199E-3</c:v>
                </c:pt>
                <c:pt idx="286">
                  <c:v>3.4602177733389101E-3</c:v>
                </c:pt>
                <c:pt idx="287">
                  <c:v>3.4693805200729701E-3</c:v>
                </c:pt>
                <c:pt idx="288">
                  <c:v>3.47852906040797E-3</c:v>
                </c:pt>
                <c:pt idx="289">
                  <c:v>3.4876634383262401E-3</c:v>
                </c:pt>
                <c:pt idx="290">
                  <c:v>3.4967836976062599E-3</c:v>
                </c:pt>
                <c:pt idx="291">
                  <c:v>3.5058898818234102E-3</c:v>
                </c:pt>
                <c:pt idx="292">
                  <c:v>3.51498203435242E-3</c:v>
                </c:pt>
                <c:pt idx="293">
                  <c:v>3.5240601983671199E-3</c:v>
                </c:pt>
                <c:pt idx="294">
                  <c:v>3.5331244168424702E-3</c:v>
                </c:pt>
                <c:pt idx="295">
                  <c:v>3.5421747325561498E-3</c:v>
                </c:pt>
                <c:pt idx="296">
                  <c:v>3.5512111880888998E-3</c:v>
                </c:pt>
                <c:pt idx="297">
                  <c:v>3.5602338258265199E-3</c:v>
                </c:pt>
                <c:pt idx="298">
                  <c:v>3.5692426879601002E-3</c:v>
                </c:pt>
                <c:pt idx="299">
                  <c:v>3.5782378164885202E-3</c:v>
                </c:pt>
                <c:pt idx="300">
                  <c:v>3.5872192532181999E-3</c:v>
                </c:pt>
                <c:pt idx="301">
                  <c:v>3.5961870397652799E-3</c:v>
                </c:pt>
                <c:pt idx="302">
                  <c:v>3.60514121755661E-3</c:v>
                </c:pt>
                <c:pt idx="303">
                  <c:v>3.6140818278302699E-3</c:v>
                </c:pt>
                <c:pt idx="304">
                  <c:v>3.6230089116376998E-3</c:v>
                </c:pt>
                <c:pt idx="305">
                  <c:v>3.6319225098441999E-3</c:v>
                </c:pt>
                <c:pt idx="306">
                  <c:v>3.6408226631296299E-3</c:v>
                </c:pt>
                <c:pt idx="307">
                  <c:v>3.6497094119908101E-3</c:v>
                </c:pt>
                <c:pt idx="308">
                  <c:v>3.6585827967414602E-3</c:v>
                </c:pt>
                <c:pt idx="309">
                  <c:v>3.6674428575137301E-3</c:v>
                </c:pt>
                <c:pt idx="310">
                  <c:v>3.6762896342594901E-3</c:v>
                </c:pt>
                <c:pt idx="311">
                  <c:v>3.68512316675096E-3</c:v>
                </c:pt>
                <c:pt idx="312">
                  <c:v>3.6939434945818602E-3</c:v>
                </c:pt>
                <c:pt idx="313">
                  <c:v>3.7027506571692E-3</c:v>
                </c:pt>
                <c:pt idx="314">
                  <c:v>3.7115446937532699E-3</c:v>
                </c:pt>
                <c:pt idx="315">
                  <c:v>3.72032564339915E-3</c:v>
                </c:pt>
                <c:pt idx="316">
                  <c:v>3.7290935449981301E-3</c:v>
                </c:pt>
                <c:pt idx="317">
                  <c:v>3.73784843726808E-3</c:v>
                </c:pt>
                <c:pt idx="318">
                  <c:v>3.7465903587551499E-3</c:v>
                </c:pt>
                <c:pt idx="319">
                  <c:v>3.75531934783431E-3</c:v>
                </c:pt>
                <c:pt idx="320">
                  <c:v>3.76403544271015E-3</c:v>
                </c:pt>
                <c:pt idx="321">
                  <c:v>3.7727386814184402E-3</c:v>
                </c:pt>
                <c:pt idx="322">
                  <c:v>3.7814291018270999E-3</c:v>
                </c:pt>
                <c:pt idx="323">
                  <c:v>3.7901067416368601E-3</c:v>
                </c:pt>
                <c:pt idx="324">
                  <c:v>3.7987716383822302E-3</c:v>
                </c:pt>
                <c:pt idx="325">
                  <c:v>3.80742382943251E-3</c:v>
                </c:pt>
                <c:pt idx="326">
                  <c:v>3.8160633519932702E-3</c:v>
                </c:pt>
                <c:pt idx="327">
                  <c:v>3.8246902431067799E-3</c:v>
                </c:pt>
                <c:pt idx="328">
                  <c:v>3.8333045396529699E-3</c:v>
                </c:pt>
                <c:pt idx="329">
                  <c:v>3.76447989842843E-3</c:v>
                </c:pt>
                <c:pt idx="330">
                  <c:v>4.5533417078351601E-3</c:v>
                </c:pt>
                <c:pt idx="331">
                  <c:v>4.4419889335492397E-3</c:v>
                </c:pt>
                <c:pt idx="332">
                  <c:v>4.3297849723040504E-3</c:v>
                </c:pt>
                <c:pt idx="333">
                  <c:v>4.2167217703500603E-3</c:v>
                </c:pt>
                <c:pt idx="334">
                  <c:v>4.1027911070516798E-3</c:v>
                </c:pt>
                <c:pt idx="335">
                  <c:v>3.9879845905583097E-3</c:v>
                </c:pt>
                <c:pt idx="336">
                  <c:v>3.87229365332814E-3</c:v>
                </c:pt>
                <c:pt idx="337">
                  <c:v>3.75570954749539E-3</c:v>
                </c:pt>
                <c:pt idx="338">
                  <c:v>3.6382233400763298E-3</c:v>
                </c:pt>
                <c:pt idx="339">
                  <c:v>3.5198259080068302E-3</c:v>
                </c:pt>
                <c:pt idx="340">
                  <c:v>3.4005079330042399E-3</c:v>
                </c:pt>
                <c:pt idx="341">
                  <c:v>3.2802598962454002E-3</c:v>
                </c:pt>
                <c:pt idx="342">
                  <c:v>3.1590720728539501E-3</c:v>
                </c:pt>
                <c:pt idx="343">
                  <c:v>3.0369345261872E-3</c:v>
                </c:pt>
                <c:pt idx="344">
                  <c:v>2.91383710191507E-3</c:v>
                </c:pt>
                <c:pt idx="345">
                  <c:v>2.7897694218819501E-3</c:v>
                </c:pt>
                <c:pt idx="346">
                  <c:v>2.6647208777393402E-3</c:v>
                </c:pt>
                <c:pt idx="347">
                  <c:v>2.5386806243413401E-3</c:v>
                </c:pt>
                <c:pt idx="348">
                  <c:v>2.4116375728927999E-3</c:v>
                </c:pt>
                <c:pt idx="349">
                  <c:v>2.2835803838356602E-3</c:v>
                </c:pt>
                <c:pt idx="350">
                  <c:v>2.15449745946409E-3</c:v>
                </c:pt>
                <c:pt idx="351">
                  <c:v>2.0243769362549699E-3</c:v>
                </c:pt>
                <c:pt idx="352">
                  <c:v>1.8932066768992E-3</c:v>
                </c:pt>
                <c:pt idx="353">
                  <c:v>1.7609742620217101E-3</c:v>
                </c:pt>
                <c:pt idx="354">
                  <c:v>1.6276669815738099E-3</c:v>
                </c:pt>
                <c:pt idx="355">
                  <c:v>1.4932718258826099E-3</c:v>
                </c:pt>
                <c:pt idx="356">
                  <c:v>1.3577754763393699E-3</c:v>
                </c:pt>
                <c:pt idx="357">
                  <c:v>1.2211642957125201E-3</c:v>
                </c:pt>
                <c:pt idx="358">
                  <c:v>1.08342431806261E-3</c:v>
                </c:pt>
                <c:pt idx="359">
                  <c:v>9.4454123824153904E-4</c:v>
                </c:pt>
                <c:pt idx="360">
                  <c:v>8.0450040095534205E-4</c:v>
                </c:pt>
                <c:pt idx="361">
                  <c:v>6.6328678936730505E-4</c:v>
                </c:pt>
                <c:pt idx="362">
                  <c:v>5.2088501321771101E-4</c:v>
                </c:pt>
                <c:pt idx="363">
                  <c:v>3.7727929643611101E-4</c:v>
                </c:pt>
                <c:pt idx="364">
                  <c:v>2.3245346421965499E-4</c:v>
                </c:pt>
                <c:pt idx="365">
                  <c:v>8.6390929545745096E-5</c:v>
                </c:pt>
                <c:pt idx="366">
                  <c:v>-6.0925320903654402E-5</c:v>
                </c:pt>
                <c:pt idx="367">
                  <c:v>-2.0951274144768699E-4</c:v>
                </c:pt>
                <c:pt idx="368">
                  <c:v>-3.5938924276618102E-4</c:v>
                </c:pt>
                <c:pt idx="369">
                  <c:v>-5.1057320795806001E-4</c:v>
                </c:pt>
                <c:pt idx="370">
                  <c:v>-6.6308350933115502E-4</c:v>
                </c:pt>
                <c:pt idx="371">
                  <c:v>-8.1693952596730197E-4</c:v>
                </c:pt>
                <c:pt idx="372">
                  <c:v>-9.7216116210637198E-4</c:v>
                </c:pt>
                <c:pt idx="373">
                  <c:v>-1.1287688663944499E-3</c:v>
                </c:pt>
                <c:pt idx="374">
                  <c:v>-1.2867836520480899E-3</c:v>
                </c:pt>
                <c:pt idx="375">
                  <c:v>-1.44622711798748E-3</c:v>
                </c:pt>
                <c:pt idx="376">
                  <c:v>-1.60712147099403E-3</c:v>
                </c:pt>
                <c:pt idx="377">
                  <c:v>-1.769489548956E-3</c:v>
                </c:pt>
                <c:pt idx="378">
                  <c:v>-1.93335484526677E-3</c:v>
                </c:pt>
                <c:pt idx="379">
                  <c:v>-2.0987415344432001E-3</c:v>
                </c:pt>
                <c:pt idx="380">
                  <c:v>-2.2656744990451698E-3</c:v>
                </c:pt>
                <c:pt idx="381">
                  <c:v>-2.4341793579703199E-3</c:v>
                </c:pt>
                <c:pt idx="382">
                  <c:v>-2.6042824962161501E-3</c:v>
                </c:pt>
                <c:pt idx="383">
                  <c:v>-2.7760110961988502E-3</c:v>
                </c:pt>
                <c:pt idx="384">
                  <c:v>-2.94939317073317E-3</c:v>
                </c:pt>
                <c:pt idx="385">
                  <c:v>-3.1244575977754699E-3</c:v>
                </c:pt>
                <c:pt idx="386">
                  <c:v>-3.30123415705249E-3</c:v>
                </c:pt>
                <c:pt idx="387">
                  <c:v>-3.4797535686987898E-3</c:v>
                </c:pt>
                <c:pt idx="388">
                  <c:v>-3.6600475340355801E-3</c:v>
                </c:pt>
                <c:pt idx="389">
                  <c:v>-3.8421487786424401E-3</c:v>
                </c:pt>
                <c:pt idx="390">
                  <c:v>-4.0260910978768801E-3</c:v>
                </c:pt>
                <c:pt idx="391">
                  <c:v>-4.2119094050130299E-3</c:v>
                </c:pt>
                <c:pt idx="392">
                  <c:v>-4.39963978218631E-3</c:v>
                </c:pt>
                <c:pt idx="393">
                  <c:v>-4.5893195343458303E-3</c:v>
                </c:pt>
                <c:pt idx="394">
                  <c:v>-4.7809872464301302E-3</c:v>
                </c:pt>
                <c:pt idx="395">
                  <c:v>-4.97468284400732E-3</c:v>
                </c:pt>
                <c:pt idx="396">
                  <c:v>-5.1704476576352196E-3</c:v>
                </c:pt>
                <c:pt idx="397">
                  <c:v>-5.3683244912246901E-3</c:v>
                </c:pt>
                <c:pt idx="398">
                  <c:v>-5.5683576947106296E-3</c:v>
                </c:pt>
                <c:pt idx="399">
                  <c:v>-5.7705932413686899E-3</c:v>
                </c:pt>
                <c:pt idx="400">
                  <c:v>-5.97507881013976E-3</c:v>
                </c:pt>
                <c:pt idx="401">
                  <c:v>-6.1818638733656499E-3</c:v>
                </c:pt>
                <c:pt idx="402">
                  <c:v>-6.3909997903713002E-3</c:v>
                </c:pt>
                <c:pt idx="403">
                  <c:v>-6.6025399073789699E-3</c:v>
                </c:pt>
                <c:pt idx="404">
                  <c:v>-6.8165396642760898E-3</c:v>
                </c:pt>
                <c:pt idx="405">
                  <c:v>-7.0330567088246398E-3</c:v>
                </c:pt>
                <c:pt idx="406">
                  <c:v>-7.2521510189457201E-3</c:v>
                </c:pt>
                <c:pt idx="407">
                  <c:v>-7.47388503378839E-3</c:v>
                </c:pt>
                <c:pt idx="408">
                  <c:v>-7.6983237943608496E-3</c:v>
                </c:pt>
                <c:pt idx="409">
                  <c:v>-7.9255350945859893E-3</c:v>
                </c:pt>
                <c:pt idx="410">
                  <c:v>-8.1555896437338297E-3</c:v>
                </c:pt>
                <c:pt idx="411">
                  <c:v>-8.3885612412958003E-3</c:v>
                </c:pt>
                <c:pt idx="412">
                  <c:v>-8.6245269654707506E-3</c:v>
                </c:pt>
                <c:pt idx="413">
                  <c:v>-8.8635673765818396E-3</c:v>
                </c:pt>
                <c:pt idx="414">
                  <c:v>-9.1057667368797494E-3</c:v>
                </c:pt>
                <c:pt idx="415">
                  <c:v>-9.35121324837139E-3</c:v>
                </c:pt>
                <c:pt idx="416">
                  <c:v>-9.5999993105003404E-3</c:v>
                </c:pt>
                <c:pt idx="417">
                  <c:v>-9.8522217997331907E-3</c:v>
                </c:pt>
                <c:pt idx="418">
                  <c:v>-1.01079823733559E-2</c:v>
                </c:pt>
                <c:pt idx="419">
                  <c:v>-1.03673878000812E-2</c:v>
                </c:pt>
                <c:pt idx="420">
                  <c:v>-1.06305503203974E-2</c:v>
                </c:pt>
                <c:pt idx="421">
                  <c:v>-1.08975880399774E-2</c:v>
                </c:pt>
                <c:pt idx="422">
                  <c:v>-1.1168625359911E-2</c:v>
                </c:pt>
                <c:pt idx="423">
                  <c:v>-1.14437934480366E-2</c:v>
                </c:pt>
                <c:pt idx="424">
                  <c:v>-1.17232307562489E-2</c:v>
                </c:pt>
                <c:pt idx="425">
                  <c:v>-1.20070835893509E-2</c:v>
                </c:pt>
                <c:pt idx="426">
                  <c:v>-1.2295506731835101E-2</c:v>
                </c:pt>
                <c:pt idx="427">
                  <c:v>-1.25886641399262E-2</c:v>
                </c:pt>
                <c:pt idx="428">
                  <c:v>-1.28867297073383E-2</c:v>
                </c:pt>
                <c:pt idx="429">
                  <c:v>-1.3189888114520701E-2</c:v>
                </c:pt>
                <c:pt idx="430">
                  <c:v>-1.34983357727269E-2</c:v>
                </c:pt>
                <c:pt idx="431">
                  <c:v>-1.38122818760959E-2</c:v>
                </c:pt>
                <c:pt idx="432">
                  <c:v>-1.4131949577158199E-2</c:v>
                </c:pt>
                <c:pt idx="433">
                  <c:v>-1.4457577303827501E-2</c:v>
                </c:pt>
                <c:pt idx="434">
                  <c:v>-1.47894202391376E-2</c:v>
                </c:pt>
                <c:pt idx="435">
                  <c:v>-1.5127751988850699E-2</c:v>
                </c:pt>
                <c:pt idx="436">
                  <c:v>-1.54728664667579E-2</c:v>
                </c:pt>
                <c:pt idx="437">
                  <c:v>-1.5825080033228099E-2</c:v>
                </c:pt>
                <c:pt idx="438">
                  <c:v>-1.61847339296078E-2</c:v>
                </c:pt>
                <c:pt idx="439">
                  <c:v>-1.6552197059768702E-2</c:v>
                </c:pt>
                <c:pt idx="440">
                  <c:v>-1.6927869180911201E-2</c:v>
                </c:pt>
                <c:pt idx="441">
                  <c:v>-1.7312184579246302E-2</c:v>
                </c:pt>
                <c:pt idx="442">
                  <c:v>-1.7705616323183199E-2</c:v>
                </c:pt>
                <c:pt idx="443">
                  <c:v>-1.8108681208234299E-2</c:v>
                </c:pt>
                <c:pt idx="444">
                  <c:v>-1.8521945535398401E-2</c:v>
                </c:pt>
                <c:pt idx="445">
                  <c:v>-1.8946031900300302E-2</c:v>
                </c:pt>
                <c:pt idx="446">
                  <c:v>-1.9381627216502498E-2</c:v>
                </c:pt>
                <c:pt idx="447">
                  <c:v>-1.94315363857838E-2</c:v>
                </c:pt>
                <c:pt idx="448">
                  <c:v>-1.9484778835046599E-2</c:v>
                </c:pt>
                <c:pt idx="449">
                  <c:v>-1.9541404367548601E-2</c:v>
                </c:pt>
                <c:pt idx="450">
                  <c:v>-1.9601458219803601E-2</c:v>
                </c:pt>
                <c:pt idx="451">
                  <c:v>-1.9664985578757101E-2</c:v>
                </c:pt>
                <c:pt idx="452">
                  <c:v>-1.9732031558903601E-2</c:v>
                </c:pt>
                <c:pt idx="453">
                  <c:v>-1.9802641178489701E-2</c:v>
                </c:pt>
                <c:pt idx="454">
                  <c:v>-1.98768593347818E-2</c:v>
                </c:pt>
                <c:pt idx="455">
                  <c:v>-1.99547307783614E-2</c:v>
                </c:pt>
                <c:pt idx="456">
                  <c:v>-2.00363000864258E-2</c:v>
                </c:pt>
                <c:pt idx="457">
                  <c:v>-2.0121611635060498E-2</c:v>
                </c:pt>
                <c:pt idx="458">
                  <c:v>-2.0210709570453001E-2</c:v>
                </c:pt>
                <c:pt idx="459">
                  <c:v>-2.03036377790187E-2</c:v>
                </c:pt>
                <c:pt idx="460">
                  <c:v>-2.0400439856402899E-2</c:v>
                </c:pt>
                <c:pt idx="461">
                  <c:v>-2.05011590753282E-2</c:v>
                </c:pt>
                <c:pt idx="462">
                  <c:v>-2.0605838352252399E-2</c:v>
                </c:pt>
                <c:pt idx="463">
                  <c:v>-2.07145202128023E-2</c:v>
                </c:pt>
                <c:pt idx="464">
                  <c:v>-2.08272467559465E-2</c:v>
                </c:pt>
                <c:pt idx="465">
                  <c:v>-2.09440596168716E-2</c:v>
                </c:pt>
                <c:pt idx="466">
                  <c:v>-2.1064999928522E-2</c:v>
                </c:pt>
                <c:pt idx="467">
                  <c:v>-2.1190108281768101E-2</c:v>
                </c:pt>
                <c:pt idx="468">
                  <c:v>-2.13194246841595E-2</c:v>
                </c:pt>
                <c:pt idx="469">
                  <c:v>-2.14529885172241E-2</c:v>
                </c:pt>
                <c:pt idx="470">
                  <c:v>-2.1590838492271999E-2</c:v>
                </c:pt>
                <c:pt idx="471">
                  <c:v>-2.1733012604659901E-2</c:v>
                </c:pt>
                <c:pt idx="472">
                  <c:v>-2.1879548086474802E-2</c:v>
                </c:pt>
                <c:pt idx="473">
                  <c:v>-2.2030481357586399E-2</c:v>
                </c:pt>
                <c:pt idx="474">
                  <c:v>-2.2185847975032001E-2</c:v>
                </c:pt>
                <c:pt idx="475">
                  <c:v>-2.2345682580675499E-2</c:v>
                </c:pt>
                <c:pt idx="476">
                  <c:v>-2.2510018847101201E-2</c:v>
                </c:pt>
                <c:pt idx="477">
                  <c:v>-2.2678889421688501E-2</c:v>
                </c:pt>
                <c:pt idx="478">
                  <c:v>-2.28523258688197E-2</c:v>
                </c:pt>
                <c:pt idx="479">
                  <c:v>-2.30303586101646E-2</c:v>
                </c:pt>
                <c:pt idx="480">
                  <c:v>-2.3213016862996601E-2</c:v>
                </c:pt>
                <c:pt idx="481">
                  <c:v>-2.3400328576478901E-2</c:v>
                </c:pt>
                <c:pt idx="482">
                  <c:v>-2.3592320365870698E-2</c:v>
                </c:pt>
                <c:pt idx="483">
                  <c:v>-2.3789017444593601E-2</c:v>
                </c:pt>
                <c:pt idx="484">
                  <c:v>-2.39904435541042E-2</c:v>
                </c:pt>
                <c:pt idx="485">
                  <c:v>-2.4196620891509601E-2</c:v>
                </c:pt>
                <c:pt idx="486">
                  <c:v>-2.4407570034869899E-2</c:v>
                </c:pt>
                <c:pt idx="487">
                  <c:v>-2.46233098661243E-2</c:v>
                </c:pt>
                <c:pt idx="488">
                  <c:v>-2.4843857491578199E-2</c:v>
                </c:pt>
                <c:pt idx="489">
                  <c:v>-2.5069228159888698E-2</c:v>
                </c:pt>
                <c:pt idx="490">
                  <c:v>-2.52994351774825E-2</c:v>
                </c:pt>
                <c:pt idx="491">
                  <c:v>-2.5534489821340298E-2</c:v>
                </c:pt>
                <c:pt idx="492">
                  <c:v>-2.5774401249080901E-2</c:v>
                </c:pt>
                <c:pt idx="493">
                  <c:v>-2.6019176406275601E-2</c:v>
                </c:pt>
                <c:pt idx="494">
                  <c:v>-2.6268819930924499E-2</c:v>
                </c:pt>
                <c:pt idx="495">
                  <c:v>-2.6523334055021001E-2</c:v>
                </c:pt>
                <c:pt idx="496">
                  <c:v>-2.6782718503136599E-2</c:v>
                </c:pt>
                <c:pt idx="497">
                  <c:v>-2.7046970387949499E-2</c:v>
                </c:pt>
                <c:pt idx="498">
                  <c:v>-2.7316084102645102E-2</c:v>
                </c:pt>
                <c:pt idx="499">
                  <c:v>-2.7590051210112002E-2</c:v>
                </c:pt>
                <c:pt idx="500">
                  <c:v>-2.7868860328857801E-2</c:v>
                </c:pt>
                <c:pt idx="501">
                  <c:v>-2.8152497015568899E-2</c:v>
                </c:pt>
                <c:pt idx="502">
                  <c:v>-2.84409436442352E-2</c:v>
                </c:pt>
                <c:pt idx="503">
                  <c:v>-2.8734179281763202E-2</c:v>
                </c:pt>
                <c:pt idx="504">
                  <c:v>-2.9032179559995298E-2</c:v>
                </c:pt>
                <c:pt idx="505">
                  <c:v>-2.9334916544061E-2</c:v>
                </c:pt>
                <c:pt idx="506">
                  <c:v>-2.9642358596975001E-2</c:v>
                </c:pt>
                <c:pt idx="507">
                  <c:v>-2.99544702404052E-2</c:v>
                </c:pt>
                <c:pt idx="508">
                  <c:v>-3.0271212011530799E-2</c:v>
                </c:pt>
                <c:pt idx="509">
                  <c:v>-3.0592540315907701E-2</c:v>
                </c:pt>
                <c:pt idx="510">
                  <c:v>-3.0918407276266099E-2</c:v>
                </c:pt>
                <c:pt idx="511">
                  <c:v>-3.12487605771543E-2</c:v>
                </c:pt>
                <c:pt idx="512">
                  <c:v>-3.1583543305360097E-2</c:v>
                </c:pt>
                <c:pt idx="513">
                  <c:v>-3.1922693786021097E-2</c:v>
                </c:pt>
                <c:pt idx="514">
                  <c:v>-3.2266145414356698E-2</c:v>
                </c:pt>
                <c:pt idx="515">
                  <c:v>-3.2613826482944301E-2</c:v>
                </c:pt>
                <c:pt idx="516">
                  <c:v>-3.29656600044652E-2</c:v>
                </c:pt>
                <c:pt idx="517">
                  <c:v>-3.3321563529854298E-2</c:v>
                </c:pt>
                <c:pt idx="518">
                  <c:v>-3.36814489617841E-2</c:v>
                </c:pt>
                <c:pt idx="519">
                  <c:v>-3.40452223634184E-2</c:v>
                </c:pt>
                <c:pt idx="520">
                  <c:v>-3.4412783762380598E-2</c:v>
                </c:pt>
                <c:pt idx="521">
                  <c:v>-3.4784026949876097E-2</c:v>
                </c:pt>
                <c:pt idx="522">
                  <c:v>-3.5158839274924102E-2</c:v>
                </c:pt>
                <c:pt idx="523">
                  <c:v>-3.5537101433651498E-2</c:v>
                </c:pt>
                <c:pt idx="524">
                  <c:v>-3.5918687253615099E-2</c:v>
                </c:pt>
                <c:pt idx="525">
                  <c:v>-3.63034634731235E-2</c:v>
                </c:pt>
                <c:pt idx="526">
                  <c:v>-3.6691289515537497E-2</c:v>
                </c:pt>
                <c:pt idx="527">
                  <c:v>-3.7082017258544098E-2</c:v>
                </c:pt>
                <c:pt idx="528">
                  <c:v>-3.7475490798401498E-2</c:v>
                </c:pt>
                <c:pt idx="529">
                  <c:v>-3.7871546209177702E-2</c:v>
                </c:pt>
                <c:pt idx="530">
                  <c:v>-3.8270011297008903E-2</c:v>
                </c:pt>
                <c:pt idx="531">
                  <c:v>-3.8670705349429201E-2</c:v>
                </c:pt>
                <c:pt idx="532">
                  <c:v>-3.9073438879837698E-2</c:v>
                </c:pt>
                <c:pt idx="533">
                  <c:v>-3.9478013367193997E-2</c:v>
                </c:pt>
                <c:pt idx="534">
                  <c:v>-3.9884220991054299E-2</c:v>
                </c:pt>
                <c:pt idx="535">
                  <c:v>-4.0291844362091801E-2</c:v>
                </c:pt>
                <c:pt idx="536">
                  <c:v>-4.0700656248274097E-2</c:v>
                </c:pt>
                <c:pt idx="537">
                  <c:v>-4.1110419296906002E-2</c:v>
                </c:pt>
                <c:pt idx="538">
                  <c:v>-4.15208857527882E-2</c:v>
                </c:pt>
                <c:pt idx="539">
                  <c:v>-4.1931797172786202E-2</c:v>
                </c:pt>
                <c:pt idx="540">
                  <c:v>-4.2342884137156901E-2</c:v>
                </c:pt>
                <c:pt idx="541">
                  <c:v>-4.2753865958040399E-2</c:v>
                </c:pt>
                <c:pt idx="542">
                  <c:v>-4.3164450385586403E-2</c:v>
                </c:pt>
                <c:pt idx="543">
                  <c:v>-4.3574333312271403E-2</c:v>
                </c:pt>
                <c:pt idx="544">
                  <c:v>-4.3983198476042699E-2</c:v>
                </c:pt>
                <c:pt idx="545">
                  <c:v>-4.4390717163024597E-2</c:v>
                </c:pt>
                <c:pt idx="546">
                  <c:v>-4.4796547910650901E-2</c:v>
                </c:pt>
                <c:pt idx="547">
                  <c:v>-4.5200336212204602E-2</c:v>
                </c:pt>
                <c:pt idx="548">
                  <c:v>-4.5601714223913299E-2</c:v>
                </c:pt>
                <c:pt idx="549">
                  <c:v>-4.60003004759207E-2</c:v>
                </c:pt>
                <c:pt idx="550">
                  <c:v>-4.6395699588669903E-2</c:v>
                </c:pt>
                <c:pt idx="551">
                  <c:v>-4.6787501996471498E-2</c:v>
                </c:pt>
                <c:pt idx="552">
                  <c:v>-4.7175283680321201E-2</c:v>
                </c:pt>
                <c:pt idx="553">
                  <c:v>-4.7558605912370197E-2</c:v>
                </c:pt>
                <c:pt idx="554">
                  <c:v>-4.7937015014847997E-2</c:v>
                </c:pt>
                <c:pt idx="555">
                  <c:v>-4.8310042136722499E-2</c:v>
                </c:pt>
                <c:pt idx="556">
                  <c:v>-4.8677203051944201E-2</c:v>
                </c:pt>
                <c:pt idx="557">
                  <c:v>-4.9037997983823897E-2</c:v>
                </c:pt>
                <c:pt idx="558">
                  <c:v>-4.9391911460920999E-2</c:v>
                </c:pt>
                <c:pt idx="559">
                  <c:v>-4.9738412210847197E-2</c:v>
                </c:pt>
                <c:pt idx="560">
                  <c:v>-5.00769530996533E-2</c:v>
                </c:pt>
                <c:pt idx="561">
                  <c:v>-5.0406971126032603E-2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BE-4653-B432-BC877925E7CC}"/>
            </c:ext>
          </c:extLst>
        </c:ser>
        <c:ser>
          <c:idx val="4"/>
          <c:order val="4"/>
          <c:tx>
            <c:v>0.5% 50 kPa</c:v>
          </c:tx>
          <c:spPr>
            <a:ln w="216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Exp_res!$AZ$3:$AZ$650</c:f>
              <c:numCache>
                <c:formatCode>General</c:formatCode>
                <c:ptCount val="648"/>
                <c:pt idx="0">
                  <c:v>0</c:v>
                </c:pt>
                <c:pt idx="1">
                  <c:v>1.5675403734324701E-5</c:v>
                </c:pt>
                <c:pt idx="2">
                  <c:v>4.68619628207233E-5</c:v>
                </c:pt>
                <c:pt idx="3">
                  <c:v>7.7932446908868797E-5</c:v>
                </c:pt>
                <c:pt idx="4">
                  <c:v>1.0888519452122799E-4</c:v>
                </c:pt>
                <c:pt idx="5">
                  <c:v>1.3971862957252599E-4</c:v>
                </c:pt>
                <c:pt idx="6">
                  <c:v>1.7043125976149901E-4</c:v>
                </c:pt>
                <c:pt idx="7">
                  <c:v>2.01021675095362E-4</c:v>
                </c:pt>
                <c:pt idx="8">
                  <c:v>2.31488546372688E-4</c:v>
                </c:pt>
                <c:pt idx="9">
                  <c:v>2.61830623631306E-4</c:v>
                </c:pt>
                <c:pt idx="10">
                  <c:v>2.92046734569539E-4</c:v>
                </c:pt>
                <c:pt idx="11">
                  <c:v>3.2213578294557901E-4</c:v>
                </c:pt>
                <c:pt idx="12">
                  <c:v>3.5209674696137902E-4</c:v>
                </c:pt>
                <c:pt idx="13">
                  <c:v>3.8192867763548301E-4</c:v>
                </c:pt>
                <c:pt idx="14">
                  <c:v>4.1163069716973602E-4</c:v>
                </c:pt>
                <c:pt idx="15">
                  <c:v>4.4120199731293298E-4</c:v>
                </c:pt>
                <c:pt idx="16">
                  <c:v>4.7064183772564601E-4</c:v>
                </c:pt>
                <c:pt idx="17">
                  <c:v>4.9994954434870605E-4</c:v>
                </c:pt>
                <c:pt idx="18">
                  <c:v>5.2912450777829701E-4</c:v>
                </c:pt>
                <c:pt idx="19">
                  <c:v>5.5816618164963004E-4</c:v>
                </c:pt>
                <c:pt idx="20">
                  <c:v>5.8707408103127396E-4</c:v>
                </c:pt>
                <c:pt idx="21">
                  <c:v>6.1584778083216595E-4</c:v>
                </c:pt>
                <c:pt idx="22">
                  <c:v>6.4448691422204604E-4</c:v>
                </c:pt>
                <c:pt idx="23">
                  <c:v>6.7299117106714695E-4</c:v>
                </c:pt>
                <c:pt idx="24">
                  <c:v>7.0136029638191298E-4</c:v>
                </c:pt>
                <c:pt idx="25">
                  <c:v>7.2959408879750805E-4</c:v>
                </c:pt>
                <c:pt idx="26">
                  <c:v>7.5769239904757701E-4</c:v>
                </c:pt>
                <c:pt idx="27">
                  <c:v>7.8565512847267804E-4</c:v>
                </c:pt>
                <c:pt idx="28">
                  <c:v>8.1348222754250299E-4</c:v>
                </c:pt>
                <c:pt idx="29">
                  <c:v>8.4117369439688804E-4</c:v>
                </c:pt>
                <c:pt idx="30">
                  <c:v>8.6872957340632096E-4</c:v>
                </c:pt>
                <c:pt idx="31">
                  <c:v>8.9614995375077405E-4</c:v>
                </c:pt>
                <c:pt idx="32">
                  <c:v>9.2343496801816399E-4</c:v>
                </c:pt>
                <c:pt idx="33">
                  <c:v>9.5058479082181903E-4</c:v>
                </c:pt>
                <c:pt idx="34">
                  <c:v>9.7759963743689407E-4</c:v>
                </c:pt>
                <c:pt idx="35">
                  <c:v>1.00447976245616E-3</c:v>
                </c:pt>
                <c:pt idx="36">
                  <c:v>1.03122545846461E-3</c:v>
                </c:pt>
                <c:pt idx="37">
                  <c:v>1.05783705473286E-3</c:v>
                </c:pt>
                <c:pt idx="38">
                  <c:v>1.0843149159293899E-3</c:v>
                </c:pt>
                <c:pt idx="39">
                  <c:v>1.11065944085143E-3</c:v>
                </c:pt>
                <c:pt idx="40">
                  <c:v>1.1368710611746101E-3</c:v>
                </c:pt>
                <c:pt idx="41">
                  <c:v>1.16295024022052E-3</c:v>
                </c:pt>
                <c:pt idx="42">
                  <c:v>1.1888974717430699E-3</c:v>
                </c:pt>
                <c:pt idx="43">
                  <c:v>1.2147132787329799E-3</c:v>
                </c:pt>
                <c:pt idx="44">
                  <c:v>1.2403982122402399E-3</c:v>
                </c:pt>
                <c:pt idx="45">
                  <c:v>1.2659528502151299E-3</c:v>
                </c:pt>
                <c:pt idx="46">
                  <c:v>1.29137779636644E-3</c:v>
                </c:pt>
                <c:pt idx="47">
                  <c:v>1.3166736790389E-3</c:v>
                </c:pt>
                <c:pt idx="48">
                  <c:v>1.3418411501077501E-3</c:v>
                </c:pt>
                <c:pt idx="49">
                  <c:v>1.3668808838915799E-3</c:v>
                </c:pt>
                <c:pt idx="50">
                  <c:v>1.3917935760835601E-3</c:v>
                </c:pt>
                <c:pt idx="51">
                  <c:v>1.4165799427005199E-3</c:v>
                </c:pt>
                <c:pt idx="52">
                  <c:v>1.44124071905016E-3</c:v>
                </c:pt>
                <c:pt idx="53">
                  <c:v>1.4657766587168901E-3</c:v>
                </c:pt>
                <c:pt idx="54">
                  <c:v>1.4901885325658999E-3</c:v>
                </c:pt>
                <c:pt idx="55">
                  <c:v>1.5144771277654601E-3</c:v>
                </c:pt>
                <c:pt idx="56">
                  <c:v>1.53864324682833E-3</c:v>
                </c:pt>
                <c:pt idx="57">
                  <c:v>1.5626877066716499E-3</c:v>
                </c:pt>
                <c:pt idx="58">
                  <c:v>1.5866113376957101E-3</c:v>
                </c:pt>
                <c:pt idx="59">
                  <c:v>1.61041498288179E-3</c:v>
                </c:pt>
                <c:pt idx="60">
                  <c:v>1.63409949690935E-3</c:v>
                </c:pt>
                <c:pt idx="61">
                  <c:v>1.65766574529244E-3</c:v>
                </c:pt>
                <c:pt idx="62">
                  <c:v>1.68111460353542E-3</c:v>
                </c:pt>
                <c:pt idx="63">
                  <c:v>1.7044469563086101E-3</c:v>
                </c:pt>
                <c:pt idx="64">
                  <c:v>1.72766369664366E-3</c:v>
                </c:pt>
                <c:pt idx="65">
                  <c:v>1.75076572514853E-3</c:v>
                </c:pt>
                <c:pt idx="66">
                  <c:v>1.77375394924283E-3</c:v>
                </c:pt>
                <c:pt idx="67">
                  <c:v>1.79662928241318E-3</c:v>
                </c:pt>
                <c:pt idx="68">
                  <c:v>1.8193926434886701E-3</c:v>
                </c:pt>
                <c:pt idx="69">
                  <c:v>1.84204495593686E-3</c:v>
                </c:pt>
                <c:pt idx="70">
                  <c:v>1.8645871471798801E-3</c:v>
                </c:pt>
                <c:pt idx="71">
                  <c:v>1.88702014793118E-3</c:v>
                </c:pt>
                <c:pt idx="72">
                  <c:v>1.9093448915526699E-3</c:v>
                </c:pt>
                <c:pt idx="73">
                  <c:v>1.93156231343207E-3</c:v>
                </c:pt>
                <c:pt idx="74">
                  <c:v>1.9536733503811902E-3</c:v>
                </c:pt>
                <c:pt idx="75">
                  <c:v>1.9756789400541398E-3</c:v>
                </c:pt>
                <c:pt idx="76">
                  <c:v>1.9975800203862401E-3</c:v>
                </c:pt>
                <c:pt idx="77">
                  <c:v>2.0193775290528902E-3</c:v>
                </c:pt>
                <c:pt idx="78">
                  <c:v>2.04107240294892E-3</c:v>
                </c:pt>
                <c:pt idx="79">
                  <c:v>2.06266557768779E-3</c:v>
                </c:pt>
                <c:pt idx="80">
                  <c:v>2.0841579871207399E-3</c:v>
                </c:pt>
                <c:pt idx="81">
                  <c:v>2.1055505628756999E-3</c:v>
                </c:pt>
                <c:pt idx="82">
                  <c:v>2.1268442339156799E-3</c:v>
                </c:pt>
                <c:pt idx="83">
                  <c:v>2.14803992611662E-3</c:v>
                </c:pt>
                <c:pt idx="84">
                  <c:v>2.16913856186412E-3</c:v>
                </c:pt>
                <c:pt idx="85">
                  <c:v>2.1901410596691698E-3</c:v>
                </c:pt>
                <c:pt idx="86">
                  <c:v>2.2110483338024099E-3</c:v>
                </c:pt>
                <c:pt idx="87">
                  <c:v>2.2318612939467102E-3</c:v>
                </c:pt>
                <c:pt idx="88">
                  <c:v>2.25258084486744E-3</c:v>
                </c:pt>
                <c:pt idx="89">
                  <c:v>2.27320788610083E-3</c:v>
                </c:pt>
                <c:pt idx="90">
                  <c:v>2.2937433116591299E-3</c:v>
                </c:pt>
                <c:pt idx="91">
                  <c:v>2.3141880097532E-3</c:v>
                </c:pt>
                <c:pt idx="92">
                  <c:v>2.334542862531E-3</c:v>
                </c:pt>
                <c:pt idx="93">
                  <c:v>2.3548087458332301E-3</c:v>
                </c:pt>
                <c:pt idx="94">
                  <c:v>2.3749865289633501E-3</c:v>
                </c:pt>
                <c:pt idx="95">
                  <c:v>2.39507707447474E-3</c:v>
                </c:pt>
                <c:pt idx="96">
                  <c:v>2.4150812379710399E-3</c:v>
                </c:pt>
                <c:pt idx="97">
                  <c:v>2.4349998679225101E-3</c:v>
                </c:pt>
                <c:pt idx="98">
                  <c:v>2.4548338054954902E-3</c:v>
                </c:pt>
                <c:pt idx="99">
                  <c:v>2.4745838843959998E-3</c:v>
                </c:pt>
                <c:pt idx="100">
                  <c:v>2.49425093072692E-3</c:v>
                </c:pt>
                <c:pt idx="101">
                  <c:v>2.51383576285703E-3</c:v>
                </c:pt>
                <c:pt idx="102">
                  <c:v>2.5333391913034899E-3</c:v>
                </c:pt>
                <c:pt idx="103">
                  <c:v>2.5527620186256098E-3</c:v>
                </c:pt>
                <c:pt idx="104">
                  <c:v>2.5721050393304602E-3</c:v>
                </c:pt>
                <c:pt idx="105">
                  <c:v>2.5913690397893802E-3</c:v>
                </c:pt>
                <c:pt idx="106">
                  <c:v>2.6105547981650802E-3</c:v>
                </c:pt>
                <c:pt idx="107">
                  <c:v>2.6296630843492801E-3</c:v>
                </c:pt>
                <c:pt idx="108">
                  <c:v>2.6486946599099501E-3</c:v>
                </c:pt>
                <c:pt idx="109">
                  <c:v>2.6676502780476502E-3</c:v>
                </c:pt>
                <c:pt idx="110">
                  <c:v>2.6865306835615901E-3</c:v>
                </c:pt>
                <c:pt idx="111">
                  <c:v>2.7053366128233199E-3</c:v>
                </c:pt>
                <c:pt idx="112">
                  <c:v>2.72406879375934E-3</c:v>
                </c:pt>
                <c:pt idx="113">
                  <c:v>2.74272794584103E-3</c:v>
                </c:pt>
                <c:pt idx="114">
                  <c:v>2.7613147800822501E-3</c:v>
                </c:pt>
                <c:pt idx="115">
                  <c:v>2.77982999904368E-3</c:v>
                </c:pt>
                <c:pt idx="116">
                  <c:v>2.7982742968439001E-3</c:v>
                </c:pt>
                <c:pt idx="117">
                  <c:v>2.81664835917715E-3</c:v>
                </c:pt>
                <c:pt idx="118">
                  <c:v>2.8349528633362202E-3</c:v>
                </c:pt>
                <c:pt idx="119">
                  <c:v>2.8531884782416902E-3</c:v>
                </c:pt>
                <c:pt idx="120">
                  <c:v>2.8713558644761199E-3</c:v>
                </c:pt>
                <c:pt idx="121">
                  <c:v>2.8894556743231802E-3</c:v>
                </c:pt>
                <c:pt idx="122">
                  <c:v>2.9074885518113802E-3</c:v>
                </c:pt>
                <c:pt idx="123">
                  <c:v>2.9254551327623601E-3</c:v>
                </c:pt>
                <c:pt idx="124">
                  <c:v>2.94335604484325E-3</c:v>
                </c:pt>
                <c:pt idx="125">
                  <c:v>2.9611919076224101E-3</c:v>
                </c:pt>
                <c:pt idx="126">
                  <c:v>2.97896333262921E-3</c:v>
                </c:pt>
                <c:pt idx="127">
                  <c:v>2.9966709234165402E-3</c:v>
                </c:pt>
                <c:pt idx="128">
                  <c:v>3.01431527562685E-3</c:v>
                </c:pt>
                <c:pt idx="129">
                  <c:v>3.0318969770607102E-3</c:v>
                </c:pt>
                <c:pt idx="130">
                  <c:v>3.04941660774769E-3</c:v>
                </c:pt>
                <c:pt idx="131">
                  <c:v>3.0668747400202198E-3</c:v>
                </c:pt>
                <c:pt idx="132">
                  <c:v>3.0842719385885901E-3</c:v>
                </c:pt>
                <c:pt idx="133">
                  <c:v>3.1016087606189802E-3</c:v>
                </c:pt>
                <c:pt idx="134">
                  <c:v>3.1188857558122501E-3</c:v>
                </c:pt>
                <c:pt idx="135">
                  <c:v>3.1361034664850501E-3</c:v>
                </c:pt>
                <c:pt idx="136">
                  <c:v>3.1532624276515899E-3</c:v>
                </c:pt>
                <c:pt idx="137">
                  <c:v>3.1703631671071001E-3</c:v>
                </c:pt>
                <c:pt idx="138">
                  <c:v>3.1874062055125998E-3</c:v>
                </c:pt>
                <c:pt idx="139">
                  <c:v>3.2043920564793901E-3</c:v>
                </c:pt>
                <c:pt idx="140">
                  <c:v>3.2213212266560599E-3</c:v>
                </c:pt>
                <c:pt idx="141">
                  <c:v>3.2381942158143402E-3</c:v>
                </c:pt>
                <c:pt idx="142">
                  <c:v>3.25501151693685E-3</c:v>
                </c:pt>
                <c:pt idx="143">
                  <c:v>3.2717736163043799E-3</c:v>
                </c:pt>
                <c:pt idx="144">
                  <c:v>3.2884809935841302E-3</c:v>
                </c:pt>
                <c:pt idx="145">
                  <c:v>3.3051341219172202E-3</c:v>
                </c:pt>
                <c:pt idx="146">
                  <c:v>3.32173346800727E-3</c:v>
                </c:pt>
                <c:pt idx="147">
                  <c:v>3.33827949220817E-3</c:v>
                </c:pt>
                <c:pt idx="148">
                  <c:v>3.35477264861229E-3</c:v>
                </c:pt>
                <c:pt idx="149">
                  <c:v>3.37121338513821E-3</c:v>
                </c:pt>
                <c:pt idx="150">
                  <c:v>3.38760214361812E-3</c:v>
                </c:pt>
                <c:pt idx="151">
                  <c:v>3.4039393598851802E-3</c:v>
                </c:pt>
                <c:pt idx="152">
                  <c:v>3.4202254638602101E-3</c:v>
                </c:pt>
                <c:pt idx="153">
                  <c:v>3.43646087963805E-3</c:v>
                </c:pt>
                <c:pt idx="154">
                  <c:v>3.4526460255734702E-3</c:v>
                </c:pt>
                <c:pt idx="155">
                  <c:v>3.4687813143662398E-3</c:v>
                </c:pt>
                <c:pt idx="156">
                  <c:v>3.4848671531456802E-3</c:v>
                </c:pt>
                <c:pt idx="157">
                  <c:v>3.5009039435550801E-3</c:v>
                </c:pt>
                <c:pt idx="158">
                  <c:v>3.5168920818343099E-3</c:v>
                </c:pt>
                <c:pt idx="159">
                  <c:v>3.5328319589026701E-3</c:v>
                </c:pt>
                <c:pt idx="160">
                  <c:v>3.5487239604406399E-3</c:v>
                </c:pt>
                <c:pt idx="161">
                  <c:v>3.5645684669706099E-3</c:v>
                </c:pt>
                <c:pt idx="162">
                  <c:v>3.580365853937E-3</c:v>
                </c:pt>
                <c:pt idx="163">
                  <c:v>3.5961164917856798E-3</c:v>
                </c:pt>
                <c:pt idx="164">
                  <c:v>3.6118207460418298E-3</c:v>
                </c:pt>
                <c:pt idx="165">
                  <c:v>3.6274789773879201E-3</c:v>
                </c:pt>
                <c:pt idx="166">
                  <c:v>3.6430915417396698E-3</c:v>
                </c:pt>
                <c:pt idx="167">
                  <c:v>3.65865879032185E-3</c:v>
                </c:pt>
                <c:pt idx="168">
                  <c:v>3.6741810697430398E-3</c:v>
                </c:pt>
                <c:pt idx="169">
                  <c:v>3.6896587220688701E-3</c:v>
                </c:pt>
                <c:pt idx="170">
                  <c:v>3.7050920848949501E-3</c:v>
                </c:pt>
                <c:pt idx="171">
                  <c:v>3.7204814914185498E-3</c:v>
                </c:pt>
                <c:pt idx="172">
                  <c:v>3.7358272705089999E-3</c:v>
                </c:pt>
                <c:pt idx="173">
                  <c:v>3.7511297467778099E-3</c:v>
                </c:pt>
                <c:pt idx="174">
                  <c:v>3.76638924064698E-3</c:v>
                </c:pt>
                <c:pt idx="175">
                  <c:v>3.7816060684170601E-3</c:v>
                </c:pt>
                <c:pt idx="176">
                  <c:v>3.7967805423333501E-3</c:v>
                </c:pt>
                <c:pt idx="177">
                  <c:v>3.8119129706522298E-3</c:v>
                </c:pt>
                <c:pt idx="178">
                  <c:v>3.8270036577054E-3</c:v>
                </c:pt>
                <c:pt idx="179">
                  <c:v>3.8420529039636699E-3</c:v>
                </c:pt>
                <c:pt idx="180">
                  <c:v>3.85706100609984E-3</c:v>
                </c:pt>
                <c:pt idx="181">
                  <c:v>3.8720282570503901E-3</c:v>
                </c:pt>
                <c:pt idx="182">
                  <c:v>3.8869549460761699E-3</c:v>
                </c:pt>
                <c:pt idx="183">
                  <c:v>3.90184135882217E-3</c:v>
                </c:pt>
                <c:pt idx="184">
                  <c:v>3.9166877773764101E-3</c:v>
                </c:pt>
                <c:pt idx="185">
                  <c:v>3.9314944803279604E-3</c:v>
                </c:pt>
                <c:pt idx="186">
                  <c:v>3.9462617428233397E-3</c:v>
                </c:pt>
                <c:pt idx="187">
                  <c:v>3.9609898366231404E-3</c:v>
                </c:pt>
                <c:pt idx="188">
                  <c:v>3.9756790301565797E-3</c:v>
                </c:pt>
                <c:pt idx="189">
                  <c:v>3.9903295885757402E-3</c:v>
                </c:pt>
                <c:pt idx="190">
                  <c:v>4.0049417738089099E-3</c:v>
                </c:pt>
                <c:pt idx="191">
                  <c:v>4.0195158446125799E-3</c:v>
                </c:pt>
                <c:pt idx="192">
                  <c:v>4.03405205662314E-3</c:v>
                </c:pt>
                <c:pt idx="193">
                  <c:v>4.0485506624071497E-3</c:v>
                </c:pt>
                <c:pt idx="194">
                  <c:v>4.0630119115112702E-3</c:v>
                </c:pt>
                <c:pt idx="195">
                  <c:v>4.0774360505105899E-3</c:v>
                </c:pt>
                <c:pt idx="196">
                  <c:v>4.0918233230569003E-3</c:v>
                </c:pt>
                <c:pt idx="197">
                  <c:v>4.1061739699257199E-3</c:v>
                </c:pt>
                <c:pt idx="198">
                  <c:v>4.1204882290625296E-3</c:v>
                </c:pt>
                <c:pt idx="199">
                  <c:v>4.1347663356281102E-3</c:v>
                </c:pt>
                <c:pt idx="200">
                  <c:v>4.1490085220432802E-3</c:v>
                </c:pt>
                <c:pt idx="201">
                  <c:v>4.1632150180328101E-3</c:v>
                </c:pt>
                <c:pt idx="202">
                  <c:v>4.1773860506682603E-3</c:v>
                </c:pt>
                <c:pt idx="203">
                  <c:v>4.19152184441065E-3</c:v>
                </c:pt>
                <c:pt idx="204">
                  <c:v>4.2056226211515599E-3</c:v>
                </c:pt>
                <c:pt idx="205">
                  <c:v>4.2196886002542396E-3</c:v>
                </c:pt>
                <c:pt idx="206">
                  <c:v>4.23371999859346E-3</c:v>
                </c:pt>
                <c:pt idx="207">
                  <c:v>4.2477170305951096E-3</c:v>
                </c:pt>
                <c:pt idx="208">
                  <c:v>4.2616799082745701E-3</c:v>
                </c:pt>
                <c:pt idx="209">
                  <c:v>4.27560884127482E-3</c:v>
                </c:pt>
                <c:pt idx="210">
                  <c:v>4.2895040369037001E-3</c:v>
                </c:pt>
                <c:pt idx="211">
                  <c:v>4.3033657001701701E-3</c:v>
                </c:pt>
                <c:pt idx="212">
                  <c:v>4.3171940338206701E-3</c:v>
                </c:pt>
                <c:pt idx="213">
                  <c:v>4.33098923837424E-3</c:v>
                </c:pt>
                <c:pt idx="214">
                  <c:v>4.3447515121569098E-3</c:v>
                </c:pt>
                <c:pt idx="215">
                  <c:v>4.3584810513360196E-3</c:v>
                </c:pt>
                <c:pt idx="216">
                  <c:v>4.3721780499533002E-3</c:v>
                </c:pt>
                <c:pt idx="217">
                  <c:v>4.3858426999579701E-3</c:v>
                </c:pt>
                <c:pt idx="218">
                  <c:v>4.3994751912386403E-3</c:v>
                </c:pt>
                <c:pt idx="219">
                  <c:v>4.4130757116550099E-3</c:v>
                </c:pt>
                <c:pt idx="220">
                  <c:v>4.4266444470689699E-3</c:v>
                </c:pt>
                <c:pt idx="221">
                  <c:v>4.44018158137479E-3</c:v>
                </c:pt>
                <c:pt idx="222">
                  <c:v>4.45368729652939E-3</c:v>
                </c:pt>
                <c:pt idx="223">
                  <c:v>4.4671617725813703E-3</c:v>
                </c:pt>
                <c:pt idx="224">
                  <c:v>4.4806051877000902E-3</c:v>
                </c:pt>
                <c:pt idx="225">
                  <c:v>4.4940177182038197E-3</c:v>
                </c:pt>
                <c:pt idx="226">
                  <c:v>4.5073995385875197E-3</c:v>
                </c:pt>
                <c:pt idx="227">
                  <c:v>4.5207508215502302E-3</c:v>
                </c:pt>
                <c:pt idx="228">
                  <c:v>4.5340717380217997E-3</c:v>
                </c:pt>
                <c:pt idx="229">
                  <c:v>4.5473624571893698E-3</c:v>
                </c:pt>
                <c:pt idx="230">
                  <c:v>4.5606231465226896E-3</c:v>
                </c:pt>
                <c:pt idx="231">
                  <c:v>4.5738539718001899E-3</c:v>
                </c:pt>
                <c:pt idx="232">
                  <c:v>4.58705509713334E-3</c:v>
                </c:pt>
                <c:pt idx="233">
                  <c:v>4.60022668499146E-3</c:v>
                </c:pt>
                <c:pt idx="234">
                  <c:v>4.6133688962255196E-3</c:v>
                </c:pt>
                <c:pt idx="235">
                  <c:v>4.6264818900918596E-3</c:v>
                </c:pt>
                <c:pt idx="236">
                  <c:v>4.6395658242752097E-3</c:v>
                </c:pt>
                <c:pt idx="237">
                  <c:v>4.6526208549116299E-3</c:v>
                </c:pt>
                <c:pt idx="238">
                  <c:v>4.6656471366108097E-3</c:v>
                </c:pt>
                <c:pt idx="239">
                  <c:v>4.6786448224778298E-3</c:v>
                </c:pt>
                <c:pt idx="240">
                  <c:v>4.6916140641349901E-3</c:v>
                </c:pt>
                <c:pt idx="241">
                  <c:v>4.7045550117427301E-3</c:v>
                </c:pt>
                <c:pt idx="242">
                  <c:v>4.7174678140206898E-3</c:v>
                </c:pt>
                <c:pt idx="243">
                  <c:v>4.7303526182678702E-3</c:v>
                </c:pt>
                <c:pt idx="244">
                  <c:v>4.7432095703829301E-3</c:v>
                </c:pt>
                <c:pt idx="245">
                  <c:v>4.7560388148837002E-3</c:v>
                </c:pt>
                <c:pt idx="246">
                  <c:v>4.7688404949266898E-3</c:v>
                </c:pt>
                <c:pt idx="247">
                  <c:v>4.7816147523259602E-3</c:v>
                </c:pt>
                <c:pt idx="248">
                  <c:v>4.79436172757201E-3</c:v>
                </c:pt>
                <c:pt idx="249">
                  <c:v>4.8070815598500304E-3</c:v>
                </c:pt>
                <c:pt idx="250">
                  <c:v>4.8197743870578196E-3</c:v>
                </c:pt>
                <c:pt idx="251">
                  <c:v>4.8324403458237901E-3</c:v>
                </c:pt>
                <c:pt idx="252">
                  <c:v>4.8450795715240203E-3</c:v>
                </c:pt>
                <c:pt idx="253">
                  <c:v>4.8576921982998299E-3</c:v>
                </c:pt>
                <c:pt idx="254">
                  <c:v>4.8702783590740401E-3</c:v>
                </c:pt>
                <c:pt idx="255">
                  <c:v>4.8828381855681403E-3</c:v>
                </c:pt>
                <c:pt idx="256">
                  <c:v>4.8953718083178197E-3</c:v>
                </c:pt>
                <c:pt idx="257">
                  <c:v>4.9078793566895602E-3</c:v>
                </c:pt>
                <c:pt idx="258">
                  <c:v>4.9203609588958997E-3</c:v>
                </c:pt>
                <c:pt idx="259">
                  <c:v>4.9328167420110199E-3</c:v>
                </c:pt>
                <c:pt idx="260">
                  <c:v>4.9452468319858799E-3</c:v>
                </c:pt>
                <c:pt idx="261">
                  <c:v>4.9576513536631599E-3</c:v>
                </c:pt>
                <c:pt idx="262">
                  <c:v>4.9700304307917203E-3</c:v>
                </c:pt>
                <c:pt idx="263">
                  <c:v>4.9823841860412704E-3</c:v>
                </c:pt>
                <c:pt idx="264">
                  <c:v>4.9947127410162502E-3</c:v>
                </c:pt>
                <c:pt idx="265">
                  <c:v>5.0070162162699902E-3</c:v>
                </c:pt>
                <c:pt idx="266">
                  <c:v>5.0192947313179902E-3</c:v>
                </c:pt>
                <c:pt idx="267">
                  <c:v>5.0315484046519303E-3</c:v>
                </c:pt>
                <c:pt idx="268">
                  <c:v>5.0437773537523904E-3</c:v>
                </c:pt>
                <c:pt idx="269">
                  <c:v>5.0559816951021202E-3</c:v>
                </c:pt>
                <c:pt idx="270">
                  <c:v>5.0681615441987501E-3</c:v>
                </c:pt>
                <c:pt idx="271">
                  <c:v>4.8747598095134504E-3</c:v>
                </c:pt>
                <c:pt idx="272">
                  <c:v>4.9801738003406098E-3</c:v>
                </c:pt>
                <c:pt idx="273">
                  <c:v>5.0860850684290599E-3</c:v>
                </c:pt>
                <c:pt idx="274">
                  <c:v>5.1925002609555402E-3</c:v>
                </c:pt>
                <c:pt idx="275">
                  <c:v>5.2994261355282096E-3</c:v>
                </c:pt>
                <c:pt idx="276">
                  <c:v>5.4068695627278E-3</c:v>
                </c:pt>
                <c:pt idx="277">
                  <c:v>5.51483752872102E-3</c:v>
                </c:pt>
                <c:pt idx="278">
                  <c:v>5.62333713794946E-3</c:v>
                </c:pt>
                <c:pt idx="279">
                  <c:v>5.7323756158957498E-3</c:v>
                </c:pt>
                <c:pt idx="280">
                  <c:v>5.8419603119296403E-3</c:v>
                </c:pt>
                <c:pt idx="281">
                  <c:v>5.95209870223792E-3</c:v>
                </c:pt>
                <c:pt idx="282">
                  <c:v>6.0627983928394497E-3</c:v>
                </c:pt>
                <c:pt idx="283">
                  <c:v>6.1740671226898896E-3</c:v>
                </c:pt>
                <c:pt idx="284">
                  <c:v>6.28591276687805E-3</c:v>
                </c:pt>
                <c:pt idx="285">
                  <c:v>6.3983433399176903E-3</c:v>
                </c:pt>
                <c:pt idx="286">
                  <c:v>6.5113669991387398E-3</c:v>
                </c:pt>
                <c:pt idx="287">
                  <c:v>6.6249920481799996E-3</c:v>
                </c:pt>
                <c:pt idx="288">
                  <c:v>6.7392269405885698E-3</c:v>
                </c:pt>
                <c:pt idx="289">
                  <c:v>6.8540802835294996E-3</c:v>
                </c:pt>
                <c:pt idx="290">
                  <c:v>6.9695608416083304E-3</c:v>
                </c:pt>
                <c:pt idx="291">
                  <c:v>7.0856775408133501E-3</c:v>
                </c:pt>
                <c:pt idx="292">
                  <c:v>7.20243947257934E-3</c:v>
                </c:pt>
                <c:pt idx="293">
                  <c:v>7.3198558979791998E-3</c:v>
                </c:pt>
                <c:pt idx="294">
                  <c:v>7.4379362520472104E-3</c:v>
                </c:pt>
                <c:pt idx="295">
                  <c:v>7.55669014823971E-3</c:v>
                </c:pt>
                <c:pt idx="296">
                  <c:v>7.6761273830374503E-3</c:v>
                </c:pt>
                <c:pt idx="297">
                  <c:v>7.7962579406963299E-3</c:v>
                </c:pt>
                <c:pt idx="298">
                  <c:v>7.9170919981508998E-3</c:v>
                </c:pt>
                <c:pt idx="299">
                  <c:v>8.0386399300777598E-3</c:v>
                </c:pt>
                <c:pt idx="300">
                  <c:v>8.16091231412433E-3</c:v>
                </c:pt>
                <c:pt idx="301">
                  <c:v>8.2839199363096208E-3</c:v>
                </c:pt>
                <c:pt idx="302">
                  <c:v>8.4076737966040094E-3</c:v>
                </c:pt>
                <c:pt idx="303">
                  <c:v>8.5321851146954106E-3</c:v>
                </c:pt>
                <c:pt idx="304">
                  <c:v>8.6574653359487806E-3</c:v>
                </c:pt>
                <c:pt idx="305">
                  <c:v>8.7835261375666801E-3</c:v>
                </c:pt>
                <c:pt idx="306">
                  <c:v>8.9103794349600605E-3</c:v>
                </c:pt>
                <c:pt idx="307">
                  <c:v>9.0380373883367799E-3</c:v>
                </c:pt>
                <c:pt idx="308">
                  <c:v>9.1665124095173401E-3</c:v>
                </c:pt>
                <c:pt idx="309">
                  <c:v>9.2958171689871902E-3</c:v>
                </c:pt>
                <c:pt idx="310">
                  <c:v>9.4259646031959292E-3</c:v>
                </c:pt>
                <c:pt idx="311">
                  <c:v>9.5569679221126393E-3</c:v>
                </c:pt>
                <c:pt idx="312">
                  <c:v>9.68884061704978E-3</c:v>
                </c:pt>
                <c:pt idx="313">
                  <c:v>9.8215964687655994E-3</c:v>
                </c:pt>
                <c:pt idx="314">
                  <c:v>9.9552495558581904E-3</c:v>
                </c:pt>
                <c:pt idx="315">
                  <c:v>1.00898142634632E-2</c:v>
                </c:pt>
                <c:pt idx="316">
                  <c:v>1.0225305292268699E-2</c:v>
                </c:pt>
                <c:pt idx="317">
                  <c:v>1.0361737667860801E-2</c:v>
                </c:pt>
                <c:pt idx="318">
                  <c:v>1.04991267504152E-2</c:v>
                </c:pt>
                <c:pt idx="319">
                  <c:v>1.06374882447497E-2</c:v>
                </c:pt>
                <c:pt idx="320">
                  <c:v>1.07768382107537E-2</c:v>
                </c:pt>
                <c:pt idx="321">
                  <c:v>1.0917193074212799E-2</c:v>
                </c:pt>
                <c:pt idx="322">
                  <c:v>1.10585696380445E-2</c:v>
                </c:pt>
                <c:pt idx="323">
                  <c:v>1.12009850939665E-2</c:v>
                </c:pt>
                <c:pt idx="324">
                  <c:v>1.13444570346152E-2</c:v>
                </c:pt>
                <c:pt idx="325">
                  <c:v>1.1489003466136301E-2</c:v>
                </c:pt>
                <c:pt idx="326">
                  <c:v>1.16346428212714E-2</c:v>
                </c:pt>
                <c:pt idx="327">
                  <c:v>1.17813939729602E-2</c:v>
                </c:pt>
                <c:pt idx="328">
                  <c:v>1.1929276248486999E-2</c:v>
                </c:pt>
                <c:pt idx="329">
                  <c:v>1.20783094441951E-2</c:v>
                </c:pt>
                <c:pt idx="330">
                  <c:v>1.22285138407971E-2</c:v>
                </c:pt>
                <c:pt idx="331">
                  <c:v>1.2379910219311899E-2</c:v>
                </c:pt>
                <c:pt idx="332">
                  <c:v>1.2532519877655799E-2</c:v>
                </c:pt>
                <c:pt idx="333">
                  <c:v>1.26863646479246E-2</c:v>
                </c:pt>
                <c:pt idx="334">
                  <c:v>1.2841466914397E-2</c:v>
                </c:pt>
                <c:pt idx="335">
                  <c:v>1.29978496322992E-2</c:v>
                </c:pt>
                <c:pt idx="336">
                  <c:v>1.31555363473675E-2</c:v>
                </c:pt>
                <c:pt idx="337">
                  <c:v>1.33145512162495E-2</c:v>
                </c:pt>
                <c:pt idx="338">
                  <c:v>1.347491902779E-2</c:v>
                </c:pt>
                <c:pt idx="339">
                  <c:v>1.36366652252444E-2</c:v>
                </c:pt>
                <c:pt idx="340">
                  <c:v>1.37998159294709E-2</c:v>
                </c:pt>
                <c:pt idx="341">
                  <c:v>1.39643979631524E-2</c:v>
                </c:pt>
                <c:pt idx="342">
                  <c:v>1.41304388761039E-2</c:v>
                </c:pt>
                <c:pt idx="343">
                  <c:v>1.4297966971722999E-2</c:v>
                </c:pt>
                <c:pt idx="344">
                  <c:v>1.4467011334648099E-2</c:v>
                </c:pt>
                <c:pt idx="345">
                  <c:v>1.46376018596878E-2</c:v>
                </c:pt>
                <c:pt idx="346">
                  <c:v>1.4809769282095301E-2</c:v>
                </c:pt>
                <c:pt idx="347">
                  <c:v>1.4983545209260001E-2</c:v>
                </c:pt>
                <c:pt idx="348">
                  <c:v>1.51589621539E-2</c:v>
                </c:pt>
                <c:pt idx="349">
                  <c:v>1.5336053568837601E-2</c:v>
                </c:pt>
                <c:pt idx="350">
                  <c:v>1.55148538834529E-2</c:v>
                </c:pt>
                <c:pt idx="351">
                  <c:v>1.56953985419096E-2</c:v>
                </c:pt>
                <c:pt idx="352">
                  <c:v>1.5877724043259499E-2</c:v>
                </c:pt>
                <c:pt idx="353">
                  <c:v>1.6061867983537498E-2</c:v>
                </c:pt>
                <c:pt idx="354">
                  <c:v>1.6247869099963799E-2</c:v>
                </c:pt>
                <c:pt idx="355">
                  <c:v>1.64357673173837E-2</c:v>
                </c:pt>
                <c:pt idx="356">
                  <c:v>1.6625603797081601E-2</c:v>
                </c:pt>
                <c:pt idx="357">
                  <c:v>1.68174209881129E-2</c:v>
                </c:pt>
                <c:pt idx="358">
                  <c:v>1.7011262681315201E-2</c:v>
                </c:pt>
                <c:pt idx="359">
                  <c:v>1.7207174066164801E-2</c:v>
                </c:pt>
                <c:pt idx="360">
                  <c:v>1.7405201790660602E-2</c:v>
                </c:pt>
                <c:pt idx="361">
                  <c:v>1.76053940244312E-2</c:v>
                </c:pt>
                <c:pt idx="362">
                  <c:v>1.7807800525273299E-2</c:v>
                </c:pt>
                <c:pt idx="363">
                  <c:v>1.8012472709349098E-2</c:v>
                </c:pt>
                <c:pt idx="364">
                  <c:v>1.82194637252844E-2</c:v>
                </c:pt>
                <c:pt idx="365">
                  <c:v>1.8428828532431701E-2</c:v>
                </c:pt>
                <c:pt idx="366">
                  <c:v>1.86406239835782E-2</c:v>
                </c:pt>
                <c:pt idx="367">
                  <c:v>1.88549089124085E-2</c:v>
                </c:pt>
                <c:pt idx="368">
                  <c:v>1.907174422605E-2</c:v>
                </c:pt>
                <c:pt idx="369">
                  <c:v>1.92911930030592E-2</c:v>
                </c:pt>
                <c:pt idx="370">
                  <c:v>1.9513320597236601E-2</c:v>
                </c:pt>
                <c:pt idx="371">
                  <c:v>1.9738194747690101E-2</c:v>
                </c:pt>
                <c:pt idx="372">
                  <c:v>1.9965885695602301E-2</c:v>
                </c:pt>
                <c:pt idx="373">
                  <c:v>2.0196466308195701E-2</c:v>
                </c:pt>
                <c:pt idx="374">
                  <c:v>2.0430012210435201E-2</c:v>
                </c:pt>
                <c:pt idx="375">
                  <c:v>2.0666601925050501E-2</c:v>
                </c:pt>
                <c:pt idx="376">
                  <c:v>2.09063170215181E-2</c:v>
                </c:pt>
                <c:pt idx="377">
                  <c:v>2.11492422746959E-2</c:v>
                </c:pt>
                <c:pt idx="378">
                  <c:v>2.1395465833869601E-2</c:v>
                </c:pt>
                <c:pt idx="379">
                  <c:v>2.1645079403039801E-2</c:v>
                </c:pt>
                <c:pt idx="380">
                  <c:v>2.1898178433355099E-2</c:v>
                </c:pt>
                <c:pt idx="381">
                  <c:v>2.2154862328685399E-2</c:v>
                </c:pt>
                <c:pt idx="382">
                  <c:v>2.24152346654234E-2</c:v>
                </c:pt>
                <c:pt idx="383">
                  <c:v>2.2679403427709102E-2</c:v>
                </c:pt>
                <c:pt idx="384">
                  <c:v>2.2947481259391601E-2</c:v>
                </c:pt>
                <c:pt idx="385">
                  <c:v>2.3219585734174E-2</c:v>
                </c:pt>
                <c:pt idx="386">
                  <c:v>2.34958396455342E-2</c:v>
                </c:pt>
                <c:pt idx="387">
                  <c:v>2.3776371318181201E-2</c:v>
                </c:pt>
                <c:pt idx="388">
                  <c:v>2.4061314942989201E-2</c:v>
                </c:pt>
                <c:pt idx="389">
                  <c:v>2.4350810937561199E-2</c:v>
                </c:pt>
                <c:pt idx="390">
                  <c:v>2.46450063348055E-2</c:v>
                </c:pt>
                <c:pt idx="391">
                  <c:v>2.4944055202170998E-2</c:v>
                </c:pt>
                <c:pt idx="392">
                  <c:v>2.52481190944834E-2</c:v>
                </c:pt>
                <c:pt idx="393">
                  <c:v>2.55573675436588E-2</c:v>
                </c:pt>
                <c:pt idx="394">
                  <c:v>2.58719785889477E-2</c:v>
                </c:pt>
                <c:pt idx="395">
                  <c:v>2.6192139351794201E-2</c:v>
                </c:pt>
                <c:pt idx="396">
                  <c:v>2.6518046659878301E-2</c:v>
                </c:pt>
                <c:pt idx="397">
                  <c:v>2.6849907725469999E-2</c:v>
                </c:pt>
                <c:pt idx="398">
                  <c:v>2.71879408838488E-2</c:v>
                </c:pt>
                <c:pt idx="399">
                  <c:v>2.7532376398275701E-2</c:v>
                </c:pt>
                <c:pt idx="400">
                  <c:v>2.7883457338825399E-2</c:v>
                </c:pt>
                <c:pt idx="401">
                  <c:v>2.8241440543347499E-2</c:v>
                </c:pt>
                <c:pt idx="402">
                  <c:v>2.86065976699162E-2</c:v>
                </c:pt>
                <c:pt idx="403">
                  <c:v>2.89792163514031E-2</c:v>
                </c:pt>
                <c:pt idx="404">
                  <c:v>2.93596014642671E-2</c:v>
                </c:pt>
                <c:pt idx="405">
                  <c:v>2.9748076525366901E-2</c:v>
                </c:pt>
                <c:pt idx="406">
                  <c:v>3.0144985232575899E-2</c:v>
                </c:pt>
                <c:pt idx="407">
                  <c:v>3.0550693167302301E-2</c:v>
                </c:pt>
                <c:pt idx="408">
                  <c:v>3.09655896797198E-2</c:v>
                </c:pt>
                <c:pt idx="409">
                  <c:v>3.13900899807062E-2</c:v>
                </c:pt>
                <c:pt idx="410">
                  <c:v>3.1824637468233399E-2</c:v>
                </c:pt>
                <c:pt idx="411">
                  <c:v>3.2269706320395802E-2</c:v>
                </c:pt>
                <c:pt idx="412">
                  <c:v>3.2725804392530401E-2</c:v>
                </c:pt>
                <c:pt idx="413">
                  <c:v>3.3193476462158499E-2</c:v>
                </c:pt>
                <c:pt idx="414">
                  <c:v>3.3673307872987002E-2</c:v>
                </c:pt>
                <c:pt idx="415">
                  <c:v>3.4165928638223597E-2</c:v>
                </c:pt>
                <c:pt idx="416">
                  <c:v>3.4672018074332199E-2</c:v>
                </c:pt>
                <c:pt idx="417">
                  <c:v>3.5192310049534901E-2</c:v>
                </c:pt>
                <c:pt idx="418">
                  <c:v>3.5727598947397098E-2</c:v>
                </c:pt>
                <c:pt idx="419">
                  <c:v>3.62787464654609E-2</c:v>
                </c:pt>
                <c:pt idx="420">
                  <c:v>3.6846689393007503E-2</c:v>
                </c:pt>
                <c:pt idx="421">
                  <c:v>3.7432448541870902E-2</c:v>
                </c:pt>
                <c:pt idx="422">
                  <c:v>3.8037139041316302E-2</c:v>
                </c:pt>
                <c:pt idx="423">
                  <c:v>3.86619822544274E-2</c:v>
                </c:pt>
                <c:pt idx="424">
                  <c:v>3.9308319631906799E-2</c:v>
                </c:pt>
                <c:pt idx="425">
                  <c:v>3.9977628893339903E-2</c:v>
                </c:pt>
                <c:pt idx="426">
                  <c:v>4.0671543020671101E-2</c:v>
                </c:pt>
                <c:pt idx="427">
                  <c:v>4.1391872670558501E-2</c:v>
                </c:pt>
                <c:pt idx="428">
                  <c:v>4.2140632770510097E-2</c:v>
                </c:pt>
                <c:pt idx="429">
                  <c:v>4.2920074270915397E-2</c:v>
                </c:pt>
                <c:pt idx="430">
                  <c:v>4.37327222990022E-2</c:v>
                </c:pt>
                <c:pt idx="431">
                  <c:v>4.4581422326522298E-2</c:v>
                </c:pt>
                <c:pt idx="432">
                  <c:v>4.5469396456783599E-2</c:v>
                </c:pt>
                <c:pt idx="433">
                  <c:v>4.6400312611197002E-2</c:v>
                </c:pt>
                <c:pt idx="434">
                  <c:v>4.7378370328776599E-2</c:v>
                </c:pt>
                <c:pt idx="435">
                  <c:v>4.8408408201251502E-2</c:v>
                </c:pt>
                <c:pt idx="436">
                  <c:v>4.9496039830985002E-2</c:v>
                </c:pt>
                <c:pt idx="437">
                  <c:v>5.0647827898539798E-2</c:v>
                </c:pt>
                <c:pt idx="438">
                  <c:v>5.1871509907136001E-2</c:v>
                </c:pt>
                <c:pt idx="439">
                  <c:v>5.3176295159015903E-2</c:v>
                </c:pt>
                <c:pt idx="440">
                  <c:v>5.4573261729173803E-2</c:v>
                </c:pt>
                <c:pt idx="441">
                  <c:v>5.49369029479468E-2</c:v>
                </c:pt>
                <c:pt idx="442">
                  <c:v>5.5303993460554597E-2</c:v>
                </c:pt>
                <c:pt idx="443">
                  <c:v>5.5674678033004701E-2</c:v>
                </c:pt>
                <c:pt idx="444">
                  <c:v>5.6049026195524203E-2</c:v>
                </c:pt>
                <c:pt idx="445">
                  <c:v>5.64271094348619E-2</c:v>
                </c:pt>
                <c:pt idx="446">
                  <c:v>5.6809001259220997E-2</c:v>
                </c:pt>
                <c:pt idx="447">
                  <c:v>5.7194777265645098E-2</c:v>
                </c:pt>
                <c:pt idx="448">
                  <c:v>5.75845152099657E-2</c:v>
                </c:pt>
                <c:pt idx="449">
                  <c:v>5.7978295079422502E-2</c:v>
                </c:pt>
                <c:pt idx="450">
                  <c:v>5.8376199168073198E-2</c:v>
                </c:pt>
                <c:pt idx="451">
                  <c:v>5.8778312155119097E-2</c:v>
                </c:pt>
                <c:pt idx="452">
                  <c:v>5.9184721186275303E-2</c:v>
                </c:pt>
                <c:pt idx="453">
                  <c:v>5.9595515958321701E-2</c:v>
                </c:pt>
                <c:pt idx="454">
                  <c:v>6.0010788806981102E-2</c:v>
                </c:pt>
                <c:pt idx="455">
                  <c:v>6.0430634798273999E-2</c:v>
                </c:pt>
                <c:pt idx="456">
                  <c:v>6.0855151823510999E-2</c:v>
                </c:pt>
                <c:pt idx="457">
                  <c:v>6.1284440698090102E-2</c:v>
                </c:pt>
                <c:pt idx="458">
                  <c:v>6.1718605264277797E-2</c:v>
                </c:pt>
                <c:pt idx="459">
                  <c:v>6.2157752498157998E-2</c:v>
                </c:pt>
                <c:pt idx="460">
                  <c:v>6.2601992620948801E-2</c:v>
                </c:pt>
                <c:pt idx="461">
                  <c:v>6.3051439214892493E-2</c:v>
                </c:pt>
                <c:pt idx="462">
                  <c:v>6.3506209343939898E-2</c:v>
                </c:pt>
                <c:pt idx="463">
                  <c:v>6.3966423679458095E-2</c:v>
                </c:pt>
                <c:pt idx="464">
                  <c:v>6.4432206631209604E-2</c:v>
                </c:pt>
                <c:pt idx="465">
                  <c:v>6.4903686483857095E-2</c:v>
                </c:pt>
                <c:pt idx="466">
                  <c:v>6.5380995539270306E-2</c:v>
                </c:pt>
                <c:pt idx="467">
                  <c:v>6.5864270264921296E-2</c:v>
                </c:pt>
                <c:pt idx="468">
                  <c:v>6.6353651448674694E-2</c:v>
                </c:pt>
                <c:pt idx="469">
                  <c:v>6.6849284360295594E-2</c:v>
                </c:pt>
                <c:pt idx="470">
                  <c:v>6.7351318920017694E-2</c:v>
                </c:pt>
                <c:pt idx="471">
                  <c:v>6.7859909874533705E-2</c:v>
                </c:pt>
                <c:pt idx="472">
                  <c:v>6.8375216980791798E-2</c:v>
                </c:pt>
                <c:pt idx="473">
                  <c:v>6.8897405198007605E-2</c:v>
                </c:pt>
                <c:pt idx="474">
                  <c:v>6.9426644888319497E-2</c:v>
                </c:pt>
                <c:pt idx="475">
                  <c:v>6.9963112026549798E-2</c:v>
                </c:pt>
                <c:pt idx="476">
                  <c:v>7.0506988419556299E-2</c:v>
                </c:pt>
                <c:pt idx="477">
                  <c:v>7.1058461935691694E-2</c:v>
                </c:pt>
                <c:pt idx="478">
                  <c:v>7.1617726744920104E-2</c:v>
                </c:pt>
                <c:pt idx="479">
                  <c:v>7.2184983570175401E-2</c:v>
                </c:pt>
                <c:pt idx="480">
                  <c:v>7.2760439950581596E-2</c:v>
                </c:pt>
                <c:pt idx="481">
                  <c:v>7.3344310517199598E-2</c:v>
                </c:pt>
                <c:pt idx="482">
                  <c:v>7.39368172820003E-2</c:v>
                </c:pt>
                <c:pt idx="483">
                  <c:v>7.4538189940819399E-2</c:v>
                </c:pt>
                <c:pt idx="484">
                  <c:v>7.5148666191090105E-2</c:v>
                </c:pt>
                <c:pt idx="485">
                  <c:v>7.5768492065209997E-2</c:v>
                </c:pt>
                <c:pt idx="486">
                  <c:v>7.6397922280452002E-2</c:v>
                </c:pt>
                <c:pt idx="487">
                  <c:v>7.7037220606390205E-2</c:v>
                </c:pt>
                <c:pt idx="488">
                  <c:v>7.7686660250884207E-2</c:v>
                </c:pt>
                <c:pt idx="489">
                  <c:v>7.8346524265728107E-2</c:v>
                </c:pt>
                <c:pt idx="490">
                  <c:v>7.9017105973155297E-2</c:v>
                </c:pt>
                <c:pt idx="491">
                  <c:v>7.9698709414472102E-2</c:v>
                </c:pt>
                <c:pt idx="492">
                  <c:v>8.0391649822179001E-2</c:v>
                </c:pt>
                <c:pt idx="493">
                  <c:v>8.1096254117043104E-2</c:v>
                </c:pt>
                <c:pt idx="494">
                  <c:v>8.1812861431685605E-2</c:v>
                </c:pt>
                <c:pt idx="495">
                  <c:v>8.2541823662364594E-2</c:v>
                </c:pt>
                <c:pt idx="496">
                  <c:v>8.3283506050756795E-2</c:v>
                </c:pt>
                <c:pt idx="497">
                  <c:v>8.40382877976774E-2</c:v>
                </c:pt>
                <c:pt idx="498">
                  <c:v>8.4806562710820099E-2</c:v>
                </c:pt>
                <c:pt idx="499">
                  <c:v>8.5588739888760798E-2</c:v>
                </c:pt>
                <c:pt idx="500">
                  <c:v>8.6385244443638098E-2</c:v>
                </c:pt>
                <c:pt idx="501">
                  <c:v>8.7196518265111295E-2</c:v>
                </c:pt>
                <c:pt idx="502">
                  <c:v>8.8023020828400605E-2</c:v>
                </c:pt>
                <c:pt idx="503">
                  <c:v>8.8865230049433905E-2</c:v>
                </c:pt>
                <c:pt idx="504">
                  <c:v>8.9723643190369295E-2</c:v>
                </c:pt>
                <c:pt idx="505">
                  <c:v>9.0598777819022397E-2</c:v>
                </c:pt>
                <c:pt idx="506">
                  <c:v>9.1491172826016404E-2</c:v>
                </c:pt>
                <c:pt idx="507">
                  <c:v>9.2401389503790204E-2</c:v>
                </c:pt>
                <c:pt idx="508">
                  <c:v>9.3330012691937803E-2</c:v>
                </c:pt>
                <c:pt idx="509">
                  <c:v>9.4277651993734807E-2</c:v>
                </c:pt>
                <c:pt idx="510">
                  <c:v>9.5244943069117696E-2</c:v>
                </c:pt>
                <c:pt idx="511">
                  <c:v>9.6232549009831705E-2</c:v>
                </c:pt>
                <c:pt idx="512">
                  <c:v>9.7241161802968004E-2</c:v>
                </c:pt>
                <c:pt idx="513">
                  <c:v>9.8271503889646505E-2</c:v>
                </c:pt>
                <c:pt idx="514">
                  <c:v>9.9324329826211394E-2</c:v>
                </c:pt>
                <c:pt idx="515">
                  <c:v>0.100400428055963</c:v>
                </c:pt>
                <c:pt idx="516">
                  <c:v>0.10150062280017701</c:v>
                </c:pt>
                <c:pt idx="517">
                  <c:v>0.10262577607798</c:v>
                </c:pt>
                <c:pt idx="518">
                  <c:v>0.10377678986552</c:v>
                </c:pt>
                <c:pt idx="519">
                  <c:v>0.10495460840587199</c:v>
                </c:pt>
                <c:pt idx="520">
                  <c:v>0.106160220682205</c:v>
                </c:pt>
                <c:pt idx="521">
                  <c:v>0.107394663067939</c:v>
                </c:pt>
                <c:pt idx="522">
                  <c:v>0.10865902216895799</c:v>
                </c:pt>
                <c:pt idx="523">
                  <c:v>0.109954437874468</c:v>
                </c:pt>
                <c:pt idx="524">
                  <c:v>0.111282106634693</c:v>
                </c:pt>
                <c:pt idx="525">
                  <c:v>0.11264328498550299</c:v>
                </c:pt>
                <c:pt idx="526">
                  <c:v>0.114039293342102</c:v>
                </c:pt>
                <c:pt idx="527">
                  <c:v>0.115471520086204</c:v>
                </c:pt>
                <c:pt idx="528">
                  <c:v>0.116941425973733</c:v>
                </c:pt>
                <c:pt idx="529">
                  <c:v>0.118450548892931</c:v>
                </c:pt>
                <c:pt idx="530">
                  <c:v>0.120000509006027</c:v>
                </c:pt>
                <c:pt idx="531">
                  <c:v>0.121593014311252</c:v>
                </c:pt>
                <c:pt idx="532">
                  <c:v>0.12322986666607499</c:v>
                </c:pt>
                <c:pt idx="533">
                  <c:v>0.12491296831716101</c:v>
                </c:pt>
                <c:pt idx="534">
                  <c:v>0.12664432898776301</c:v>
                </c:pt>
                <c:pt idx="535">
                  <c:v>0.128426073579162</c:v>
                </c:pt>
                <c:pt idx="536">
                  <c:v>0.130260450549427</c:v>
                </c:pt>
                <c:pt idx="537">
                  <c:v>0.132149841040372</c:v>
                </c:pt>
                <c:pt idx="538">
                  <c:v>0.13409676883219099</c:v>
                </c:pt>
                <c:pt idx="539">
                  <c:v>0.136103911215046</c:v>
                </c:pt>
                <c:pt idx="540">
                  <c:v>0.13817411087812301</c:v>
                </c:pt>
                <c:pt idx="541">
                  <c:v>0.14031038892942799</c:v>
                </c:pt>
                <c:pt idx="542">
                  <c:v>0.142515959174289</c:v>
                </c:pt>
                <c:pt idx="543">
                  <c:v>0.14479424379736799</c:v>
                </c:pt>
                <c:pt idx="544">
                  <c:v>0.14714889061234701</c:v>
                </c:pt>
                <c:pt idx="545">
                  <c:v>0.14958379206582101</c:v>
                </c:pt>
                <c:pt idx="546">
                  <c:v>0.152103106207711</c:v>
                </c:pt>
                <c:pt idx="547">
                  <c:v>0.15471127987048799</c:v>
                </c:pt>
                <c:pt idx="548">
                  <c:v>0.157413074334178</c:v>
                </c:pt>
                <c:pt idx="549">
                  <c:v>0.16021359379462</c:v>
                </c:pt>
                <c:pt idx="550">
                  <c:v>0.16311831699965801</c:v>
                </c:pt>
                <c:pt idx="551">
                  <c:v>0.16613313247322101</c:v>
                </c:pt>
                <c:pt idx="552">
                  <c:v>0.16926437781215101</c:v>
                </c:pt>
                <c:pt idx="553">
                  <c:v>0.17251888361703399</c:v>
                </c:pt>
                <c:pt idx="554">
                  <c:v>0.17590402270849401</c:v>
                </c:pt>
                <c:pt idx="555">
                  <c:v>0.179427765387284</c:v>
                </c:pt>
                <c:pt idx="556">
                  <c:v>0.18309874162351</c:v>
                </c:pt>
                <c:pt idx="557">
                  <c:v>0.186926311211771</c:v>
                </c:pt>
                <c:pt idx="558">
                  <c:v>0.19092064311023599</c:v>
                </c:pt>
                <c:pt idx="559">
                  <c:v>0.19509280539933599</c:v>
                </c:pt>
                <c:pt idx="560">
                  <c:v>0.199454867558266</c:v>
                </c:pt>
                <c:pt idx="561">
                  <c:v>0.20402001707508899</c:v>
                </c:pt>
                <c:pt idx="562">
                  <c:v>0.20880269279251901</c:v>
                </c:pt>
              </c:numCache>
            </c:numRef>
          </c:xVal>
          <c:yVal>
            <c:numRef>
              <c:f>Exp_res!$BB$3:$BB$650</c:f>
              <c:numCache>
                <c:formatCode>General</c:formatCode>
                <c:ptCount val="648"/>
                <c:pt idx="0">
                  <c:v>0</c:v>
                </c:pt>
                <c:pt idx="1">
                  <c:v>1.08344623722118E-5</c:v>
                </c:pt>
                <c:pt idx="2">
                  <c:v>3.2390086527323501E-5</c:v>
                </c:pt>
                <c:pt idx="3">
                  <c:v>5.3867259087123498E-5</c:v>
                </c:pt>
                <c:pt idx="4">
                  <c:v>7.52665490009722E-5</c:v>
                </c:pt>
                <c:pt idx="5">
                  <c:v>9.6588519051983798E-5</c:v>
                </c:pt>
                <c:pt idx="6">
                  <c:v>1.17833725945127E-4</c:v>
                </c:pt>
                <c:pt idx="7">
                  <c:v>1.39002720394371E-4</c:v>
                </c:pt>
                <c:pt idx="8">
                  <c:v>1.6009604720916101E-4</c:v>
                </c:pt>
                <c:pt idx="9">
                  <c:v>1.8111424537729299E-4</c:v>
                </c:pt>
                <c:pt idx="10">
                  <c:v>2.0205784814864301E-4</c:v>
                </c:pt>
                <c:pt idx="11">
                  <c:v>2.2292738311571999E-4</c:v>
                </c:pt>
                <c:pt idx="12">
                  <c:v>2.4372337229367299E-4</c:v>
                </c:pt>
                <c:pt idx="13">
                  <c:v>2.6444633219824102E-4</c:v>
                </c:pt>
                <c:pt idx="14">
                  <c:v>2.85096773923434E-4</c:v>
                </c:pt>
                <c:pt idx="15">
                  <c:v>3.0567520321645299E-4</c:v>
                </c:pt>
                <c:pt idx="16">
                  <c:v>3.2618212055234599E-4</c:v>
                </c:pt>
                <c:pt idx="17">
                  <c:v>3.4661802120687603E-4</c:v>
                </c:pt>
                <c:pt idx="18">
                  <c:v>3.6698339532856798E-4</c:v>
                </c:pt>
                <c:pt idx="19">
                  <c:v>3.8727872800910701E-4</c:v>
                </c:pt>
                <c:pt idx="20">
                  <c:v>4.0750449935235303E-4</c:v>
                </c:pt>
                <c:pt idx="21">
                  <c:v>4.2766118454309898E-4</c:v>
                </c:pt>
                <c:pt idx="22">
                  <c:v>4.4774925391347802E-4</c:v>
                </c:pt>
                <c:pt idx="23">
                  <c:v>4.67769173008967E-4</c:v>
                </c:pt>
                <c:pt idx="24">
                  <c:v>4.8772140265329199E-4</c:v>
                </c:pt>
                <c:pt idx="25">
                  <c:v>5.0760639901209395E-4</c:v>
                </c:pt>
                <c:pt idx="26">
                  <c:v>5.2742461365480196E-4</c:v>
                </c:pt>
                <c:pt idx="27">
                  <c:v>5.4717649361735795E-4</c:v>
                </c:pt>
                <c:pt idx="28">
                  <c:v>5.6686248146202098E-4</c:v>
                </c:pt>
                <c:pt idx="29">
                  <c:v>5.8648301533636602E-4</c:v>
                </c:pt>
                <c:pt idx="30">
                  <c:v>6.0603852903297903E-4</c:v>
                </c:pt>
                <c:pt idx="31">
                  <c:v>6.25529452045965E-4</c:v>
                </c:pt>
                <c:pt idx="32">
                  <c:v>6.4495620962803696E-4</c:v>
                </c:pt>
                <c:pt idx="33">
                  <c:v>6.6431922284620798E-4</c:v>
                </c:pt>
                <c:pt idx="34">
                  <c:v>6.8361890863611696E-4</c:v>
                </c:pt>
                <c:pt idx="35">
                  <c:v>7.0285567985635801E-4</c:v>
                </c:pt>
                <c:pt idx="36">
                  <c:v>7.2202994534143795E-4</c:v>
                </c:pt>
                <c:pt idx="37">
                  <c:v>7.4114210995376102E-4</c:v>
                </c:pt>
                <c:pt idx="38">
                  <c:v>7.6019257463479301E-4</c:v>
                </c:pt>
                <c:pt idx="39">
                  <c:v>7.7918173645554899E-4</c:v>
                </c:pt>
                <c:pt idx="40">
                  <c:v>7.9810998866679597E-4</c:v>
                </c:pt>
                <c:pt idx="41">
                  <c:v>8.1697772074705696E-4</c:v>
                </c:pt>
                <c:pt idx="42">
                  <c:v>8.3578531845116899E-4</c:v>
                </c:pt>
                <c:pt idx="43">
                  <c:v>8.5453316385774301E-4</c:v>
                </c:pt>
                <c:pt idx="44">
                  <c:v>8.73221635415242E-4</c:v>
                </c:pt>
                <c:pt idx="45">
                  <c:v>8.9185110798876499E-4</c:v>
                </c:pt>
                <c:pt idx="46">
                  <c:v>9.1042195290349398E-4</c:v>
                </c:pt>
                <c:pt idx="47">
                  <c:v>9.2893453799094397E-4</c:v>
                </c:pt>
                <c:pt idx="48">
                  <c:v>9.47389227631594E-4</c:v>
                </c:pt>
                <c:pt idx="49">
                  <c:v>9.6578638279794704E-4</c:v>
                </c:pt>
                <c:pt idx="50">
                  <c:v>9.841263610973251E-4</c:v>
                </c:pt>
                <c:pt idx="51">
                  <c:v>1.0024095168134101E-3</c:v>
                </c:pt>
                <c:pt idx="52">
                  <c:v>1.0206362009469801E-3</c:v>
                </c:pt>
                <c:pt idx="53">
                  <c:v>1.0388067612567601E-3</c:v>
                </c:pt>
                <c:pt idx="54">
                  <c:v>1.05692154229931E-3</c:v>
                </c:pt>
                <c:pt idx="55">
                  <c:v>1.07498088546757E-3</c:v>
                </c:pt>
                <c:pt idx="56">
                  <c:v>1.0929851290301001E-3</c:v>
                </c:pt>
                <c:pt idx="57">
                  <c:v>1.1109346081689801E-3</c:v>
                </c:pt>
                <c:pt idx="58">
                  <c:v>1.12882965501704E-3</c:v>
                </c:pt>
                <c:pt idx="59">
                  <c:v>1.14667059869467E-3</c:v>
                </c:pt>
                <c:pt idx="60">
                  <c:v>1.16445776534648E-3</c:v>
                </c:pt>
                <c:pt idx="61">
                  <c:v>1.18219147817704E-3</c:v>
                </c:pt>
                <c:pt idx="62">
                  <c:v>1.19987205748571E-3</c:v>
                </c:pt>
                <c:pt idx="63">
                  <c:v>1.2174998207015899E-3</c:v>
                </c:pt>
                <c:pt idx="64">
                  <c:v>1.23507508241805E-3</c:v>
                </c:pt>
                <c:pt idx="65">
                  <c:v>1.2525981544257701E-3</c:v>
                </c:pt>
                <c:pt idx="66">
                  <c:v>1.27006934574632E-3</c:v>
                </c:pt>
                <c:pt idx="67">
                  <c:v>1.2874889626648899E-3</c:v>
                </c:pt>
                <c:pt idx="68">
                  <c:v>1.3048573087622701E-3</c:v>
                </c:pt>
                <c:pt idx="69">
                  <c:v>1.3221746849468401E-3</c:v>
                </c:pt>
                <c:pt idx="70">
                  <c:v>1.33944138948561E-3</c:v>
                </c:pt>
                <c:pt idx="71">
                  <c:v>1.3566577180352799E-3</c:v>
                </c:pt>
                <c:pt idx="72">
                  <c:v>1.3738239636725299E-3</c:v>
                </c:pt>
                <c:pt idx="73">
                  <c:v>1.39094041692361E-3</c:v>
                </c:pt>
                <c:pt idx="74">
                  <c:v>1.4080073657944899E-3</c:v>
                </c:pt>
                <c:pt idx="75">
                  <c:v>1.42502509579933E-3</c:v>
                </c:pt>
                <c:pt idx="76">
                  <c:v>1.4419938899897101E-3</c:v>
                </c:pt>
                <c:pt idx="77">
                  <c:v>1.45891402898222E-3</c:v>
                </c:pt>
                <c:pt idx="78">
                  <c:v>1.47578579098688E-3</c:v>
                </c:pt>
                <c:pt idx="79">
                  <c:v>1.49260945183423E-3</c:v>
                </c:pt>
                <c:pt idx="80">
                  <c:v>1.50938528500257E-3</c:v>
                </c:pt>
                <c:pt idx="81">
                  <c:v>1.52611356164457E-3</c:v>
                </c:pt>
                <c:pt idx="82">
                  <c:v>1.5427945506133801E-3</c:v>
                </c:pt>
                <c:pt idx="83">
                  <c:v>1.5594285184890801E-3</c:v>
                </c:pt>
                <c:pt idx="84">
                  <c:v>1.5760157296036E-3</c:v>
                </c:pt>
                <c:pt idx="85">
                  <c:v>1.5925564460663199E-3</c:v>
                </c:pt>
                <c:pt idx="86">
                  <c:v>1.6090509277887099E-3</c:v>
                </c:pt>
                <c:pt idx="87">
                  <c:v>1.6254994325092501E-3</c:v>
                </c:pt>
                <c:pt idx="88">
                  <c:v>1.6419022158168199E-3</c:v>
                </c:pt>
                <c:pt idx="89">
                  <c:v>1.65825953117537E-3</c:v>
                </c:pt>
                <c:pt idx="90">
                  <c:v>1.6745716299467501E-3</c:v>
                </c:pt>
                <c:pt idx="91">
                  <c:v>1.6908387614145599E-3</c:v>
                </c:pt>
                <c:pt idx="92">
                  <c:v>1.70706117280598E-3</c:v>
                </c:pt>
                <c:pt idx="93">
                  <c:v>1.7232391093159299E-3</c:v>
                </c:pt>
                <c:pt idx="94">
                  <c:v>1.7393728141270001E-3</c:v>
                </c:pt>
                <c:pt idx="95">
                  <c:v>1.7554625284340901E-3</c:v>
                </c:pt>
                <c:pt idx="96">
                  <c:v>1.7715084914635699E-3</c:v>
                </c:pt>
                <c:pt idx="97">
                  <c:v>1.7875109404963999E-3</c:v>
                </c:pt>
                <c:pt idx="98">
                  <c:v>1.80347011088823E-3</c:v>
                </c:pt>
                <c:pt idx="99">
                  <c:v>1.8193862360900499E-3</c:v>
                </c:pt>
                <c:pt idx="100">
                  <c:v>1.83525954766998E-3</c:v>
                </c:pt>
                <c:pt idx="101">
                  <c:v>1.8510902753316801E-3</c:v>
                </c:pt>
                <c:pt idx="102">
                  <c:v>1.86687864693555E-3</c:v>
                </c:pt>
                <c:pt idx="103">
                  <c:v>1.8826248885179201E-3</c:v>
                </c:pt>
                <c:pt idx="104">
                  <c:v>1.89832922431071E-3</c:v>
                </c:pt>
                <c:pt idx="105">
                  <c:v>1.9139918767605601E-3</c:v>
                </c:pt>
                <c:pt idx="106">
                  <c:v>1.9296130665471701E-3</c:v>
                </c:pt>
                <c:pt idx="107">
                  <c:v>1.9451930126026999E-3</c:v>
                </c:pt>
                <c:pt idx="108">
                  <c:v>1.9607319321301099E-3</c:v>
                </c:pt>
                <c:pt idx="109">
                  <c:v>1.9762300406204599E-3</c:v>
                </c:pt>
                <c:pt idx="110">
                  <c:v>1.9916875518722699E-3</c:v>
                </c:pt>
                <c:pt idx="111">
                  <c:v>2.00710467800782E-3</c:v>
                </c:pt>
                <c:pt idx="112">
                  <c:v>2.0224816294915301E-3</c:v>
                </c:pt>
                <c:pt idx="113">
                  <c:v>2.0378186151467502E-3</c:v>
                </c:pt>
                <c:pt idx="114">
                  <c:v>2.0531158421731098E-3</c:v>
                </c:pt>
                <c:pt idx="115">
                  <c:v>2.06837351616301E-3</c:v>
                </c:pt>
                <c:pt idx="116">
                  <c:v>2.0835918411179302E-3</c:v>
                </c:pt>
                <c:pt idx="117">
                  <c:v>2.0987710194659199E-3</c:v>
                </c:pt>
                <c:pt idx="118">
                  <c:v>2.1139112520763901E-3</c:v>
                </c:pt>
                <c:pt idx="119">
                  <c:v>2.1290127382769101E-3</c:v>
                </c:pt>
                <c:pt idx="120">
                  <c:v>2.1440756758687898E-3</c:v>
                </c:pt>
                <c:pt idx="121">
                  <c:v>2.15910026114258E-3</c:v>
                </c:pt>
                <c:pt idx="122">
                  <c:v>2.1740866888930602E-3</c:v>
                </c:pt>
                <c:pt idx="123">
                  <c:v>2.1890351524348102E-3</c:v>
                </c:pt>
                <c:pt idx="124">
                  <c:v>2.2039458436174798E-3</c:v>
                </c:pt>
                <c:pt idx="125">
                  <c:v>2.2188189528397299E-3</c:v>
                </c:pt>
                <c:pt idx="126">
                  <c:v>2.2336546690646599E-3</c:v>
                </c:pt>
                <c:pt idx="127">
                  <c:v>2.2484531798332898E-3</c:v>
                </c:pt>
                <c:pt idx="128">
                  <c:v>2.2632146712795701E-3</c:v>
                </c:pt>
                <c:pt idx="129">
                  <c:v>2.27793932814431E-3</c:v>
                </c:pt>
                <c:pt idx="130">
                  <c:v>2.2926273337884199E-3</c:v>
                </c:pt>
                <c:pt idx="131">
                  <c:v>2.30727887020789E-3</c:v>
                </c:pt>
                <c:pt idx="132">
                  <c:v>2.3218941180455101E-3</c:v>
                </c:pt>
                <c:pt idx="133">
                  <c:v>2.3364732566060601E-3</c:v>
                </c:pt>
                <c:pt idx="134">
                  <c:v>2.3510164638680898E-3</c:v>
                </c:pt>
                <c:pt idx="135">
                  <c:v>2.3655239164981899E-3</c:v>
                </c:pt>
                <c:pt idx="136">
                  <c:v>2.3799957898626299E-3</c:v>
                </c:pt>
                <c:pt idx="137">
                  <c:v>2.3944322580406198E-3</c:v>
                </c:pt>
                <c:pt idx="138">
                  <c:v>2.40883349383782E-3</c:v>
                </c:pt>
                <c:pt idx="139">
                  <c:v>2.4231996687965199E-3</c:v>
                </c:pt>
                <c:pt idx="140">
                  <c:v>2.43753095321066E-3</c:v>
                </c:pt>
                <c:pt idx="141">
                  <c:v>2.45182751613533E-3</c:v>
                </c:pt>
                <c:pt idx="142">
                  <c:v>2.4660895254005701E-3</c:v>
                </c:pt>
                <c:pt idx="143">
                  <c:v>2.48031714762209E-3</c:v>
                </c:pt>
                <c:pt idx="144">
                  <c:v>2.4945105482141201E-3</c:v>
                </c:pt>
                <c:pt idx="145">
                  <c:v>2.5086698913994198E-3</c:v>
                </c:pt>
                <c:pt idx="146">
                  <c:v>2.5227953402219999E-3</c:v>
                </c:pt>
                <c:pt idx="147">
                  <c:v>2.5368870565575801E-3</c:v>
                </c:pt>
                <c:pt idx="148">
                  <c:v>2.5509452011251402E-3</c:v>
                </c:pt>
                <c:pt idx="149">
                  <c:v>2.5649699334979801E-3</c:v>
                </c:pt>
                <c:pt idx="150">
                  <c:v>2.5789614121140502E-3</c:v>
                </c:pt>
                <c:pt idx="151">
                  <c:v>2.5929197942872102E-3</c:v>
                </c:pt>
                <c:pt idx="152">
                  <c:v>2.6068452362176201E-3</c:v>
                </c:pt>
                <c:pt idx="153">
                  <c:v>2.6207378930021802E-3</c:v>
                </c:pt>
                <c:pt idx="154">
                  <c:v>2.6345979186452699E-3</c:v>
                </c:pt>
                <c:pt idx="155">
                  <c:v>2.6484254660685698E-3</c:v>
                </c:pt>
                <c:pt idx="156">
                  <c:v>2.6622206871208202E-3</c:v>
                </c:pt>
                <c:pt idx="157">
                  <c:v>2.67598373258941E-3</c:v>
                </c:pt>
                <c:pt idx="158">
                  <c:v>2.6897147522082099E-3</c:v>
                </c:pt>
                <c:pt idx="159">
                  <c:v>2.70341389466862E-3</c:v>
                </c:pt>
                <c:pt idx="160">
                  <c:v>2.7170813076290799E-3</c:v>
                </c:pt>
                <c:pt idx="161">
                  <c:v>2.73071713772428E-3</c:v>
                </c:pt>
                <c:pt idx="162">
                  <c:v>2.7443215305746902E-3</c:v>
                </c:pt>
                <c:pt idx="163">
                  <c:v>2.75789463079649E-3</c:v>
                </c:pt>
                <c:pt idx="164">
                  <c:v>2.7714365820095399E-3</c:v>
                </c:pt>
                <c:pt idx="165">
                  <c:v>2.78494752684801E-3</c:v>
                </c:pt>
                <c:pt idx="166">
                  <c:v>2.7984276069680999E-3</c:v>
                </c:pt>
                <c:pt idx="167">
                  <c:v>2.81187696305739E-3</c:v>
                </c:pt>
                <c:pt idx="168">
                  <c:v>2.82529573484439E-3</c:v>
                </c:pt>
                <c:pt idx="169">
                  <c:v>2.83868406110593E-3</c:v>
                </c:pt>
                <c:pt idx="170">
                  <c:v>2.85204207967674E-3</c:v>
                </c:pt>
                <c:pt idx="171">
                  <c:v>2.8653699274577798E-3</c:v>
                </c:pt>
                <c:pt idx="172">
                  <c:v>2.87866774042401E-3</c:v>
                </c:pt>
                <c:pt idx="173">
                  <c:v>2.89193565363391E-3</c:v>
                </c:pt>
                <c:pt idx="174">
                  <c:v>2.90517380123647E-3</c:v>
                </c:pt>
                <c:pt idx="175">
                  <c:v>2.9183823164805698E-3</c:v>
                </c:pt>
                <c:pt idx="176">
                  <c:v>2.9315613317213701E-3</c:v>
                </c:pt>
                <c:pt idx="177">
                  <c:v>2.9447109784303E-3</c:v>
                </c:pt>
                <c:pt idx="178">
                  <c:v>2.9578313872013198E-3</c:v>
                </c:pt>
                <c:pt idx="179">
                  <c:v>2.9709226877591799E-3</c:v>
                </c:pt>
                <c:pt idx="180">
                  <c:v>2.98398500896738E-3</c:v>
                </c:pt>
                <c:pt idx="181">
                  <c:v>2.9970184788356601E-3</c:v>
                </c:pt>
                <c:pt idx="182">
                  <c:v>3.0100232245274198E-3</c:v>
                </c:pt>
                <c:pt idx="183">
                  <c:v>3.0229993723670402E-3</c:v>
                </c:pt>
                <c:pt idx="184">
                  <c:v>3.0359470478474502E-3</c:v>
                </c:pt>
                <c:pt idx="185">
                  <c:v>3.0488663756378402E-3</c:v>
                </c:pt>
                <c:pt idx="186">
                  <c:v>3.0617574795894901E-3</c:v>
                </c:pt>
                <c:pt idx="187">
                  <c:v>3.0746204827446998E-3</c:v>
                </c:pt>
                <c:pt idx="188">
                  <c:v>3.08745550734243E-3</c:v>
                </c:pt>
                <c:pt idx="189">
                  <c:v>3.1002626748258002E-3</c:v>
                </c:pt>
                <c:pt idx="190">
                  <c:v>3.11304210584919E-3</c:v>
                </c:pt>
                <c:pt idx="191">
                  <c:v>3.1257939202845001E-3</c:v>
                </c:pt>
                <c:pt idx="192">
                  <c:v>3.1385182372284199E-3</c:v>
                </c:pt>
                <c:pt idx="193">
                  <c:v>3.1512151750088101E-3</c:v>
                </c:pt>
                <c:pt idx="194">
                  <c:v>3.1638848511918302E-3</c:v>
                </c:pt>
                <c:pt idx="195">
                  <c:v>3.17652738258735E-3</c:v>
                </c:pt>
                <c:pt idx="196">
                  <c:v>3.1891428852563598E-3</c:v>
                </c:pt>
                <c:pt idx="197">
                  <c:v>3.20173147451721E-3</c:v>
                </c:pt>
                <c:pt idx="198">
                  <c:v>3.2142932649519402E-3</c:v>
                </c:pt>
                <c:pt idx="199">
                  <c:v>3.2268283704120801E-3</c:v>
                </c:pt>
                <c:pt idx="200">
                  <c:v>3.2393369040252299E-3</c:v>
                </c:pt>
                <c:pt idx="201">
                  <c:v>3.25181897820146E-3</c:v>
                </c:pt>
                <c:pt idx="202">
                  <c:v>3.2642747046385001E-3</c:v>
                </c:pt>
                <c:pt idx="203">
                  <c:v>3.2767041943291002E-3</c:v>
                </c:pt>
                <c:pt idx="204">
                  <c:v>3.28910755756539E-3</c:v>
                </c:pt>
                <c:pt idx="205">
                  <c:v>3.3014849039459402E-3</c:v>
                </c:pt>
                <c:pt idx="206">
                  <c:v>3.3138363423807198E-3</c:v>
                </c:pt>
                <c:pt idx="207">
                  <c:v>3.3261619810977302E-3</c:v>
                </c:pt>
                <c:pt idx="208">
                  <c:v>3.3384619276479498E-3</c:v>
                </c:pt>
                <c:pt idx="209">
                  <c:v>3.3507362889114E-3</c:v>
                </c:pt>
                <c:pt idx="210">
                  <c:v>3.3629851711026899E-3</c:v>
                </c:pt>
                <c:pt idx="211">
                  <c:v>3.3752086797758101E-3</c:v>
                </c:pt>
                <c:pt idx="212">
                  <c:v>3.38740691983063E-3</c:v>
                </c:pt>
                <c:pt idx="213">
                  <c:v>3.3995799955181499E-3</c:v>
                </c:pt>
                <c:pt idx="214">
                  <c:v>3.4117280104448999E-3</c:v>
                </c:pt>
                <c:pt idx="215">
                  <c:v>3.4238510675793999E-3</c:v>
                </c:pt>
                <c:pt idx="216">
                  <c:v>3.4359492692563401E-3</c:v>
                </c:pt>
                <c:pt idx="217">
                  <c:v>3.4480227171829101E-3</c:v>
                </c:pt>
                <c:pt idx="218">
                  <c:v>3.46007151244293E-3</c:v>
                </c:pt>
                <c:pt idx="219">
                  <c:v>3.47209575550236E-3</c:v>
                </c:pt>
                <c:pt idx="220">
                  <c:v>3.4840955462145701E-3</c:v>
                </c:pt>
                <c:pt idx="221">
                  <c:v>3.4960709838244399E-3</c:v>
                </c:pt>
                <c:pt idx="222">
                  <c:v>3.5080221669744499E-3</c:v>
                </c:pt>
                <c:pt idx="223">
                  <c:v>3.5199491937085501E-3</c:v>
                </c:pt>
                <c:pt idx="224">
                  <c:v>3.5318521614778101E-3</c:v>
                </c:pt>
                <c:pt idx="225">
                  <c:v>3.54373116714454E-3</c:v>
                </c:pt>
                <c:pt idx="226">
                  <c:v>3.5555863069872701E-3</c:v>
                </c:pt>
                <c:pt idx="227">
                  <c:v>3.5674176767054402E-3</c:v>
                </c:pt>
                <c:pt idx="228">
                  <c:v>3.5792253714240999E-3</c:v>
                </c:pt>
                <c:pt idx="229">
                  <c:v>3.5910094856988501E-3</c:v>
                </c:pt>
                <c:pt idx="230">
                  <c:v>3.6027701135188999E-3</c:v>
                </c:pt>
                <c:pt idx="231">
                  <c:v>3.6145073483136699E-3</c:v>
                </c:pt>
                <c:pt idx="232">
                  <c:v>3.6262212829555598E-3</c:v>
                </c:pt>
                <c:pt idx="233">
                  <c:v>3.6379120097654902E-3</c:v>
                </c:pt>
                <c:pt idx="234">
                  <c:v>3.6495796205164299E-3</c:v>
                </c:pt>
                <c:pt idx="235">
                  <c:v>3.6612242064382799E-3</c:v>
                </c:pt>
                <c:pt idx="236">
                  <c:v>3.6728458582217199E-3</c:v>
                </c:pt>
                <c:pt idx="237">
                  <c:v>3.6844446660227498E-3</c:v>
                </c:pt>
                <c:pt idx="238">
                  <c:v>3.69602071946711E-3</c:v>
                </c:pt>
                <c:pt idx="239">
                  <c:v>3.70757410765359E-3</c:v>
                </c:pt>
                <c:pt idx="240">
                  <c:v>3.7191049191591498E-3</c:v>
                </c:pt>
                <c:pt idx="241">
                  <c:v>3.7306132420420698E-3</c:v>
                </c:pt>
                <c:pt idx="242">
                  <c:v>3.74209916384693E-3</c:v>
                </c:pt>
                <c:pt idx="243">
                  <c:v>3.7535627716077801E-3</c:v>
                </c:pt>
                <c:pt idx="244">
                  <c:v>3.7650041518526999E-3</c:v>
                </c:pt>
                <c:pt idx="245">
                  <c:v>3.7764233906072199E-3</c:v>
                </c:pt>
                <c:pt idx="246">
                  <c:v>3.7878205733986501E-3</c:v>
                </c:pt>
                <c:pt idx="247">
                  <c:v>3.7991957852593298E-3</c:v>
                </c:pt>
                <c:pt idx="248">
                  <c:v>3.81054911073124E-3</c:v>
                </c:pt>
                <c:pt idx="249">
                  <c:v>3.8218806338692602E-3</c:v>
                </c:pt>
                <c:pt idx="250">
                  <c:v>3.83319043824466E-3</c:v>
                </c:pt>
                <c:pt idx="251">
                  <c:v>3.84447860694965E-3</c:v>
                </c:pt>
                <c:pt idx="252">
                  <c:v>3.8557452225998E-3</c:v>
                </c:pt>
                <c:pt idx="253">
                  <c:v>3.86699036733926E-3</c:v>
                </c:pt>
                <c:pt idx="254">
                  <c:v>3.8782141228425899E-3</c:v>
                </c:pt>
                <c:pt idx="255">
                  <c:v>3.8894165703201801E-3</c:v>
                </c:pt>
                <c:pt idx="256">
                  <c:v>3.9005977905197798E-3</c:v>
                </c:pt>
                <c:pt idx="257">
                  <c:v>3.9117578637318604E-3</c:v>
                </c:pt>
                <c:pt idx="258">
                  <c:v>3.9228968697917E-3</c:v>
                </c:pt>
                <c:pt idx="259">
                  <c:v>3.9340148880834796E-3</c:v>
                </c:pt>
                <c:pt idx="260">
                  <c:v>3.9451119975435498E-3</c:v>
                </c:pt>
                <c:pt idx="261">
                  <c:v>3.9561882766639099E-3</c:v>
                </c:pt>
                <c:pt idx="262">
                  <c:v>3.9672438034950401E-3</c:v>
                </c:pt>
                <c:pt idx="263">
                  <c:v>3.9782786556500204E-3</c:v>
                </c:pt>
                <c:pt idx="264">
                  <c:v>3.9892929103070096E-3</c:v>
                </c:pt>
                <c:pt idx="265">
                  <c:v>4.0002866442132501E-3</c:v>
                </c:pt>
                <c:pt idx="266">
                  <c:v>4.0112599336869998E-3</c:v>
                </c:pt>
                <c:pt idx="267">
                  <c:v>4.0222128546225002E-3</c:v>
                </c:pt>
                <c:pt idx="268">
                  <c:v>4.0331454824916397E-3</c:v>
                </c:pt>
                <c:pt idx="269">
                  <c:v>4.04405789234782E-3</c:v>
                </c:pt>
                <c:pt idx="270">
                  <c:v>4.0549501588288198E-3</c:v>
                </c:pt>
                <c:pt idx="271">
                  <c:v>3.4491507379982101E-3</c:v>
                </c:pt>
                <c:pt idx="272">
                  <c:v>3.36996748616893E-3</c:v>
                </c:pt>
                <c:pt idx="273">
                  <c:v>3.29026295120523E-3</c:v>
                </c:pt>
                <c:pt idx="274">
                  <c:v>3.2100351865501902E-3</c:v>
                </c:pt>
                <c:pt idx="275">
                  <c:v>3.1292822027327301E-3</c:v>
                </c:pt>
                <c:pt idx="276">
                  <c:v>3.0480019667902401E-3</c:v>
                </c:pt>
                <c:pt idx="277">
                  <c:v>2.9661924016729699E-3</c:v>
                </c:pt>
                <c:pt idx="278">
                  <c:v>2.8838513856342799E-3</c:v>
                </c:pt>
                <c:pt idx="279">
                  <c:v>2.80097675160235E-3</c:v>
                </c:pt>
                <c:pt idx="280">
                  <c:v>2.71756628653362E-3</c:v>
                </c:pt>
                <c:pt idx="281">
                  <c:v>2.6336177307504302E-3</c:v>
                </c:pt>
                <c:pt idx="282">
                  <c:v>2.5491287772579801E-3</c:v>
                </c:pt>
                <c:pt idx="283">
                  <c:v>2.46409707104409E-3</c:v>
                </c:pt>
                <c:pt idx="284">
                  <c:v>2.3785202083584801E-3</c:v>
                </c:pt>
                <c:pt idx="285">
                  <c:v>2.2923957359715498E-3</c:v>
                </c:pt>
                <c:pt idx="286">
                  <c:v>2.2057211504150501E-3</c:v>
                </c:pt>
                <c:pt idx="287">
                  <c:v>2.1184938971980198E-3</c:v>
                </c:pt>
                <c:pt idx="288">
                  <c:v>2.0307113700037001E-3</c:v>
                </c:pt>
                <c:pt idx="289">
                  <c:v>1.94237090986393E-3</c:v>
                </c:pt>
                <c:pt idx="290">
                  <c:v>1.8534698043081699E-3</c:v>
                </c:pt>
                <c:pt idx="291">
                  <c:v>1.7640052864921301E-3</c:v>
                </c:pt>
                <c:pt idx="292">
                  <c:v>1.6739745342994399E-3</c:v>
                </c:pt>
                <c:pt idx="293">
                  <c:v>1.58337466941978E-3</c:v>
                </c:pt>
                <c:pt idx="294">
                  <c:v>1.4922027564002701E-3</c:v>
                </c:pt>
                <c:pt idx="295">
                  <c:v>1.40045580167128E-3</c:v>
                </c:pt>
                <c:pt idx="296">
                  <c:v>1.3081307525432699E-3</c:v>
                </c:pt>
                <c:pt idx="297">
                  <c:v>1.21522449617703E-3</c:v>
                </c:pt>
                <c:pt idx="298">
                  <c:v>1.1217338585240301E-3</c:v>
                </c:pt>
                <c:pt idx="299">
                  <c:v>1.0276556032365301E-3</c:v>
                </c:pt>
                <c:pt idx="300">
                  <c:v>9.3298643054797598E-4</c:v>
                </c:pt>
                <c:pt idx="301">
                  <c:v>8.37722976119601E-4</c:v>
                </c:pt>
                <c:pt idx="302">
                  <c:v>7.4186180985553703E-4</c:v>
                </c:pt>
                <c:pt idx="303">
                  <c:v>6.4539943468366304E-4</c:v>
                </c:pt>
                <c:pt idx="304">
                  <c:v>5.4833228530196598E-4</c:v>
                </c:pt>
                <c:pt idx="305">
                  <c:v>4.5065672688684403E-4</c:v>
                </c:pt>
                <c:pt idx="306">
                  <c:v>3.5236905376646302E-4</c:v>
                </c:pt>
                <c:pt idx="307">
                  <c:v>2.5346548805393502E-4</c:v>
                </c:pt>
                <c:pt idx="308">
                  <c:v>1.5394217824146801E-4</c:v>
                </c:pt>
                <c:pt idx="309">
                  <c:v>5.3795197752091601E-5</c:v>
                </c:pt>
                <c:pt idx="310">
                  <c:v>-4.6979456548644402E-5</c:v>
                </c:pt>
                <c:pt idx="311">
                  <c:v>-1.48385865888157E-4</c:v>
                </c:pt>
                <c:pt idx="312">
                  <c:v>-2.5042819116485702E-4</c:v>
                </c:pt>
                <c:pt idx="313">
                  <c:v>-3.5311067457546299E-4</c:v>
                </c:pt>
                <c:pt idx="314">
                  <c:v>-4.5643764128958802E-4</c:v>
                </c:pt>
                <c:pt idx="315">
                  <c:v>-5.6041350117543205E-4</c:v>
                </c:pt>
                <c:pt idx="316">
                  <c:v>-6.65042750576346E-4</c:v>
                </c:pt>
                <c:pt idx="317">
                  <c:v>-7.7032997414406103E-4</c:v>
                </c:pt>
                <c:pt idx="318">
                  <c:v>-8.7627984672431099E-4</c:v>
                </c:pt>
                <c:pt idx="319">
                  <c:v>-9.8289713530283203E-4</c:v>
                </c:pt>
                <c:pt idx="320">
                  <c:v>-1.0901867010101401E-3</c:v>
                </c:pt>
                <c:pt idx="321">
                  <c:v>-1.1981535011891501E-3</c:v>
                </c:pt>
                <c:pt idx="322">
                  <c:v>-1.30680259152651E-3</c:v>
                </c:pt>
                <c:pt idx="323">
                  <c:v>-1.4161391282513499E-3</c:v>
                </c:pt>
                <c:pt idx="324">
                  <c:v>-1.5261683704021201E-3</c:v>
                </c:pt>
                <c:pt idx="325">
                  <c:v>-1.6368956821673001E-3</c:v>
                </c:pt>
                <c:pt idx="326">
                  <c:v>-1.74832653529812E-3</c:v>
                </c:pt>
                <c:pt idx="327">
                  <c:v>-1.8604665116012599E-3</c:v>
                </c:pt>
                <c:pt idx="328">
                  <c:v>-1.9733213055091298E-3</c:v>
                </c:pt>
                <c:pt idx="329">
                  <c:v>-2.0868967267363299E-3</c:v>
                </c:pt>
                <c:pt idx="330">
                  <c:v>-2.2011987030203699E-3</c:v>
                </c:pt>
                <c:pt idx="331">
                  <c:v>-2.3162332829538301E-3</c:v>
                </c:pt>
                <c:pt idx="332">
                  <c:v>-2.4320066389101002E-3</c:v>
                </c:pt>
                <c:pt idx="333">
                  <c:v>-2.5485250700648799E-3</c:v>
                </c:pt>
                <c:pt idx="334">
                  <c:v>-2.6657950055217401E-3</c:v>
                </c:pt>
                <c:pt idx="335">
                  <c:v>-2.7838230075395202E-3</c:v>
                </c:pt>
                <c:pt idx="336">
                  <c:v>-2.9026157748714499E-3</c:v>
                </c:pt>
                <c:pt idx="337">
                  <c:v>-3.0221801462186398E-3</c:v>
                </c:pt>
                <c:pt idx="338">
                  <c:v>-3.1425231037998098E-3</c:v>
                </c:pt>
                <c:pt idx="339">
                  <c:v>-3.2636517770473299E-3</c:v>
                </c:pt>
                <c:pt idx="340">
                  <c:v>-3.3855734464306301E-3</c:v>
                </c:pt>
                <c:pt idx="341">
                  <c:v>-3.5082955474140302E-3</c:v>
                </c:pt>
                <c:pt idx="342">
                  <c:v>-3.63182567455481E-3</c:v>
                </c:pt>
                <c:pt idx="343">
                  <c:v>-3.7561715857469102E-3</c:v>
                </c:pt>
                <c:pt idx="344">
                  <c:v>-3.8813412066168399E-3</c:v>
                </c:pt>
                <c:pt idx="345">
                  <c:v>-4.0073426350797003E-3</c:v>
                </c:pt>
                <c:pt idx="346">
                  <c:v>-4.1341841460584604E-3</c:v>
                </c:pt>
                <c:pt idx="347">
                  <c:v>-4.26187419637933E-3</c:v>
                </c:pt>
                <c:pt idx="348">
                  <c:v>-4.3904214298461103E-3</c:v>
                </c:pt>
                <c:pt idx="349">
                  <c:v>-4.5198346825046703E-3</c:v>
                </c:pt>
                <c:pt idx="350">
                  <c:v>-4.6501229881043297E-3</c:v>
                </c:pt>
                <c:pt idx="351">
                  <c:v>-4.7812955837666597E-3</c:v>
                </c:pt>
                <c:pt idx="352">
                  <c:v>-4.91336191586993E-3</c:v>
                </c:pt>
                <c:pt idx="353">
                  <c:v>-5.0463316461605697E-3</c:v>
                </c:pt>
                <c:pt idx="354">
                  <c:v>-5.1802146581005296E-3</c:v>
                </c:pt>
                <c:pt idx="355">
                  <c:v>-5.31502106346459E-3</c:v>
                </c:pt>
                <c:pt idx="356">
                  <c:v>-5.4507612091952099E-3</c:v>
                </c:pt>
                <c:pt idx="357">
                  <c:v>-5.5874456845322797E-3</c:v>
                </c:pt>
                <c:pt idx="358">
                  <c:v>-5.7250853284276596E-3</c:v>
                </c:pt>
                <c:pt idx="359">
                  <c:v>-5.8636912372590499E-3</c:v>
                </c:pt>
                <c:pt idx="360">
                  <c:v>-6.0032747728600002E-3</c:v>
                </c:pt>
                <c:pt idx="361">
                  <c:v>-6.14384757087863E-3</c:v>
                </c:pt>
                <c:pt idx="362">
                  <c:v>-6.28542154948493E-3</c:v>
                </c:pt>
                <c:pt idx="363">
                  <c:v>-6.4280089184413696E-3</c:v>
                </c:pt>
                <c:pt idx="364">
                  <c:v>-6.5716221885589298E-3</c:v>
                </c:pt>
                <c:pt idx="365">
                  <c:v>-6.7162741815535798E-3</c:v>
                </c:pt>
                <c:pt idx="366">
                  <c:v>-6.8619780403306099E-3</c:v>
                </c:pt>
                <c:pt idx="367">
                  <c:v>-7.0087472397130403E-3</c:v>
                </c:pt>
                <c:pt idx="368">
                  <c:v>-7.1565955976421198E-3</c:v>
                </c:pt>
                <c:pt idx="369">
                  <c:v>-7.3055372868734599E-3</c:v>
                </c:pt>
                <c:pt idx="370">
                  <c:v>-7.4555868471968302E-3</c:v>
                </c:pt>
                <c:pt idx="371">
                  <c:v>-7.6067591982069702E-3</c:v>
                </c:pt>
                <c:pt idx="372">
                  <c:v>-7.7590696526575404E-3</c:v>
                </c:pt>
                <c:pt idx="373">
                  <c:v>-7.9125339304291498E-3</c:v>
                </c:pt>
                <c:pt idx="374">
                  <c:v>-8.0671681731492393E-3</c:v>
                </c:pt>
                <c:pt idx="375">
                  <c:v>-8.2229889594966198E-3</c:v>
                </c:pt>
                <c:pt idx="376">
                  <c:v>-8.3800133212349297E-3</c:v>
                </c:pt>
                <c:pt idx="377">
                  <c:v>-8.5382587600147004E-3</c:v>
                </c:pt>
                <c:pt idx="378">
                  <c:v>-8.6977432649899301E-3</c:v>
                </c:pt>
                <c:pt idx="379">
                  <c:v>-8.8584853312983092E-3</c:v>
                </c:pt>
                <c:pt idx="380">
                  <c:v>-9.0205039794572194E-3</c:v>
                </c:pt>
                <c:pt idx="381">
                  <c:v>-9.1838187757316107E-3</c:v>
                </c:pt>
                <c:pt idx="382">
                  <c:v>-9.3484498535315094E-3</c:v>
                </c:pt>
                <c:pt idx="383">
                  <c:v>-9.5144179359079907E-3</c:v>
                </c:pt>
                <c:pt idx="384">
                  <c:v>-9.6817443592114704E-3</c:v>
                </c:pt>
                <c:pt idx="385">
                  <c:v>-9.8504510979906292E-3</c:v>
                </c:pt>
                <c:pt idx="386">
                  <c:v>-1.0020560791210701E-2</c:v>
                </c:pt>
                <c:pt idx="387">
                  <c:v>-1.0192096769877101E-2</c:v>
                </c:pt>
                <c:pt idx="388">
                  <c:v>-1.03650830861574E-2</c:v>
                </c:pt>
                <c:pt idx="389">
                  <c:v>-1.05395445441029E-2</c:v>
                </c:pt>
                <c:pt idx="390">
                  <c:v>-1.07155067320751E-2</c:v>
                </c:pt>
                <c:pt idx="391">
                  <c:v>-1.0892996057000601E-2</c:v>
                </c:pt>
                <c:pt idx="392">
                  <c:v>-1.10720397805732E-2</c:v>
                </c:pt>
                <c:pt idx="393">
                  <c:v>-1.1252666057545499E-2</c:v>
                </c:pt>
                <c:pt idx="394">
                  <c:v>-1.14349039762586E-2</c:v>
                </c:pt>
                <c:pt idx="395">
                  <c:v>-1.1618783601568001E-2</c:v>
                </c:pt>
                <c:pt idx="396">
                  <c:v>-1.1804336020346799E-2</c:v>
                </c:pt>
                <c:pt idx="397">
                  <c:v>-1.19915933897495E-2</c:v>
                </c:pt>
                <c:pt idx="398">
                  <c:v>-1.21805889884517E-2</c:v>
                </c:pt>
                <c:pt idx="399">
                  <c:v>-1.2371357271086E-2</c:v>
                </c:pt>
                <c:pt idx="400">
                  <c:v>-1.25639339261257E-2</c:v>
                </c:pt>
                <c:pt idx="401">
                  <c:v>-1.27583559374813E-2</c:v>
                </c:pt>
                <c:pt idx="402">
                  <c:v>-1.2954661650111001E-2</c:v>
                </c:pt>
                <c:pt idx="403">
                  <c:v>-1.31528908399617E-2</c:v>
                </c:pt>
                <c:pt idx="404">
                  <c:v>-1.3353084788600599E-2</c:v>
                </c:pt>
                <c:pt idx="405">
                  <c:v>-1.3555286362923E-2</c:v>
                </c:pt>
                <c:pt idx="406">
                  <c:v>-1.37595401003655E-2</c:v>
                </c:pt>
                <c:pt idx="407">
                  <c:v>-1.3965892300095E-2</c:v>
                </c:pt>
                <c:pt idx="408">
                  <c:v>-1.4174391120695001E-2</c:v>
                </c:pt>
                <c:pt idx="409">
                  <c:v>-1.4385086684918899E-2</c:v>
                </c:pt>
                <c:pt idx="410">
                  <c:v>-1.45980311921483E-2</c:v>
                </c:pt>
                <c:pt idx="411">
                  <c:v>-1.48132790392569E-2</c:v>
                </c:pt>
                <c:pt idx="412">
                  <c:v>-1.50308869506596E-2</c:v>
                </c:pt>
                <c:pt idx="413">
                  <c:v>-1.52509141184151E-2</c:v>
                </c:pt>
                <c:pt idx="414">
                  <c:v>-1.54734223533423E-2</c:v>
                </c:pt>
                <c:pt idx="415">
                  <c:v>-1.5698476248232101E-2</c:v>
                </c:pt>
                <c:pt idx="416">
                  <c:v>-1.5926143354349099E-2</c:v>
                </c:pt>
                <c:pt idx="417">
                  <c:v>-1.6156494372576199E-2</c:v>
                </c:pt>
                <c:pt idx="418">
                  <c:v>-1.6389603360705701E-2</c:v>
                </c:pt>
                <c:pt idx="419">
                  <c:v>-1.6625547958575199E-2</c:v>
                </c:pt>
                <c:pt idx="420">
                  <c:v>-1.6864409632960101E-2</c:v>
                </c:pt>
                <c:pt idx="421">
                  <c:v>-1.7106273944377502E-2</c:v>
                </c:pt>
                <c:pt idx="422">
                  <c:v>-1.7351230838245E-2</c:v>
                </c:pt>
                <c:pt idx="423">
                  <c:v>-1.75993749631594E-2</c:v>
                </c:pt>
                <c:pt idx="424">
                  <c:v>-1.7850806019446702E-2</c:v>
                </c:pt>
                <c:pt idx="425">
                  <c:v>-1.8105629141567301E-2</c:v>
                </c:pt>
                <c:pt idx="426">
                  <c:v>-1.8363955318480899E-2</c:v>
                </c:pt>
                <c:pt idx="427">
                  <c:v>-1.86259018566701E-2</c:v>
                </c:pt>
                <c:pt idx="428">
                  <c:v>-1.8891592891226001E-2</c:v>
                </c:pt>
                <c:pt idx="429">
                  <c:v>-1.9161159951228902E-2</c:v>
                </c:pt>
                <c:pt idx="430">
                  <c:v>-1.9434742586626402E-2</c:v>
                </c:pt>
                <c:pt idx="431">
                  <c:v>-1.9712489064978501E-2</c:v>
                </c:pt>
                <c:pt idx="432">
                  <c:v>-1.9994557147805299E-2</c:v>
                </c:pt>
                <c:pt idx="433">
                  <c:v>-2.0281114957928899E-2</c:v>
                </c:pt>
                <c:pt idx="434">
                  <c:v>-2.0572341951159999E-2</c:v>
                </c:pt>
                <c:pt idx="435">
                  <c:v>-2.08684300080756E-2</c:v>
                </c:pt>
                <c:pt idx="436">
                  <c:v>-2.1169584664498801E-2</c:v>
                </c:pt>
                <c:pt idx="437">
                  <c:v>-2.1476026502807499E-2</c:v>
                </c:pt>
                <c:pt idx="438">
                  <c:v>-2.1787992730483499E-2</c:v>
                </c:pt>
                <c:pt idx="439">
                  <c:v>-2.2105738977589499E-2</c:v>
                </c:pt>
                <c:pt idx="440">
                  <c:v>-2.2429541351401301E-2</c:v>
                </c:pt>
                <c:pt idx="441">
                  <c:v>-2.2480221098732499E-2</c:v>
                </c:pt>
                <c:pt idx="442">
                  <c:v>-2.2533060597263101E-2</c:v>
                </c:pt>
                <c:pt idx="443">
                  <c:v>-2.2588093022974098E-2</c:v>
                </c:pt>
                <c:pt idx="444">
                  <c:v>-2.26453439628699E-2</c:v>
                </c:pt>
                <c:pt idx="445">
                  <c:v>-2.2704838925637499E-2</c:v>
                </c:pt>
                <c:pt idx="446">
                  <c:v>-2.2766603328530099E-2</c:v>
                </c:pt>
                <c:pt idx="447">
                  <c:v>-2.28306624837981E-2</c:v>
                </c:pt>
                <c:pt idx="448">
                  <c:v>-2.2897041584653801E-2</c:v>
                </c:pt>
                <c:pt idx="449">
                  <c:v>-2.296576569076E-2</c:v>
                </c:pt>
                <c:pt idx="450">
                  <c:v>-2.30368597132312E-2</c:v>
                </c:pt>
                <c:pt idx="451">
                  <c:v>-2.31103483991329E-2</c:v>
                </c:pt>
                <c:pt idx="452">
                  <c:v>-2.3186256315468501E-2</c:v>
                </c:pt>
                <c:pt idx="453">
                  <c:v>-2.3264607832641601E-2</c:v>
                </c:pt>
                <c:pt idx="454">
                  <c:v>-2.3345427107380801E-2</c:v>
                </c:pt>
                <c:pt idx="455">
                  <c:v>-2.34287380651119E-2</c:v>
                </c:pt>
                <c:pt idx="456">
                  <c:v>-2.35145643817685E-2</c:v>
                </c:pt>
                <c:pt idx="457">
                  <c:v>-2.3602929465024399E-2</c:v>
                </c:pt>
                <c:pt idx="458">
                  <c:v>-2.3693856434935601E-2</c:v>
                </c:pt>
                <c:pt idx="459">
                  <c:v>-2.3787368103978301E-2</c:v>
                </c:pt>
                <c:pt idx="460">
                  <c:v>-2.3883486956469299E-2</c:v>
                </c:pt>
                <c:pt idx="461">
                  <c:v>-2.3982235127353799E-2</c:v>
                </c:pt>
                <c:pt idx="462">
                  <c:v>-2.4083634380346601E-2</c:v>
                </c:pt>
                <c:pt idx="463">
                  <c:v>-2.4187706085414599E-2</c:v>
                </c:pt>
                <c:pt idx="464">
                  <c:v>-2.4294471195581199E-2</c:v>
                </c:pt>
                <c:pt idx="465">
                  <c:v>-2.4403950223044799E-2</c:v>
                </c:pt>
                <c:pt idx="466">
                  <c:v>-2.45161632145884E-2</c:v>
                </c:pt>
                <c:pt idx="467">
                  <c:v>-2.4631129726273199E-2</c:v>
                </c:pt>
                <c:pt idx="468">
                  <c:v>-2.4748868797395799E-2</c:v>
                </c:pt>
                <c:pt idx="469">
                  <c:v>-2.48693989236951E-2</c:v>
                </c:pt>
                <c:pt idx="470">
                  <c:v>-2.49927380297956E-2</c:v>
                </c:pt>
                <c:pt idx="471">
                  <c:v>-2.5118903440868898E-2</c:v>
                </c:pt>
                <c:pt idx="472">
                  <c:v>-2.5247911853499401E-2</c:v>
                </c:pt>
                <c:pt idx="473">
                  <c:v>-2.5379779305738901E-2</c:v>
                </c:pt>
                <c:pt idx="474">
                  <c:v>-2.5514521146333399E-2</c:v>
                </c:pt>
                <c:pt idx="475">
                  <c:v>-2.5652152003108501E-2</c:v>
                </c:pt>
                <c:pt idx="476">
                  <c:v>-2.57926857504946E-2</c:v>
                </c:pt>
                <c:pt idx="477">
                  <c:v>-2.59361354761804E-2</c:v>
                </c:pt>
                <c:pt idx="478">
                  <c:v>-2.6082513446876301E-2</c:v>
                </c:pt>
                <c:pt idx="479">
                  <c:v>-2.6231831073173E-2</c:v>
                </c:pt>
                <c:pt idx="480">
                  <c:v>-2.6384098873481601E-2</c:v>
                </c:pt>
                <c:pt idx="481">
                  <c:v>-2.6539326437036201E-2</c:v>
                </c:pt>
                <c:pt idx="482">
                  <c:v>-2.66975223859508E-2</c:v>
                </c:pt>
                <c:pt idx="483">
                  <c:v>-2.68586943363073E-2</c:v>
                </c:pt>
                <c:pt idx="484">
                  <c:v>-2.7022848858268E-2</c:v>
                </c:pt>
                <c:pt idx="485">
                  <c:v>-2.7189991435193302E-2</c:v>
                </c:pt>
                <c:pt idx="486">
                  <c:v>-2.7360126421752999E-2</c:v>
                </c:pt>
                <c:pt idx="487">
                  <c:v>-2.7533257001018399E-2</c:v>
                </c:pt>
                <c:pt idx="488">
                  <c:v>-2.7709385140520699E-2</c:v>
                </c:pt>
                <c:pt idx="489">
                  <c:v>-2.7888511547263201E-2</c:v>
                </c:pt>
                <c:pt idx="490">
                  <c:v>-2.8070635621679801E-2</c:v>
                </c:pt>
                <c:pt idx="491">
                  <c:v>-2.8255755410521E-2</c:v>
                </c:pt>
                <c:pt idx="492">
                  <c:v>-2.8443867558665601E-2</c:v>
                </c:pt>
                <c:pt idx="493">
                  <c:v>-2.8634967259841802E-2</c:v>
                </c:pt>
                <c:pt idx="494">
                  <c:v>-2.8829048206253399E-2</c:v>
                </c:pt>
                <c:pt idx="495">
                  <c:v>-2.9026102537100001E-2</c:v>
                </c:pt>
                <c:pt idx="496">
                  <c:v>-2.9226120785989799E-2</c:v>
                </c:pt>
                <c:pt idx="497">
                  <c:v>-2.9429091827232402E-2</c:v>
                </c:pt>
                <c:pt idx="498">
                  <c:v>-2.96350028210151E-2</c:v>
                </c:pt>
                <c:pt idx="499">
                  <c:v>-2.98438391574548E-2</c:v>
                </c:pt>
                <c:pt idx="500">
                  <c:v>-3.00555843995268E-2</c:v>
                </c:pt>
                <c:pt idx="501">
                  <c:v>-3.02702202248709E-2</c:v>
                </c:pt>
                <c:pt idx="502">
                  <c:v>-3.04877263664774E-2</c:v>
                </c:pt>
                <c:pt idx="503">
                  <c:v>-3.0708080552256701E-2</c:v>
                </c:pt>
                <c:pt idx="504">
                  <c:v>-3.0931258443501201E-2</c:v>
                </c:pt>
                <c:pt idx="505">
                  <c:v>-3.1157233572246399E-2</c:v>
                </c:pt>
                <c:pt idx="506">
                  <c:v>-3.1385977277544899E-2</c:v>
                </c:pt>
                <c:pt idx="507">
                  <c:v>-3.1617458640665598E-2</c:v>
                </c:pt>
                <c:pt idx="508">
                  <c:v>-3.1851644419238899E-2</c:v>
                </c:pt>
                <c:pt idx="509">
                  <c:v>-3.2088498980365102E-2</c:v>
                </c:pt>
                <c:pt idx="510">
                  <c:v>-3.2327984232712603E-2</c:v>
                </c:pt>
                <c:pt idx="511">
                  <c:v>-3.2570059557634E-2</c:v>
                </c:pt>
                <c:pt idx="512">
                  <c:v>-3.2814681739330401E-2</c:v>
                </c:pt>
                <c:pt idx="513">
                  <c:v>-3.3061804894103902E-2</c:v>
                </c:pt>
                <c:pt idx="514">
                  <c:v>-3.3311380398735699E-2</c:v>
                </c:pt>
                <c:pt idx="515">
                  <c:v>-3.3563356818041103E-2</c:v>
                </c:pt>
                <c:pt idx="516">
                  <c:v>-3.3817679831648399E-2</c:v>
                </c:pt>
                <c:pt idx="517">
                  <c:v>-3.4074292160064697E-2</c:v>
                </c:pt>
                <c:pt idx="518">
                  <c:v>-3.4333133490090199E-2</c:v>
                </c:pt>
                <c:pt idx="519">
                  <c:v>-3.4594140399654097E-2</c:v>
                </c:pt>
                <c:pt idx="520">
                  <c:v>-3.4857246282150103E-2</c:v>
                </c:pt>
                <c:pt idx="521">
                  <c:v>-3.51223812703607E-2</c:v>
                </c:pt>
                <c:pt idx="522">
                  <c:v>-3.5389472160063003E-2</c:v>
                </c:pt>
                <c:pt idx="523">
                  <c:v>-3.5658442333425799E-2</c:v>
                </c:pt>
                <c:pt idx="524">
                  <c:v>-3.5929211682308802E-2</c:v>
                </c:pt>
                <c:pt idx="525">
                  <c:v>-3.6201696531594399E-2</c:v>
                </c:pt>
                <c:pt idx="526">
                  <c:v>-3.6475809562686999E-2</c:v>
                </c:pt>
                <c:pt idx="527">
                  <c:v>-3.6751459737333597E-2</c:v>
                </c:pt>
                <c:pt idx="528">
                  <c:v>-3.7028552221927101E-2</c:v>
                </c:pt>
                <c:pt idx="529">
                  <c:v>-3.7306988312475899E-2</c:v>
                </c:pt>
                <c:pt idx="530">
                  <c:v>-3.7586665360429899E-2</c:v>
                </c:pt>
                <c:pt idx="531">
                  <c:v>-3.7867476699580099E-2</c:v>
                </c:pt>
                <c:pt idx="532">
                  <c:v>-3.8149311574260603E-2</c:v>
                </c:pt>
                <c:pt idx="533">
                  <c:v>-3.8432055069104597E-2</c:v>
                </c:pt>
                <c:pt idx="534">
                  <c:v>-3.8715588040627802E-2</c:v>
                </c:pt>
                <c:pt idx="535">
                  <c:v>-3.8999787050936E-2</c:v>
                </c:pt>
                <c:pt idx="536">
                  <c:v>-3.9284524303877702E-2</c:v>
                </c:pt>
                <c:pt idx="537">
                  <c:v>-3.9569667583994099E-2</c:v>
                </c:pt>
                <c:pt idx="538">
                  <c:v>-3.9855080198643103E-2</c:v>
                </c:pt>
                <c:pt idx="539">
                  <c:v>-4.0140620923712199E-2</c:v>
                </c:pt>
                <c:pt idx="540">
                  <c:v>-4.0426143953367098E-2</c:v>
                </c:pt>
                <c:pt idx="541">
                  <c:v>-4.0711498854321002E-2</c:v>
                </c:pt>
                <c:pt idx="542">
                  <c:v>-4.0996530525155297E-2</c:v>
                </c:pt>
                <c:pt idx="543">
                  <c:v>-4.1281079161263397E-2</c:v>
                </c:pt>
                <c:pt idx="544">
                  <c:v>-4.1564980226040597E-2</c:v>
                </c:pt>
                <c:pt idx="545">
                  <c:v>-4.1848064429001998E-2</c:v>
                </c:pt>
                <c:pt idx="546">
                  <c:v>-4.21301577115595E-2</c:v>
                </c:pt>
                <c:pt idx="547">
                  <c:v>-4.2411081241269001E-2</c:v>
                </c:pt>
                <c:pt idx="548">
                  <c:v>-4.2690651415414699E-2</c:v>
                </c:pt>
                <c:pt idx="549">
                  <c:v>-4.2968679874888303E-2</c:v>
                </c:pt>
                <c:pt idx="550">
                  <c:v>-4.3244973529404498E-2</c:v>
                </c:pt>
                <c:pt idx="551">
                  <c:v>-4.3519334595184297E-2</c:v>
                </c:pt>
                <c:pt idx="552">
                  <c:v>-4.3791560646351098E-2</c:v>
                </c:pt>
                <c:pt idx="553">
                  <c:v>-4.4061444681400698E-2</c:v>
                </c:pt>
                <c:pt idx="554">
                  <c:v>-4.4328775206230901E-2</c:v>
                </c:pt>
                <c:pt idx="555">
                  <c:v>-4.4593336335368897E-2</c:v>
                </c:pt>
                <c:pt idx="556">
                  <c:v>-4.4854907913193097E-2</c:v>
                </c:pt>
                <c:pt idx="557">
                  <c:v>-4.5113265657125298E-2</c:v>
                </c:pt>
                <c:pt idx="558">
                  <c:v>-4.53681813249825E-2</c:v>
                </c:pt>
                <c:pt idx="559">
                  <c:v>-4.5619422908890601E-2</c:v>
                </c:pt>
                <c:pt idx="560">
                  <c:v>-4.5866754858439003E-2</c:v>
                </c:pt>
                <c:pt idx="561">
                  <c:v>-4.6109938336038402E-2</c:v>
                </c:pt>
                <c:pt idx="562">
                  <c:v>-4.63487315077801E-2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4BE-4653-B432-BC877925E7CC}"/>
            </c:ext>
          </c:extLst>
        </c:ser>
        <c:ser>
          <c:idx val="5"/>
          <c:order val="5"/>
          <c:spPr>
            <a:ln w="144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44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Exp_res!$BC$3:$BC$650</c:f>
              <c:numCache>
                <c:formatCode>General</c:formatCode>
                <c:ptCount val="648"/>
                <c:pt idx="0">
                  <c:v>0</c:v>
                </c:pt>
                <c:pt idx="1">
                  <c:v>2.66413581362735E-5</c:v>
                </c:pt>
                <c:pt idx="2">
                  <c:v>7.9541591727442804E-5</c:v>
                </c:pt>
                <c:pt idx="3">
                  <c:v>1.3209724122716001E-4</c:v>
                </c:pt>
                <c:pt idx="4">
                  <c:v>1.8429464461808899E-4</c:v>
                </c:pt>
                <c:pt idx="5">
                  <c:v>2.3612125607958299E-4</c:v>
                </c:pt>
                <c:pt idx="6">
                  <c:v>2.8756562185973801E-4</c:v>
                </c:pt>
                <c:pt idx="7">
                  <c:v>3.38617354583125E-4</c:v>
                </c:pt>
                <c:pt idx="8">
                  <c:v>3.8926710435063398E-4</c:v>
                </c:pt>
                <c:pt idx="9">
                  <c:v>4.39506527215929E-4</c:v>
                </c:pt>
                <c:pt idx="10">
                  <c:v>4.8932825155656597E-4</c:v>
                </c:pt>
                <c:pt idx="11">
                  <c:v>5.3872584279880903E-4</c:v>
                </c:pt>
                <c:pt idx="12">
                  <c:v>5.8769376690180901E-4</c:v>
                </c:pt>
                <c:pt idx="13">
                  <c:v>6.3622735295355598E-4</c:v>
                </c:pt>
                <c:pt idx="14">
                  <c:v>6.8432275518961604E-4</c:v>
                </c:pt>
                <c:pt idx="15">
                  <c:v>7.3197691470182303E-4</c:v>
                </c:pt>
                <c:pt idx="16">
                  <c:v>7.7918752106986302E-4</c:v>
                </c:pt>
                <c:pt idx="17">
                  <c:v>8.2595297411424296E-4</c:v>
                </c:pt>
                <c:pt idx="18">
                  <c:v>8.7227234594284197E-4</c:v>
                </c:pt>
                <c:pt idx="19">
                  <c:v>9.1814534343564102E-4</c:v>
                </c:pt>
                <c:pt idx="20">
                  <c:v>9.6357227129212396E-4</c:v>
                </c:pt>
                <c:pt idx="21">
                  <c:v>1.00855399574571E-3</c:v>
                </c:pt>
                <c:pt idx="22">
                  <c:v>1.0530919090325601E-3</c:v>
                </c:pt>
                <c:pt idx="23">
                  <c:v>1.0971878946888899E-3</c:v>
                </c:pt>
                <c:pt idx="24">
                  <c:v>1.1408442937375801E-3</c:v>
                </c:pt>
                <c:pt idx="25">
                  <c:v>1.1840638718140499E-3</c:v>
                </c:pt>
                <c:pt idx="26">
                  <c:v>1.22684978727332E-3</c:v>
                </c:pt>
                <c:pt idx="27">
                  <c:v>1.2692055603116101E-3</c:v>
                </c:pt>
                <c:pt idx="28">
                  <c:v>1.3111350431280601E-3</c:v>
                </c:pt>
                <c:pt idx="29">
                  <c:v>1.3526423911496199E-3</c:v>
                </c:pt>
                <c:pt idx="30">
                  <c:v>1.3937320353324999E-3</c:v>
                </c:pt>
                <c:pt idx="31">
                  <c:v>1.4344086555534499E-3</c:v>
                </c:pt>
                <c:pt idx="32">
                  <c:v>1.47467715509731E-3</c:v>
                </c:pt>
                <c:pt idx="33">
                  <c:v>1.51454263624495E-3</c:v>
                </c:pt>
                <c:pt idx="34">
                  <c:v>1.5540103769629699E-3</c:v>
                </c:pt>
                <c:pt idx="35">
                  <c:v>1.5930858086916199E-3</c:v>
                </c:pt>
                <c:pt idx="36">
                  <c:v>1.63177449522749E-3</c:v>
                </c:pt>
                <c:pt idx="37">
                  <c:v>1.6700821126915599E-3</c:v>
                </c:pt>
                <c:pt idx="38">
                  <c:v>1.7080144305740999E-3</c:v>
                </c:pt>
                <c:pt idx="39">
                  <c:v>1.74557729384177E-3</c:v>
                </c:pt>
                <c:pt idx="40">
                  <c:v>1.7827766060938999E-3</c:v>
                </c:pt>
                <c:pt idx="41">
                  <c:v>1.81961831374856E-3</c:v>
                </c:pt>
                <c:pt idx="42">
                  <c:v>1.85610839124026E-3</c:v>
                </c:pt>
                <c:pt idx="43">
                  <c:v>1.8922528272065E-3</c:v>
                </c:pt>
                <c:pt idx="44">
                  <c:v>1.9280576116403199E-3</c:v>
                </c:pt>
                <c:pt idx="45">
                  <c:v>1.96352872398175E-3</c:v>
                </c:pt>
                <c:pt idx="46">
                  <c:v>1.99867212212248E-3</c:v>
                </c:pt>
                <c:pt idx="47">
                  <c:v>2.0334937322924501E-3</c:v>
                </c:pt>
                <c:pt idx="48">
                  <c:v>2.0679994397997401E-3</c:v>
                </c:pt>
                <c:pt idx="49">
                  <c:v>2.1021950805905801E-3</c:v>
                </c:pt>
                <c:pt idx="50">
                  <c:v>2.1360864335967099E-3</c:v>
                </c:pt>
                <c:pt idx="51">
                  <c:v>2.1696792138363101E-3</c:v>
                </c:pt>
                <c:pt idx="52">
                  <c:v>2.2029790662342402E-3</c:v>
                </c:pt>
                <c:pt idx="53">
                  <c:v>2.23599156012529E-3</c:v>
                </c:pt>
                <c:pt idx="54">
                  <c:v>2.2687221844061201E-3</c:v>
                </c:pt>
                <c:pt idx="55">
                  <c:v>2.30117634329974E-3</c:v>
                </c:pt>
                <c:pt idx="56">
                  <c:v>2.33335935269743E-3</c:v>
                </c:pt>
                <c:pt idx="57">
                  <c:v>2.3652764370424798E-3</c:v>
                </c:pt>
                <c:pt idx="58">
                  <c:v>2.39693272672145E-3</c:v>
                </c:pt>
                <c:pt idx="59">
                  <c:v>2.4283332559285999E-3</c:v>
                </c:pt>
                <c:pt idx="60">
                  <c:v>2.4594829609697602E-3</c:v>
                </c:pt>
                <c:pt idx="61">
                  <c:v>2.4903866789743301E-3</c:v>
                </c:pt>
                <c:pt idx="62">
                  <c:v>2.5210491469822602E-3</c:v>
                </c:pt>
                <c:pt idx="63">
                  <c:v>2.5514750013771602E-3</c:v>
                </c:pt>
                <c:pt idx="64">
                  <c:v>2.5816687776351399E-3</c:v>
                </c:pt>
                <c:pt idx="65">
                  <c:v>2.6116349103622702E-3</c:v>
                </c:pt>
                <c:pt idx="66">
                  <c:v>2.6413777335936102E-3</c:v>
                </c:pt>
                <c:pt idx="67">
                  <c:v>2.6709014813280302E-3</c:v>
                </c:pt>
                <c:pt idx="68">
                  <c:v>2.7002102882760898E-3</c:v>
                </c:pt>
                <c:pt idx="69">
                  <c:v>2.7293081907967202E-3</c:v>
                </c:pt>
                <c:pt idx="70">
                  <c:v>2.7581991280028399E-3</c:v>
                </c:pt>
                <c:pt idx="71">
                  <c:v>2.78688694301535E-3</c:v>
                </c:pt>
                <c:pt idx="72">
                  <c:v>2.8153753843462698E-3</c:v>
                </c:pt>
                <c:pt idx="73">
                  <c:v>2.84366810739558E-3</c:v>
                </c:pt>
                <c:pt idx="74">
                  <c:v>2.87176867604368E-3</c:v>
                </c:pt>
                <c:pt idx="75">
                  <c:v>2.89968056432565E-3</c:v>
                </c:pt>
                <c:pt idx="76">
                  <c:v>2.9274071581740701E-3</c:v>
                </c:pt>
                <c:pt idx="77">
                  <c:v>2.95495175721665E-3</c:v>
                </c:pt>
                <c:pt idx="78">
                  <c:v>2.9823175766185801E-3</c:v>
                </c:pt>
                <c:pt idx="79">
                  <c:v>3.0095077489578599E-3</c:v>
                </c:pt>
                <c:pt idx="80">
                  <c:v>3.0365253261254001E-3</c:v>
                </c:pt>
                <c:pt idx="81">
                  <c:v>3.0633732812405099E-3</c:v>
                </c:pt>
                <c:pt idx="82">
                  <c:v>3.0900545105741299E-3</c:v>
                </c:pt>
                <c:pt idx="83">
                  <c:v>3.1165718354730799E-3</c:v>
                </c:pt>
                <c:pt idx="84">
                  <c:v>3.14292800427937E-3</c:v>
                </c:pt>
                <c:pt idx="85">
                  <c:v>3.1691256942384702E-3</c:v>
                </c:pt>
                <c:pt idx="86">
                  <c:v>3.1951675133922602E-3</c:v>
                </c:pt>
                <c:pt idx="87">
                  <c:v>3.2210560024522098E-3</c:v>
                </c:pt>
                <c:pt idx="88">
                  <c:v>3.2467936366489098E-3</c:v>
                </c:pt>
                <c:pt idx="89">
                  <c:v>3.2723828275550101E-3</c:v>
                </c:pt>
                <c:pt idx="90">
                  <c:v>3.2978259248784298E-3</c:v>
                </c:pt>
                <c:pt idx="91">
                  <c:v>3.3231252182245202E-3</c:v>
                </c:pt>
                <c:pt idx="92">
                  <c:v>3.3482829388232199E-3</c:v>
                </c:pt>
                <c:pt idx="93">
                  <c:v>3.37330126122208E-3</c:v>
                </c:pt>
                <c:pt idx="94">
                  <c:v>3.3981823049417199E-3</c:v>
                </c:pt>
                <c:pt idx="95">
                  <c:v>3.4229281360940002E-3</c:v>
                </c:pt>
                <c:pt idx="96">
                  <c:v>3.4475407689617101E-3</c:v>
                </c:pt>
                <c:pt idx="97">
                  <c:v>3.4720221675390698E-3</c:v>
                </c:pt>
                <c:pt idx="98">
                  <c:v>3.4963742470329401E-3</c:v>
                </c:pt>
                <c:pt idx="99">
                  <c:v>3.5205988753245101E-3</c:v>
                </c:pt>
                <c:pt idx="100">
                  <c:v>3.5446978743916501E-3</c:v>
                </c:pt>
                <c:pt idx="101">
                  <c:v>3.5686730216914499E-3</c:v>
                </c:pt>
                <c:pt idx="102">
                  <c:v>3.5925260515041698E-3</c:v>
                </c:pt>
                <c:pt idx="103">
                  <c:v>3.61625865623781E-3</c:v>
                </c:pt>
                <c:pt idx="104">
                  <c:v>3.6398724876952398E-3</c:v>
                </c:pt>
                <c:pt idx="105">
                  <c:v>3.6633691583025201E-3</c:v>
                </c:pt>
                <c:pt idx="106">
                  <c:v>3.6867502423010199E-3</c:v>
                </c:pt>
                <c:pt idx="107">
                  <c:v>3.71001727690251E-3</c:v>
                </c:pt>
                <c:pt idx="108">
                  <c:v>3.7331717634086301E-3</c:v>
                </c:pt>
                <c:pt idx="109">
                  <c:v>3.7562151682954499E-3</c:v>
                </c:pt>
                <c:pt idx="110">
                  <c:v>3.7791489242634401E-3</c:v>
                </c:pt>
                <c:pt idx="111">
                  <c:v>3.80197443125471E-3</c:v>
                </c:pt>
                <c:pt idx="112">
                  <c:v>3.8246930574368601E-3</c:v>
                </c:pt>
                <c:pt idx="113">
                  <c:v>3.8473061401555798E-3</c:v>
                </c:pt>
                <c:pt idx="114">
                  <c:v>3.8698149868561199E-3</c:v>
                </c:pt>
                <c:pt idx="115">
                  <c:v>3.89222087597503E-3</c:v>
                </c:pt>
                <c:pt idx="116">
                  <c:v>3.9145250578022104E-3</c:v>
                </c:pt>
                <c:pt idx="117">
                  <c:v>3.9367287553148502E-3</c:v>
                </c:pt>
                <c:pt idx="118">
                  <c:v>3.9588331649841099E-3</c:v>
                </c:pt>
                <c:pt idx="119">
                  <c:v>3.9808394575546304E-3</c:v>
                </c:pt>
                <c:pt idx="120">
                  <c:v>4.0027487787985599E-3</c:v>
                </c:pt>
                <c:pt idx="121">
                  <c:v>4.0245622502443797E-3</c:v>
                </c:pt>
                <c:pt idx="122">
                  <c:v>4.0462809698815798E-3</c:v>
                </c:pt>
                <c:pt idx="123">
                  <c:v>4.0679060128418496E-3</c:v>
                </c:pt>
                <c:pt idx="124">
                  <c:v>4.0894384320575598E-3</c:v>
                </c:pt>
                <c:pt idx="125">
                  <c:v>4.1108792588982201E-3</c:v>
                </c:pt>
                <c:pt idx="126">
                  <c:v>4.1322295037857903E-3</c:v>
                </c:pt>
                <c:pt idx="127">
                  <c:v>4.1534901567896404E-3</c:v>
                </c:pt>
                <c:pt idx="128">
                  <c:v>4.1746621882017198E-3</c:v>
                </c:pt>
                <c:pt idx="129">
                  <c:v>4.19574654909199E-3</c:v>
                </c:pt>
                <c:pt idx="130">
                  <c:v>4.2167441718463901E-3</c:v>
                </c:pt>
                <c:pt idx="131">
                  <c:v>4.23765597068608E-3</c:v>
                </c:pt>
                <c:pt idx="132">
                  <c:v>4.2584828421701401E-3</c:v>
                </c:pt>
                <c:pt idx="133">
                  <c:v>4.2792256656810504E-3</c:v>
                </c:pt>
                <c:pt idx="134">
                  <c:v>4.2998853038947399E-3</c:v>
                </c:pt>
                <c:pt idx="135">
                  <c:v>4.3204626032349001E-3</c:v>
                </c:pt>
                <c:pt idx="136">
                  <c:v>4.3409583943119501E-3</c:v>
                </c:pt>
                <c:pt idx="137">
                  <c:v>4.3613734923486297E-3</c:v>
                </c:pt>
                <c:pt idx="138">
                  <c:v>4.3817086975906699E-3</c:v>
                </c:pt>
                <c:pt idx="139">
                  <c:v>4.4019647957046597E-3</c:v>
                </c:pt>
                <c:pt idx="140">
                  <c:v>4.42214255816307E-3</c:v>
                </c:pt>
                <c:pt idx="141">
                  <c:v>4.4422427426161603E-3</c:v>
                </c:pt>
                <c:pt idx="142">
                  <c:v>4.4622660932527296E-3</c:v>
                </c:pt>
                <c:pt idx="143">
                  <c:v>4.4822133411484997E-3</c:v>
                </c:pt>
                <c:pt idx="144">
                  <c:v>4.5020852046042097E-3</c:v>
                </c:pt>
                <c:pt idx="145">
                  <c:v>4.5218823894718797E-3</c:v>
                </c:pt>
                <c:pt idx="146">
                  <c:v>4.5416055894716102E-3</c:v>
                </c:pt>
                <c:pt idx="147">
                  <c:v>4.5612554864976401E-3</c:v>
                </c:pt>
                <c:pt idx="148">
                  <c:v>4.5808327509156499E-3</c:v>
                </c:pt>
                <c:pt idx="149">
                  <c:v>4.6003380418493996E-3</c:v>
                </c:pt>
                <c:pt idx="150">
                  <c:v>4.6197720074597701E-3</c:v>
                </c:pt>
                <c:pt idx="151">
                  <c:v>4.6391352852142203E-3</c:v>
                </c:pt>
                <c:pt idx="152">
                  <c:v>4.6584285021481998E-3</c:v>
                </c:pt>
                <c:pt idx="153">
                  <c:v>4.6776522751185703E-3</c:v>
                </c:pt>
                <c:pt idx="154">
                  <c:v>4.6968072110487201E-3</c:v>
                </c:pt>
                <c:pt idx="155">
                  <c:v>4.7158939071671596E-3</c:v>
                </c:pt>
                <c:pt idx="156">
                  <c:v>4.7349129512378896E-3</c:v>
                </c:pt>
                <c:pt idx="157">
                  <c:v>4.75386492178409E-3</c:v>
                </c:pt>
                <c:pt idx="158">
                  <c:v>4.7727503883053203E-3</c:v>
                </c:pt>
                <c:pt idx="159">
                  <c:v>4.7915699114879596E-3</c:v>
                </c:pt>
                <c:pt idx="160">
                  <c:v>4.8103240434092696E-3</c:v>
                </c:pt>
                <c:pt idx="161">
                  <c:v>4.8290133277357596E-3</c:v>
                </c:pt>
                <c:pt idx="162">
                  <c:v>4.8476382999149701E-3</c:v>
                </c:pt>
                <c:pt idx="163">
                  <c:v>4.86619948736269E-3</c:v>
                </c:pt>
                <c:pt idx="164">
                  <c:v>4.8846974096435399E-3</c:v>
                </c:pt>
                <c:pt idx="165">
                  <c:v>4.9031325786470402E-3</c:v>
                </c:pt>
                <c:pt idx="166">
                  <c:v>4.9215054987583797E-3</c:v>
                </c:pt>
                <c:pt idx="167">
                  <c:v>4.9398166670240901E-3</c:v>
                </c:pt>
                <c:pt idx="168">
                  <c:v>4.9580665733132698E-3</c:v>
                </c:pt>
                <c:pt idx="169">
                  <c:v>4.9762557004738202E-3</c:v>
                </c:pt>
                <c:pt idx="170">
                  <c:v>4.9943845244846399E-3</c:v>
                </c:pt>
                <c:pt idx="171">
                  <c:v>5.0124535146032602E-3</c:v>
                </c:pt>
                <c:pt idx="172">
                  <c:v>5.0304631335092997E-3</c:v>
                </c:pt>
                <c:pt idx="173">
                  <c:v>5.0484138374443498E-3</c:v>
                </c:pt>
                <c:pt idx="174">
                  <c:v>5.0663060763471001E-3</c:v>
                </c:pt>
                <c:pt idx="175">
                  <c:v>5.0841402939857897E-3</c:v>
                </c:pt>
                <c:pt idx="176">
                  <c:v>5.1019169280861103E-3</c:v>
                </c:pt>
                <c:pt idx="177">
                  <c:v>4.94143761634041E-3</c:v>
                </c:pt>
                <c:pt idx="178">
                  <c:v>5.05830863377894E-3</c:v>
                </c:pt>
                <c:pt idx="179">
                  <c:v>5.1754625001050897E-3</c:v>
                </c:pt>
                <c:pt idx="180">
                  <c:v>5.2929030748660498E-3</c:v>
                </c:pt>
                <c:pt idx="181">
                  <c:v>5.4106342434352001E-3</c:v>
                </c:pt>
                <c:pt idx="182">
                  <c:v>5.5286599176387697E-3</c:v>
                </c:pt>
                <c:pt idx="183">
                  <c:v>5.6469840363904296E-3</c:v>
                </c:pt>
                <c:pt idx="184">
                  <c:v>5.7656105663331098E-3</c:v>
                </c:pt>
                <c:pt idx="185">
                  <c:v>5.8845435024888603E-3</c:v>
                </c:pt>
                <c:pt idx="186">
                  <c:v>6.0037868689165903E-3</c:v>
                </c:pt>
                <c:pt idx="187">
                  <c:v>6.1233447193782299E-3</c:v>
                </c:pt>
                <c:pt idx="188">
                  <c:v>6.24322113801356E-3</c:v>
                </c:pt>
                <c:pt idx="189">
                  <c:v>6.36342024002386E-3</c:v>
                </c:pt>
                <c:pt idx="190">
                  <c:v>6.4839461723646798E-3</c:v>
                </c:pt>
                <c:pt idx="191">
                  <c:v>6.6048031144478802E-3</c:v>
                </c:pt>
                <c:pt idx="192">
                  <c:v>6.7259952788535499E-3</c:v>
                </c:pt>
                <c:pt idx="193">
                  <c:v>6.8475269120522198E-3</c:v>
                </c:pt>
                <c:pt idx="194">
                  <c:v>6.9694022951367098E-3</c:v>
                </c:pt>
                <c:pt idx="195">
                  <c:v>7.0916257445651299E-3</c:v>
                </c:pt>
                <c:pt idx="196">
                  <c:v>7.2142016129146998E-3</c:v>
                </c:pt>
                <c:pt idx="197">
                  <c:v>7.3371342896464504E-3</c:v>
                </c:pt>
                <c:pt idx="198">
                  <c:v>7.4604282018823397E-3</c:v>
                </c:pt>
                <c:pt idx="199">
                  <c:v>7.5840878151935001E-3</c:v>
                </c:pt>
                <c:pt idx="200">
                  <c:v>7.7081176344011397E-3</c:v>
                </c:pt>
                <c:pt idx="201">
                  <c:v>7.8325222043900498E-3</c:v>
                </c:pt>
                <c:pt idx="202">
                  <c:v>7.9573061109349894E-3</c:v>
                </c:pt>
                <c:pt idx="203">
                  <c:v>8.0824739815406697E-3</c:v>
                </c:pt>
                <c:pt idx="204">
                  <c:v>8.2080304862954395E-3</c:v>
                </c:pt>
                <c:pt idx="205">
                  <c:v>8.3339803387389808E-3</c:v>
                </c:pt>
                <c:pt idx="206">
                  <c:v>8.4603282967447499E-3</c:v>
                </c:pt>
                <c:pt idx="207">
                  <c:v>8.5870791634173101E-3</c:v>
                </c:pt>
                <c:pt idx="208">
                  <c:v>8.7142377880051192E-3</c:v>
                </c:pt>
                <c:pt idx="209">
                  <c:v>8.8418090668291004E-3</c:v>
                </c:pt>
                <c:pt idx="210">
                  <c:v>8.9697979442275692E-3</c:v>
                </c:pt>
                <c:pt idx="211">
                  <c:v>9.0982094135180804E-3</c:v>
                </c:pt>
                <c:pt idx="212">
                  <c:v>9.2270485179760092E-3</c:v>
                </c:pt>
                <c:pt idx="213">
                  <c:v>9.3563203518313293E-3</c:v>
                </c:pt>
                <c:pt idx="214">
                  <c:v>9.4860300612835003E-3</c:v>
                </c:pt>
                <c:pt idx="215">
                  <c:v>9.6161828455349208E-3</c:v>
                </c:pt>
                <c:pt idx="216">
                  <c:v>9.7467839578435599E-3</c:v>
                </c:pt>
                <c:pt idx="217">
                  <c:v>9.8778387065958703E-3</c:v>
                </c:pt>
                <c:pt idx="218">
                  <c:v>1.00093524563994E-2</c:v>
                </c:pt>
                <c:pt idx="219">
                  <c:v>1.0141330629196799E-2</c:v>
                </c:pt>
                <c:pt idx="220">
                  <c:v>1.0273778705401001E-2</c:v>
                </c:pt>
                <c:pt idx="221">
                  <c:v>1.0406702225052701E-2</c:v>
                </c:pt>
                <c:pt idx="222">
                  <c:v>1.0540106789000799E-2</c:v>
                </c:pt>
                <c:pt idx="223">
                  <c:v>1.0673998060105201E-2</c:v>
                </c:pt>
                <c:pt idx="224">
                  <c:v>1.0808381764465001E-2</c:v>
                </c:pt>
                <c:pt idx="225">
                  <c:v>1.0943263692670501E-2</c:v>
                </c:pt>
                <c:pt idx="226">
                  <c:v>1.1078649701080899E-2</c:v>
                </c:pt>
                <c:pt idx="227">
                  <c:v>1.12145457131274E-2</c:v>
                </c:pt>
                <c:pt idx="228">
                  <c:v>1.13509577206446E-2</c:v>
                </c:pt>
                <c:pt idx="229">
                  <c:v>1.14878917852282E-2</c:v>
                </c:pt>
                <c:pt idx="230">
                  <c:v>1.1625354039621401E-2</c:v>
                </c:pt>
                <c:pt idx="231">
                  <c:v>1.17633506891311E-2</c:v>
                </c:pt>
                <c:pt idx="232">
                  <c:v>1.19018880130729E-2</c:v>
                </c:pt>
                <c:pt idx="233">
                  <c:v>1.20409723662486E-2</c:v>
                </c:pt>
                <c:pt idx="234">
                  <c:v>1.2180610180453501E-2</c:v>
                </c:pt>
                <c:pt idx="235">
                  <c:v>1.23208079660186E-2</c:v>
                </c:pt>
                <c:pt idx="236">
                  <c:v>1.2461572313384E-2</c:v>
                </c:pt>
                <c:pt idx="237">
                  <c:v>1.26029098947093E-2</c:v>
                </c:pt>
                <c:pt idx="238">
                  <c:v>1.27448274655172E-2</c:v>
                </c:pt>
                <c:pt idx="239">
                  <c:v>1.28873318663759E-2</c:v>
                </c:pt>
                <c:pt idx="240">
                  <c:v>1.3030430024617399E-2</c:v>
                </c:pt>
                <c:pt idx="241">
                  <c:v>1.31741289560955E-2</c:v>
                </c:pt>
                <c:pt idx="242">
                  <c:v>1.3318435766984001E-2</c:v>
                </c:pt>
                <c:pt idx="243">
                  <c:v>1.3463357655614201E-2</c:v>
                </c:pt>
                <c:pt idx="244">
                  <c:v>1.36089019143573E-2</c:v>
                </c:pt>
                <c:pt idx="245">
                  <c:v>1.3755075931548099E-2</c:v>
                </c:pt>
                <c:pt idx="246">
                  <c:v>1.3901887193454599E-2</c:v>
                </c:pt>
                <c:pt idx="247">
                  <c:v>1.40493432862933E-2</c:v>
                </c:pt>
                <c:pt idx="248">
                  <c:v>1.4197451898292201E-2</c:v>
                </c:pt>
                <c:pt idx="249">
                  <c:v>1.4346220821803399E-2</c:v>
                </c:pt>
                <c:pt idx="250">
                  <c:v>1.44956579554645E-2</c:v>
                </c:pt>
                <c:pt idx="251">
                  <c:v>1.4645771306413201E-2</c:v>
                </c:pt>
                <c:pt idx="252">
                  <c:v>1.47965689925554E-2</c:v>
                </c:pt>
                <c:pt idx="253">
                  <c:v>1.49480592448879E-2</c:v>
                </c:pt>
                <c:pt idx="254">
                  <c:v>1.5100250409878E-2</c:v>
                </c:pt>
                <c:pt idx="255">
                  <c:v>1.5253150951902199E-2</c:v>
                </c:pt>
                <c:pt idx="256">
                  <c:v>1.54067694557445E-2</c:v>
                </c:pt>
                <c:pt idx="257">
                  <c:v>1.55611146291576E-2</c:v>
                </c:pt>
                <c:pt idx="258">
                  <c:v>1.57161953054877E-2</c:v>
                </c:pt>
                <c:pt idx="259">
                  <c:v>1.5872020446366101E-2</c:v>
                </c:pt>
                <c:pt idx="260">
                  <c:v>1.6028599144468698E-2</c:v>
                </c:pt>
                <c:pt idx="261">
                  <c:v>1.6185940626345801E-2</c:v>
                </c:pt>
                <c:pt idx="262">
                  <c:v>1.6344054255324401E-2</c:v>
                </c:pt>
                <c:pt idx="263">
                  <c:v>1.6502949534486298E-2</c:v>
                </c:pt>
                <c:pt idx="264">
                  <c:v>1.6662636109722601E-2</c:v>
                </c:pt>
                <c:pt idx="265">
                  <c:v>1.6823123772868501E-2</c:v>
                </c:pt>
                <c:pt idx="266">
                  <c:v>1.6984422464920001E-2</c:v>
                </c:pt>
                <c:pt idx="267">
                  <c:v>1.71465422793367E-2</c:v>
                </c:pt>
                <c:pt idx="268">
                  <c:v>1.73094934654308E-2</c:v>
                </c:pt>
                <c:pt idx="269">
                  <c:v>1.7473286431849099E-2</c:v>
                </c:pt>
                <c:pt idx="270">
                  <c:v>1.7637931750146101E-2</c:v>
                </c:pt>
                <c:pt idx="271">
                  <c:v>1.78034401584557E-2</c:v>
                </c:pt>
                <c:pt idx="272">
                  <c:v>1.7969822565262399E-2</c:v>
                </c:pt>
                <c:pt idx="273">
                  <c:v>1.8137090053276201E-2</c:v>
                </c:pt>
                <c:pt idx="274">
                  <c:v>1.8305253883412899E-2</c:v>
                </c:pt>
                <c:pt idx="275">
                  <c:v>1.8474325498887102E-2</c:v>
                </c:pt>
                <c:pt idx="276">
                  <c:v>1.86443165294174E-2</c:v>
                </c:pt>
                <c:pt idx="277">
                  <c:v>1.88152387955507E-2</c:v>
                </c:pt>
                <c:pt idx="278">
                  <c:v>1.8987104313108401E-2</c:v>
                </c:pt>
                <c:pt idx="279">
                  <c:v>1.91599252977591E-2</c:v>
                </c:pt>
                <c:pt idx="280">
                  <c:v>1.9333714169721201E-2</c:v>
                </c:pt>
                <c:pt idx="281">
                  <c:v>1.9508483558602501E-2</c:v>
                </c:pt>
                <c:pt idx="282">
                  <c:v>1.9684246308377701E-2</c:v>
                </c:pt>
                <c:pt idx="283">
                  <c:v>1.9861015482512501E-2</c:v>
                </c:pt>
                <c:pt idx="284">
                  <c:v>2.0038804369236999E-2</c:v>
                </c:pt>
                <c:pt idx="285">
                  <c:v>2.0217626486975299E-2</c:v>
                </c:pt>
                <c:pt idx="286">
                  <c:v>2.0397495589934901E-2</c:v>
                </c:pt>
                <c:pt idx="287">
                  <c:v>2.0578425673864201E-2</c:v>
                </c:pt>
                <c:pt idx="288">
                  <c:v>2.07604309819822E-2</c:v>
                </c:pt>
                <c:pt idx="289">
                  <c:v>2.0943526011087801E-2</c:v>
                </c:pt>
                <c:pt idx="290">
                  <c:v>2.1127725517854301E-2</c:v>
                </c:pt>
                <c:pt idx="291">
                  <c:v>2.1313044525317699E-2</c:v>
                </c:pt>
                <c:pt idx="292">
                  <c:v>2.14994983295634E-2</c:v>
                </c:pt>
                <c:pt idx="293">
                  <c:v>2.1687102506621501E-2</c:v>
                </c:pt>
                <c:pt idx="294">
                  <c:v>2.1875872919576201E-2</c:v>
                </c:pt>
                <c:pt idx="295">
                  <c:v>2.2065825725899001E-2</c:v>
                </c:pt>
                <c:pt idx="296">
                  <c:v>2.2256977385013799E-2</c:v>
                </c:pt>
                <c:pt idx="297">
                  <c:v>2.2449344666101798E-2</c:v>
                </c:pt>
                <c:pt idx="298">
                  <c:v>2.26429446561573E-2</c:v>
                </c:pt>
                <c:pt idx="299">
                  <c:v>2.2837794768302701E-2</c:v>
                </c:pt>
                <c:pt idx="300">
                  <c:v>2.3033912750372601E-2</c:v>
                </c:pt>
                <c:pt idx="301">
                  <c:v>2.3231316693779799E-2</c:v>
                </c:pt>
                <c:pt idx="302">
                  <c:v>2.3430025042670902E-2</c:v>
                </c:pt>
                <c:pt idx="303">
                  <c:v>2.36300566033865E-2</c:v>
                </c:pt>
                <c:pt idx="304">
                  <c:v>2.3831430554235901E-2</c:v>
                </c:pt>
                <c:pt idx="305">
                  <c:v>2.4034166455599301E-2</c:v>
                </c:pt>
                <c:pt idx="306">
                  <c:v>2.4238284260372299E-2</c:v>
                </c:pt>
                <c:pt idx="307">
                  <c:v>2.4443804324764801E-2</c:v>
                </c:pt>
                <c:pt idx="308">
                  <c:v>2.4650747419470001E-2</c:v>
                </c:pt>
                <c:pt idx="309">
                  <c:v>2.4859134741218501E-2</c:v>
                </c:pt>
                <c:pt idx="310">
                  <c:v>2.5068987924733398E-2</c:v>
                </c:pt>
                <c:pt idx="311">
                  <c:v>2.5280329055103998E-2</c:v>
                </c:pt>
                <c:pt idx="312">
                  <c:v>2.5493180680595098E-2</c:v>
                </c:pt>
                <c:pt idx="313">
                  <c:v>2.5707565825909901E-2</c:v>
                </c:pt>
                <c:pt idx="314">
                  <c:v>2.59235080059281E-2</c:v>
                </c:pt>
                <c:pt idx="315">
                  <c:v>2.6141031239937398E-2</c:v>
                </c:pt>
                <c:pt idx="316">
                  <c:v>2.6360160066380499E-2</c:v>
                </c:pt>
                <c:pt idx="317">
                  <c:v>2.6580919558142201E-2</c:v>
                </c:pt>
                <c:pt idx="318">
                  <c:v>2.6803335338396302E-2</c:v>
                </c:pt>
                <c:pt idx="319">
                  <c:v>2.7027433597042499E-2</c:v>
                </c:pt>
                <c:pt idx="320">
                  <c:v>2.7253241107754601E-2</c:v>
                </c:pt>
                <c:pt idx="321">
                  <c:v>2.7480785245671099E-2</c:v>
                </c:pt>
                <c:pt idx="322">
                  <c:v>2.7710094005756199E-2</c:v>
                </c:pt>
                <c:pt idx="323">
                  <c:v>2.7941196021861701E-2</c:v>
                </c:pt>
                <c:pt idx="324">
                  <c:v>2.81741205865229E-2</c:v>
                </c:pt>
                <c:pt idx="325">
                  <c:v>2.8408897671521299E-2</c:v>
                </c:pt>
                <c:pt idx="326">
                  <c:v>2.86455579492528E-2</c:v>
                </c:pt>
                <c:pt idx="327">
                  <c:v>2.88841328149353E-2</c:v>
                </c:pt>
                <c:pt idx="328">
                  <c:v>2.9124654409700301E-2</c:v>
                </c:pt>
                <c:pt idx="329">
                  <c:v>2.9367155644607401E-2</c:v>
                </c:pt>
                <c:pt idx="330">
                  <c:v>2.9611670225627999E-2</c:v>
                </c:pt>
                <c:pt idx="331">
                  <c:v>2.9858232679645699E-2</c:v>
                </c:pt>
                <c:pt idx="332">
                  <c:v>3.01068783815217E-2</c:v>
                </c:pt>
                <c:pt idx="333">
                  <c:v>3.0357643582281001E-2</c:v>
                </c:pt>
                <c:pt idx="334">
                  <c:v>3.0610565438472102E-2</c:v>
                </c:pt>
                <c:pt idx="335">
                  <c:v>3.0865682042762001E-2</c:v>
                </c:pt>
                <c:pt idx="336">
                  <c:v>3.1123032455827499E-2</c:v>
                </c:pt>
                <c:pt idx="337">
                  <c:v>3.1382656739610999E-2</c:v>
                </c:pt>
                <c:pt idx="338">
                  <c:v>3.1644595992009798E-2</c:v>
                </c:pt>
                <c:pt idx="339">
                  <c:v>3.1908892383074303E-2</c:v>
                </c:pt>
                <c:pt idx="340">
                  <c:v>3.2175589192795097E-2</c:v>
                </c:pt>
                <c:pt idx="341">
                  <c:v>3.2444730850562299E-2</c:v>
                </c:pt>
                <c:pt idx="342">
                  <c:v>3.27163629763874E-2</c:v>
                </c:pt>
                <c:pt idx="343">
                  <c:v>3.2990532423982803E-2</c:v>
                </c:pt>
                <c:pt idx="344">
                  <c:v>3.3267287325799401E-2</c:v>
                </c:pt>
                <c:pt idx="345">
                  <c:v>3.3546677140132403E-2</c:v>
                </c:pt>
                <c:pt idx="346">
                  <c:v>3.3828752700406299E-2</c:v>
                </c:pt>
                <c:pt idx="347">
                  <c:v>3.4113566266765698E-2</c:v>
                </c:pt>
                <c:pt idx="348">
                  <c:v>3.4401171580098998E-2</c:v>
                </c:pt>
                <c:pt idx="349">
                  <c:v>3.4691623918634701E-2</c:v>
                </c:pt>
                <c:pt idx="350">
                  <c:v>3.4984980157260703E-2</c:v>
                </c:pt>
                <c:pt idx="351">
                  <c:v>3.5281298829721398E-2</c:v>
                </c:pt>
                <c:pt idx="352">
                  <c:v>3.5580640193865698E-2</c:v>
                </c:pt>
                <c:pt idx="353">
                  <c:v>3.5883066300123903E-2</c:v>
                </c:pt>
                <c:pt idx="354">
                  <c:v>3.61886410634088E-2</c:v>
                </c:pt>
                <c:pt idx="355">
                  <c:v>3.6497430338648197E-2</c:v>
                </c:pt>
                <c:pt idx="356">
                  <c:v>3.6809502000170101E-2</c:v>
                </c:pt>
                <c:pt idx="357">
                  <c:v>3.7124926025179597E-2</c:v>
                </c:pt>
                <c:pt idx="358">
                  <c:v>3.7443774581582497E-2</c:v>
                </c:pt>
                <c:pt idx="359">
                  <c:v>3.7766122120429901E-2</c:v>
                </c:pt>
                <c:pt idx="360">
                  <c:v>3.8092045473279101E-2</c:v>
                </c:pt>
                <c:pt idx="361">
                  <c:v>3.8421623954785898E-2</c:v>
                </c:pt>
                <c:pt idx="362">
                  <c:v>3.8754939470871302E-2</c:v>
                </c:pt>
                <c:pt idx="363">
                  <c:v>3.9092076632828099E-2</c:v>
                </c:pt>
                <c:pt idx="364">
                  <c:v>3.9433122877763099E-2</c:v>
                </c:pt>
                <c:pt idx="365">
                  <c:v>3.9778168595803E-2</c:v>
                </c:pt>
                <c:pt idx="366">
                  <c:v>4.0127307264521198E-2</c:v>
                </c:pt>
                <c:pt idx="367">
                  <c:v>4.0480635591087097E-2</c:v>
                </c:pt>
                <c:pt idx="368">
                  <c:v>4.0838253662670902E-2</c:v>
                </c:pt>
                <c:pt idx="369">
                  <c:v>4.1200265105691497E-2</c:v>
                </c:pt>
                <c:pt idx="370">
                  <c:v>4.1566777254531999E-2</c:v>
                </c:pt>
                <c:pt idx="371">
                  <c:v>4.1937901330411198E-2</c:v>
                </c:pt>
                <c:pt idx="372">
                  <c:v>4.2313752631149101E-2</c:v>
                </c:pt>
                <c:pt idx="373">
                  <c:v>4.2694450732635003E-2</c:v>
                </c:pt>
                <c:pt idx="374">
                  <c:v>4.30801197028714E-2</c:v>
                </c:pt>
                <c:pt idx="375">
                  <c:v>4.3470888329549102E-2</c:v>
                </c:pt>
                <c:pt idx="376">
                  <c:v>4.38668903621907E-2</c:v>
                </c:pt>
                <c:pt idx="377">
                  <c:v>4.4268264769997102E-2</c:v>
                </c:pt>
                <c:pt idx="378">
                  <c:v>4.4675156016631801E-2</c:v>
                </c:pt>
                <c:pt idx="379">
                  <c:v>4.50877143532964E-2</c:v>
                </c:pt>
                <c:pt idx="380">
                  <c:v>4.5506096131577203E-2</c:v>
                </c:pt>
                <c:pt idx="381">
                  <c:v>4.5930464137682897E-2</c:v>
                </c:pt>
                <c:pt idx="382">
                  <c:v>4.6360987949852599E-2</c:v>
                </c:pt>
                <c:pt idx="383">
                  <c:v>4.6797844320886101E-2</c:v>
                </c:pt>
                <c:pt idx="384">
                  <c:v>4.7241217587945403E-2</c:v>
                </c:pt>
                <c:pt idx="385">
                  <c:v>4.7691300111992199E-2</c:v>
                </c:pt>
                <c:pt idx="386">
                  <c:v>4.8148292749467997E-2</c:v>
                </c:pt>
                <c:pt idx="387">
                  <c:v>4.8612405359097201E-2</c:v>
                </c:pt>
                <c:pt idx="388">
                  <c:v>4.9083857346995698E-2</c:v>
                </c:pt>
                <c:pt idx="389">
                  <c:v>4.9562878253612198E-2</c:v>
                </c:pt>
                <c:pt idx="390">
                  <c:v>5.0049708386408299E-2</c:v>
                </c:pt>
                <c:pt idx="391">
                  <c:v>5.0544599502623903E-2</c:v>
                </c:pt>
                <c:pt idx="392">
                  <c:v>5.1047815546954603E-2</c:v>
                </c:pt>
                <c:pt idx="393">
                  <c:v>5.1559633449527201E-2</c:v>
                </c:pt>
                <c:pt idx="394">
                  <c:v>5.2080343990179898E-2</c:v>
                </c:pt>
                <c:pt idx="395">
                  <c:v>5.2610252735768102E-2</c:v>
                </c:pt>
                <c:pt idx="396">
                  <c:v>5.3149681058019697E-2</c:v>
                </c:pt>
                <c:pt idx="397">
                  <c:v>5.3698967240388001E-2</c:v>
                </c:pt>
                <c:pt idx="398">
                  <c:v>5.4258467683401999E-2</c:v>
                </c:pt>
                <c:pt idx="399">
                  <c:v>5.4828558219212599E-2</c:v>
                </c:pt>
                <c:pt idx="400">
                  <c:v>5.5409635547420497E-2</c:v>
                </c:pt>
                <c:pt idx="401">
                  <c:v>5.6002118805857898E-2</c:v>
                </c:pt>
                <c:pt idx="402">
                  <c:v>5.6606451291824303E-2</c:v>
                </c:pt>
                <c:pt idx="403">
                  <c:v>5.72231023514021E-2</c:v>
                </c:pt>
                <c:pt idx="404">
                  <c:v>5.7852569456925101E-2</c:v>
                </c:pt>
                <c:pt idx="405">
                  <c:v>5.8495380495532198E-2</c:v>
                </c:pt>
                <c:pt idx="406">
                  <c:v>5.9152096295062302E-2</c:v>
                </c:pt>
                <c:pt idx="407">
                  <c:v>5.9823313417437497E-2</c:v>
                </c:pt>
                <c:pt idx="408">
                  <c:v>6.0509667254244601E-2</c:v>
                </c:pt>
                <c:pt idx="409">
                  <c:v>6.1211835464595403E-2</c:v>
                </c:pt>
                <c:pt idx="410">
                  <c:v>6.1930541801682198E-2</c:v>
                </c:pt>
                <c:pt idx="411">
                  <c:v>6.2666560381963998E-2</c:v>
                </c:pt>
                <c:pt idx="412">
                  <c:v>6.3420720459846897E-2</c:v>
                </c:pt>
                <c:pt idx="413">
                  <c:v>6.4193911781393997E-2</c:v>
                </c:pt>
                <c:pt idx="414">
                  <c:v>6.4987090603385797E-2</c:v>
                </c:pt>
                <c:pt idx="415">
                  <c:v>6.5801286479440196E-2</c:v>
                </c:pt>
                <c:pt idx="416">
                  <c:v>6.6637609933522399E-2</c:v>
                </c:pt>
                <c:pt idx="417">
                  <c:v>6.7497261163767794E-2</c:v>
                </c:pt>
                <c:pt idx="418">
                  <c:v>6.8381539947146297E-2</c:v>
                </c:pt>
                <c:pt idx="419">
                  <c:v>6.9291856949346295E-2</c:v>
                </c:pt>
                <c:pt idx="420">
                  <c:v>7.0229746686014005E-2</c:v>
                </c:pt>
                <c:pt idx="421">
                  <c:v>7.1196882433290906E-2</c:v>
                </c:pt>
                <c:pt idx="422">
                  <c:v>7.2195093450236697E-2</c:v>
                </c:pt>
                <c:pt idx="423">
                  <c:v>7.3226384956916704E-2</c:v>
                </c:pt>
                <c:pt idx="424">
                  <c:v>7.42929614145863E-2</c:v>
                </c:pt>
                <c:pt idx="425">
                  <c:v>7.5397253785121396E-2</c:v>
                </c:pt>
                <c:pt idx="426">
                  <c:v>7.6541951614555695E-2</c:v>
                </c:pt>
                <c:pt idx="427">
                  <c:v>7.7730041002518305E-2</c:v>
                </c:pt>
                <c:pt idx="428">
                  <c:v>7.8964849802359405E-2</c:v>
                </c:pt>
                <c:pt idx="429">
                  <c:v>8.0250101769369697E-2</c:v>
                </c:pt>
                <c:pt idx="430">
                  <c:v>8.1589981869961997E-2</c:v>
                </c:pt>
                <c:pt idx="431">
                  <c:v>8.2989215630518004E-2</c:v>
                </c:pt>
                <c:pt idx="432">
                  <c:v>8.44531663096834E-2</c:v>
                </c:pt>
                <c:pt idx="433">
                  <c:v>8.4786701238255005E-2</c:v>
                </c:pt>
                <c:pt idx="434">
                  <c:v>8.5122640741942798E-2</c:v>
                </c:pt>
                <c:pt idx="435">
                  <c:v>8.54611210972816E-2</c:v>
                </c:pt>
                <c:pt idx="436">
                  <c:v>8.5802178267137805E-2</c:v>
                </c:pt>
                <c:pt idx="437">
                  <c:v>8.6145848952764795E-2</c:v>
                </c:pt>
                <c:pt idx="438">
                  <c:v>8.6492170612280303E-2</c:v>
                </c:pt>
                <c:pt idx="439">
                  <c:v>8.6841181479678106E-2</c:v>
                </c:pt>
                <c:pt idx="440">
                  <c:v>8.7192920584390599E-2</c:v>
                </c:pt>
                <c:pt idx="441">
                  <c:v>8.7547427771419301E-2</c:v>
                </c:pt>
                <c:pt idx="442">
                  <c:v>8.7904743722055395E-2</c:v>
                </c:pt>
                <c:pt idx="443">
                  <c:v>8.8264909975206904E-2</c:v>
                </c:pt>
                <c:pt idx="444">
                  <c:v>8.8627968949354499E-2</c:v>
                </c:pt>
                <c:pt idx="445">
                  <c:v>8.8993963965158004E-2</c:v>
                </c:pt>
                <c:pt idx="446">
                  <c:v>8.9362939268734107E-2</c:v>
                </c:pt>
                <c:pt idx="447">
                  <c:v>8.9734940055628806E-2</c:v>
                </c:pt>
                <c:pt idx="448">
                  <c:v>9.01100124955099E-2</c:v>
                </c:pt>
                <c:pt idx="449">
                  <c:v>9.0488203757602706E-2</c:v>
                </c:pt>
                <c:pt idx="450">
                  <c:v>9.0869562036895501E-2</c:v>
                </c:pt>
                <c:pt idx="451">
                  <c:v>9.1254136581141496E-2</c:v>
                </c:pt>
                <c:pt idx="452">
                  <c:v>9.1641977718686707E-2</c:v>
                </c:pt>
                <c:pt idx="453">
                  <c:v>9.2033136887149994E-2</c:v>
                </c:pt>
                <c:pt idx="454">
                  <c:v>9.2427666662988697E-2</c:v>
                </c:pt>
                <c:pt idx="455">
                  <c:v>9.2825620791979702E-2</c:v>
                </c:pt>
                <c:pt idx="456">
                  <c:v>9.3227054220649003E-2</c:v>
                </c:pt>
                <c:pt idx="457">
                  <c:v>9.3632023128685099E-2</c:v>
                </c:pt>
                <c:pt idx="458">
                  <c:v>9.4040584962370499E-2</c:v>
                </c:pt>
                <c:pt idx="459">
                  <c:v>9.4452798469069302E-2</c:v>
                </c:pt>
                <c:pt idx="460">
                  <c:v>9.4868723732809898E-2</c:v>
                </c:pt>
                <c:pt idx="461">
                  <c:v>9.5288422211003407E-2</c:v>
                </c:pt>
                <c:pt idx="462">
                  <c:v>9.5711956772338097E-2</c:v>
                </c:pt>
                <c:pt idx="463">
                  <c:v>9.6139391735897001E-2</c:v>
                </c:pt>
                <c:pt idx="464">
                  <c:v>9.65707929115419E-2</c:v>
                </c:pt>
                <c:pt idx="465">
                  <c:v>9.7006227641612902E-2</c:v>
                </c:pt>
                <c:pt idx="466">
                  <c:v>9.7445764843993393E-2</c:v>
                </c:pt>
                <c:pt idx="467">
                  <c:v>9.7889475056592998E-2</c:v>
                </c:pt>
                <c:pt idx="468">
                  <c:v>9.8337430483301597E-2</c:v>
                </c:pt>
                <c:pt idx="469">
                  <c:v>9.8789705041473594E-2</c:v>
                </c:pt>
                <c:pt idx="470">
                  <c:v>9.9246374411000496E-2</c:v>
                </c:pt>
                <c:pt idx="471">
                  <c:v>9.97075160850346E-2</c:v>
                </c:pt>
                <c:pt idx="472">
                  <c:v>0.10017320942242799</c:v>
                </c:pt>
                <c:pt idx="473">
                  <c:v>0.100643535701958</c:v>
                </c:pt>
                <c:pt idx="474">
                  <c:v>0.101118578178402</c:v>
                </c:pt>
                <c:pt idx="475">
                  <c:v>0.10159842214055501</c:v>
                </c:pt>
                <c:pt idx="476">
                  <c:v>0.102083154971235</c:v>
                </c:pt>
                <c:pt idx="477">
                  <c:v>0.102572866209401</c:v>
                </c:pt>
                <c:pt idx="478">
                  <c:v>0.10306764761442699</c:v>
                </c:pt>
                <c:pt idx="479">
                  <c:v>0.10356759323265199</c:v>
                </c:pt>
                <c:pt idx="480">
                  <c:v>0.104072799466285</c:v>
                </c:pt>
                <c:pt idx="481">
                  <c:v>0.104583365144766</c:v>
                </c:pt>
                <c:pt idx="482">
                  <c:v>0.105099391598691</c:v>
                </c:pt>
                <c:pt idx="483">
                  <c:v>0.105620982736402</c:v>
                </c:pt>
                <c:pt idx="484">
                  <c:v>0.106148245123365</c:v>
                </c:pt>
                <c:pt idx="485">
                  <c:v>0.106681288064438</c:v>
                </c:pt>
                <c:pt idx="486">
                  <c:v>0.10722022368918201</c:v>
                </c:pt>
                <c:pt idx="487">
                  <c:v>0.10776516704031899</c:v>
                </c:pt>
                <c:pt idx="488">
                  <c:v>0.108316236165487</c:v>
                </c:pt>
                <c:pt idx="489">
                  <c:v>0.108873552212446</c:v>
                </c:pt>
                <c:pt idx="490">
                  <c:v>0.10943723952786399</c:v>
                </c:pt>
                <c:pt idx="491">
                  <c:v>0.110007425759876</c:v>
                </c:pt>
                <c:pt idx="492">
                  <c:v>0.11058424196455</c:v>
                </c:pt>
                <c:pt idx="493">
                  <c:v>0.111167822716465</c:v>
                </c:pt>
                <c:pt idx="494">
                  <c:v>0.11175830622357499</c:v>
                </c:pt>
                <c:pt idx="495">
                  <c:v>0.112355834446561</c:v>
                </c:pt>
                <c:pt idx="496">
                  <c:v>0.112960553222874</c:v>
                </c:pt>
                <c:pt idx="497">
                  <c:v>0.11357261239569</c:v>
                </c:pt>
                <c:pt idx="498">
                  <c:v>0.114192165948014</c:v>
                </c:pt>
                <c:pt idx="499">
                  <c:v>0.114819372142167</c:v>
                </c:pt>
                <c:pt idx="500">
                  <c:v>0.115454393664915</c:v>
                </c:pt>
                <c:pt idx="501">
                  <c:v>0.11609739777851399</c:v>
                </c:pt>
                <c:pt idx="502">
                  <c:v>0.116748556477958</c:v>
                </c:pt>
                <c:pt idx="503">
                  <c:v>0.11740804665472999</c:v>
                </c:pt>
                <c:pt idx="504">
                  <c:v>0.118076050267372</c:v>
                </c:pt>
                <c:pt idx="505">
                  <c:v>0.118752754519219</c:v>
                </c:pt>
                <c:pt idx="506">
                  <c:v>0.119438352043647</c:v>
                </c:pt>
                <c:pt idx="507">
                  <c:v>0.120133041097225</c:v>
                </c:pt>
                <c:pt idx="508">
                  <c:v>0.12083702576115</c:v>
                </c:pt>
                <c:pt idx="509">
                  <c:v>0.121550516151415</c:v>
                </c:pt>
                <c:pt idx="510">
                  <c:v>0.122273728638136</c:v>
                </c:pt>
                <c:pt idx="511">
                  <c:v>0.123006886074522</c:v>
                </c:pt>
                <c:pt idx="512">
                  <c:v>0.123750218036006</c:v>
                </c:pt>
                <c:pt idx="513">
                  <c:v>0.12450396107004399</c:v>
                </c:pt>
                <c:pt idx="514">
                  <c:v>0.125268358957175</c:v>
                </c:pt>
                <c:pt idx="515">
                  <c:v>0.12604366298393599</c:v>
                </c:pt>
                <c:pt idx="516">
                  <c:v>0.126830132228266</c:v>
                </c:pt>
                <c:pt idx="517">
                  <c:v>0.12762803385809299</c:v>
                </c:pt>
                <c:pt idx="518">
                  <c:v>0.128437643443814</c:v>
                </c:pt>
                <c:pt idx="519">
                  <c:v>0.12925924528545699</c:v>
                </c:pt>
                <c:pt idx="520">
                  <c:v>0.13009313275532</c:v>
                </c:pt>
                <c:pt idx="521">
                  <c:v>0.13093960865698201</c:v>
                </c:pt>
                <c:pt idx="522">
                  <c:v>0.131798985601603</c:v>
                </c:pt>
                <c:pt idx="523">
                  <c:v>0.132671586402516</c:v>
                </c:pt>
                <c:pt idx="524">
                  <c:v>0.13355774448915</c:v>
                </c:pt>
                <c:pt idx="525">
                  <c:v>0.134457804341438</c:v>
                </c:pt>
                <c:pt idx="526">
                  <c:v>0.13537212194589199</c:v>
                </c:pt>
                <c:pt idx="527">
                  <c:v>0.136301065274644</c:v>
                </c:pt>
                <c:pt idx="528">
                  <c:v>0.137245014788828</c:v>
                </c:pt>
                <c:pt idx="529">
                  <c:v>0.13820436396777999</c:v>
                </c:pt>
                <c:pt idx="530">
                  <c:v>0.13917951986561</c:v>
                </c:pt>
                <c:pt idx="531">
                  <c:v>0.140170903696864</c:v>
                </c:pt>
                <c:pt idx="532">
                  <c:v>0.14117895145306</c:v>
                </c:pt>
                <c:pt idx="533">
                  <c:v>0.14220411455203599</c:v>
                </c:pt>
                <c:pt idx="534">
                  <c:v>0.143246860522207</c:v>
                </c:pt>
                <c:pt idx="535">
                  <c:v>0.14430767372394199</c:v>
                </c:pt>
                <c:pt idx="536">
                  <c:v>0.14538705611046401</c:v>
                </c:pt>
                <c:pt idx="537">
                  <c:v>0.14648552803085199</c:v>
                </c:pt>
                <c:pt idx="538">
                  <c:v>0.147603629077907</c:v>
                </c:pt>
                <c:pt idx="539">
                  <c:v>0.14874191898388101</c:v>
                </c:pt>
                <c:pt idx="540">
                  <c:v>0.14990097856724599</c:v>
                </c:pt>
                <c:pt idx="541">
                  <c:v>0.151081410734004</c:v>
                </c:pt>
                <c:pt idx="542">
                  <c:v>0.15228384153723901</c:v>
                </c:pt>
                <c:pt idx="543">
                  <c:v>0.15350892129895299</c:v>
                </c:pt>
                <c:pt idx="544">
                  <c:v>0.15475732579853099</c:v>
                </c:pt>
                <c:pt idx="545">
                  <c:v>0.156029757532543</c:v>
                </c:pt>
                <c:pt idx="546">
                  <c:v>0.157326947050966</c:v>
                </c:pt>
                <c:pt idx="547">
                  <c:v>0.15864965437533099</c:v>
                </c:pt>
                <c:pt idx="548">
                  <c:v>0.15999867050476299</c:v>
                </c:pt>
                <c:pt idx="549">
                  <c:v>0.161374819016393</c:v>
                </c:pt>
                <c:pt idx="550">
                  <c:v>0.16277895776713999</c:v>
                </c:pt>
                <c:pt idx="551">
                  <c:v>0.16421198070451501</c:v>
                </c:pt>
                <c:pt idx="552">
                  <c:v>0.16567481979472301</c:v>
                </c:pt>
                <c:pt idx="553">
                  <c:v>0.16716844707707701</c:v>
                </c:pt>
                <c:pt idx="554">
                  <c:v>0.16869387685456799</c:v>
                </c:pt>
                <c:pt idx="555">
                  <c:v>0.17025216803127699</c:v>
                </c:pt>
                <c:pt idx="556">
                  <c:v>0.171844426608321</c:v>
                </c:pt>
                <c:pt idx="557">
                  <c:v>0.17347180835109899</c:v>
                </c:pt>
                <c:pt idx="558">
                  <c:v>0.17513552164176699</c:v>
                </c:pt>
                <c:pt idx="559">
                  <c:v>0.17683683053222701</c:v>
                </c:pt>
                <c:pt idx="560">
                  <c:v>0.17857705801433199</c:v>
                </c:pt>
                <c:pt idx="561">
                  <c:v>0.18035758952565201</c:v>
                </c:pt>
                <c:pt idx="562">
                  <c:v>0.18217987671092301</c:v>
                </c:pt>
                <c:pt idx="563">
                  <c:v>0.18404544146129301</c:v>
                </c:pt>
                <c:pt idx="564">
                  <c:v>0.185955880255712</c:v>
                </c:pt>
                <c:pt idx="565">
                  <c:v>0.18791286883125</c:v>
                </c:pt>
                <c:pt idx="566">
                  <c:v>0.189918167211928</c:v>
                </c:pt>
                <c:pt idx="567">
                  <c:v>0.191973625128669</c:v>
                </c:pt>
                <c:pt idx="568">
                  <c:v>0.19408118786647</c:v>
                </c:pt>
                <c:pt idx="569">
                  <c:v>0.19624290257872401</c:v>
                </c:pt>
                <c:pt idx="570">
                  <c:v>0.19846092511295799</c:v>
                </c:pt>
                <c:pt idx="571">
                  <c:v>0.20073752739709899</c:v>
                </c:pt>
                <c:pt idx="572">
                  <c:v>0.20307510544089299</c:v>
                </c:pt>
                <c:pt idx="573">
                  <c:v>0.20547618801321699</c:v>
                </c:pt>
                <c:pt idx="574">
                  <c:v>0.20794344606301701</c:v>
                </c:pt>
                <c:pt idx="575">
                  <c:v>0.21047970295947799</c:v>
                </c:pt>
                <c:pt idx="576">
                  <c:v>0.213087945635937</c:v>
                </c:pt>
                <c:pt idx="577">
                  <c:v>0.215771336732167</c:v>
                </c:pt>
                <c:pt idx="578">
                  <c:v>0.21853322784118701</c:v>
                </c:pt>
                <c:pt idx="579">
                  <c:v>0.22137717397981399</c:v>
                </c:pt>
                <c:pt idx="580">
                  <c:v>0.22430694941717</c:v>
                </c:pt>
              </c:numCache>
            </c:numRef>
          </c:xVal>
          <c:yVal>
            <c:numRef>
              <c:f>Exp_res!$BE$3:$BE$650</c:f>
              <c:numCache>
                <c:formatCode>General</c:formatCode>
                <c:ptCount val="648"/>
                <c:pt idx="0">
                  <c:v>0</c:v>
                </c:pt>
                <c:pt idx="1">
                  <c:v>1.8413042538974301E-5</c:v>
                </c:pt>
                <c:pt idx="2">
                  <c:v>5.4976441631719899E-5</c:v>
                </c:pt>
                <c:pt idx="3">
                  <c:v>9.1314676169577795E-5</c:v>
                </c:pt>
                <c:pt idx="4">
                  <c:v>1.2743050225863401E-4</c:v>
                </c:pt>
                <c:pt idx="5">
                  <c:v>1.6332662571008101E-4</c:v>
                </c:pt>
                <c:pt idx="6">
                  <c:v>1.9900570325569899E-4</c:v>
                </c:pt>
                <c:pt idx="7">
                  <c:v>2.3447034372892699E-4</c:v>
                </c:pt>
                <c:pt idx="8">
                  <c:v>2.69723109208286E-4</c:v>
                </c:pt>
                <c:pt idx="9">
                  <c:v>3.0476651612858197E-4</c:v>
                </c:pt>
                <c:pt idx="10">
                  <c:v>3.3960303635876101E-4</c:v>
                </c:pt>
                <c:pt idx="11">
                  <c:v>3.7423509824708901E-4</c:v>
                </c:pt>
                <c:pt idx="12">
                  <c:v>4.0866508763853597E-4</c:v>
                </c:pt>
                <c:pt idx="13">
                  <c:v>4.4289534885945598E-4</c:v>
                </c:pt>
                <c:pt idx="14">
                  <c:v>4.7692818567611299E-4</c:v>
                </c:pt>
                <c:pt idx="15">
                  <c:v>5.1076586222438796E-4</c:v>
                </c:pt>
                <c:pt idx="16">
                  <c:v>5.4441060391442005E-4</c:v>
                </c:pt>
                <c:pt idx="17">
                  <c:v>5.7786459830779804E-4</c:v>
                </c:pt>
                <c:pt idx="18">
                  <c:v>6.1112999597189997E-4</c:v>
                </c:pt>
                <c:pt idx="19">
                  <c:v>6.4420891130870499E-4</c:v>
                </c:pt>
                <c:pt idx="20">
                  <c:v>6.7710342336129803E-4</c:v>
                </c:pt>
                <c:pt idx="21">
                  <c:v>7.0981557659831004E-4</c:v>
                </c:pt>
                <c:pt idx="22">
                  <c:v>7.4234738167575098E-4</c:v>
                </c:pt>
                <c:pt idx="23">
                  <c:v>7.7470081617857895E-4</c:v>
                </c:pt>
                <c:pt idx="24">
                  <c:v>8.0687782534270304E-4</c:v>
                </c:pt>
                <c:pt idx="25">
                  <c:v>8.3888032275588004E-4</c:v>
                </c:pt>
                <c:pt idx="26">
                  <c:v>8.7071019104069196E-4</c:v>
                </c:pt>
                <c:pt idx="27">
                  <c:v>9.0236928252003502E-4</c:v>
                </c:pt>
                <c:pt idx="28">
                  <c:v>9.33859419861878E-4</c:v>
                </c:pt>
                <c:pt idx="29">
                  <c:v>9.6518239671098804E-4</c:v>
                </c:pt>
                <c:pt idx="30">
                  <c:v>9.9633997830046489E-4</c:v>
                </c:pt>
                <c:pt idx="31">
                  <c:v>1.0273339020494001E-3</c:v>
                </c:pt>
                <c:pt idx="32">
                  <c:v>1.05816587814393E-3</c:v>
                </c:pt>
                <c:pt idx="33">
                  <c:v>1.08883759010305E-3</c:v>
                </c:pt>
                <c:pt idx="34">
                  <c:v>1.1193506953310201E-3</c:v>
                </c:pt>
                <c:pt idx="35">
                  <c:v>1.1497068256536001E-3</c:v>
                </c:pt>
                <c:pt idx="36">
                  <c:v>1.17990758784289E-3</c:v>
                </c:pt>
                <c:pt idx="37">
                  <c:v>1.2099545641263299E-3</c:v>
                </c:pt>
                <c:pt idx="38">
                  <c:v>1.2398493126855299E-3</c:v>
                </c:pt>
                <c:pt idx="39">
                  <c:v>1.26959336813936E-3</c:v>
                </c:pt>
                <c:pt idx="40">
                  <c:v>1.29918824201827E-3</c:v>
                </c:pt>
                <c:pt idx="41">
                  <c:v>1.328635423224E-3</c:v>
                </c:pt>
                <c:pt idx="42">
                  <c:v>1.3579363784797099E-3</c:v>
                </c:pt>
                <c:pt idx="43">
                  <c:v>1.38709255276755E-3</c:v>
                </c:pt>
                <c:pt idx="44">
                  <c:v>1.4161053697572801E-3</c:v>
                </c:pt>
                <c:pt idx="45">
                  <c:v>1.4449762322221E-3</c:v>
                </c:pt>
                <c:pt idx="46">
                  <c:v>1.47370652244706E-3</c:v>
                </c:pt>
                <c:pt idx="47">
                  <c:v>1.5022976026246499E-3</c:v>
                </c:pt>
                <c:pt idx="48">
                  <c:v>1.5307508152432E-3</c:v>
                </c:pt>
                <c:pt idx="49">
                  <c:v>1.55906748346508E-3</c:v>
                </c:pt>
                <c:pt idx="50">
                  <c:v>1.5872489114955399E-3</c:v>
                </c:pt>
                <c:pt idx="51">
                  <c:v>1.61529638494276E-3</c:v>
                </c:pt>
                <c:pt idx="52">
                  <c:v>1.6432111711710501E-3</c:v>
                </c:pt>
                <c:pt idx="53">
                  <c:v>1.6709945196431901E-3</c:v>
                </c:pt>
                <c:pt idx="54">
                  <c:v>1.69864766225653E-3</c:v>
                </c:pt>
                <c:pt idx="55">
                  <c:v>1.7261718136704299E-3</c:v>
                </c:pt>
                <c:pt idx="56">
                  <c:v>1.7535681716266099E-3</c:v>
                </c:pt>
                <c:pt idx="57">
                  <c:v>1.78083791726174E-3</c:v>
                </c:pt>
                <c:pt idx="58">
                  <c:v>1.8079822154131E-3</c:v>
                </c:pt>
                <c:pt idx="59">
                  <c:v>1.83500221491728E-3</c:v>
                </c:pt>
                <c:pt idx="60">
                  <c:v>1.8618990489010199E-3</c:v>
                </c:pt>
                <c:pt idx="61">
                  <c:v>1.8886738350675401E-3</c:v>
                </c:pt>
                <c:pt idx="62">
                  <c:v>1.9153276759742699E-3</c:v>
                </c:pt>
                <c:pt idx="63">
                  <c:v>1.9418616593058901E-3</c:v>
                </c:pt>
                <c:pt idx="64">
                  <c:v>1.96827685814007E-3</c:v>
                </c:pt>
                <c:pt idx="65">
                  <c:v>1.9945743312082399E-3</c:v>
                </c:pt>
                <c:pt idx="66">
                  <c:v>2.0207551231504299E-3</c:v>
                </c:pt>
                <c:pt idx="67">
                  <c:v>2.0468202647631701E-3</c:v>
                </c:pt>
                <c:pt idx="68">
                  <c:v>2.0727707732443902E-3</c:v>
                </c:pt>
                <c:pt idx="69">
                  <c:v>2.09860765243048E-3</c:v>
                </c:pt>
                <c:pt idx="70">
                  <c:v>2.1243318930298199E-3</c:v>
                </c:pt>
                <c:pt idx="71">
                  <c:v>2.1499444728511198E-3</c:v>
                </c:pt>
                <c:pt idx="72">
                  <c:v>2.17544635702484E-3</c:v>
                </c:pt>
                <c:pt idx="73">
                  <c:v>2.2008384982232501E-3</c:v>
                </c:pt>
                <c:pt idx="74">
                  <c:v>2.2261218368730298E-3</c:v>
                </c:pt>
                <c:pt idx="75">
                  <c:v>2.2512973013639301E-3</c:v>
                </c:pt>
                <c:pt idx="76">
                  <c:v>2.2763658082542498E-3</c:v>
                </c:pt>
                <c:pt idx="77">
                  <c:v>2.3013282624701498E-3</c:v>
                </c:pt>
                <c:pt idx="78">
                  <c:v>2.3261855575024801E-3</c:v>
                </c:pt>
                <c:pt idx="79">
                  <c:v>2.3509385755975799E-3</c:v>
                </c:pt>
                <c:pt idx="80">
                  <c:v>2.3755881879459701E-3</c:v>
                </c:pt>
                <c:pt idx="81">
                  <c:v>2.4001352548663601E-3</c:v>
                </c:pt>
                <c:pt idx="82">
                  <c:v>2.4245806259855299E-3</c:v>
                </c:pt>
                <c:pt idx="83">
                  <c:v>2.4489251404144399E-3</c:v>
                </c:pt>
                <c:pt idx="84">
                  <c:v>2.47316962692177E-3</c:v>
                </c:pt>
                <c:pt idx="85">
                  <c:v>2.4973149041025702E-3</c:v>
                </c:pt>
                <c:pt idx="86">
                  <c:v>2.5213617805443598E-3</c:v>
                </c:pt>
                <c:pt idx="87">
                  <c:v>2.5453110549896901E-3</c:v>
                </c:pt>
                <c:pt idx="88">
                  <c:v>2.5691635164951702E-3</c:v>
                </c:pt>
                <c:pt idx="89">
                  <c:v>2.5929199445876099E-3</c:v>
                </c:pt>
                <c:pt idx="90">
                  <c:v>2.6165811094160602E-3</c:v>
                </c:pt>
                <c:pt idx="91">
                  <c:v>2.6401477719034299E-3</c:v>
                </c:pt>
                <c:pt idx="92">
                  <c:v>2.6636206838911301E-3</c:v>
                </c:pt>
                <c:pt idx="93">
                  <c:v>2.6870005882846399E-3</c:v>
                </c:pt>
                <c:pt idx="94">
                  <c:v>2.7102882191936501E-3</c:v>
                </c:pt>
                <c:pt idx="95">
                  <c:v>2.7334843020706098E-3</c:v>
                </c:pt>
                <c:pt idx="96">
                  <c:v>2.75658955384655E-3</c:v>
                </c:pt>
                <c:pt idx="97">
                  <c:v>2.7796046830638201E-3</c:v>
                </c:pt>
                <c:pt idx="98">
                  <c:v>2.8025303900064201E-3</c:v>
                </c:pt>
                <c:pt idx="99">
                  <c:v>2.8253673668277601E-3</c:v>
                </c:pt>
                <c:pt idx="100">
                  <c:v>2.84811629767654E-3</c:v>
                </c:pt>
                <c:pt idx="101">
                  <c:v>2.8707778588188799E-3</c:v>
                </c:pt>
                <c:pt idx="102">
                  <c:v>2.8933527187598798E-3</c:v>
                </c:pt>
                <c:pt idx="103">
                  <c:v>2.9158415383608101E-3</c:v>
                </c:pt>
                <c:pt idx="104">
                  <c:v>2.9382449709566801E-3</c:v>
                </c:pt>
                <c:pt idx="105">
                  <c:v>2.9605636624685399E-3</c:v>
                </c:pt>
                <c:pt idx="106">
                  <c:v>2.9827982515162402E-3</c:v>
                </c:pt>
                <c:pt idx="107">
                  <c:v>3.00494936952784E-3</c:v>
                </c:pt>
                <c:pt idx="108">
                  <c:v>3.02701764084696E-3</c:v>
                </c:pt>
                <c:pt idx="109">
                  <c:v>3.0490036828387701E-3</c:v>
                </c:pt>
                <c:pt idx="110">
                  <c:v>3.07090810599272E-3</c:v>
                </c:pt>
                <c:pt idx="111">
                  <c:v>3.0927315140257101E-3</c:v>
                </c:pt>
                <c:pt idx="112">
                  <c:v>3.1144745039806002E-3</c:v>
                </c:pt>
                <c:pt idx="113">
                  <c:v>3.1361376663248501E-3</c:v>
                </c:pt>
                <c:pt idx="114">
                  <c:v>3.1577215850463001E-3</c:v>
                </c:pt>
                <c:pt idx="115">
                  <c:v>3.17922683774841E-3</c:v>
                </c:pt>
                <c:pt idx="116">
                  <c:v>3.2006539957422499E-3</c:v>
                </c:pt>
                <c:pt idx="117">
                  <c:v>3.2220036241375699E-3</c:v>
                </c:pt>
                <c:pt idx="118">
                  <c:v>3.2432762819328302E-3</c:v>
                </c:pt>
                <c:pt idx="119">
                  <c:v>3.2644725221024199E-3</c:v>
                </c:pt>
                <c:pt idx="120">
                  <c:v>3.2855928916831301E-3</c:v>
                </c:pt>
                <c:pt idx="121">
                  <c:v>3.30663793185882E-3</c:v>
                </c:pt>
                <c:pt idx="122">
                  <c:v>3.3276081780436E-3</c:v>
                </c:pt>
                <c:pt idx="123">
                  <c:v>3.3485041599637401E-3</c:v>
                </c:pt>
                <c:pt idx="124">
                  <c:v>3.3693264017378099E-3</c:v>
                </c:pt>
                <c:pt idx="125">
                  <c:v>3.3900754219555601E-3</c:v>
                </c:pt>
                <c:pt idx="126">
                  <c:v>3.41075173375499E-3</c:v>
                </c:pt>
                <c:pt idx="127">
                  <c:v>3.4313558448991698E-3</c:v>
                </c:pt>
                <c:pt idx="128">
                  <c:v>3.4518882578512501E-3</c:v>
                </c:pt>
                <c:pt idx="129">
                  <c:v>3.4723494698466902E-3</c:v>
                </c:pt>
                <c:pt idx="130">
                  <c:v>3.4927399729669201E-3</c:v>
                </c:pt>
                <c:pt idx="131">
                  <c:v>3.5130602542093299E-3</c:v>
                </c:pt>
                <c:pt idx="132">
                  <c:v>3.5333107955578999E-3</c:v>
                </c:pt>
                <c:pt idx="133">
                  <c:v>3.5534920740508801E-3</c:v>
                </c:pt>
                <c:pt idx="134">
                  <c:v>3.5736045618489699E-3</c:v>
                </c:pt>
                <c:pt idx="135">
                  <c:v>3.5936487263015602E-3</c:v>
                </c:pt>
                <c:pt idx="136">
                  <c:v>3.61362503001093E-3</c:v>
                </c:pt>
                <c:pt idx="137">
                  <c:v>3.6335339308976801E-3</c:v>
                </c:pt>
                <c:pt idx="138">
                  <c:v>3.65337588226268E-3</c:v>
                </c:pt>
                <c:pt idx="139">
                  <c:v>3.6731513328492902E-3</c:v>
                </c:pt>
                <c:pt idx="140">
                  <c:v>3.6928607269049001E-3</c:v>
                </c:pt>
                <c:pt idx="141">
                  <c:v>3.71250450423955E-3</c:v>
                </c:pt>
                <c:pt idx="142">
                  <c:v>3.73208310028591E-3</c:v>
                </c:pt>
                <c:pt idx="143">
                  <c:v>3.7515969461561901E-3</c:v>
                </c:pt>
                <c:pt idx="144">
                  <c:v>3.7710464687005399E-3</c:v>
                </c:pt>
                <c:pt idx="145">
                  <c:v>3.7904320905614601E-3</c:v>
                </c:pt>
                <c:pt idx="146">
                  <c:v>3.8097542302300202E-3</c:v>
                </c:pt>
                <c:pt idx="147">
                  <c:v>3.82901330209915E-3</c:v>
                </c:pt>
                <c:pt idx="148">
                  <c:v>3.8482097165184899E-3</c:v>
                </c:pt>
                <c:pt idx="149">
                  <c:v>3.86734387984477E-3</c:v>
                </c:pt>
                <c:pt idx="150">
                  <c:v>3.8864161944950999E-3</c:v>
                </c:pt>
                <c:pt idx="151">
                  <c:v>3.90542705899699E-3</c:v>
                </c:pt>
                <c:pt idx="152">
                  <c:v>3.9243768680384703E-3</c:v>
                </c:pt>
                <c:pt idx="153">
                  <c:v>3.9432660125174697E-3</c:v>
                </c:pt>
                <c:pt idx="154">
                  <c:v>3.9620948795892497E-3</c:v>
                </c:pt>
                <c:pt idx="155">
                  <c:v>3.9808638527155001E-3</c:v>
                </c:pt>
                <c:pt idx="156">
                  <c:v>3.9995733117103504E-3</c:v>
                </c:pt>
                <c:pt idx="157">
                  <c:v>4.0182236327860601E-3</c:v>
                </c:pt>
                <c:pt idx="158">
                  <c:v>4.03681518859923E-3</c:v>
                </c:pt>
                <c:pt idx="159">
                  <c:v>4.0553483482951899E-3</c:v>
                </c:pt>
                <c:pt idx="160">
                  <c:v>4.0738234775516803E-3</c:v>
                </c:pt>
                <c:pt idx="161">
                  <c:v>4.0922409386229697E-3</c:v>
                </c:pt>
                <c:pt idx="162">
                  <c:v>4.1106010903809104E-3</c:v>
                </c:pt>
                <c:pt idx="163">
                  <c:v>4.1289042883589002E-3</c:v>
                </c:pt>
                <c:pt idx="164">
                  <c:v>4.1471508847915999E-3</c:v>
                </c:pt>
                <c:pt idx="165">
                  <c:v>4.1653412286562002E-3</c:v>
                </c:pt>
                <c:pt idx="166">
                  <c:v>4.1834756657126099E-3</c:v>
                </c:pt>
                <c:pt idx="167">
                  <c:v>4.2015545385425098E-3</c:v>
                </c:pt>
                <c:pt idx="168">
                  <c:v>4.2195781865886498E-3</c:v>
                </c:pt>
                <c:pt idx="169">
                  <c:v>4.2375469461924603E-3</c:v>
                </c:pt>
                <c:pt idx="170">
                  <c:v>4.2554611506323203E-3</c:v>
                </c:pt>
                <c:pt idx="171">
                  <c:v>4.2733211301603496E-3</c:v>
                </c:pt>
                <c:pt idx="172">
                  <c:v>4.2911272120386701E-3</c:v>
                </c:pt>
                <c:pt idx="173">
                  <c:v>4.3088797205763597E-3</c:v>
                </c:pt>
                <c:pt idx="174">
                  <c:v>4.3265789771634398E-3</c:v>
                </c:pt>
                <c:pt idx="175">
                  <c:v>4.34422530030713E-3</c:v>
                </c:pt>
                <c:pt idx="176">
                  <c:v>4.3618190056653999E-3</c:v>
                </c:pt>
                <c:pt idx="177">
                  <c:v>3.8447640237339502E-3</c:v>
                </c:pt>
                <c:pt idx="178">
                  <c:v>3.77201515294487E-3</c:v>
                </c:pt>
                <c:pt idx="179">
                  <c:v>3.6988076511293602E-3</c:v>
                </c:pt>
                <c:pt idx="180">
                  <c:v>3.6251438396664002E-3</c:v>
                </c:pt>
                <c:pt idx="181">
                  <c:v>3.551025998572E-3</c:v>
                </c:pt>
                <c:pt idx="182">
                  <c:v>3.4764563671052799E-3</c:v>
                </c:pt>
                <c:pt idx="183">
                  <c:v>3.4014371443599999E-3</c:v>
                </c:pt>
                <c:pt idx="184">
                  <c:v>3.3259704898401499E-3</c:v>
                </c:pt>
                <c:pt idx="185">
                  <c:v>3.2500585240205402E-3</c:v>
                </c:pt>
                <c:pt idx="186">
                  <c:v>3.1737033288928101E-3</c:v>
                </c:pt>
                <c:pt idx="187">
                  <c:v>3.0969069484966701E-3</c:v>
                </c:pt>
                <c:pt idx="188">
                  <c:v>3.0196713894380602E-3</c:v>
                </c:pt>
                <c:pt idx="189">
                  <c:v>2.94199862139331E-3</c:v>
                </c:pt>
                <c:pt idx="190">
                  <c:v>2.8638905776000399E-3</c:v>
                </c:pt>
                <c:pt idx="191">
                  <c:v>2.7853491553347502E-3</c:v>
                </c:pt>
                <c:pt idx="192">
                  <c:v>2.7063762163783102E-3</c:v>
                </c:pt>
                <c:pt idx="193">
                  <c:v>2.6269735874700998E-3</c:v>
                </c:pt>
                <c:pt idx="194">
                  <c:v>2.5471430607479002E-3</c:v>
                </c:pt>
                <c:pt idx="195">
                  <c:v>2.4668863941779699E-3</c:v>
                </c:pt>
                <c:pt idx="196">
                  <c:v>2.38620531197323E-3</c:v>
                </c:pt>
                <c:pt idx="197">
                  <c:v>2.3051015049991202E-3</c:v>
                </c:pt>
                <c:pt idx="198">
                  <c:v>2.2235766311708301E-3</c:v>
                </c:pt>
                <c:pt idx="199">
                  <c:v>2.1416323158379999E-3</c:v>
                </c:pt>
                <c:pt idx="200">
                  <c:v>2.0592701521593699E-3</c:v>
                </c:pt>
                <c:pt idx="201">
                  <c:v>1.9764917014676898E-3</c:v>
                </c:pt>
                <c:pt idx="202">
                  <c:v>1.8932984936240701E-3</c:v>
                </c:pt>
                <c:pt idx="203">
                  <c:v>1.8096920273629701E-3</c:v>
                </c:pt>
                <c:pt idx="204">
                  <c:v>1.725673770628E-3</c:v>
                </c:pt>
                <c:pt idx="205">
                  <c:v>1.6412451608971801E-3</c:v>
                </c:pt>
                <c:pt idx="206">
                  <c:v>1.55640760550021E-3</c:v>
                </c:pt>
                <c:pt idx="207">
                  <c:v>1.47116248192593E-3</c:v>
                </c:pt>
                <c:pt idx="208">
                  <c:v>1.3855111381215501E-3</c:v>
                </c:pt>
                <c:pt idx="209">
                  <c:v>1.2994548927828E-3</c:v>
                </c:pt>
                <c:pt idx="210">
                  <c:v>1.21299503563578E-3</c:v>
                </c:pt>
                <c:pt idx="211">
                  <c:v>1.12613282771107E-3</c:v>
                </c:pt>
                <c:pt idx="212">
                  <c:v>1.0388695016082701E-3</c:v>
                </c:pt>
                <c:pt idx="213">
                  <c:v>9.51206261753736E-4</c:v>
                </c:pt>
                <c:pt idx="214">
                  <c:v>8.6314428465044204E-4</c:v>
                </c:pt>
                <c:pt idx="215">
                  <c:v>7.74684719119278E-4</c:v>
                </c:pt>
                <c:pt idx="216">
                  <c:v>6.8582868653298604E-4</c:v>
                </c:pt>
                <c:pt idx="217">
                  <c:v>5.9657728104357604E-4</c:v>
                </c:pt>
                <c:pt idx="218">
                  <c:v>5.0693156980086802E-4</c:v>
                </c:pt>
                <c:pt idx="219">
                  <c:v>4.16892593165074E-4</c:v>
                </c:pt>
                <c:pt idx="220">
                  <c:v>3.2646136491092201E-4</c:v>
                </c:pt>
                <c:pt idx="221">
                  <c:v>2.35638872426951E-4</c:v>
                </c:pt>
                <c:pt idx="222">
                  <c:v>1.4442607690494399E-4</c:v>
                </c:pt>
                <c:pt idx="223">
                  <c:v>5.28239135246878E-5</c:v>
                </c:pt>
                <c:pt idx="224">
                  <c:v>-3.9166708368481803E-5</c:v>
                </c:pt>
                <c:pt idx="225">
                  <c:v>-1.3154490509317799E-4</c:v>
                </c:pt>
                <c:pt idx="226">
                  <c:v>-2.2430981846782201E-4</c:v>
                </c:pt>
                <c:pt idx="227">
                  <c:v>-3.1746061565327899E-4</c:v>
                </c:pt>
                <c:pt idx="228">
                  <c:v>-4.10996489001276E-4</c:v>
                </c:pt>
                <c:pt idx="229">
                  <c:v>-5.0491665590918396E-4</c:v>
                </c:pt>
                <c:pt idx="230">
                  <c:v>-5.9922035868211203E-4</c:v>
                </c:pt>
                <c:pt idx="231">
                  <c:v>-6.9390686439995699E-4</c:v>
                </c:pt>
                <c:pt idx="232">
                  <c:v>-7.8897546479163305E-4</c:v>
                </c:pt>
                <c:pt idx="233">
                  <c:v>-8.8442547611410397E-4</c:v>
                </c:pt>
                <c:pt idx="234">
                  <c:v>-9.8025623903928998E-4</c:v>
                </c:pt>
                <c:pt idx="235">
                  <c:v>-1.0764671185447901E-3</c:v>
                </c:pt>
                <c:pt idx="236">
                  <c:v>-1.17305750381264E-3</c:v>
                </c:pt>
                <c:pt idx="237">
                  <c:v>-1.2700268081322599E-3</c:v>
                </c:pt>
                <c:pt idx="238">
                  <c:v>-1.36737446881072E-3</c:v>
                </c:pt>
                <c:pt idx="239">
                  <c:v>-1.4650999470873199E-3</c:v>
                </c:pt>
                <c:pt idx="240">
                  <c:v>-1.56320272805529E-3</c:v>
                </c:pt>
                <c:pt idx="241">
                  <c:v>-1.66168232058834E-3</c:v>
                </c:pt>
                <c:pt idx="242">
                  <c:v>-1.76053825727336E-3</c:v>
                </c:pt>
                <c:pt idx="243">
                  <c:v>-1.85977009434965E-3</c:v>
                </c:pt>
                <c:pt idx="244">
                  <c:v>-1.95937741165142E-3</c:v>
                </c:pt>
                <c:pt idx="245">
                  <c:v>-2.0593598125587202E-3</c:v>
                </c:pt>
                <c:pt idx="246">
                  <c:v>-2.1597169239517401E-3</c:v>
                </c:pt>
                <c:pt idx="247">
                  <c:v>-2.2604483961735102E-3</c:v>
                </c:pt>
                <c:pt idx="248">
                  <c:v>-2.3615539029950899E-3</c:v>
                </c:pt>
                <c:pt idx="249">
                  <c:v>-2.46303314158812E-3</c:v>
                </c:pt>
                <c:pt idx="250">
                  <c:v>-2.5648858325031201E-3</c:v>
                </c:pt>
                <c:pt idx="251">
                  <c:v>-2.6671117196534798E-3</c:v>
                </c:pt>
                <c:pt idx="252">
                  <c:v>-2.76971057030385E-3</c:v>
                </c:pt>
                <c:pt idx="253">
                  <c:v>-2.8726821750653E-3</c:v>
                </c:pt>
                <c:pt idx="254">
                  <c:v>-2.97602634789665E-3</c:v>
                </c:pt>
                <c:pt idx="255">
                  <c:v>-3.0797429261095301E-3</c:v>
                </c:pt>
                <c:pt idx="256">
                  <c:v>-3.18383177038141E-3</c:v>
                </c:pt>
                <c:pt idx="257">
                  <c:v>-3.2882927647729298E-3</c:v>
                </c:pt>
                <c:pt idx="258">
                  <c:v>-3.3931258167512E-3</c:v>
                </c:pt>
                <c:pt idx="259">
                  <c:v>-3.4983308572196399E-3</c:v>
                </c:pt>
                <c:pt idx="260">
                  <c:v>-3.6039078405523798E-3</c:v>
                </c:pt>
                <c:pt idx="261">
                  <c:v>-3.7098567446351999E-3</c:v>
                </c:pt>
                <c:pt idx="262">
                  <c:v>-3.81617757091369E-3</c:v>
                </c:pt>
                <c:pt idx="263">
                  <c:v>-3.9228703444444003E-3</c:v>
                </c:pt>
                <c:pt idx="264">
                  <c:v>-4.0299351139546497E-3</c:v>
                </c:pt>
                <c:pt idx="265">
                  <c:v>-4.1373719519066602E-3</c:v>
                </c:pt>
                <c:pt idx="266">
                  <c:v>-4.2451809545692703E-3</c:v>
                </c:pt>
                <c:pt idx="267">
                  <c:v>-4.35336224209424E-3</c:v>
                </c:pt>
                <c:pt idx="268">
                  <c:v>-4.4619159586006003E-3</c:v>
                </c:pt>
                <c:pt idx="269">
                  <c:v>-4.5708422722625904E-3</c:v>
                </c:pt>
                <c:pt idx="270">
                  <c:v>-4.6801413754073698E-3</c:v>
                </c:pt>
                <c:pt idx="271">
                  <c:v>-4.7898134846161497E-3</c:v>
                </c:pt>
                <c:pt idx="272">
                  <c:v>-4.8998588408341497E-3</c:v>
                </c:pt>
                <c:pt idx="273">
                  <c:v>-5.0102777094846599E-3</c:v>
                </c:pt>
                <c:pt idx="274">
                  <c:v>-5.1210703805927398E-3</c:v>
                </c:pt>
                <c:pt idx="275">
                  <c:v>-5.2322371689128601E-3</c:v>
                </c:pt>
                <c:pt idx="276">
                  <c:v>-5.3437784140657196E-3</c:v>
                </c:pt>
                <c:pt idx="277">
                  <c:v>-5.4556944806804899E-3</c:v>
                </c:pt>
                <c:pt idx="278">
                  <c:v>-5.5679857585448902E-3</c:v>
                </c:pt>
                <c:pt idx="279">
                  <c:v>-5.6806526627617201E-3</c:v>
                </c:pt>
                <c:pt idx="280">
                  <c:v>-5.7936956339144996E-3</c:v>
                </c:pt>
                <c:pt idx="281">
                  <c:v>-5.9071151382373401E-3</c:v>
                </c:pt>
                <c:pt idx="282">
                  <c:v>-6.0209116677966404E-3</c:v>
                </c:pt>
                <c:pt idx="283">
                  <c:v>-6.1350857406758897E-3</c:v>
                </c:pt>
                <c:pt idx="284">
                  <c:v>-6.2496379011726397E-3</c:v>
                </c:pt>
                <c:pt idx="285">
                  <c:v>-6.3645687199992002E-3</c:v>
                </c:pt>
                <c:pt idx="286">
                  <c:v>-6.4798787944958004E-3</c:v>
                </c:pt>
                <c:pt idx="287">
                  <c:v>-6.59556874884837E-3</c:v>
                </c:pt>
                <c:pt idx="288">
                  <c:v>-6.7116392343172298E-3</c:v>
                </c:pt>
                <c:pt idx="289">
                  <c:v>-6.8280909294727099E-3</c:v>
                </c:pt>
                <c:pt idx="290">
                  <c:v>-6.9449245404412602E-3</c:v>
                </c:pt>
                <c:pt idx="291">
                  <c:v>-7.0621408011585099E-3</c:v>
                </c:pt>
                <c:pt idx="292">
                  <c:v>-7.17974047363369E-3</c:v>
                </c:pt>
                <c:pt idx="293">
                  <c:v>-7.2977243482218101E-3</c:v>
                </c:pt>
                <c:pt idx="294">
                  <c:v>-7.4160932439063703E-3</c:v>
                </c:pt>
                <c:pt idx="295">
                  <c:v>-7.5348480085911497E-3</c:v>
                </c:pt>
                <c:pt idx="296">
                  <c:v>-7.6539895194027898E-3</c:v>
                </c:pt>
                <c:pt idx="297">
                  <c:v>-7.7735186830032799E-3</c:v>
                </c:pt>
                <c:pt idx="298">
                  <c:v>-7.8934364359126707E-3</c:v>
                </c:pt>
                <c:pt idx="299">
                  <c:v>-8.0137437448431197E-3</c:v>
                </c:pt>
                <c:pt idx="300">
                  <c:v>-8.1344416070439594E-3</c:v>
                </c:pt>
                <c:pt idx="301">
                  <c:v>-8.25553105065727E-3</c:v>
                </c:pt>
                <c:pt idx="302">
                  <c:v>-8.3770131350863492E-3</c:v>
                </c:pt>
                <c:pt idx="303">
                  <c:v>-8.49888895137485E-3</c:v>
                </c:pt>
                <c:pt idx="304">
                  <c:v>-8.6211596225988698E-3</c:v>
                </c:pt>
                <c:pt idx="305">
                  <c:v>-8.74382630427167E-3</c:v>
                </c:pt>
                <c:pt idx="306">
                  <c:v>-8.8668901847604297E-3</c:v>
                </c:pt>
                <c:pt idx="307">
                  <c:v>-8.9903524857171697E-3</c:v>
                </c:pt>
                <c:pt idx="308">
                  <c:v>-9.1142144625226407E-3</c:v>
                </c:pt>
                <c:pt idx="309">
                  <c:v>-9.2384774047441099E-3</c:v>
                </c:pt>
                <c:pt idx="310">
                  <c:v>-9.3631426366086404E-3</c:v>
                </c:pt>
                <c:pt idx="311">
                  <c:v>-9.4882115174890602E-3</c:v>
                </c:pt>
                <c:pt idx="312">
                  <c:v>-9.6136854424071095E-3</c:v>
                </c:pt>
                <c:pt idx="313">
                  <c:v>-9.7395658425506997E-3</c:v>
                </c:pt>
                <c:pt idx="314">
                  <c:v>-9.8658541858083499E-3</c:v>
                </c:pt>
                <c:pt idx="315">
                  <c:v>-9.9925519773195401E-3</c:v>
                </c:pt>
                <c:pt idx="316">
                  <c:v>-1.01196607600419E-2</c:v>
                </c:pt>
                <c:pt idx="317">
                  <c:v>-1.0247182115336701E-2</c:v>
                </c:pt>
                <c:pt idx="318">
                  <c:v>-1.03751176635725E-2</c:v>
                </c:pt>
                <c:pt idx="319">
                  <c:v>-1.0503469064744799E-2</c:v>
                </c:pt>
                <c:pt idx="320">
                  <c:v>-1.06322380191195E-2</c:v>
                </c:pt>
                <c:pt idx="321">
                  <c:v>-1.07614262678926E-2</c:v>
                </c:pt>
                <c:pt idx="322">
                  <c:v>-1.0891035593871201E-2</c:v>
                </c:pt>
                <c:pt idx="323">
                  <c:v>-1.1021067822176199E-2</c:v>
                </c:pt>
                <c:pt idx="324">
                  <c:v>-1.1151524820966201E-2</c:v>
                </c:pt>
                <c:pt idx="325">
                  <c:v>-1.12824085021848E-2</c:v>
                </c:pt>
                <c:pt idx="326">
                  <c:v>-1.14137208223287E-2</c:v>
                </c:pt>
                <c:pt idx="327">
                  <c:v>-1.1545463783244E-2</c:v>
                </c:pt>
                <c:pt idx="328">
                  <c:v>-1.16776394329423E-2</c:v>
                </c:pt>
                <c:pt idx="329">
                  <c:v>-1.18102498664465E-2</c:v>
                </c:pt>
                <c:pt idx="330">
                  <c:v>-1.19432972266609E-2</c:v>
                </c:pt>
                <c:pt idx="331">
                  <c:v>-1.20767837052695E-2</c:v>
                </c:pt>
                <c:pt idx="332">
                  <c:v>-1.22107115436631E-2</c:v>
                </c:pt>
                <c:pt idx="333">
                  <c:v>-1.2345083033893599E-2</c:v>
                </c:pt>
                <c:pt idx="334">
                  <c:v>-1.2479900519662201E-2</c:v>
                </c:pt>
                <c:pt idx="335">
                  <c:v>-1.2615166397335301E-2</c:v>
                </c:pt>
                <c:pt idx="336">
                  <c:v>-1.27508831169965E-2</c:v>
                </c:pt>
                <c:pt idx="337">
                  <c:v>-1.28870531835295E-2</c:v>
                </c:pt>
                <c:pt idx="338">
                  <c:v>-1.3023679157737601E-2</c:v>
                </c:pt>
                <c:pt idx="339">
                  <c:v>-1.3160763657499601E-2</c:v>
                </c:pt>
                <c:pt idx="340">
                  <c:v>-1.3298309358961801E-2</c:v>
                </c:pt>
                <c:pt idx="341">
                  <c:v>-1.34363189977712E-2</c:v>
                </c:pt>
                <c:pt idx="342">
                  <c:v>-1.35747953703478E-2</c:v>
                </c:pt>
                <c:pt idx="343">
                  <c:v>-1.3713741335198801E-2</c:v>
                </c:pt>
                <c:pt idx="344">
                  <c:v>-1.3853159814277901E-2</c:v>
                </c:pt>
                <c:pt idx="345">
                  <c:v>-1.3993053794388401E-2</c:v>
                </c:pt>
                <c:pt idx="346">
                  <c:v>-1.4133426328634501E-2</c:v>
                </c:pt>
                <c:pt idx="347">
                  <c:v>-1.42742805379211E-2</c:v>
                </c:pt>
                <c:pt idx="348">
                  <c:v>-1.4415619612504701E-2</c:v>
                </c:pt>
                <c:pt idx="349">
                  <c:v>-1.4557446813597E-2</c:v>
                </c:pt>
                <c:pt idx="350">
                  <c:v>-1.46997654750247E-2</c:v>
                </c:pt>
                <c:pt idx="351">
                  <c:v>-1.4842579004945001E-2</c:v>
                </c:pt>
                <c:pt idx="352">
                  <c:v>-1.4985890887621801E-2</c:v>
                </c:pt>
                <c:pt idx="353">
                  <c:v>-1.5129704685264801E-2</c:v>
                </c:pt>
                <c:pt idx="354">
                  <c:v>-1.52740240399316E-2</c:v>
                </c:pt>
                <c:pt idx="355">
                  <c:v>-1.5418852675498701E-2</c:v>
                </c:pt>
                <c:pt idx="356">
                  <c:v>-1.5564194399702601E-2</c:v>
                </c:pt>
                <c:pt idx="357">
                  <c:v>-1.5710053106253799E-2</c:v>
                </c:pt>
                <c:pt idx="358">
                  <c:v>-1.5856432777028501E-2</c:v>
                </c:pt>
                <c:pt idx="359">
                  <c:v>-1.6003337484338898E-2</c:v>
                </c:pt>
                <c:pt idx="360">
                  <c:v>-1.6150771393287602E-2</c:v>
                </c:pt>
                <c:pt idx="361">
                  <c:v>-1.6298738764209598E-2</c:v>
                </c:pt>
                <c:pt idx="362">
                  <c:v>-1.6447243955203701E-2</c:v>
                </c:pt>
                <c:pt idx="363">
                  <c:v>-1.6596291424761898E-2</c:v>
                </c:pt>
                <c:pt idx="364">
                  <c:v>-1.6745885734494901E-2</c:v>
                </c:pt>
                <c:pt idx="365">
                  <c:v>-1.6896031551964799E-2</c:v>
                </c:pt>
                <c:pt idx="366">
                  <c:v>-1.7046733653623702E-2</c:v>
                </c:pt>
                <c:pt idx="367">
                  <c:v>-1.7197996927869299E-2</c:v>
                </c:pt>
                <c:pt idx="368">
                  <c:v>-1.73498263782179E-2</c:v>
                </c:pt>
                <c:pt idx="369">
                  <c:v>-1.7502227126603102E-2</c:v>
                </c:pt>
                <c:pt idx="370">
                  <c:v>-1.7655204416805199E-2</c:v>
                </c:pt>
                <c:pt idx="371">
                  <c:v>-1.7808763618018999E-2</c:v>
                </c:pt>
                <c:pt idx="372">
                  <c:v>-1.7962910228565498E-2</c:v>
                </c:pt>
                <c:pt idx="373">
                  <c:v>-1.8117649879754099E-2</c:v>
                </c:pt>
                <c:pt idx="374">
                  <c:v>-1.8272988339904799E-2</c:v>
                </c:pt>
                <c:pt idx="375">
                  <c:v>-1.84289315185374E-2</c:v>
                </c:pt>
                <c:pt idx="376">
                  <c:v>-1.8585485470735599E-2</c:v>
                </c:pt>
                <c:pt idx="377">
                  <c:v>-1.8742656401695999E-2</c:v>
                </c:pt>
                <c:pt idx="378">
                  <c:v>-1.8900450671471399E-2</c:v>
                </c:pt>
                <c:pt idx="379">
                  <c:v>-1.9058874799917899E-2</c:v>
                </c:pt>
                <c:pt idx="380">
                  <c:v>-1.9217935471858599E-2</c:v>
                </c:pt>
                <c:pt idx="381">
                  <c:v>-1.9377639542472201E-2</c:v>
                </c:pt>
                <c:pt idx="382">
                  <c:v>-1.95379940429217E-2</c:v>
                </c:pt>
                <c:pt idx="383">
                  <c:v>-1.9699006186236101E-2</c:v>
                </c:pt>
                <c:pt idx="384">
                  <c:v>-1.9860683373456599E-2</c:v>
                </c:pt>
                <c:pt idx="385">
                  <c:v>-2.0023033200064499E-2</c:v>
                </c:pt>
                <c:pt idx="386">
                  <c:v>-2.0186063462706301E-2</c:v>
                </c:pt>
                <c:pt idx="387">
                  <c:v>-2.03497821662325E-2</c:v>
                </c:pt>
                <c:pt idx="388">
                  <c:v>-2.05141975310685E-2</c:v>
                </c:pt>
                <c:pt idx="389">
                  <c:v>-2.0679318000936399E-2</c:v>
                </c:pt>
                <c:pt idx="390">
                  <c:v>-2.0845152250949801E-2</c:v>
                </c:pt>
                <c:pt idx="391">
                  <c:v>-2.1011709196102801E-2</c:v>
                </c:pt>
                <c:pt idx="392">
                  <c:v>-2.11789980001762E-2</c:v>
                </c:pt>
                <c:pt idx="393">
                  <c:v>-2.1347028085089599E-2</c:v>
                </c:pt>
                <c:pt idx="394">
                  <c:v>-2.1515809140723399E-2</c:v>
                </c:pt>
                <c:pt idx="395">
                  <c:v>-2.1685351135241799E-2</c:v>
                </c:pt>
                <c:pt idx="396">
                  <c:v>-2.1855664325948598E-2</c:v>
                </c:pt>
                <c:pt idx="397">
                  <c:v>-2.2026759270709701E-2</c:v>
                </c:pt>
                <c:pt idx="398">
                  <c:v>-2.2198646839979502E-2</c:v>
                </c:pt>
                <c:pt idx="399">
                  <c:v>-2.2371338229469202E-2</c:v>
                </c:pt>
                <c:pt idx="400">
                  <c:v>-2.2544844973502998E-2</c:v>
                </c:pt>
                <c:pt idx="401">
                  <c:v>-2.2719178959104799E-2</c:v>
                </c:pt>
                <c:pt idx="402">
                  <c:v>-2.2894352440867901E-2</c:v>
                </c:pt>
                <c:pt idx="403">
                  <c:v>-2.3070378056661001E-2</c:v>
                </c:pt>
                <c:pt idx="404">
                  <c:v>-2.3247268844229601E-2</c:v>
                </c:pt>
                <c:pt idx="405">
                  <c:v>-2.34250382587546E-2</c:v>
                </c:pt>
                <c:pt idx="406">
                  <c:v>-2.3603700191440001E-2</c:v>
                </c:pt>
                <c:pt idx="407">
                  <c:v>-2.3783268989201502E-2</c:v>
                </c:pt>
                <c:pt idx="408">
                  <c:v>-2.3963759475541201E-2</c:v>
                </c:pt>
                <c:pt idx="409">
                  <c:v>-2.4145186972693002E-2</c:v>
                </c:pt>
                <c:pt idx="410">
                  <c:v>-2.432756732514E-2</c:v>
                </c:pt>
                <c:pt idx="411">
                  <c:v>-2.45109169246066E-2</c:v>
                </c:pt>
                <c:pt idx="412">
                  <c:v>-2.4695252736641599E-2</c:v>
                </c:pt>
                <c:pt idx="413">
                  <c:v>-2.4880592328921099E-2</c:v>
                </c:pt>
                <c:pt idx="414">
                  <c:v>-2.50669539014063E-2</c:v>
                </c:pt>
                <c:pt idx="415">
                  <c:v>-2.5254356318512299E-2</c:v>
                </c:pt>
                <c:pt idx="416">
                  <c:v>-2.5442819143452599E-2</c:v>
                </c:pt>
                <c:pt idx="417">
                  <c:v>-2.5632362674944498E-2</c:v>
                </c:pt>
                <c:pt idx="418">
                  <c:v>-2.58230079864794E-2</c:v>
                </c:pt>
                <c:pt idx="419">
                  <c:v>-2.60147769683815E-2</c:v>
                </c:pt>
                <c:pt idx="420">
                  <c:v>-2.6207692372902099E-2</c:v>
                </c:pt>
                <c:pt idx="421">
                  <c:v>-2.6401777862625899E-2</c:v>
                </c:pt>
                <c:pt idx="422">
                  <c:v>-2.6597058062492799E-2</c:v>
                </c:pt>
                <c:pt idx="423">
                  <c:v>-2.67935586157741E-2</c:v>
                </c:pt>
                <c:pt idx="424">
                  <c:v>-2.69913062443813E-2</c:v>
                </c:pt>
                <c:pt idx="425">
                  <c:v>-2.7190328813924101E-2</c:v>
                </c:pt>
                <c:pt idx="426">
                  <c:v>-2.7390655403995198E-2</c:v>
                </c:pt>
                <c:pt idx="427">
                  <c:v>-2.7592316384197901E-2</c:v>
                </c:pt>
                <c:pt idx="428">
                  <c:v>-2.7795343496518601E-2</c:v>
                </c:pt>
                <c:pt idx="429">
                  <c:v>-2.7999769944697699E-2</c:v>
                </c:pt>
                <c:pt idx="430">
                  <c:v>-2.8205630491354799E-2</c:v>
                </c:pt>
                <c:pt idx="431">
                  <c:v>-2.8412961563711901E-2</c:v>
                </c:pt>
                <c:pt idx="432">
                  <c:v>-2.8621801368869899E-2</c:v>
                </c:pt>
                <c:pt idx="433">
                  <c:v>-2.8675672935831401E-2</c:v>
                </c:pt>
                <c:pt idx="434">
                  <c:v>-2.8730505574225001E-2</c:v>
                </c:pt>
                <c:pt idx="435">
                  <c:v>-2.8786319522717901E-2</c:v>
                </c:pt>
                <c:pt idx="436">
                  <c:v>-2.8843123097649099E-2</c:v>
                </c:pt>
                <c:pt idx="437">
                  <c:v>-2.8900924575523099E-2</c:v>
                </c:pt>
                <c:pt idx="438">
                  <c:v>-2.8959732189457299E-2</c:v>
                </c:pt>
                <c:pt idx="439">
                  <c:v>-2.9019554125529499E-2</c:v>
                </c:pt>
                <c:pt idx="440">
                  <c:v>-2.9080398519026499E-2</c:v>
                </c:pt>
                <c:pt idx="441">
                  <c:v>-2.9142273450591401E-2</c:v>
                </c:pt>
                <c:pt idx="442">
                  <c:v>-2.92051869422651E-2</c:v>
                </c:pt>
                <c:pt idx="443">
                  <c:v>-2.92691469534253E-2</c:v>
                </c:pt>
                <c:pt idx="444">
                  <c:v>-2.9334161376614602E-2</c:v>
                </c:pt>
                <c:pt idx="445">
                  <c:v>-2.9400238033261899E-2</c:v>
                </c:pt>
                <c:pt idx="446">
                  <c:v>-2.9467384669290698E-2</c:v>
                </c:pt>
                <c:pt idx="447">
                  <c:v>-2.95356089506143E-2</c:v>
                </c:pt>
                <c:pt idx="448">
                  <c:v>-2.9604918458516601E-2</c:v>
                </c:pt>
                <c:pt idx="449">
                  <c:v>-2.96753206849143E-2</c:v>
                </c:pt>
                <c:pt idx="450">
                  <c:v>-2.97468230275004E-2</c:v>
                </c:pt>
                <c:pt idx="451">
                  <c:v>-2.98194327847668E-2</c:v>
                </c:pt>
                <c:pt idx="452">
                  <c:v>-2.9893157150902398E-2</c:v>
                </c:pt>
                <c:pt idx="453">
                  <c:v>-2.99680032105673E-2</c:v>
                </c:pt>
                <c:pt idx="454">
                  <c:v>-3.0043977933539402E-2</c:v>
                </c:pt>
                <c:pt idx="455">
                  <c:v>-3.01210881692308E-2</c:v>
                </c:pt>
                <c:pt idx="456">
                  <c:v>-3.0199340641074199E-2</c:v>
                </c:pt>
                <c:pt idx="457">
                  <c:v>-3.0278741940775799E-2</c:v>
                </c:pt>
                <c:pt idx="458">
                  <c:v>-3.0359298522432399E-2</c:v>
                </c:pt>
                <c:pt idx="459">
                  <c:v>-3.0441016696512498E-2</c:v>
                </c:pt>
                <c:pt idx="460">
                  <c:v>-3.05239026236978E-2</c:v>
                </c:pt>
                <c:pt idx="461">
                  <c:v>-3.06079623085833E-2</c:v>
                </c:pt>
                <c:pt idx="462">
                  <c:v>-3.0693201593235801E-2</c:v>
                </c:pt>
                <c:pt idx="463">
                  <c:v>-3.0779626150606199E-2</c:v>
                </c:pt>
                <c:pt idx="464">
                  <c:v>-3.0867241477796702E-2</c:v>
                </c:pt>
                <c:pt idx="465">
                  <c:v>-3.0956052889178999E-2</c:v>
                </c:pt>
                <c:pt idx="466">
                  <c:v>-3.1046065509362199E-2</c:v>
                </c:pt>
                <c:pt idx="467">
                  <c:v>-3.1137284266009299E-2</c:v>
                </c:pt>
                <c:pt idx="468">
                  <c:v>-3.1229713882500201E-2</c:v>
                </c:pt>
                <c:pt idx="469">
                  <c:v>-3.13233588704388E-2</c:v>
                </c:pt>
                <c:pt idx="470">
                  <c:v>-3.1418223522004698E-2</c:v>
                </c:pt>
                <c:pt idx="471">
                  <c:v>-3.1514311902145403E-2</c:v>
                </c:pt>
                <c:pt idx="472">
                  <c:v>-3.1611627840609002E-2</c:v>
                </c:pt>
                <c:pt idx="473">
                  <c:v>-3.1710174923817301E-2</c:v>
                </c:pt>
                <c:pt idx="474">
                  <c:v>-3.1809956486573303E-2</c:v>
                </c:pt>
                <c:pt idx="475">
                  <c:v>-3.1910975603608498E-2</c:v>
                </c:pt>
                <c:pt idx="476">
                  <c:v>-3.20132350809633E-2</c:v>
                </c:pt>
                <c:pt idx="477">
                  <c:v>-3.2116737447202198E-2</c:v>
                </c:pt>
                <c:pt idx="478">
                  <c:v>-3.2221484944461899E-2</c:v>
                </c:pt>
                <c:pt idx="479">
                  <c:v>-3.2327479519332299E-2</c:v>
                </c:pt>
                <c:pt idx="480">
                  <c:v>-3.24347228135679E-2</c:v>
                </c:pt>
                <c:pt idx="481">
                  <c:v>-3.2543216154632501E-2</c:v>
                </c:pt>
                <c:pt idx="482">
                  <c:v>-3.2652960546071801E-2</c:v>
                </c:pt>
                <c:pt idx="483">
                  <c:v>-3.2763956657718099E-2</c:v>
                </c:pt>
                <c:pt idx="484">
                  <c:v>-3.2876204815724598E-2</c:v>
                </c:pt>
                <c:pt idx="485">
                  <c:v>-3.2989704992429897E-2</c:v>
                </c:pt>
                <c:pt idx="486">
                  <c:v>-3.3104456796051701E-2</c:v>
                </c:pt>
                <c:pt idx="487">
                  <c:v>-3.3220459460213403E-2</c:v>
                </c:pt>
                <c:pt idx="488">
                  <c:v>-3.3337711833299401E-2</c:v>
                </c:pt>
                <c:pt idx="489">
                  <c:v>-3.3456212367644497E-2</c:v>
                </c:pt>
                <c:pt idx="490">
                  <c:v>-3.35759591085538E-2</c:v>
                </c:pt>
                <c:pt idx="491">
                  <c:v>-3.3696949683160601E-2</c:v>
                </c:pt>
                <c:pt idx="492">
                  <c:v>-3.3819181289115097E-2</c:v>
                </c:pt>
                <c:pt idx="493">
                  <c:v>-3.3942650683115201E-2</c:v>
                </c:pt>
                <c:pt idx="494">
                  <c:v>-3.4067354169272902E-2</c:v>
                </c:pt>
                <c:pt idx="495">
                  <c:v>-3.4193287587325198E-2</c:v>
                </c:pt>
                <c:pt idx="496">
                  <c:v>-3.4320446300688E-2</c:v>
                </c:pt>
                <c:pt idx="497">
                  <c:v>-3.44488251843574E-2</c:v>
                </c:pt>
                <c:pt idx="498">
                  <c:v>-3.4578418612661997E-2</c:v>
                </c:pt>
                <c:pt idx="499">
                  <c:v>-3.4709220446869998E-2</c:v>
                </c:pt>
                <c:pt idx="500">
                  <c:v>-3.48412240226528E-2</c:v>
                </c:pt>
                <c:pt idx="501">
                  <c:v>-3.4974422137413697E-2</c:v>
                </c:pt>
                <c:pt idx="502">
                  <c:v>-3.5108807037483501E-2</c:v>
                </c:pt>
                <c:pt idx="503">
                  <c:v>-3.5244370405188498E-2</c:v>
                </c:pt>
                <c:pt idx="504">
                  <c:v>-3.5381103345798602E-2</c:v>
                </c:pt>
                <c:pt idx="505">
                  <c:v>-3.5518996374359797E-2</c:v>
                </c:pt>
                <c:pt idx="506">
                  <c:v>-3.5658039402419503E-2</c:v>
                </c:pt>
                <c:pt idx="507">
                  <c:v>-3.5798221724650997E-2</c:v>
                </c:pt>
                <c:pt idx="508">
                  <c:v>-3.5939532005385799E-2</c:v>
                </c:pt>
                <c:pt idx="509">
                  <c:v>-3.6081958265061803E-2</c:v>
                </c:pt>
                <c:pt idx="510">
                  <c:v>-3.6225487866597302E-2</c:v>
                </c:pt>
                <c:pt idx="511">
                  <c:v>-3.6370107501699403E-2</c:v>
                </c:pt>
                <c:pt idx="512">
                  <c:v>-3.6515803177121102E-2</c:v>
                </c:pt>
                <c:pt idx="513">
                  <c:v>-3.6662560200871698E-2</c:v>
                </c:pt>
                <c:pt idx="514">
                  <c:v>-3.6810363168400702E-2</c:v>
                </c:pt>
                <c:pt idx="515">
                  <c:v>-3.69591959487615E-2</c:v>
                </c:pt>
                <c:pt idx="516">
                  <c:v>-3.7109041670773002E-2</c:v>
                </c:pt>
                <c:pt idx="517">
                  <c:v>-3.7259882709191498E-2</c:v>
                </c:pt>
                <c:pt idx="518">
                  <c:v>-3.7411700670910202E-2</c:v>
                </c:pt>
                <c:pt idx="519">
                  <c:v>-3.7564476381200897E-2</c:v>
                </c:pt>
                <c:pt idx="520">
                  <c:v>-3.7718189870017599E-2</c:v>
                </c:pt>
                <c:pt idx="521">
                  <c:v>-3.7872820358380702E-2</c:v>
                </c:pt>
                <c:pt idx="522">
                  <c:v>-3.8028346244858499E-2</c:v>
                </c:pt>
                <c:pt idx="523">
                  <c:v>-3.8184745092172297E-2</c:v>
                </c:pt>
                <c:pt idx="524">
                  <c:v>-3.8341993613941902E-2</c:v>
                </c:pt>
                <c:pt idx="525">
                  <c:v>-3.8500067661600502E-2</c:v>
                </c:pt>
                <c:pt idx="526">
                  <c:v>-3.8658942211497703E-2</c:v>
                </c:pt>
                <c:pt idx="527">
                  <c:v>-3.8818591352223299E-2</c:v>
                </c:pt>
                <c:pt idx="528">
                  <c:v>-3.8978988272175399E-2</c:v>
                </c:pt>
                <c:pt idx="529">
                  <c:v>-3.9140105247401698E-2</c:v>
                </c:pt>
                <c:pt idx="530">
                  <c:v>-3.9301913629749899E-2</c:v>
                </c:pt>
                <c:pt idx="531">
                  <c:v>-3.94643838353528E-2</c:v>
                </c:pt>
                <c:pt idx="532">
                  <c:v>-3.9627485333487603E-2</c:v>
                </c:pt>
                <c:pt idx="533">
                  <c:v>-3.9791186635843502E-2</c:v>
                </c:pt>
                <c:pt idx="534">
                  <c:v>-3.9955455286235203E-2</c:v>
                </c:pt>
                <c:pt idx="535">
                  <c:v>-4.0120257850801998E-2</c:v>
                </c:pt>
                <c:pt idx="536">
                  <c:v>-4.0285559908737299E-2</c:v>
                </c:pt>
                <c:pt idx="537">
                  <c:v>-4.04513260435862E-2</c:v>
                </c:pt>
                <c:pt idx="538">
                  <c:v>-4.0617519835165802E-2</c:v>
                </c:pt>
                <c:pt idx="539">
                  <c:v>-4.0784103852148597E-2</c:v>
                </c:pt>
                <c:pt idx="540">
                  <c:v>-4.0951039645366102E-2</c:v>
                </c:pt>
                <c:pt idx="541">
                  <c:v>-4.1118287741881102E-2</c:v>
                </c:pt>
                <c:pt idx="542">
                  <c:v>-4.1285807639889198E-2</c:v>
                </c:pt>
                <c:pt idx="543">
                  <c:v>-4.1453557804502703E-2</c:v>
                </c:pt>
                <c:pt idx="544">
                  <c:v>-4.1621495664484601E-2</c:v>
                </c:pt>
                <c:pt idx="545">
                  <c:v>-4.1789577609990497E-2</c:v>
                </c:pt>
                <c:pt idx="546">
                  <c:v>-4.19577589913896E-2</c:v>
                </c:pt>
                <c:pt idx="547">
                  <c:v>-4.2125994119235198E-2</c:v>
                </c:pt>
                <c:pt idx="548">
                  <c:v>-4.2294236265454199E-2</c:v>
                </c:pt>
                <c:pt idx="549">
                  <c:v>-4.24624376658366E-2</c:v>
                </c:pt>
                <c:pt idx="550">
                  <c:v>-4.2630549523903702E-2</c:v>
                </c:pt>
                <c:pt idx="551">
                  <c:v>-4.2798522016237198E-2</c:v>
                </c:pt>
                <c:pt idx="552">
                  <c:v>-4.2966304299358798E-2</c:v>
                </c:pt>
                <c:pt idx="553">
                  <c:v>-4.3133844518249101E-2</c:v>
                </c:pt>
                <c:pt idx="554">
                  <c:v>-4.3301089816603099E-2</c:v>
                </c:pt>
                <c:pt idx="555">
                  <c:v>-4.3467986348919602E-2</c:v>
                </c:pt>
                <c:pt idx="556">
                  <c:v>-4.3634479294527698E-2</c:v>
                </c:pt>
                <c:pt idx="557">
                  <c:v>-4.3800512873658902E-2</c:v>
                </c:pt>
                <c:pt idx="558">
                  <c:v>-4.3966030365674702E-2</c:v>
                </c:pt>
                <c:pt idx="559">
                  <c:v>-4.4130974129568602E-2</c:v>
                </c:pt>
                <c:pt idx="560">
                  <c:v>-4.4295285626859901E-2</c:v>
                </c:pt>
                <c:pt idx="561">
                  <c:v>-4.4458905447008597E-2</c:v>
                </c:pt>
                <c:pt idx="562">
                  <c:v>-4.4621773335479203E-2</c:v>
                </c:pt>
                <c:pt idx="563">
                  <c:v>-4.4783828224588602E-2</c:v>
                </c:pt>
                <c:pt idx="564">
                  <c:v>-4.49450082672826E-2</c:v>
                </c:pt>
                <c:pt idx="565">
                  <c:v>-4.51052508739802E-2</c:v>
                </c:pt>
                <c:pt idx="566">
                  <c:v>-4.5264492752643798E-2</c:v>
                </c:pt>
                <c:pt idx="567">
                  <c:v>-4.5422669952225499E-2</c:v>
                </c:pt>
                <c:pt idx="568">
                  <c:v>-4.5579717909656099E-2</c:v>
                </c:pt>
                <c:pt idx="569">
                  <c:v>-4.5735571500539703E-2</c:v>
                </c:pt>
                <c:pt idx="570">
                  <c:v>-4.5890165093731901E-2</c:v>
                </c:pt>
                <c:pt idx="571">
                  <c:v>-4.6043432609975801E-2</c:v>
                </c:pt>
                <c:pt idx="572">
                  <c:v>-4.6195307584781298E-2</c:v>
                </c:pt>
                <c:pt idx="573">
                  <c:v>-4.6345723235740398E-2</c:v>
                </c:pt>
                <c:pt idx="574">
                  <c:v>-4.6494612534467898E-2</c:v>
                </c:pt>
                <c:pt idx="575">
                  <c:v>-4.6641908283375902E-2</c:v>
                </c:pt>
                <c:pt idx="576">
                  <c:v>-4.6787543197483003E-2</c:v>
                </c:pt>
                <c:pt idx="577">
                  <c:v>-4.6931449991472501E-2</c:v>
                </c:pt>
                <c:pt idx="578">
                  <c:v>-4.7073561472217897E-2</c:v>
                </c:pt>
                <c:pt idx="579">
                  <c:v>-4.7213810636995902E-2</c:v>
                </c:pt>
                <c:pt idx="580">
                  <c:v>-4.7352130777615298E-2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4BE-4653-B432-BC877925E7CC}"/>
            </c:ext>
          </c:extLst>
        </c:ser>
        <c:ser>
          <c:idx val="6"/>
          <c:order val="6"/>
          <c:tx>
            <c:v>0% 200 kPa</c:v>
          </c:tx>
          <c:spPr>
            <a:ln w="2880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Exp_res!$Y$3:$Y$150</c:f>
              <c:numCache>
                <c:formatCode>General</c:formatCode>
                <c:ptCount val="148"/>
                <c:pt idx="0">
                  <c:v>0</c:v>
                </c:pt>
                <c:pt idx="1">
                  <c:v>1.0065585056847201E-3</c:v>
                </c:pt>
                <c:pt idx="2">
                  <c:v>4.0262340227389002E-3</c:v>
                </c:pt>
                <c:pt idx="3">
                  <c:v>8.0524680454777901E-3</c:v>
                </c:pt>
                <c:pt idx="4">
                  <c:v>1.1072143562532E-2</c:v>
                </c:pt>
                <c:pt idx="5">
                  <c:v>1.6608215343797899E-2</c:v>
                </c:pt>
                <c:pt idx="6">
                  <c:v>2.3150845630748599E-2</c:v>
                </c:pt>
                <c:pt idx="7">
                  <c:v>3.0196755170541701E-2</c:v>
                </c:pt>
                <c:pt idx="8">
                  <c:v>3.6236106204650002E-2</c:v>
                </c:pt>
                <c:pt idx="9">
                  <c:v>4.1772177985916002E-2</c:v>
                </c:pt>
                <c:pt idx="10">
                  <c:v>4.8314808272866799E-2</c:v>
                </c:pt>
                <c:pt idx="11">
                  <c:v>5.5863997065502199E-2</c:v>
                </c:pt>
                <c:pt idx="12">
                  <c:v>6.1903348099610497E-2</c:v>
                </c:pt>
                <c:pt idx="13">
                  <c:v>6.7942699133718795E-2</c:v>
                </c:pt>
                <c:pt idx="14">
                  <c:v>7.3982050167827204E-2</c:v>
                </c:pt>
                <c:pt idx="15">
                  <c:v>8.0021401201935502E-2</c:v>
                </c:pt>
                <c:pt idx="16">
                  <c:v>8.9080427753098004E-2</c:v>
                </c:pt>
                <c:pt idx="17">
                  <c:v>9.5623058040048697E-2</c:v>
                </c:pt>
                <c:pt idx="18">
                  <c:v>0.103172246832684</c:v>
                </c:pt>
                <c:pt idx="19">
                  <c:v>0.11575422815374301</c:v>
                </c:pt>
                <c:pt idx="20">
                  <c:v>0.13135588499185599</c:v>
                </c:pt>
                <c:pt idx="21">
                  <c:v>0.139911632290177</c:v>
                </c:pt>
                <c:pt idx="22">
                  <c:v>0.15048049659986601</c:v>
                </c:pt>
                <c:pt idx="23">
                  <c:v>0.16155264016239801</c:v>
                </c:pt>
                <c:pt idx="24">
                  <c:v>0.17212150447208799</c:v>
                </c:pt>
                <c:pt idx="25">
                  <c:v>0.18168381027609301</c:v>
                </c:pt>
                <c:pt idx="26">
                  <c:v>0.200808421884102</c:v>
                </c:pt>
                <c:pt idx="27">
                  <c:v>0</c:v>
                </c:pt>
                <c:pt idx="28">
                  <c:v>2.51600778316538E-3</c:v>
                </c:pt>
                <c:pt idx="29">
                  <c:v>5.5352171229638399E-3</c:v>
                </c:pt>
                <c:pt idx="30">
                  <c:v>9.0576280193953706E-3</c:v>
                </c:pt>
                <c:pt idx="31">
                  <c:v>1.25800389158269E-2</c:v>
                </c:pt>
                <c:pt idx="32">
                  <c:v>2.0128062265322998E-2</c:v>
                </c:pt>
                <c:pt idx="33">
                  <c:v>3.01920933979846E-2</c:v>
                </c:pt>
                <c:pt idx="34">
                  <c:v>4.2772132313811502E-2</c:v>
                </c:pt>
                <c:pt idx="35">
                  <c:v>4.8810550993408398E-2</c:v>
                </c:pt>
                <c:pt idx="36">
                  <c:v>6.0887388352602198E-2</c:v>
                </c:pt>
                <c:pt idx="37">
                  <c:v>7.2461024155163006E-2</c:v>
                </c:pt>
                <c:pt idx="38">
                  <c:v>8.5041063070989895E-2</c:v>
                </c:pt>
                <c:pt idx="39">
                  <c:v>0.10567232689294601</c:v>
                </c:pt>
                <c:pt idx="40">
                  <c:v>0.11422675335570801</c:v>
                </c:pt>
                <c:pt idx="41">
                  <c:v>0.133348412507765</c:v>
                </c:pt>
                <c:pt idx="42">
                  <c:v>0.14290924208379399</c:v>
                </c:pt>
                <c:pt idx="43">
                  <c:v>0.155992482556254</c:v>
                </c:pt>
                <c:pt idx="44">
                  <c:v>0.17159173081187901</c:v>
                </c:pt>
                <c:pt idx="45">
                  <c:v>0.182158963501174</c:v>
                </c:pt>
                <c:pt idx="46">
                  <c:v>0.18970698685067</c:v>
                </c:pt>
                <c:pt idx="47">
                  <c:v>0.198764614870065</c:v>
                </c:pt>
                <c:pt idx="48">
                  <c:v>0.20329342887976301</c:v>
                </c:pt>
              </c:numCache>
            </c:numRef>
          </c:xVal>
          <c:yVal>
            <c:numRef>
              <c:f>Exp_res!$AA$3:$AA$150</c:f>
              <c:numCache>
                <c:formatCode>0.00000</c:formatCode>
                <c:ptCount val="148"/>
                <c:pt idx="0">
                  <c:v>0</c:v>
                </c:pt>
                <c:pt idx="1">
                  <c:v>1.3790681987240099E-3</c:v>
                </c:pt>
                <c:pt idx="2">
                  <c:v>1.8432423729286701E-3</c:v>
                </c:pt>
                <c:pt idx="3">
                  <c:v>2.6505018063280898E-3</c:v>
                </c:pt>
                <c:pt idx="4">
                  <c:v>2.6505018063280898E-3</c:v>
                </c:pt>
                <c:pt idx="5">
                  <c:v>1.5001571137339201E-3</c:v>
                </c:pt>
                <c:pt idx="6">
                  <c:v>-5.7853592726958298E-4</c:v>
                </c:pt>
                <c:pt idx="7">
                  <c:v>-2.8792253124579302E-3</c:v>
                </c:pt>
                <c:pt idx="8">
                  <c:v>-4.6686503898266396E-3</c:v>
                </c:pt>
                <c:pt idx="9">
                  <c:v>-6.6867989733251903E-3</c:v>
                </c:pt>
                <c:pt idx="10">
                  <c:v>-8.8731266054486203E-3</c:v>
                </c:pt>
                <c:pt idx="11">
                  <c:v>-1.2909423772445699E-2</c:v>
                </c:pt>
                <c:pt idx="12">
                  <c:v>-1.41135857605998E-2</c:v>
                </c:pt>
                <c:pt idx="13">
                  <c:v>-1.56675601698937E-2</c:v>
                </c:pt>
                <c:pt idx="14">
                  <c:v>-1.6992811073057799E-2</c:v>
                </c:pt>
                <c:pt idx="15">
                  <c:v>-1.8896597903491401E-2</c:v>
                </c:pt>
                <c:pt idx="16">
                  <c:v>-2.0739840276420101E-2</c:v>
                </c:pt>
                <c:pt idx="17">
                  <c:v>-2.20650911795841E-2</c:v>
                </c:pt>
                <c:pt idx="18">
                  <c:v>-2.3336524787188201E-2</c:v>
                </c:pt>
                <c:pt idx="19">
                  <c:v>-2.57515759254415E-2</c:v>
                </c:pt>
                <c:pt idx="20">
                  <c:v>-2.9034430954599101E-2</c:v>
                </c:pt>
                <c:pt idx="21">
                  <c:v>-3.03596818577632E-2</c:v>
                </c:pt>
                <c:pt idx="22">
                  <c:v>-3.1341847501732398E-2</c:v>
                </c:pt>
                <c:pt idx="23">
                  <c:v>-3.2263468688196802E-2</c:v>
                </c:pt>
                <c:pt idx="24">
                  <c:v>-3.3070728121596199E-2</c:v>
                </c:pt>
                <c:pt idx="25">
                  <c:v>-3.3763625801930701E-2</c:v>
                </c:pt>
                <c:pt idx="26">
                  <c:v>-3.4967787790084803E-2</c:v>
                </c:pt>
                <c:pt idx="27">
                  <c:v>0</c:v>
                </c:pt>
                <c:pt idx="28">
                  <c:v>1.26373017560394E-3</c:v>
                </c:pt>
                <c:pt idx="29">
                  <c:v>1.43850137010236E-3</c:v>
                </c:pt>
                <c:pt idx="30">
                  <c:v>2.8165050190321899E-3</c:v>
                </c:pt>
                <c:pt idx="31">
                  <c:v>2.4131868778820001E-3</c:v>
                </c:pt>
                <c:pt idx="32">
                  <c:v>7.9991431328121899E-4</c:v>
                </c:pt>
                <c:pt idx="33">
                  <c:v>-1.32422789677647E-3</c:v>
                </c:pt>
                <c:pt idx="34">
                  <c:v>-5.3574093082784102E-3</c:v>
                </c:pt>
                <c:pt idx="35">
                  <c:v>-7.25972654070349E-3</c:v>
                </c:pt>
                <c:pt idx="36">
                  <c:v>-1.18642753188349E-2</c:v>
                </c:pt>
                <c:pt idx="37">
                  <c:v>-1.50840984790173E-2</c:v>
                </c:pt>
                <c:pt idx="38">
                  <c:v>-1.7618280799244299E-2</c:v>
                </c:pt>
                <c:pt idx="39">
                  <c:v>-2.2108556104049801E-2</c:v>
                </c:pt>
                <c:pt idx="40">
                  <c:v>-2.4353693756452601E-2</c:v>
                </c:pt>
                <c:pt idx="41">
                  <c:v>-2.73516919390023E-2</c:v>
                </c:pt>
                <c:pt idx="42">
                  <c:v>-2.83868751679545E-2</c:v>
                </c:pt>
                <c:pt idx="43">
                  <c:v>-2.9482556118079199E-2</c:v>
                </c:pt>
                <c:pt idx="44">
                  <c:v>-3.1263877908159203E-2</c:v>
                </c:pt>
                <c:pt idx="45">
                  <c:v>-3.1841967243807799E-2</c:v>
                </c:pt>
                <c:pt idx="46">
                  <c:v>-3.2588105804935603E-2</c:v>
                </c:pt>
                <c:pt idx="47">
                  <c:v>-3.3280468613910097E-2</c:v>
                </c:pt>
                <c:pt idx="48">
                  <c:v>-3.3219970892737601E-2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4BE-4653-B432-BC877925E7CC}"/>
            </c:ext>
          </c:extLst>
        </c:ser>
        <c:ser>
          <c:idx val="7"/>
          <c:order val="7"/>
          <c:tx>
            <c:v>0.5% 200kPa</c:v>
          </c:tx>
          <c:spPr>
            <a:ln w="2880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Exp_res!$AC$3:$AC$150</c:f>
              <c:numCache>
                <c:formatCode>General</c:formatCode>
                <c:ptCount val="148"/>
                <c:pt idx="0">
                  <c:v>0</c:v>
                </c:pt>
                <c:pt idx="1">
                  <c:v>2.0134233859892101E-3</c:v>
                </c:pt>
                <c:pt idx="2">
                  <c:v>5.5369143114703404E-3</c:v>
                </c:pt>
                <c:pt idx="3">
                  <c:v>9.0604052369514607E-3</c:v>
                </c:pt>
                <c:pt idx="4">
                  <c:v>1.3087252008929901E-2</c:v>
                </c:pt>
                <c:pt idx="5">
                  <c:v>1.8120810473902901E-2</c:v>
                </c:pt>
                <c:pt idx="6">
                  <c:v>3.12080624828328E-2</c:v>
                </c:pt>
                <c:pt idx="7">
                  <c:v>4.1275179412778903E-2</c:v>
                </c:pt>
                <c:pt idx="8">
                  <c:v>5.9395989886681801E-2</c:v>
                </c:pt>
                <c:pt idx="9">
                  <c:v>6.6442971737644005E-2</c:v>
                </c:pt>
                <c:pt idx="10">
                  <c:v>7.7013444514087398E-2</c:v>
                </c:pt>
                <c:pt idx="11">
                  <c:v>8.9597340676520004E-2</c:v>
                </c:pt>
                <c:pt idx="12">
                  <c:v>9.9664457606466E-2</c:v>
                </c:pt>
                <c:pt idx="13">
                  <c:v>0.111744997922401</c:v>
                </c:pt>
                <c:pt idx="14">
                  <c:v>0.12130875900585</c:v>
                </c:pt>
                <c:pt idx="15">
                  <c:v>0.136409434400769</c:v>
                </c:pt>
                <c:pt idx="16">
                  <c:v>0.14395977209822899</c:v>
                </c:pt>
                <c:pt idx="17">
                  <c:v>0.14899333056320199</c:v>
                </c:pt>
                <c:pt idx="18">
                  <c:v>0.15956380333964501</c:v>
                </c:pt>
                <c:pt idx="19">
                  <c:v>0.17567119042755899</c:v>
                </c:pt>
                <c:pt idx="20">
                  <c:v>0.194295356747959</c:v>
                </c:pt>
                <c:pt idx="21">
                  <c:v>0.20587254121739701</c:v>
                </c:pt>
                <c:pt idx="22">
                  <c:v>0</c:v>
                </c:pt>
                <c:pt idx="23">
                  <c:v>2.0135405538721099E-3</c:v>
                </c:pt>
                <c:pt idx="24">
                  <c:v>3.0203108308081701E-3</c:v>
                </c:pt>
                <c:pt idx="25">
                  <c:v>6.5440068000843597E-3</c:v>
                </c:pt>
                <c:pt idx="26">
                  <c:v>1.0067702769360601E-2</c:v>
                </c:pt>
                <c:pt idx="27">
                  <c:v>1.61083244309769E-2</c:v>
                </c:pt>
                <c:pt idx="28">
                  <c:v>2.71827974772735E-2</c:v>
                </c:pt>
                <c:pt idx="29">
                  <c:v>3.8760655662038103E-2</c:v>
                </c:pt>
                <c:pt idx="30">
                  <c:v>4.8324973292930701E-2</c:v>
                </c:pt>
                <c:pt idx="31">
                  <c:v>5.5875750369951099E-2</c:v>
                </c:pt>
                <c:pt idx="32">
                  <c:v>6.1916372031567399E-2</c:v>
                </c:pt>
                <c:pt idx="33">
                  <c:v>7.1480689662459906E-2</c:v>
                </c:pt>
                <c:pt idx="34">
                  <c:v>8.1548392431820493E-2</c:v>
                </c:pt>
                <c:pt idx="35">
                  <c:v>9.4636406031989195E-2</c:v>
                </c:pt>
                <c:pt idx="36">
                  <c:v>0.108227804770626</c:v>
                </c:pt>
                <c:pt idx="37">
                  <c:v>0.117288737263051</c:v>
                </c:pt>
                <c:pt idx="38">
                  <c:v>0.131383521140155</c:v>
                </c:pt>
                <c:pt idx="39">
                  <c:v>0.14145122390951601</c:v>
                </c:pt>
                <c:pt idx="40">
                  <c:v>0.16209001458670499</c:v>
                </c:pt>
                <c:pt idx="41">
                  <c:v>0.18021187957155399</c:v>
                </c:pt>
                <c:pt idx="42">
                  <c:v>0.193299893171723</c:v>
                </c:pt>
                <c:pt idx="43">
                  <c:v>0.20286421080261499</c:v>
                </c:pt>
              </c:numCache>
            </c:numRef>
          </c:xVal>
          <c:yVal>
            <c:numRef>
              <c:f>Exp_res!$AE$3:$AE$150</c:f>
              <c:numCache>
                <c:formatCode>General</c:formatCode>
                <c:ptCount val="148"/>
                <c:pt idx="0">
                  <c:v>0</c:v>
                </c:pt>
                <c:pt idx="1">
                  <c:v>8.6173247366096498E-4</c:v>
                </c:pt>
                <c:pt idx="2">
                  <c:v>1.6090161031638299E-3</c:v>
                </c:pt>
                <c:pt idx="3">
                  <c:v>2.1341343293009799E-3</c:v>
                </c:pt>
                <c:pt idx="4">
                  <c:v>1.8446460764305001E-3</c:v>
                </c:pt>
                <c:pt idx="5">
                  <c:v>6.3283478534477096E-4</c:v>
                </c:pt>
                <c:pt idx="6">
                  <c:v>-3.6960244378114798E-3</c:v>
                </c:pt>
                <c:pt idx="7">
                  <c:v>-9.1155138229448793E-3</c:v>
                </c:pt>
                <c:pt idx="8">
                  <c:v>-1.33770501965964E-2</c:v>
                </c:pt>
                <c:pt idx="9">
                  <c:v>-1.49927985847107E-2</c:v>
                </c:pt>
                <c:pt idx="10">
                  <c:v>-1.6494098128666899E-2</c:v>
                </c:pt>
                <c:pt idx="11">
                  <c:v>-1.77059094197526E-2</c:v>
                </c:pt>
                <c:pt idx="12">
                  <c:v>-1.8513783613809801E-2</c:v>
                </c:pt>
                <c:pt idx="13">
                  <c:v>-1.9550555496183099E-2</c:v>
                </c:pt>
                <c:pt idx="14">
                  <c:v>-1.9840043749053599E-2</c:v>
                </c:pt>
                <c:pt idx="15">
                  <c:v>-2.0991264475585001E-2</c:v>
                </c:pt>
                <c:pt idx="16">
                  <c:v>-2.1570240981326001E-2</c:v>
                </c:pt>
                <c:pt idx="17">
                  <c:v>-2.1974178078354601E-2</c:v>
                </c:pt>
                <c:pt idx="18">
                  <c:v>-2.2660871143303198E-2</c:v>
                </c:pt>
                <c:pt idx="19">
                  <c:v>-2.34148870577565E-2</c:v>
                </c:pt>
                <c:pt idx="20">
                  <c:v>-2.50844937254746E-2</c:v>
                </c:pt>
                <c:pt idx="21">
                  <c:v>-2.64713444252727E-2</c:v>
                </c:pt>
                <c:pt idx="22">
                  <c:v>0</c:v>
                </c:pt>
                <c:pt idx="23">
                  <c:v>1.09768195927698E-3</c:v>
                </c:pt>
                <c:pt idx="24">
                  <c:v>8.0810941787262105E-4</c:v>
                </c:pt>
                <c:pt idx="25">
                  <c:v>2.0202735446815498E-3</c:v>
                </c:pt>
                <c:pt idx="26">
                  <c:v>2.0202735446815498E-3</c:v>
                </c:pt>
                <c:pt idx="27">
                  <c:v>1.0370737529365301E-3</c:v>
                </c:pt>
                <c:pt idx="28">
                  <c:v>-2.4175940084689199E-3</c:v>
                </c:pt>
                <c:pt idx="29">
                  <c:v>-7.2056423093642E-3</c:v>
                </c:pt>
                <c:pt idx="30">
                  <c:v>-1.0667044315918601E-2</c:v>
                </c:pt>
                <c:pt idx="31">
                  <c:v>-1.28556739893236E-2</c:v>
                </c:pt>
                <c:pt idx="32">
                  <c:v>-1.47614653664732E-2</c:v>
                </c:pt>
                <c:pt idx="33">
                  <c:v>-1.79939030379637E-2</c:v>
                </c:pt>
                <c:pt idx="34">
                  <c:v>-2.0936768168049801E-2</c:v>
                </c:pt>
                <c:pt idx="35">
                  <c:v>-2.43914359294553E-2</c:v>
                </c:pt>
                <c:pt idx="36">
                  <c:v>-2.7273692853201002E-2</c:v>
                </c:pt>
                <c:pt idx="37">
                  <c:v>-2.8256892644946002E-2</c:v>
                </c:pt>
                <c:pt idx="38">
                  <c:v>-3.0102075815755101E-2</c:v>
                </c:pt>
                <c:pt idx="39">
                  <c:v>-3.08495770272873E-2</c:v>
                </c:pt>
                <c:pt idx="40">
                  <c:v>-3.30988149070328E-2</c:v>
                </c:pt>
                <c:pt idx="41">
                  <c:v>-3.4715033742777998E-2</c:v>
                </c:pt>
                <c:pt idx="42">
                  <c:v>-3.5698233534522998E-2</c:v>
                </c:pt>
                <c:pt idx="43">
                  <c:v>-3.63312525785233E-2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4BE-4653-B432-BC877925E7CC}"/>
            </c:ext>
          </c:extLst>
        </c:ser>
        <c:ser>
          <c:idx val="8"/>
          <c:order val="8"/>
          <c:tx>
            <c:strRef>
              <c:f>Exp_res!$AG$1:$AI$1</c:f>
              <c:strCache>
                <c:ptCount val="1"/>
                <c:pt idx="0">
                  <c:v>200 KPA 1,00% L51</c:v>
                </c:pt>
              </c:strCache>
            </c:strRef>
          </c:tx>
          <c:spPr>
            <a:ln w="2880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Exp_res!$AG$3:$AG$150</c:f>
              <c:numCache>
                <c:formatCode>General</c:formatCode>
                <c:ptCount val="148"/>
                <c:pt idx="0">
                  <c:v>0</c:v>
                </c:pt>
                <c:pt idx="1">
                  <c:v>2.5188707169412601E-3</c:v>
                </c:pt>
                <c:pt idx="2">
                  <c:v>7.0528380074355301E-3</c:v>
                </c:pt>
                <c:pt idx="3">
                  <c:v>1.05792570111533E-2</c:v>
                </c:pt>
                <c:pt idx="4">
                  <c:v>1.7128320875200598E-2</c:v>
                </c:pt>
                <c:pt idx="5">
                  <c:v>2.7203803742965601E-2</c:v>
                </c:pt>
                <c:pt idx="6">
                  <c:v>3.9294383184283702E-2</c:v>
                </c:pt>
                <c:pt idx="7">
                  <c:v>5.0881188482213499E-2</c:v>
                </c:pt>
                <c:pt idx="8">
                  <c:v>6.0452897206590202E-2</c:v>
                </c:pt>
                <c:pt idx="9">
                  <c:v>7.0024605930967002E-2</c:v>
                </c:pt>
                <c:pt idx="10">
                  <c:v>7.9596314655343794E-2</c:v>
                </c:pt>
                <c:pt idx="11">
                  <c:v>9.0679345809885403E-2</c:v>
                </c:pt>
                <c:pt idx="12">
                  <c:v>0.102769925251203</c:v>
                </c:pt>
                <c:pt idx="13">
                  <c:v>0.11435673054913301</c:v>
                </c:pt>
                <c:pt idx="14">
                  <c:v>0.129469954850781</c:v>
                </c:pt>
                <c:pt idx="15">
                  <c:v>0.143575630865652</c:v>
                </c:pt>
                <c:pt idx="16">
                  <c:v>0.15566621030697</c:v>
                </c:pt>
                <c:pt idx="17">
                  <c:v>0.169268112178453</c:v>
                </c:pt>
                <c:pt idx="18">
                  <c:v>0.184885110623488</c:v>
                </c:pt>
                <c:pt idx="19">
                  <c:v>0.19899078663836001</c:v>
                </c:pt>
                <c:pt idx="20">
                  <c:v>0.212088914366454</c:v>
                </c:pt>
                <c:pt idx="21">
                  <c:v>0</c:v>
                </c:pt>
                <c:pt idx="22">
                  <c:v>2.5171848553815399E-3</c:v>
                </c:pt>
                <c:pt idx="23">
                  <c:v>6.0412436529156998E-3</c:v>
                </c:pt>
                <c:pt idx="24">
                  <c:v>1.3089361247984E-2</c:v>
                </c:pt>
                <c:pt idx="25">
                  <c:v>2.0137478843052298E-2</c:v>
                </c:pt>
                <c:pt idx="26">
                  <c:v>2.7185596438120699E-2</c:v>
                </c:pt>
                <c:pt idx="27">
                  <c:v>3.8261209801799499E-2</c:v>
                </c:pt>
                <c:pt idx="28">
                  <c:v>4.7826512252249299E-2</c:v>
                </c:pt>
                <c:pt idx="29">
                  <c:v>5.7895251673775502E-2</c:v>
                </c:pt>
                <c:pt idx="30">
                  <c:v>6.6957117153149004E-2</c:v>
                </c:pt>
                <c:pt idx="31">
                  <c:v>7.70258565746752E-2</c:v>
                </c:pt>
                <c:pt idx="32">
                  <c:v>8.55842850829725E-2</c:v>
                </c:pt>
                <c:pt idx="33">
                  <c:v>9.2128965706964494E-2</c:v>
                </c:pt>
                <c:pt idx="34">
                  <c:v>0.102701142099567</c:v>
                </c:pt>
                <c:pt idx="35">
                  <c:v>0.109749259694635</c:v>
                </c:pt>
                <c:pt idx="36">
                  <c:v>0.12082487305831401</c:v>
                </c:pt>
                <c:pt idx="37">
                  <c:v>0.13341079733522199</c:v>
                </c:pt>
                <c:pt idx="38">
                  <c:v>0.14146578887244299</c:v>
                </c:pt>
                <c:pt idx="39">
                  <c:v>0.15203796526504501</c:v>
                </c:pt>
                <c:pt idx="40">
                  <c:v>0.161099830744419</c:v>
                </c:pt>
                <c:pt idx="41">
                  <c:v>0.17066513319486901</c:v>
                </c:pt>
                <c:pt idx="42">
                  <c:v>0.17872012473209001</c:v>
                </c:pt>
                <c:pt idx="43">
                  <c:v>0.18878886415361601</c:v>
                </c:pt>
                <c:pt idx="44">
                  <c:v>0.19835416660406599</c:v>
                </c:pt>
              </c:numCache>
            </c:numRef>
          </c:xVal>
          <c:yVal>
            <c:numRef>
              <c:f>Exp_res!$AI$3:$AI$250</c:f>
              <c:numCache>
                <c:formatCode>General</c:formatCode>
                <c:ptCount val="248"/>
                <c:pt idx="0">
                  <c:v>0</c:v>
                </c:pt>
                <c:pt idx="1">
                  <c:v>1.0410906845687701E-3</c:v>
                </c:pt>
                <c:pt idx="2">
                  <c:v>1.8658508372791001E-3</c:v>
                </c:pt>
                <c:pt idx="3">
                  <c:v>2.6365283570248099E-3</c:v>
                </c:pt>
                <c:pt idx="4">
                  <c:v>2.5283630910955899E-3</c:v>
                </c:pt>
                <c:pt idx="5">
                  <c:v>2.7041316482305901E-4</c:v>
                </c:pt>
                <c:pt idx="6">
                  <c:v>-2.0348590652935002E-3</c:v>
                </c:pt>
                <c:pt idx="7">
                  <c:v>-5.38798230909942E-3</c:v>
                </c:pt>
                <c:pt idx="8">
                  <c:v>-8.9101137809197394E-3</c:v>
                </c:pt>
                <c:pt idx="9">
                  <c:v>-1.0836807580284E-2</c:v>
                </c:pt>
                <c:pt idx="10">
                  <c:v>-1.28716666455775E-2</c:v>
                </c:pt>
                <c:pt idx="11">
                  <c:v>-1.46293522169274E-2</c:v>
                </c:pt>
                <c:pt idx="12">
                  <c:v>-1.6387037788277301E-2</c:v>
                </c:pt>
                <c:pt idx="13">
                  <c:v>-1.77120622959103E-2</c:v>
                </c:pt>
                <c:pt idx="14">
                  <c:v>-1.8976243841458001E-2</c:v>
                </c:pt>
                <c:pt idx="15">
                  <c:v>-1.9963251893062198E-2</c:v>
                </c:pt>
                <c:pt idx="16">
                  <c:v>-2.11192681726808E-2</c:v>
                </c:pt>
                <c:pt idx="17">
                  <c:v>-2.17750200973767E-2</c:v>
                </c:pt>
                <c:pt idx="18">
                  <c:v>-2.2660623212172201E-2</c:v>
                </c:pt>
                <c:pt idx="19">
                  <c:v>-2.3546226326967699E-2</c:v>
                </c:pt>
                <c:pt idx="20">
                  <c:v>-2.4479151745607299E-2</c:v>
                </c:pt>
                <c:pt idx="21">
                  <c:v>0</c:v>
                </c:pt>
                <c:pt idx="22">
                  <c:v>9.8370640377581399E-4</c:v>
                </c:pt>
                <c:pt idx="23">
                  <c:v>2.2436591264201802E-3</c:v>
                </c:pt>
                <c:pt idx="24">
                  <c:v>2.6883483226476002E-3</c:v>
                </c:pt>
                <c:pt idx="25">
                  <c:v>2.1358556849105001E-3</c:v>
                </c:pt>
                <c:pt idx="26">
                  <c:v>9.2980468302097496E-4</c:v>
                </c:pt>
                <c:pt idx="27">
                  <c:v>-5.4575492264274602E-4</c:v>
                </c:pt>
                <c:pt idx="28">
                  <c:v>-1.8057076452871099E-3</c:v>
                </c:pt>
                <c:pt idx="29">
                  <c:v>-2.9578569264218E-3</c:v>
                </c:pt>
                <c:pt idx="30">
                  <c:v>-4.4940559679347101E-3</c:v>
                </c:pt>
                <c:pt idx="31">
                  <c:v>-5.4777623717105197E-3</c:v>
                </c:pt>
                <c:pt idx="32">
                  <c:v>-6.9061579717137602E-3</c:v>
                </c:pt>
                <c:pt idx="33">
                  <c:v>-7.8359626547347301E-3</c:v>
                </c:pt>
                <c:pt idx="34">
                  <c:v>-9.3721616962476502E-3</c:v>
                </c:pt>
                <c:pt idx="35">
                  <c:v>-9.8640148981355494E-3</c:v>
                </c:pt>
                <c:pt idx="36">
                  <c:v>-1.20537723038009E-2</c:v>
                </c:pt>
                <c:pt idx="37">
                  <c:v>-1.29903147019162E-2</c:v>
                </c:pt>
                <c:pt idx="38">
                  <c:v>-1.3589971345313799E-2</c:v>
                </c:pt>
                <c:pt idx="39">
                  <c:v>-1.47960223472033E-2</c:v>
                </c:pt>
                <c:pt idx="40">
                  <c:v>-1.51261703868267E-2</c:v>
                </c:pt>
                <c:pt idx="41">
                  <c:v>-1.6386123109471101E-2</c:v>
                </c:pt>
                <c:pt idx="42">
                  <c:v>-1.6824074590604102E-2</c:v>
                </c:pt>
                <c:pt idx="43">
                  <c:v>-1.7208124350982401E-2</c:v>
                </c:pt>
                <c:pt idx="44">
                  <c:v>-1.76999775528703E-2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4BE-4653-B432-BC877925E7CC}"/>
            </c:ext>
          </c:extLst>
        </c:ser>
        <c:ser>
          <c:idx val="9"/>
          <c:order val="9"/>
          <c:tx>
            <c:v>0% 200 kPa</c:v>
          </c:tx>
          <c:spPr>
            <a:ln w="14400">
              <a:solidFill>
                <a:srgbClr val="808080"/>
              </a:solidFill>
              <a:custDash>
                <a:ds d="600000" sp="300000"/>
                <a:ds d="100000" sp="300000"/>
              </a:custDash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44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Exp_res!$BO$3:$BO$650</c:f>
              <c:numCache>
                <c:formatCode>General</c:formatCode>
                <c:ptCount val="648"/>
                <c:pt idx="0">
                  <c:v>0</c:v>
                </c:pt>
                <c:pt idx="1">
                  <c:v>1.14585866356037E-5</c:v>
                </c:pt>
                <c:pt idx="2">
                  <c:v>3.55423361232916E-5</c:v>
                </c:pt>
                <c:pt idx="3">
                  <c:v>5.9823025441820803E-5</c:v>
                </c:pt>
                <c:pt idx="4">
                  <c:v>8.4301897403499498E-5</c:v>
                </c:pt>
                <c:pt idx="5">
                  <c:v>1.08980422455611E-4</c:v>
                </c:pt>
                <c:pt idx="6">
                  <c:v>1.33860026134012E-4</c:v>
                </c:pt>
                <c:pt idx="7">
                  <c:v>1.5894206568252501E-4</c:v>
                </c:pt>
                <c:pt idx="8">
                  <c:v>1.84227825765668E-4</c:v>
                </c:pt>
                <c:pt idx="9">
                  <c:v>2.0971851799719799E-4</c:v>
                </c:pt>
                <c:pt idx="10">
                  <c:v>2.3541528159152101E-4</c:v>
                </c:pt>
                <c:pt idx="11">
                  <c:v>2.6131918442927999E-4</c:v>
                </c:pt>
                <c:pt idx="12">
                  <c:v>2.87431224299783E-4</c:v>
                </c:pt>
                <c:pt idx="13">
                  <c:v>3.13752330227677E-4</c:v>
                </c:pt>
                <c:pt idx="14">
                  <c:v>3.4028336384211901E-4</c:v>
                </c:pt>
                <c:pt idx="15">
                  <c:v>3.6702512076816602E-4</c:v>
                </c:pt>
                <c:pt idx="16">
                  <c:v>3.9397833202990798E-4</c:v>
                </c:pt>
                <c:pt idx="17">
                  <c:v>4.2114366545831401E-4</c:v>
                </c:pt>
                <c:pt idx="18">
                  <c:v>4.4852172710054E-4</c:v>
                </c:pt>
                <c:pt idx="19">
                  <c:v>4.7611306262771802E-4</c:v>
                </c:pt>
                <c:pt idx="20">
                  <c:v>5.0391815873934503E-4</c:v>
                </c:pt>
                <c:pt idx="21">
                  <c:v>5.3193744456275002E-4</c:v>
                </c:pt>
                <c:pt idx="22">
                  <c:v>5.6017129304703601E-4</c:v>
                </c:pt>
                <c:pt idx="23">
                  <c:v>5.8862002234942601E-4</c:v>
                </c:pt>
                <c:pt idx="24">
                  <c:v>6.1728389721457601E-4</c:v>
                </c:pt>
                <c:pt idx="25">
                  <c:v>6.4616313034441695E-4</c:v>
                </c:pt>
                <c:pt idx="26">
                  <c:v>6.7525788375965103E-4</c:v>
                </c:pt>
                <c:pt idx="27">
                  <c:v>7.0456827015080497E-4</c:v>
                </c:pt>
                <c:pt idx="28">
                  <c:v>7.3409435421859003E-4</c:v>
                </c:pt>
                <c:pt idx="29">
                  <c:v>7.6383615400403603E-4</c:v>
                </c:pt>
                <c:pt idx="30">
                  <c:v>7.9379364220597904E-4</c:v>
                </c:pt>
                <c:pt idx="31">
                  <c:v>8.2396674748747305E-4</c:v>
                </c:pt>
                <c:pt idx="32">
                  <c:v>8.5435535576880103E-4</c:v>
                </c:pt>
                <c:pt idx="33">
                  <c:v>8.8495931150826595E-4</c:v>
                </c:pt>
                <c:pt idx="34">
                  <c:v>9.1577841896893801E-4</c:v>
                </c:pt>
                <c:pt idx="35">
                  <c:v>9.4681244347226195E-4</c:v>
                </c:pt>
                <c:pt idx="36">
                  <c:v>9.7806111263673795E-4</c:v>
                </c:pt>
                <c:pt idx="37">
                  <c:v>1.00952411760307E-3</c:v>
                </c:pt>
                <c:pt idx="38">
                  <c:v>1.0412011142438499E-3</c:v>
                </c:pt>
                <c:pt idx="39">
                  <c:v>1.0730917243583001E-3</c:v>
                </c:pt>
                <c:pt idx="40">
                  <c:v>1.10519553685197E-3</c:v>
                </c:pt>
                <c:pt idx="41">
                  <c:v>1.1375121089003701E-3</c:v>
                </c:pt>
                <c:pt idx="42">
                  <c:v>1.1700409670972901E-3</c:v>
                </c:pt>
                <c:pt idx="43">
                  <c:v>1.2027816085863399E-3</c:v>
                </c:pt>
                <c:pt idx="44">
                  <c:v>1.2357335021773101E-3</c:v>
                </c:pt>
                <c:pt idx="45">
                  <c:v>1.2688960894452199E-3</c:v>
                </c:pt>
                <c:pt idx="46">
                  <c:v>1.30226878581318E-3</c:v>
                </c:pt>
                <c:pt idx="47">
                  <c:v>1.3358509816186E-3</c:v>
                </c:pt>
                <c:pt idx="48">
                  <c:v>1.36964204316239E-3</c:v>
                </c:pt>
                <c:pt idx="49">
                  <c:v>1.40364131374175E-3</c:v>
                </c:pt>
                <c:pt idx="50">
                  <c:v>1.43784811466541E-3</c:v>
                </c:pt>
                <c:pt idx="51">
                  <c:v>1.4722617462521301E-3</c:v>
                </c:pt>
                <c:pt idx="52">
                  <c:v>1.50688148881193E-3</c:v>
                </c:pt>
                <c:pt idx="53">
                  <c:v>1.54170660361042E-3</c:v>
                </c:pt>
                <c:pt idx="54">
                  <c:v>1.5767363338158699E-3</c:v>
                </c:pt>
                <c:pt idx="55">
                  <c:v>1.6119699054289399E-3</c:v>
                </c:pt>
                <c:pt idx="56">
                  <c:v>1.6474065281954901E-3</c:v>
                </c:pt>
                <c:pt idx="57">
                  <c:v>1.68304539650226E-3</c:v>
                </c:pt>
                <c:pt idx="58">
                  <c:v>1.71888569025532E-3</c:v>
                </c:pt>
                <c:pt idx="59">
                  <c:v>1.7549265757412101E-3</c:v>
                </c:pt>
                <c:pt idx="60">
                  <c:v>1.79116720647175E-3</c:v>
                </c:pt>
                <c:pt idx="61">
                  <c:v>1.82760672401122E-3</c:v>
                </c:pt>
                <c:pt idx="62">
                  <c:v>1.8642442587871301E-3</c:v>
                </c:pt>
                <c:pt idx="63">
                  <c:v>1.90107893088388E-3</c:v>
                </c:pt>
                <c:pt idx="64">
                  <c:v>1.9381098508198899E-3</c:v>
                </c:pt>
                <c:pt idx="65">
                  <c:v>1.9753361203082602E-3</c:v>
                </c:pt>
                <c:pt idx="66">
                  <c:v>2.0127568330005302E-3</c:v>
                </c:pt>
                <c:pt idx="67">
                  <c:v>2.0503710752147802E-3</c:v>
                </c:pt>
                <c:pt idx="68">
                  <c:v>2.0881779266467399E-3</c:v>
                </c:pt>
                <c:pt idx="69">
                  <c:v>2.12617646106536E-3</c:v>
                </c:pt>
                <c:pt idx="70">
                  <c:v>2.1643657469921701E-3</c:v>
                </c:pt>
                <c:pt idx="71">
                  <c:v>2.20274484836492E-3</c:v>
                </c:pt>
                <c:pt idx="72">
                  <c:v>2.2413128251855901E-3</c:v>
                </c:pt>
                <c:pt idx="73">
                  <c:v>2.2800687341529E-3</c:v>
                </c:pt>
                <c:pt idx="74">
                  <c:v>2.3190116292792799E-3</c:v>
                </c:pt>
                <c:pt idx="75">
                  <c:v>2.3581405624931999E-3</c:v>
                </c:pt>
                <c:pt idx="76">
                  <c:v>2.3974545842260298E-3</c:v>
                </c:pt>
                <c:pt idx="77">
                  <c:v>2.4369527439843698E-3</c:v>
                </c:pt>
                <c:pt idx="78">
                  <c:v>2.4766340909076799E-3</c:v>
                </c:pt>
                <c:pt idx="79">
                  <c:v>2.51649767431141E-3</c:v>
                </c:pt>
                <c:pt idx="80">
                  <c:v>2.5565425442159299E-3</c:v>
                </c:pt>
                <c:pt idx="81">
                  <c:v>2.5967677518618898E-3</c:v>
                </c:pt>
                <c:pt idx="82">
                  <c:v>2.6371723502107199E-3</c:v>
                </c:pt>
                <c:pt idx="83">
                  <c:v>2.6777553944323999E-3</c:v>
                </c:pt>
                <c:pt idx="84">
                  <c:v>2.7185159423795298E-3</c:v>
                </c:pt>
                <c:pt idx="85">
                  <c:v>2.7594530550477999E-3</c:v>
                </c:pt>
                <c:pt idx="86">
                  <c:v>2.80056579702394E-3</c:v>
                </c:pt>
                <c:pt idx="87">
                  <c:v>2.8418532369203801E-3</c:v>
                </c:pt>
                <c:pt idx="88">
                  <c:v>2.8833144477978202E-3</c:v>
                </c:pt>
                <c:pt idx="89">
                  <c:v>2.9249485075747098E-3</c:v>
                </c:pt>
                <c:pt idx="90">
                  <c:v>2.96675449942511E-3</c:v>
                </c:pt>
                <c:pt idx="91">
                  <c:v>3.0087315121642201E-3</c:v>
                </c:pt>
                <c:pt idx="92">
                  <c:v>3.05087864062226E-3</c:v>
                </c:pt>
                <c:pt idx="93">
                  <c:v>3.09319498600653E-3</c:v>
                </c:pt>
                <c:pt idx="94">
                  <c:v>3.1356796562527801E-3</c:v>
                </c:pt>
                <c:pt idx="95">
                  <c:v>3.1783317663644302E-3</c:v>
                </c:pt>
                <c:pt idx="96">
                  <c:v>3.2211504387416202E-3</c:v>
                </c:pt>
                <c:pt idx="97">
                  <c:v>3.2641348034994E-3</c:v>
                </c:pt>
                <c:pt idx="98">
                  <c:v>3.3072839987749901E-3</c:v>
                </c:pt>
                <c:pt idx="99">
                  <c:v>3.3505971710252299E-3</c:v>
                </c:pt>
                <c:pt idx="100">
                  <c:v>3.3940734753136999E-3</c:v>
                </c:pt>
                <c:pt idx="101">
                  <c:v>3.4377120755878601E-3</c:v>
                </c:pt>
                <c:pt idx="102">
                  <c:v>3.4815121449467698E-3</c:v>
                </c:pt>
                <c:pt idx="103">
                  <c:v>3.52547286589903E-3</c:v>
                </c:pt>
                <c:pt idx="104">
                  <c:v>3.5695934306117102E-3</c:v>
                </c:pt>
                <c:pt idx="105">
                  <c:v>3.6138730411500999E-3</c:v>
                </c:pt>
                <c:pt idx="106">
                  <c:v>3.6583109097086202E-3</c:v>
                </c:pt>
                <c:pt idx="107">
                  <c:v>3.7029062588328802E-3</c:v>
                </c:pt>
                <c:pt idx="108">
                  <c:v>3.7476583216337601E-3</c:v>
                </c:pt>
                <c:pt idx="109">
                  <c:v>3.7925663419928102E-3</c:v>
                </c:pt>
                <c:pt idx="110">
                  <c:v>3.8376295747595602E-3</c:v>
                </c:pt>
                <c:pt idx="111">
                  <c:v>3.8828472859415001E-3</c:v>
                </c:pt>
                <c:pt idx="112">
                  <c:v>3.9282187528856096E-3</c:v>
                </c:pt>
                <c:pt idx="113">
                  <c:v>3.9737432644530698E-3</c:v>
                </c:pt>
                <c:pt idx="114">
                  <c:v>4.01942012118658E-3</c:v>
                </c:pt>
                <c:pt idx="115">
                  <c:v>4.0652486354701501E-3</c:v>
                </c:pt>
                <c:pt idx="116">
                  <c:v>4.1112281316825596E-3</c:v>
                </c:pt>
                <c:pt idx="117">
                  <c:v>4.15735794634368E-3</c:v>
                </c:pt>
                <c:pt idx="118">
                  <c:v>4.2036374282545504E-3</c:v>
                </c:pt>
                <c:pt idx="119">
                  <c:v>4.2500659386309897E-3</c:v>
                </c:pt>
                <c:pt idx="120">
                  <c:v>4.2966428512310204E-3</c:v>
                </c:pt>
                <c:pt idx="121">
                  <c:v>4.3433675524763302E-3</c:v>
                </c:pt>
                <c:pt idx="122">
                  <c:v>4.3902394415678402E-3</c:v>
                </c:pt>
                <c:pt idx="123">
                  <c:v>4.4372579305959198E-3</c:v>
                </c:pt>
                <c:pt idx="124">
                  <c:v>4.48442244464488E-3</c:v>
                </c:pt>
                <c:pt idx="125">
                  <c:v>4.5317324218919998E-3</c:v>
                </c:pt>
                <c:pt idx="126">
                  <c:v>4.5791873137020203E-3</c:v>
                </c:pt>
                <c:pt idx="127">
                  <c:v>4.6267865847161097E-3</c:v>
                </c:pt>
                <c:pt idx="128">
                  <c:v>4.6745297129363698E-3</c:v>
                </c:pt>
                <c:pt idx="129">
                  <c:v>4.7224161898056297E-3</c:v>
                </c:pt>
                <c:pt idx="130">
                  <c:v>4.7704455202825704E-3</c:v>
                </c:pt>
                <c:pt idx="131">
                  <c:v>4.8186172229128304E-3</c:v>
                </c:pt>
                <c:pt idx="132">
                  <c:v>4.8669308298957704E-3</c:v>
                </c:pt>
                <c:pt idx="133">
                  <c:v>4.9153858871476101E-3</c:v>
                </c:pt>
                <c:pt idx="134">
                  <c:v>4.9639819543599297E-3</c:v>
                </c:pt>
                <c:pt idx="135">
                  <c:v>5.0127186050552804E-3</c:v>
                </c:pt>
                <c:pt idx="136">
                  <c:v>5.06159542663884E-3</c:v>
                </c:pt>
                <c:pt idx="137">
                  <c:v>5.1106120204466596E-3</c:v>
                </c:pt>
                <c:pt idx="138">
                  <c:v>5.1597680017909601E-3</c:v>
                </c:pt>
                <c:pt idx="139">
                  <c:v>5.2090630000018803E-3</c:v>
                </c:pt>
                <c:pt idx="140">
                  <c:v>5.2584966584662898E-3</c:v>
                </c:pt>
                <c:pt idx="141">
                  <c:v>5.3080686346642899E-3</c:v>
                </c:pt>
                <c:pt idx="142">
                  <c:v>5.3577786002023198E-3</c:v>
                </c:pt>
                <c:pt idx="143">
                  <c:v>5.4076262408439E-3</c:v>
                </c:pt>
                <c:pt idx="144">
                  <c:v>5.4576112565384903E-3</c:v>
                </c:pt>
                <c:pt idx="145">
                  <c:v>5.5077333614469903E-3</c:v>
                </c:pt>
                <c:pt idx="146">
                  <c:v>5.5579922839658303E-3</c:v>
                </c:pt>
                <c:pt idx="147">
                  <c:v>5.6083877667487498E-3</c:v>
                </c:pt>
                <c:pt idx="148">
                  <c:v>5.6589195667265399E-3</c:v>
                </c:pt>
                <c:pt idx="149">
                  <c:v>5.70958745512522E-3</c:v>
                </c:pt>
                <c:pt idx="150">
                  <c:v>5.7603912174820698E-3</c:v>
                </c:pt>
                <c:pt idx="151">
                  <c:v>5.8113306536607401E-3</c:v>
                </c:pt>
                <c:pt idx="152">
                  <c:v>5.8624055778639097E-3</c:v>
                </c:pt>
                <c:pt idx="153">
                  <c:v>5.9136158186455703E-3</c:v>
                </c:pt>
                <c:pt idx="154">
                  <c:v>5.9649612189215002E-3</c:v>
                </c:pt>
                <c:pt idx="155">
                  <c:v>6.0164416359786404E-3</c:v>
                </c:pt>
                <c:pt idx="156">
                  <c:v>6.0680569414834603E-3</c:v>
                </c:pt>
                <c:pt idx="157">
                  <c:v>6.1198070214895399E-3</c:v>
                </c:pt>
                <c:pt idx="158">
                  <c:v>6.1716917764441598E-3</c:v>
                </c:pt>
                <c:pt idx="159">
                  <c:v>6.2237111211939696E-3</c:v>
                </c:pt>
                <c:pt idx="160">
                  <c:v>6.2758649849905803E-3</c:v>
                </c:pt>
                <c:pt idx="161">
                  <c:v>6.3281533114949197E-3</c:v>
                </c:pt>
                <c:pt idx="162">
                  <c:v>6.3805760587818099E-3</c:v>
                </c:pt>
                <c:pt idx="163">
                  <c:v>6.4331331993436004E-3</c:v>
                </c:pt>
                <c:pt idx="164">
                  <c:v>6.4858247200938798E-3</c:v>
                </c:pt>
                <c:pt idx="165">
                  <c:v>6.53865062237108E-3</c:v>
                </c:pt>
                <c:pt idx="166">
                  <c:v>6.5916109219418201E-3</c:v>
                </c:pt>
                <c:pt idx="167">
                  <c:v>6.6447056490041801E-3</c:v>
                </c:pt>
                <c:pt idx="168">
                  <c:v>6.6979348481912603E-3</c:v>
                </c:pt>
                <c:pt idx="169">
                  <c:v>6.7512985785750596E-3</c:v>
                </c:pt>
                <c:pt idx="170">
                  <c:v>6.8047969136701397E-3</c:v>
                </c:pt>
                <c:pt idx="171">
                  <c:v>6.85842994143788E-3</c:v>
                </c:pt>
                <c:pt idx="172">
                  <c:v>6.9121977642914298E-3</c:v>
                </c:pt>
                <c:pt idx="173">
                  <c:v>6.9661004991007401E-3</c:v>
                </c:pt>
                <c:pt idx="174">
                  <c:v>7.0201382771983602E-3</c:v>
                </c:pt>
                <c:pt idx="175">
                  <c:v>7.0743112443857302E-3</c:v>
                </c:pt>
                <c:pt idx="176">
                  <c:v>7.1286195609405901E-3</c:v>
                </c:pt>
                <c:pt idx="177">
                  <c:v>7.18306340162471E-3</c:v>
                </c:pt>
                <c:pt idx="178">
                  <c:v>7.2376429556927696E-3</c:v>
                </c:pt>
                <c:pt idx="179">
                  <c:v>7.2923584269022701E-3</c:v>
                </c:pt>
                <c:pt idx="180">
                  <c:v>7.3472100335239803E-3</c:v>
                </c:pt>
                <c:pt idx="181">
                  <c:v>7.4021980083541199E-3</c:v>
                </c:pt>
                <c:pt idx="182">
                  <c:v>7.4573225987271501E-3</c:v>
                </c:pt>
                <c:pt idx="183">
                  <c:v>7.51258406653014E-3</c:v>
                </c:pt>
                <c:pt idx="184">
                  <c:v>7.5679826882181604E-3</c:v>
                </c:pt>
                <c:pt idx="185">
                  <c:v>7.6235187548313399E-3</c:v>
                </c:pt>
                <c:pt idx="186">
                  <c:v>7.6791925720126001E-3</c:v>
                </c:pt>
                <c:pt idx="187">
                  <c:v>7.7350044600281304E-3</c:v>
                </c:pt>
                <c:pt idx="188">
                  <c:v>7.79095475378802E-3</c:v>
                </c:pt>
                <c:pt idx="189">
                  <c:v>7.8470438028694894E-3</c:v>
                </c:pt>
                <c:pt idx="190">
                  <c:v>7.9032719715413403E-3</c:v>
                </c:pt>
                <c:pt idx="191">
                  <c:v>7.95963963879006E-3</c:v>
                </c:pt>
                <c:pt idx="192">
                  <c:v>8.0161471983481707E-3</c:v>
                </c:pt>
                <c:pt idx="193">
                  <c:v>8.0727950587235805E-3</c:v>
                </c:pt>
                <c:pt idx="194">
                  <c:v>8.1295836432319392E-3</c:v>
                </c:pt>
                <c:pt idx="195">
                  <c:v>8.1865133900298308E-3</c:v>
                </c:pt>
                <c:pt idx="196">
                  <c:v>8.2435847521509197E-3</c:v>
                </c:pt>
                <c:pt idx="197">
                  <c:v>8.3007981975434294E-3</c:v>
                </c:pt>
                <c:pt idx="198">
                  <c:v>8.3581542091103293E-3</c:v>
                </c:pt>
                <c:pt idx="199">
                  <c:v>8.4156532847511397E-3</c:v>
                </c:pt>
                <c:pt idx="200">
                  <c:v>8.4732959374067204E-3</c:v>
                </c:pt>
                <c:pt idx="201">
                  <c:v>8.5310826951056108E-3</c:v>
                </c:pt>
                <c:pt idx="202">
                  <c:v>8.5890141010129609E-3</c:v>
                </c:pt>
                <c:pt idx="203">
                  <c:v>8.6470907134823805E-3</c:v>
                </c:pt>
                <c:pt idx="204">
                  <c:v>8.7053131061093202E-3</c:v>
                </c:pt>
                <c:pt idx="205">
                  <c:v>8.7636818677877606E-3</c:v>
                </c:pt>
                <c:pt idx="206">
                  <c:v>8.8221976027693192E-3</c:v>
                </c:pt>
                <c:pt idx="207">
                  <c:v>8.8808609307244601E-3</c:v>
                </c:pt>
                <c:pt idx="208">
                  <c:v>8.9396724868072899E-3</c:v>
                </c:pt>
                <c:pt idx="209">
                  <c:v>8.9986329217223906E-3</c:v>
                </c:pt>
                <c:pt idx="210">
                  <c:v>9.0577429017946395E-3</c:v>
                </c:pt>
                <c:pt idx="211">
                  <c:v>9.1170031090421298E-3</c:v>
                </c:pt>
                <c:pt idx="212">
                  <c:v>9.1764142412516705E-3</c:v>
                </c:pt>
                <c:pt idx="213">
                  <c:v>9.2359770120575696E-3</c:v>
                </c:pt>
                <c:pt idx="214">
                  <c:v>9.2956921510233496E-3</c:v>
                </c:pt>
                <c:pt idx="215">
                  <c:v>9.3555604037262406E-3</c:v>
                </c:pt>
                <c:pt idx="216">
                  <c:v>9.4155825318455507E-3</c:v>
                </c:pt>
                <c:pt idx="217">
                  <c:v>9.4757593132533992E-3</c:v>
                </c:pt>
                <c:pt idx="218">
                  <c:v>9.53609154210972E-3</c:v>
                </c:pt>
                <c:pt idx="219">
                  <c:v>9.5965800289593405E-3</c:v>
                </c:pt>
                <c:pt idx="220">
                  <c:v>9.6572256008337892E-3</c:v>
                </c:pt>
                <c:pt idx="221">
                  <c:v>9.7180291013556994E-3</c:v>
                </c:pt>
                <c:pt idx="222">
                  <c:v>9.7789913908468903E-3</c:v>
                </c:pt>
                <c:pt idx="223">
                  <c:v>9.8401133464404607E-3</c:v>
                </c:pt>
                <c:pt idx="224">
                  <c:v>9.9013958621959903E-3</c:v>
                </c:pt>
                <c:pt idx="225">
                  <c:v>9.9628398492189896E-3</c:v>
                </c:pt>
                <c:pt idx="226">
                  <c:v>1.00244462357835E-2</c:v>
                </c:pt>
                <c:pt idx="227">
                  <c:v>1.00862159674595E-2</c:v>
                </c:pt>
                <c:pt idx="228">
                  <c:v>1.01481500072431E-2</c:v>
                </c:pt>
                <c:pt idx="229">
                  <c:v>1.02102493356921E-2</c:v>
                </c:pt>
                <c:pt idx="230">
                  <c:v>1.02725149510643E-2</c:v>
                </c:pt>
                <c:pt idx="231">
                  <c:v>1.03349478694607E-2</c:v>
                </c:pt>
                <c:pt idx="232">
                  <c:v>1.03975491249733E-2</c:v>
                </c:pt>
                <c:pt idx="233">
                  <c:v>1.0460319769836199E-2</c:v>
                </c:pt>
                <c:pt idx="234">
                  <c:v>1.0523260874581801E-2</c:v>
                </c:pt>
                <c:pt idx="235">
                  <c:v>1.0586373528201701E-2</c:v>
                </c:pt>
                <c:pt idx="236">
                  <c:v>1.06496588383113E-2</c:v>
                </c:pt>
                <c:pt idx="237">
                  <c:v>1.0713117931319901E-2</c:v>
                </c:pt>
                <c:pt idx="238">
                  <c:v>1.07767519526053E-2</c:v>
                </c:pt>
                <c:pt idx="239">
                  <c:v>1.0840562066692899E-2</c:v>
                </c:pt>
                <c:pt idx="240">
                  <c:v>1.09045494574399E-2</c:v>
                </c:pt>
                <c:pt idx="241">
                  <c:v>1.09687153282251E-2</c:v>
                </c:pt>
                <c:pt idx="242">
                  <c:v>1.1033060902143E-2</c:v>
                </c:pt>
                <c:pt idx="243">
                  <c:v>1.10975874222034E-2</c:v>
                </c:pt>
                <c:pt idx="244">
                  <c:v>1.11622961515366E-2</c:v>
                </c:pt>
                <c:pt idx="245">
                  <c:v>1.1227188373603401E-2</c:v>
                </c:pt>
                <c:pt idx="246">
                  <c:v>1.1292265392411601E-2</c:v>
                </c:pt>
                <c:pt idx="247">
                  <c:v>1.13575285327371E-2</c:v>
                </c:pt>
                <c:pt idx="248">
                  <c:v>1.14229791403514E-2</c:v>
                </c:pt>
                <c:pt idx="249">
                  <c:v>1.1488618582254801E-2</c:v>
                </c:pt>
                <c:pt idx="250">
                  <c:v>1.15544482469157E-2</c:v>
                </c:pt>
                <c:pt idx="251">
                  <c:v>1.16204695445158E-2</c:v>
                </c:pt>
                <c:pt idx="252">
                  <c:v>1.1686683907201499E-2</c:v>
                </c:pt>
                <c:pt idx="253">
                  <c:v>1.17530927893424E-2</c:v>
                </c:pt>
                <c:pt idx="254">
                  <c:v>1.1819697667794799E-2</c:v>
                </c:pt>
                <c:pt idx="255">
                  <c:v>1.18865000421738E-2</c:v>
                </c:pt>
                <c:pt idx="256">
                  <c:v>1.19535014351303E-2</c:v>
                </c:pt>
                <c:pt idx="257">
                  <c:v>1.20207033926362E-2</c:v>
                </c:pt>
                <c:pt idx="258">
                  <c:v>1.20881074842763E-2</c:v>
                </c:pt>
                <c:pt idx="259">
                  <c:v>1.21557153035472E-2</c:v>
                </c:pt>
                <c:pt idx="260">
                  <c:v>1.2223528468163601E-2</c:v>
                </c:pt>
                <c:pt idx="261">
                  <c:v>1.2291548620372799E-2</c:v>
                </c:pt>
                <c:pt idx="262">
                  <c:v>1.23597774272757E-2</c:v>
                </c:pt>
                <c:pt idx="263">
                  <c:v>1.2428216581157199E-2</c:v>
                </c:pt>
                <c:pt idx="264">
                  <c:v>1.2496867799823201E-2</c:v>
                </c:pt>
                <c:pt idx="265">
                  <c:v>1.2565732826946801E-2</c:v>
                </c:pt>
                <c:pt idx="266">
                  <c:v>1.2634813432422599E-2</c:v>
                </c:pt>
                <c:pt idx="267">
                  <c:v>1.27041114127294E-2</c:v>
                </c:pt>
                <c:pt idx="268">
                  <c:v>1.27736285913025E-2</c:v>
                </c:pt>
                <c:pt idx="269">
                  <c:v>1.28433668189136E-2</c:v>
                </c:pt>
                <c:pt idx="270">
                  <c:v>1.29133279740618E-2</c:v>
                </c:pt>
                <c:pt idx="271">
                  <c:v>1.2983513963372099E-2</c:v>
                </c:pt>
                <c:pt idx="272">
                  <c:v>1.3053926722005499E-2</c:v>
                </c:pt>
                <c:pt idx="273">
                  <c:v>1.31245682140772E-2</c:v>
                </c:pt>
                <c:pt idx="274">
                  <c:v>1.31954404330859E-2</c:v>
                </c:pt>
                <c:pt idx="275">
                  <c:v>1.32665454023539E-2</c:v>
                </c:pt>
                <c:pt idx="276">
                  <c:v>1.33378851754765E-2</c:v>
                </c:pt>
                <c:pt idx="277">
                  <c:v>1.3409461836783701E-2</c:v>
                </c:pt>
                <c:pt idx="278">
                  <c:v>1.3481277501812E-2</c:v>
                </c:pt>
                <c:pt idx="279">
                  <c:v>1.3553334317788299E-2</c:v>
                </c:pt>
                <c:pt idx="280">
                  <c:v>1.3625634464125199E-2</c:v>
                </c:pt>
                <c:pt idx="281">
                  <c:v>1.3698180152928299E-2</c:v>
                </c:pt>
                <c:pt idx="282">
                  <c:v>1.37709736295162E-2</c:v>
                </c:pt>
                <c:pt idx="283">
                  <c:v>1.38440171729522E-2</c:v>
                </c:pt>
                <c:pt idx="284">
                  <c:v>1.39173130965905E-2</c:v>
                </c:pt>
                <c:pt idx="285">
                  <c:v>1.39908637486338E-2</c:v>
                </c:pt>
                <c:pt idx="286">
                  <c:v>1.40646715127066E-2</c:v>
                </c:pt>
                <c:pt idx="287">
                  <c:v>1.41387388084402E-2</c:v>
                </c:pt>
                <c:pt idx="288">
                  <c:v>1.4213068092074101E-2</c:v>
                </c:pt>
                <c:pt idx="289">
                  <c:v>1.4287661857070699E-2</c:v>
                </c:pt>
                <c:pt idx="290">
                  <c:v>1.43625226347461E-2</c:v>
                </c:pt>
                <c:pt idx="291">
                  <c:v>1.4437652994915401E-2</c:v>
                </c:pt>
                <c:pt idx="292">
                  <c:v>1.4513055546555201E-2</c:v>
                </c:pt>
                <c:pt idx="293">
                  <c:v>1.45887329384814E-2</c:v>
                </c:pt>
                <c:pt idx="294">
                  <c:v>1.46646878600439E-2</c:v>
                </c:pt>
                <c:pt idx="295">
                  <c:v>1.47409230418395E-2</c:v>
                </c:pt>
                <c:pt idx="296">
                  <c:v>1.48174412564411E-2</c:v>
                </c:pt>
                <c:pt idx="297">
                  <c:v>1.48942453191466E-2</c:v>
                </c:pt>
                <c:pt idx="298">
                  <c:v>1.4971338088745401E-2</c:v>
                </c:pt>
                <c:pt idx="299">
                  <c:v>1.5048722468304699E-2</c:v>
                </c:pt>
                <c:pt idx="300">
                  <c:v>1.51264014059754E-2</c:v>
                </c:pt>
                <c:pt idx="301">
                  <c:v>1.52043778958187E-2</c:v>
                </c:pt>
                <c:pt idx="302">
                  <c:v>1.5282654978653E-2</c:v>
                </c:pt>
                <c:pt idx="303">
                  <c:v>1.53612357429232E-2</c:v>
                </c:pt>
                <c:pt idx="304">
                  <c:v>1.54401233255907E-2</c:v>
                </c:pt>
                <c:pt idx="305">
                  <c:v>1.5519320913048499E-2</c:v>
                </c:pt>
                <c:pt idx="306">
                  <c:v>1.5598831742057499E-2</c:v>
                </c:pt>
                <c:pt idx="307">
                  <c:v>1.5678659100707801E-2</c:v>
                </c:pt>
                <c:pt idx="308">
                  <c:v>1.5758806329405399E-2</c:v>
                </c:pt>
                <c:pt idx="309">
                  <c:v>1.5839276821883599E-2</c:v>
                </c:pt>
                <c:pt idx="310">
                  <c:v>1.5920074026241599E-2</c:v>
                </c:pt>
                <c:pt idx="311">
                  <c:v>1.6001201446009E-2</c:v>
                </c:pt>
                <c:pt idx="312">
                  <c:v>1.6082662641239701E-2</c:v>
                </c:pt>
                <c:pt idx="313">
                  <c:v>1.61644612296339E-2</c:v>
                </c:pt>
                <c:pt idx="314">
                  <c:v>1.6246600887689502E-2</c:v>
                </c:pt>
                <c:pt idx="315">
                  <c:v>1.63290853518844E-2</c:v>
                </c:pt>
                <c:pt idx="316">
                  <c:v>1.64119184198908E-2</c:v>
                </c:pt>
                <c:pt idx="317">
                  <c:v>1.6495103951821199E-2</c:v>
                </c:pt>
                <c:pt idx="318">
                  <c:v>1.6578645871507799E-2</c:v>
                </c:pt>
                <c:pt idx="319">
                  <c:v>1.6662548167818099E-2</c:v>
                </c:pt>
                <c:pt idx="320">
                  <c:v>1.6746814896003898E-2</c:v>
                </c:pt>
                <c:pt idx="321">
                  <c:v>1.6831450179088599E-2</c:v>
                </c:pt>
                <c:pt idx="322">
                  <c:v>1.6916458209292402E-2</c:v>
                </c:pt>
                <c:pt idx="323">
                  <c:v>1.7001843249495701E-2</c:v>
                </c:pt>
                <c:pt idx="324">
                  <c:v>1.7087609634744001E-2</c:v>
                </c:pt>
                <c:pt idx="325">
                  <c:v>1.7173761773793799E-2</c:v>
                </c:pt>
                <c:pt idx="326">
                  <c:v>1.7260304150702399E-2</c:v>
                </c:pt>
                <c:pt idx="327">
                  <c:v>1.7347241326461298E-2</c:v>
                </c:pt>
                <c:pt idx="328">
                  <c:v>1.7434577940676599E-2</c:v>
                </c:pt>
                <c:pt idx="329">
                  <c:v>1.7522318713296001E-2</c:v>
                </c:pt>
                <c:pt idx="330">
                  <c:v>1.7610468446385599E-2</c:v>
                </c:pt>
                <c:pt idx="331">
                  <c:v>1.76990320259569E-2</c:v>
                </c:pt>
                <c:pt idx="332">
                  <c:v>1.7788014423847101E-2</c:v>
                </c:pt>
                <c:pt idx="333">
                  <c:v>1.7877420699652799E-2</c:v>
                </c:pt>
                <c:pt idx="334">
                  <c:v>1.79672560027202E-2</c:v>
                </c:pt>
                <c:pt idx="335">
                  <c:v>1.80575255741935E-2</c:v>
                </c:pt>
                <c:pt idx="336">
                  <c:v>1.8148234749123301E-2</c:v>
                </c:pt>
                <c:pt idx="337">
                  <c:v>1.8239388958636599E-2</c:v>
                </c:pt>
                <c:pt idx="338">
                  <c:v>1.8330993732172299E-2</c:v>
                </c:pt>
                <c:pt idx="339">
                  <c:v>1.8423054699782001E-2</c:v>
                </c:pt>
                <c:pt idx="340">
                  <c:v>1.85155775945007E-2</c:v>
                </c:pt>
                <c:pt idx="341">
                  <c:v>1.8608568254788599E-2</c:v>
                </c:pt>
                <c:pt idx="342">
                  <c:v>1.8702032627046401E-2</c:v>
                </c:pt>
                <c:pt idx="343">
                  <c:v>1.8795976768208499E-2</c:v>
                </c:pt>
                <c:pt idx="344">
                  <c:v>1.8890406848414001E-2</c:v>
                </c:pt>
                <c:pt idx="345">
                  <c:v>1.89853291537617E-2</c:v>
                </c:pt>
                <c:pt idx="346">
                  <c:v>1.9080750089149098E-2</c:v>
                </c:pt>
                <c:pt idx="347">
                  <c:v>1.9176676181200499E-2</c:v>
                </c:pt>
                <c:pt idx="348">
                  <c:v>1.9273114081287301E-2</c:v>
                </c:pt>
                <c:pt idx="349">
                  <c:v>1.93700705686429E-2</c:v>
                </c:pt>
                <c:pt idx="350">
                  <c:v>1.94675525535765E-2</c:v>
                </c:pt>
                <c:pt idx="351">
                  <c:v>1.9565567080790401E-2</c:v>
                </c:pt>
                <c:pt idx="352">
                  <c:v>1.9664121332802501E-2</c:v>
                </c:pt>
                <c:pt idx="353">
                  <c:v>1.9763222633480501E-2</c:v>
                </c:pt>
                <c:pt idx="354">
                  <c:v>1.9862878451690401E-2</c:v>
                </c:pt>
                <c:pt idx="355">
                  <c:v>1.99630964050647E-2</c:v>
                </c:pt>
                <c:pt idx="356">
                  <c:v>2.00638842638944E-2</c:v>
                </c:pt>
                <c:pt idx="357">
                  <c:v>2.016524995515E-2</c:v>
                </c:pt>
                <c:pt idx="358">
                  <c:v>2.0267201566637302E-2</c:v>
                </c:pt>
                <c:pt idx="359">
                  <c:v>2.0369747351291E-2</c:v>
                </c:pt>
                <c:pt idx="360">
                  <c:v>2.04728957316151E-2</c:v>
                </c:pt>
                <c:pt idx="361">
                  <c:v>2.05766553042732E-2</c:v>
                </c:pt>
                <c:pt idx="362">
                  <c:v>2.06810348448364E-2</c:v>
                </c:pt>
                <c:pt idx="363">
                  <c:v>2.0786043312693899E-2</c:v>
                </c:pt>
                <c:pt idx="364">
                  <c:v>2.0891689856135501E-2</c:v>
                </c:pt>
                <c:pt idx="365">
                  <c:v>2.0997983817609402E-2</c:v>
                </c:pt>
                <c:pt idx="366">
                  <c:v>2.1104934739167001E-2</c:v>
                </c:pt>
                <c:pt idx="367">
                  <c:v>2.1212552368098402E-2</c:v>
                </c:pt>
                <c:pt idx="368">
                  <c:v>2.1320846662770301E-2</c:v>
                </c:pt>
                <c:pt idx="369">
                  <c:v>2.14298277986723E-2</c:v>
                </c:pt>
                <c:pt idx="370">
                  <c:v>2.15395061746823E-2</c:v>
                </c:pt>
                <c:pt idx="371">
                  <c:v>2.1649892419559599E-2</c:v>
                </c:pt>
                <c:pt idx="372">
                  <c:v>2.17609973986755E-2</c:v>
                </c:pt>
                <c:pt idx="373">
                  <c:v>2.1872832220993701E-2</c:v>
                </c:pt>
                <c:pt idx="374">
                  <c:v>2.1985408246308701E-2</c:v>
                </c:pt>
                <c:pt idx="375">
                  <c:v>2.2098737092756001E-2</c:v>
                </c:pt>
                <c:pt idx="376">
                  <c:v>2.22128306446055E-2</c:v>
                </c:pt>
                <c:pt idx="377">
                  <c:v>2.2327701060351299E-2</c:v>
                </c:pt>
                <c:pt idx="378">
                  <c:v>2.2443360781110699E-2</c:v>
                </c:pt>
                <c:pt idx="379">
                  <c:v>2.2559822539347699E-2</c:v>
                </c:pt>
                <c:pt idx="380">
                  <c:v>2.2677099367935102E-2</c:v>
                </c:pt>
                <c:pt idx="381">
                  <c:v>2.2795204609571899E-2</c:v>
                </c:pt>
                <c:pt idx="382">
                  <c:v>2.2914151926572701E-2</c:v>
                </c:pt>
                <c:pt idx="383">
                  <c:v>2.30339553110454E-2</c:v>
                </c:pt>
                <c:pt idx="384">
                  <c:v>2.3154629095477799E-2</c:v>
                </c:pt>
                <c:pt idx="385">
                  <c:v>2.3276187963751801E-2</c:v>
                </c:pt>
                <c:pt idx="386">
                  <c:v>2.33986469626059E-2</c:v>
                </c:pt>
                <c:pt idx="387">
                  <c:v>2.3522021513568501E-2</c:v>
                </c:pt>
                <c:pt idx="388">
                  <c:v>2.36463274253851E-2</c:v>
                </c:pt>
                <c:pt idx="389">
                  <c:v>2.3771580906964001E-2</c:v>
                </c:pt>
                <c:pt idx="390">
                  <c:v>2.3897798580866301E-2</c:v>
                </c:pt>
                <c:pt idx="391">
                  <c:v>2.4024997497368899E-2</c:v>
                </c:pt>
                <c:pt idx="392">
                  <c:v>2.4153195149128299E-2</c:v>
                </c:pt>
                <c:pt idx="393">
                  <c:v>2.4282409486477499E-2</c:v>
                </c:pt>
                <c:pt idx="394">
                  <c:v>2.44126589333882E-2</c:v>
                </c:pt>
                <c:pt idx="395">
                  <c:v>2.4543962404133601E-2</c:v>
                </c:pt>
                <c:pt idx="396">
                  <c:v>2.4676339320688499E-2</c:v>
                </c:pt>
                <c:pt idx="397">
                  <c:v>2.4809809630906801E-2</c:v>
                </c:pt>
                <c:pt idx="398">
                  <c:v>2.4944393827517501E-2</c:v>
                </c:pt>
                <c:pt idx="399">
                  <c:v>2.5080112967984299E-2</c:v>
                </c:pt>
                <c:pt idx="400">
                  <c:v>2.5216988695275701E-2</c:v>
                </c:pt>
                <c:pt idx="401">
                  <c:v>2.53550432595968E-2</c:v>
                </c:pt>
                <c:pt idx="402">
                  <c:v>2.54942995411357E-2</c:v>
                </c:pt>
                <c:pt idx="403">
                  <c:v>2.5634781073881702E-2</c:v>
                </c:pt>
                <c:pt idx="404">
                  <c:v>2.5776512070578E-2</c:v>
                </c:pt>
                <c:pt idx="405">
                  <c:v>2.59195174488712E-2</c:v>
                </c:pt>
                <c:pt idx="406">
                  <c:v>2.6063822858730101E-2</c:v>
                </c:pt>
                <c:pt idx="407">
                  <c:v>2.62094547112053E-2</c:v>
                </c:pt>
                <c:pt idx="408">
                  <c:v>2.6356440208612501E-2</c:v>
                </c:pt>
                <c:pt idx="409">
                  <c:v>2.65048073762197E-2</c:v>
                </c:pt>
                <c:pt idx="410">
                  <c:v>2.6654585095534099E-2</c:v>
                </c:pt>
                <c:pt idx="411">
                  <c:v>2.6805803139282901E-2</c:v>
                </c:pt>
                <c:pt idx="412">
                  <c:v>2.69584922081927E-2</c:v>
                </c:pt>
                <c:pt idx="413">
                  <c:v>2.71126839696815E-2</c:v>
                </c:pt>
                <c:pt idx="414">
                  <c:v>2.7268411098580199E-2</c:v>
                </c:pt>
                <c:pt idx="415">
                  <c:v>2.7425707320015001E-2</c:v>
                </c:pt>
                <c:pt idx="416">
                  <c:v>2.7584607454588701E-2</c:v>
                </c:pt>
                <c:pt idx="417">
                  <c:v>2.7745147466009298E-2</c:v>
                </c:pt>
                <c:pt idx="418">
                  <c:v>2.7907364511327401E-2</c:v>
                </c:pt>
                <c:pt idx="419">
                  <c:v>2.8071296993954001E-2</c:v>
                </c:pt>
                <c:pt idx="420">
                  <c:v>2.8236984619646601E-2</c:v>
                </c:pt>
                <c:pt idx="421">
                  <c:v>2.8404468455662999E-2</c:v>
                </c:pt>
                <c:pt idx="422">
                  <c:v>2.8573790993301401E-2</c:v>
                </c:pt>
                <c:pt idx="423">
                  <c:v>2.87449962140605E-2</c:v>
                </c:pt>
                <c:pt idx="424">
                  <c:v>2.8918129659673199E-2</c:v>
                </c:pt>
                <c:pt idx="425">
                  <c:v>2.90932385062894E-2</c:v>
                </c:pt>
                <c:pt idx="426">
                  <c:v>2.92703716431056E-2</c:v>
                </c:pt>
                <c:pt idx="427">
                  <c:v>2.94495797557629E-2</c:v>
                </c:pt>
                <c:pt idx="428">
                  <c:v>2.9630915414865702E-2</c:v>
                </c:pt>
                <c:pt idx="429">
                  <c:v>2.9814433170000799E-2</c:v>
                </c:pt>
                <c:pt idx="430">
                  <c:v>3.0000189649671601E-2</c:v>
                </c:pt>
                <c:pt idx="431">
                  <c:v>3.01882436675984E-2</c:v>
                </c:pt>
                <c:pt idx="432">
                  <c:v>3.0378656335876799E-2</c:v>
                </c:pt>
                <c:pt idx="433">
                  <c:v>3.0571491185530701E-2</c:v>
                </c:pt>
                <c:pt idx="434">
                  <c:v>3.07668142950457E-2</c:v>
                </c:pt>
                <c:pt idx="435">
                  <c:v>3.0964694427523299E-2</c:v>
                </c:pt>
                <c:pt idx="436">
                  <c:v>3.11652031771593E-2</c:v>
                </c:pt>
                <c:pt idx="437">
                  <c:v>3.1368415125814002E-2</c:v>
                </c:pt>
                <c:pt idx="438">
                  <c:v>3.1574408010517203E-2</c:v>
                </c:pt>
                <c:pt idx="439">
                  <c:v>3.1783262902839303E-2</c:v>
                </c:pt>
                <c:pt idx="440">
                  <c:v>3.1995064401143303E-2</c:v>
                </c:pt>
                <c:pt idx="441">
                  <c:v>3.2209900836846203E-2</c:v>
                </c:pt>
                <c:pt idx="442">
                  <c:v>3.24278644959278E-2</c:v>
                </c:pt>
                <c:pt idx="443">
                  <c:v>3.2649051857055397E-2</c:v>
                </c:pt>
                <c:pt idx="444">
                  <c:v>3.2873563847841798E-2</c:v>
                </c:pt>
                <c:pt idx="445">
                  <c:v>3.3101506120912401E-2</c:v>
                </c:pt>
                <c:pt idx="446">
                  <c:v>3.3332989351646101E-2</c:v>
                </c:pt>
                <c:pt idx="447">
                  <c:v>3.3568129559655997E-2</c:v>
                </c:pt>
                <c:pt idx="448">
                  <c:v>3.3807048456316401E-2</c:v>
                </c:pt>
                <c:pt idx="449">
                  <c:v>3.4049873820900897E-2</c:v>
                </c:pt>
                <c:pt idx="450">
                  <c:v>3.4296739908201E-2</c:v>
                </c:pt>
                <c:pt idx="451">
                  <c:v>3.4547787890829497E-2</c:v>
                </c:pt>
                <c:pt idx="452">
                  <c:v>3.4803166339808199E-2</c:v>
                </c:pt>
                <c:pt idx="453">
                  <c:v>3.50630317474721E-2</c:v>
                </c:pt>
                <c:pt idx="454">
                  <c:v>3.5327549097232798E-2</c:v>
                </c:pt>
                <c:pt idx="455">
                  <c:v>3.5596892485319998E-2</c:v>
                </c:pt>
                <c:pt idx="456">
                  <c:v>3.5871245800283003E-2</c:v>
                </c:pt>
                <c:pt idx="457">
                  <c:v>3.6150803466797402E-2</c:v>
                </c:pt>
                <c:pt idx="458">
                  <c:v>3.6435771261203502E-2</c:v>
                </c:pt>
                <c:pt idx="459">
                  <c:v>3.6726367207220903E-2</c:v>
                </c:pt>
                <c:pt idx="460">
                  <c:v>3.7022822561464899E-2</c:v>
                </c:pt>
                <c:pt idx="461">
                  <c:v>3.7325382899763802E-2</c:v>
                </c:pt>
                <c:pt idx="462">
                  <c:v>3.7634309316879298E-2</c:v>
                </c:pt>
                <c:pt idx="463">
                  <c:v>3.7949879754104202E-2</c:v>
                </c:pt>
                <c:pt idx="464">
                  <c:v>3.8272390471410803E-2</c:v>
                </c:pt>
                <c:pt idx="465">
                  <c:v>3.8602157683415697E-2</c:v>
                </c:pt>
                <c:pt idx="466">
                  <c:v>3.89395193814785E-2</c:v>
                </c:pt>
                <c:pt idx="467">
                  <c:v>3.9284837367884101E-2</c:v>
                </c:pt>
                <c:pt idx="468">
                  <c:v>3.9638499532364001E-2</c:v>
                </c:pt>
                <c:pt idx="469">
                  <c:v>4.0000922406371202E-2</c:v>
                </c:pt>
                <c:pt idx="470">
                  <c:v>4.0372554036694701E-2</c:v>
                </c:pt>
                <c:pt idx="471">
                  <c:v>4.0753877227444099E-2</c:v>
                </c:pt>
                <c:pt idx="472">
                  <c:v>4.1145413208430799E-2</c:v>
                </c:pt>
                <c:pt idx="473">
                  <c:v>4.15477257989103E-2</c:v>
                </c:pt>
                <c:pt idx="474">
                  <c:v>4.1961426149001398E-2</c:v>
                </c:pt>
                <c:pt idx="475">
                  <c:v>4.2387178157491899E-2</c:v>
                </c:pt>
                <c:pt idx="476">
                  <c:v>4.28257046849592E-2</c:v>
                </c:pt>
                <c:pt idx="477">
                  <c:v>4.32777947062402E-2</c:v>
                </c:pt>
                <c:pt idx="478">
                  <c:v>4.3744311577614402E-2</c:v>
                </c:pt>
                <c:pt idx="479">
                  <c:v>4.4226202633432299E-2</c:v>
                </c:pt>
                <c:pt idx="480">
                  <c:v>4.4724510376721198E-2</c:v>
                </c:pt>
                <c:pt idx="481">
                  <c:v>4.5240385591717301E-2</c:v>
                </c:pt>
                <c:pt idx="482">
                  <c:v>4.5775102787700903E-2</c:v>
                </c:pt>
                <c:pt idx="483">
                  <c:v>4.63300784888361E-2</c:v>
                </c:pt>
                <c:pt idx="484">
                  <c:v>4.6906893022197298E-2</c:v>
                </c:pt>
                <c:pt idx="485">
                  <c:v>4.75073166372268E-2</c:v>
                </c:pt>
                <c:pt idx="486">
                  <c:v>4.8133341030712103E-2</c:v>
                </c:pt>
                <c:pt idx="487">
                  <c:v>4.8787217675133901E-2</c:v>
                </c:pt>
                <c:pt idx="488">
                  <c:v>4.9471504788484798E-2</c:v>
                </c:pt>
                <c:pt idx="489">
                  <c:v>5.0189125389698101E-2</c:v>
                </c:pt>
                <c:pt idx="490">
                  <c:v>5.0943439729391499E-2</c:v>
                </c:pt>
                <c:pt idx="491">
                  <c:v>5.1738336582659701E-2</c:v>
                </c:pt>
                <c:pt idx="492">
                  <c:v>5.2578349612471001E-2</c:v>
                </c:pt>
                <c:pt idx="493">
                  <c:v>5.3468807532581597E-2</c:v>
                </c:pt>
                <c:pt idx="494">
                  <c:v>5.4416030559885399E-2</c:v>
                </c:pt>
                <c:pt idx="495">
                  <c:v>5.5427591379697799E-2</c:v>
                </c:pt>
                <c:pt idx="496">
                  <c:v>5.6512667798845097E-2</c:v>
                </c:pt>
                <c:pt idx="497">
                  <c:v>5.76825286149696E-2</c:v>
                </c:pt>
                <c:pt idx="498">
                  <c:v>5.8951217952462699E-2</c:v>
                </c:pt>
                <c:pt idx="499">
                  <c:v>6.0336543894620599E-2</c:v>
                </c:pt>
                <c:pt idx="500">
                  <c:v>6.1210481115663601E-2</c:v>
                </c:pt>
                <c:pt idx="501">
                  <c:v>6.2100218587385403E-2</c:v>
                </c:pt>
                <c:pt idx="502">
                  <c:v>6.3006316512454905E-2</c:v>
                </c:pt>
                <c:pt idx="503">
                  <c:v>6.3929301884319306E-2</c:v>
                </c:pt>
                <c:pt idx="504">
                  <c:v>6.4869725240996795E-2</c:v>
                </c:pt>
                <c:pt idx="505">
                  <c:v>6.5828161941997101E-2</c:v>
                </c:pt>
                <c:pt idx="506">
                  <c:v>6.6805213527106305E-2</c:v>
                </c:pt>
                <c:pt idx="507">
                  <c:v>6.7801509163214799E-2</c:v>
                </c:pt>
                <c:pt idx="508">
                  <c:v>6.8817707185892807E-2</c:v>
                </c:pt>
                <c:pt idx="509">
                  <c:v>6.9854496743019995E-2</c:v>
                </c:pt>
                <c:pt idx="510">
                  <c:v>7.0912599548424202E-2</c:v>
                </c:pt>
                <c:pt idx="511">
                  <c:v>7.1992771754208804E-2</c:v>
                </c:pt>
                <c:pt idx="512">
                  <c:v>7.3095805951238102E-2</c:v>
                </c:pt>
                <c:pt idx="513">
                  <c:v>7.4222533308132499E-2</c:v>
                </c:pt>
                <c:pt idx="514">
                  <c:v>7.5373825860093904E-2</c:v>
                </c:pt>
                <c:pt idx="515">
                  <c:v>7.6550598959955696E-2</c:v>
                </c:pt>
                <c:pt idx="516">
                  <c:v>7.7753813905044197E-2</c:v>
                </c:pt>
                <c:pt idx="517">
                  <c:v>7.8984480754763303E-2</c:v>
                </c:pt>
                <c:pt idx="518">
                  <c:v>8.0243661355271806E-2</c:v>
                </c:pt>
                <c:pt idx="519">
                  <c:v>8.1532472589277497E-2</c:v>
                </c:pt>
                <c:pt idx="520">
                  <c:v>8.2852089870766393E-2</c:v>
                </c:pt>
                <c:pt idx="521">
                  <c:v>8.4203750906543307E-2</c:v>
                </c:pt>
                <c:pt idx="522">
                  <c:v>8.5588759748704904E-2</c:v>
                </c:pt>
                <c:pt idx="523">
                  <c:v>8.7008491164718801E-2</c:v>
                </c:pt>
                <c:pt idx="524">
                  <c:v>8.8464395354617698E-2</c:v>
                </c:pt>
                <c:pt idx="525">
                  <c:v>8.9958003048008398E-2</c:v>
                </c:pt>
                <c:pt idx="526">
                  <c:v>9.1490931017170304E-2</c:v>
                </c:pt>
                <c:pt idx="527">
                  <c:v>9.3064888046559296E-2</c:v>
                </c:pt>
                <c:pt idx="528">
                  <c:v>9.4681681403562507E-2</c:v>
                </c:pt>
                <c:pt idx="529">
                  <c:v>9.63432238604853E-2</c:v>
                </c:pt>
                <c:pt idx="530">
                  <c:v>9.8051541323537994E-2</c:v>
                </c:pt>
                <c:pt idx="531">
                  <c:v>9.9808781131167798E-2</c:v>
                </c:pt>
                <c:pt idx="532">
                  <c:v>0.101617221091514</c:v>
                </c:pt>
                <c:pt idx="533">
                  <c:v>0.103479279337246</c:v>
                </c:pt>
                <c:pt idx="534">
                  <c:v>0.10539752508567</c:v>
                </c:pt>
                <c:pt idx="535">
                  <c:v>0.10737469040301</c:v>
                </c:pt>
                <c:pt idx="536">
                  <c:v>0.109413683084309</c:v>
                </c:pt>
                <c:pt idx="537">
                  <c:v>0.111517600774861</c:v>
                </c:pt>
                <c:pt idx="538">
                  <c:v>0.113689746475544</c:v>
                </c:pt>
                <c:pt idx="539">
                  <c:v>0.115933645593521</c:v>
                </c:pt>
                <c:pt idx="540">
                  <c:v>0.118253064721662</c:v>
                </c:pt>
                <c:pt idx="541">
                  <c:v>0.120652032355412</c:v>
                </c:pt>
                <c:pt idx="542">
                  <c:v>0.123134861785185</c:v>
                </c:pt>
                <c:pt idx="543">
                  <c:v>0.125706176436467</c:v>
                </c:pt>
                <c:pt idx="544">
                  <c:v>0.12837093796949001</c:v>
                </c:pt>
                <c:pt idx="545">
                  <c:v>0.131134477496717</c:v>
                </c:pt>
                <c:pt idx="546">
                  <c:v>0.13400253033054499</c:v>
                </c:pt>
                <c:pt idx="547">
                  <c:v>0.136981274737346</c:v>
                </c:pt>
                <c:pt idx="548">
                  <c:v>0.140077375248852</c:v>
                </c:pt>
                <c:pt idx="549">
                  <c:v>0.143298031170385</c:v>
                </c:pt>
                <c:pt idx="550">
                  <c:v>0.14665103103018301</c:v>
                </c:pt>
                <c:pt idx="551">
                  <c:v>0.150144813838615</c:v>
                </c:pt>
                <c:pt idx="552">
                  <c:v>0.153788538174504</c:v>
                </c:pt>
                <c:pt idx="553">
                  <c:v>0.157592160293414</c:v>
                </c:pt>
                <c:pt idx="554">
                  <c:v>0.161566522666058</c:v>
                </c:pt>
                <c:pt idx="555">
                  <c:v>0.16572345461214899</c:v>
                </c:pt>
                <c:pt idx="556">
                  <c:v>0.170075887006191</c:v>
                </c:pt>
                <c:pt idx="557">
                  <c:v>0.174637983410005</c:v>
                </c:pt>
                <c:pt idx="558">
                  <c:v>0.17942529044841901</c:v>
                </c:pt>
                <c:pt idx="559">
                  <c:v>0.18445491081069501</c:v>
                </c:pt>
                <c:pt idx="560">
                  <c:v>0.189745702957694</c:v>
                </c:pt>
                <c:pt idx="561">
                  <c:v>0.19531851247834001</c:v>
                </c:pt>
                <c:pt idx="562">
                  <c:v>0.20119644111372101</c:v>
                </c:pt>
                <c:pt idx="563">
                  <c:v>0.20740516081226601</c:v>
                </c:pt>
              </c:numCache>
            </c:numRef>
          </c:xVal>
          <c:yVal>
            <c:numRef>
              <c:f>Exp_res!$BQ$3:$BQ$650</c:f>
              <c:numCache>
                <c:formatCode>General</c:formatCode>
                <c:ptCount val="648"/>
                <c:pt idx="0" formatCode="0.00%">
                  <c:v>0</c:v>
                </c:pt>
                <c:pt idx="1">
                  <c:v>1.4671326409275199E-5</c:v>
                </c:pt>
                <c:pt idx="2">
                  <c:v>4.70621325495355E-5</c:v>
                </c:pt>
                <c:pt idx="3">
                  <c:v>7.9701265567763203E-5</c:v>
                </c:pt>
                <c:pt idx="4">
                  <c:v>1.12580566087847E-4</c:v>
                </c:pt>
                <c:pt idx="5">
                  <c:v>1.4569284987658401E-4</c:v>
                </c:pt>
                <c:pt idx="6">
                  <c:v>1.7903108664641499E-4</c:v>
                </c:pt>
                <c:pt idx="7">
                  <c:v>2.12588326317303E-4</c:v>
                </c:pt>
                <c:pt idx="8">
                  <c:v>2.4635768253627901E-4</c:v>
                </c:pt>
                <c:pt idx="9">
                  <c:v>2.8033232762315799E-4</c:v>
                </c:pt>
                <c:pt idx="10">
                  <c:v>3.1450549086484597E-4</c:v>
                </c:pt>
                <c:pt idx="11">
                  <c:v>3.4887045803339402E-4</c:v>
                </c:pt>
                <c:pt idx="12">
                  <c:v>3.8342057141724602E-4</c:v>
                </c:pt>
                <c:pt idx="13">
                  <c:v>4.1814923008916803E-4</c:v>
                </c:pt>
                <c:pt idx="14">
                  <c:v>4.5304989028724499E-4</c:v>
                </c:pt>
                <c:pt idx="15">
                  <c:v>4.8811606584946599E-4</c:v>
                </c:pt>
                <c:pt idx="16">
                  <c:v>5.2334132867210795E-4</c:v>
                </c:pt>
                <c:pt idx="17">
                  <c:v>5.5871930917239597E-4</c:v>
                </c:pt>
                <c:pt idx="18">
                  <c:v>5.9424369674722095E-4</c:v>
                </c:pt>
                <c:pt idx="19">
                  <c:v>6.2990824022065997E-4</c:v>
                </c:pt>
                <c:pt idx="20">
                  <c:v>6.6570674827622805E-4</c:v>
                </c:pt>
                <c:pt idx="21">
                  <c:v>7.0163308987094501E-4</c:v>
                </c:pt>
                <c:pt idx="22">
                  <c:v>7.37681194631037E-4</c:v>
                </c:pt>
                <c:pt idx="23">
                  <c:v>7.7384505322467998E-4</c:v>
                </c:pt>
                <c:pt idx="24">
                  <c:v>8.10118717715091E-4</c:v>
                </c:pt>
                <c:pt idx="25">
                  <c:v>8.4649630188825904E-4</c:v>
                </c:pt>
                <c:pt idx="26">
                  <c:v>8.8297198156028897E-4</c:v>
                </c:pt>
                <c:pt idx="27">
                  <c:v>9.19539994859627E-4</c:v>
                </c:pt>
                <c:pt idx="28">
                  <c:v>9.5619464248496904E-4</c:v>
                </c:pt>
                <c:pt idx="29">
                  <c:v>9.9293028794176607E-4</c:v>
                </c:pt>
                <c:pt idx="30">
                  <c:v>1.0297413577515901E-3</c:v>
                </c:pt>
                <c:pt idx="31">
                  <c:v>1.0666223416405001E-3</c:v>
                </c:pt>
                <c:pt idx="32">
                  <c:v>1.1035677927008799E-3</c:v>
                </c:pt>
                <c:pt idx="33">
                  <c:v>1.1405723275317401E-3</c:v>
                </c:pt>
                <c:pt idx="34">
                  <c:v>1.1776306263532701E-3</c:v>
                </c:pt>
                <c:pt idx="35">
                  <c:v>1.2147374330997601E-3</c:v>
                </c:pt>
                <c:pt idx="36">
                  <c:v>1.25188755548685E-3</c:v>
                </c:pt>
                <c:pt idx="37">
                  <c:v>1.28907586505844E-3</c:v>
                </c:pt>
                <c:pt idx="38">
                  <c:v>1.3262972972086799E-3</c:v>
                </c:pt>
                <c:pt idx="39">
                  <c:v>1.36354685118204E-3</c:v>
                </c:pt>
                <c:pt idx="40">
                  <c:v>1.4008195900516399E-3</c:v>
                </c:pt>
                <c:pt idx="41">
                  <c:v>1.43811064067487E-3</c:v>
                </c:pt>
                <c:pt idx="42">
                  <c:v>1.47541519362837E-3</c:v>
                </c:pt>
                <c:pt idx="43">
                  <c:v>1.5127285031201301E-3</c:v>
                </c:pt>
                <c:pt idx="44">
                  <c:v>1.5500458868836001E-3</c:v>
                </c:pt>
                <c:pt idx="45">
                  <c:v>1.5873627260489501E-3</c:v>
                </c:pt>
                <c:pt idx="46">
                  <c:v>1.62467446499514E-3</c:v>
                </c:pt>
                <c:pt idx="47">
                  <c:v>1.66197661118282E-3</c:v>
                </c:pt>
                <c:pt idx="48">
                  <c:v>1.6992647349672999E-3</c:v>
                </c:pt>
                <c:pt idx="49">
                  <c:v>1.7365344693943199E-3</c:v>
                </c:pt>
                <c:pt idx="50">
                  <c:v>1.77378150997613E-3</c:v>
                </c:pt>
                <c:pt idx="51">
                  <c:v>1.81100161445042E-3</c:v>
                </c:pt>
                <c:pt idx="52">
                  <c:v>1.84819060252156E-3</c:v>
                </c:pt>
                <c:pt idx="53">
                  <c:v>1.88534435558592E-3</c:v>
                </c:pt>
                <c:pt idx="54">
                  <c:v>1.9224588164401899E-3</c:v>
                </c:pt>
                <c:pt idx="55">
                  <c:v>1.95952998897354E-3</c:v>
                </c:pt>
                <c:pt idx="56">
                  <c:v>1.9965539378450502E-3</c:v>
                </c:pt>
                <c:pt idx="57">
                  <c:v>2.0335267881461598E-3</c:v>
                </c:pt>
                <c:pt idx="58">
                  <c:v>2.0704447250484998E-3</c:v>
                </c:pt>
                <c:pt idx="59">
                  <c:v>2.10730399343677E-3</c:v>
                </c:pt>
                <c:pt idx="60">
                  <c:v>2.1441008975305298E-3</c:v>
                </c:pt>
                <c:pt idx="61">
                  <c:v>2.1808318004905998E-3</c:v>
                </c:pt>
                <c:pt idx="62">
                  <c:v>2.2174931240144902E-3</c:v>
                </c:pt>
                <c:pt idx="63">
                  <c:v>2.2540813479188702E-3</c:v>
                </c:pt>
                <c:pt idx="64">
                  <c:v>2.2905930097107102E-3</c:v>
                </c:pt>
                <c:pt idx="65">
                  <c:v>2.32702470414795E-3</c:v>
                </c:pt>
                <c:pt idx="66">
                  <c:v>2.36337308278789E-3</c:v>
                </c:pt>
                <c:pt idx="67">
                  <c:v>2.3996348535278399E-3</c:v>
                </c:pt>
                <c:pt idx="68">
                  <c:v>2.43580678013347E-3</c:v>
                </c:pt>
                <c:pt idx="69">
                  <c:v>2.4718856817594302E-3</c:v>
                </c:pt>
                <c:pt idx="70">
                  <c:v>2.5078684324607698E-3</c:v>
                </c:pt>
                <c:pt idx="71">
                  <c:v>2.5437519606955998E-3</c:v>
                </c:pt>
                <c:pt idx="72">
                  <c:v>2.57953324882031E-3</c:v>
                </c:pt>
                <c:pt idx="73">
                  <c:v>2.61520933257685E-3</c:v>
                </c:pt>
                <c:pt idx="74">
                  <c:v>2.6507773005722299E-3</c:v>
                </c:pt>
                <c:pt idx="75">
                  <c:v>2.6862342937530202E-3</c:v>
                </c:pt>
                <c:pt idx="76">
                  <c:v>2.72157750487179E-3</c:v>
                </c:pt>
                <c:pt idx="77">
                  <c:v>2.7568041779484501E-3</c:v>
                </c:pt>
                <c:pt idx="78">
                  <c:v>2.7919116077258698E-3</c:v>
                </c:pt>
                <c:pt idx="79">
                  <c:v>2.8268971391199899E-3</c:v>
                </c:pt>
                <c:pt idx="80">
                  <c:v>2.8617581666652899E-3</c:v>
                </c:pt>
                <c:pt idx="81">
                  <c:v>2.89649213395721E-3</c:v>
                </c:pt>
                <c:pt idx="82">
                  <c:v>2.93109653308739E-3</c:v>
                </c:pt>
                <c:pt idx="83">
                  <c:v>2.9655689040781301E-3</c:v>
                </c:pt>
                <c:pt idx="84">
                  <c:v>2.9999068343124998E-3</c:v>
                </c:pt>
                <c:pt idx="85">
                  <c:v>3.0341079579603398E-3</c:v>
                </c:pt>
                <c:pt idx="86">
                  <c:v>3.0681699554033501E-3</c:v>
                </c:pt>
                <c:pt idx="87">
                  <c:v>3.10209055265599E-3</c:v>
                </c:pt>
                <c:pt idx="88">
                  <c:v>3.1358675207863599E-3</c:v>
                </c:pt>
                <c:pt idx="89">
                  <c:v>3.1694986753329E-3</c:v>
                </c:pt>
                <c:pt idx="90">
                  <c:v>3.2029818757214898E-3</c:v>
                </c:pt>
                <c:pt idx="91">
                  <c:v>3.2363150246804999E-3</c:v>
                </c:pt>
                <c:pt idx="92">
                  <c:v>3.2694960676550701E-3</c:v>
                </c:pt>
                <c:pt idx="93">
                  <c:v>3.3025229922203198E-3</c:v>
                </c:pt>
                <c:pt idx="94">
                  <c:v>3.3353938274957298E-3</c:v>
                </c:pt>
                <c:pt idx="95">
                  <c:v>3.36810664355712E-3</c:v>
                </c:pt>
                <c:pt idx="96">
                  <c:v>3.4006595508502902E-3</c:v>
                </c:pt>
                <c:pt idx="97">
                  <c:v>3.4330506996051902E-3</c:v>
                </c:pt>
                <c:pt idx="98">
                  <c:v>3.4652782792492999E-3</c:v>
                </c:pt>
                <c:pt idx="99">
                  <c:v>3.4973405178232498E-3</c:v>
                </c:pt>
                <c:pt idx="100">
                  <c:v>3.5292356813970199E-3</c:v>
                </c:pt>
                <c:pt idx="101">
                  <c:v>3.5609620734869101E-3</c:v>
                </c:pt>
                <c:pt idx="102">
                  <c:v>3.5925180344748898E-3</c:v>
                </c:pt>
                <c:pt idx="103">
                  <c:v>3.6239019410288301E-3</c:v>
                </c:pt>
                <c:pt idx="104">
                  <c:v>3.6551122055251098E-3</c:v>
                </c:pt>
                <c:pt idx="105">
                  <c:v>3.6861472754731901E-3</c:v>
                </c:pt>
                <c:pt idx="106">
                  <c:v>3.7170056329423901E-3</c:v>
                </c:pt>
                <c:pt idx="107">
                  <c:v>3.74768579399041E-3</c:v>
                </c:pt>
                <c:pt idx="108">
                  <c:v>3.7781863080960801E-3</c:v>
                </c:pt>
                <c:pt idx="109">
                  <c:v>3.8085057575932601E-3</c:v>
                </c:pt>
                <c:pt idx="110">
                  <c:v>3.8386427571079499E-3</c:v>
                </c:pt>
                <c:pt idx="111">
                  <c:v>3.8685959529995702E-3</c:v>
                </c:pt>
                <c:pt idx="112">
                  <c:v>3.8983640228034502E-3</c:v>
                </c:pt>
                <c:pt idx="113">
                  <c:v>3.92794567467837E-3</c:v>
                </c:pt>
                <c:pt idx="114">
                  <c:v>3.9573396468573401E-3</c:v>
                </c:pt>
                <c:pt idx="115">
                  <c:v>3.98654470710049E-3</c:v>
                </c:pt>
                <c:pt idx="116">
                  <c:v>4.0155596521536099E-3</c:v>
                </c:pt>
                <c:pt idx="117">
                  <c:v>4.0443833072088698E-3</c:v>
                </c:pt>
                <c:pt idx="118">
                  <c:v>4.0730145253705802E-3</c:v>
                </c:pt>
                <c:pt idx="119">
                  <c:v>4.1014521871245904E-3</c:v>
                </c:pt>
                <c:pt idx="120">
                  <c:v>4.1296951998114799E-3</c:v>
                </c:pt>
                <c:pt idx="121">
                  <c:v>4.1577424971044096E-3</c:v>
                </c:pt>
                <c:pt idx="122">
                  <c:v>4.1855930384906096E-3</c:v>
                </c:pt>
                <c:pt idx="123">
                  <c:v>4.2132458087583797E-3</c:v>
                </c:pt>
                <c:pt idx="124">
                  <c:v>4.2406998174875999E-3</c:v>
                </c:pt>
                <c:pt idx="125">
                  <c:v>4.2679540985442301E-3</c:v>
                </c:pt>
                <c:pt idx="126">
                  <c:v>4.2950077095812497E-3</c:v>
                </c:pt>
                <c:pt idx="127">
                  <c:v>4.32185973154239E-3</c:v>
                </c:pt>
                <c:pt idx="128">
                  <c:v>4.3485092681717604E-3</c:v>
                </c:pt>
                <c:pt idx="129">
                  <c:v>4.3749554455276398E-3</c:v>
                </c:pt>
                <c:pt idx="130">
                  <c:v>4.4011974115008897E-3</c:v>
                </c:pt>
                <c:pt idx="131">
                  <c:v>4.4272343353386904E-3</c:v>
                </c:pt>
                <c:pt idx="132">
                  <c:v>4.45306540717287E-3</c:v>
                </c:pt>
                <c:pt idx="133">
                  <c:v>4.4786898375541902E-3</c:v>
                </c:pt>
                <c:pt idx="134">
                  <c:v>4.50410685698918E-3</c:v>
                </c:pt>
                <c:pt idx="135">
                  <c:v>4.5293157154843904E-3</c:v>
                </c:pt>
                <c:pt idx="136">
                  <c:v>4.5543156820946097E-3</c:v>
                </c:pt>
                <c:pt idx="137">
                  <c:v>4.5791060444757298E-3</c:v>
                </c:pt>
                <c:pt idx="138">
                  <c:v>4.6036861084440203E-3</c:v>
                </c:pt>
                <c:pt idx="139">
                  <c:v>4.6280551975389E-3</c:v>
                </c:pt>
                <c:pt idx="140">
                  <c:v>4.6522126525910604E-3</c:v>
                </c:pt>
                <c:pt idx="141">
                  <c:v>4.6761578312972301E-3</c:v>
                </c:pt>
                <c:pt idx="142">
                  <c:v>4.6998901077979103E-3</c:v>
                </c:pt>
                <c:pt idx="143">
                  <c:v>4.7234088722609797E-3</c:v>
                </c:pt>
                <c:pt idx="144">
                  <c:v>4.7467135304720201E-3</c:v>
                </c:pt>
                <c:pt idx="145">
                  <c:v>4.7698035034264997E-3</c:v>
                </c:pt>
                <c:pt idx="146">
                  <c:v>4.7926782269296104E-3</c:v>
                </c:pt>
                <c:pt idx="147">
                  <c:v>4.8153371512002097E-3</c:v>
                </c:pt>
                <c:pt idx="148">
                  <c:v>4.83777974047975E-3</c:v>
                </c:pt>
                <c:pt idx="149">
                  <c:v>4.8600054726467496E-3</c:v>
                </c:pt>
                <c:pt idx="150">
                  <c:v>4.88201383883547E-3</c:v>
                </c:pt>
                <c:pt idx="151">
                  <c:v>4.90380434306104E-3</c:v>
                </c:pt>
                <c:pt idx="152">
                  <c:v>4.9253765018469403E-3</c:v>
                </c:pt>
                <c:pt idx="153">
                  <c:v>4.9467298438605201E-3</c:v>
                </c:pt>
                <c:pt idx="154">
                  <c:v>4.96786390955149E-3</c:v>
                </c:pt>
                <c:pt idx="155">
                  <c:v>4.9887782507957602E-3</c:v>
                </c:pt>
                <c:pt idx="156">
                  <c:v>5.0094724305438801E-3</c:v>
                </c:pt>
                <c:pt idx="157">
                  <c:v>5.0299460224752304E-3</c:v>
                </c:pt>
                <c:pt idx="158">
                  <c:v>5.0501986106562102E-3</c:v>
                </c:pt>
                <c:pt idx="159">
                  <c:v>5.0702297892026302E-3</c:v>
                </c:pt>
                <c:pt idx="160">
                  <c:v>5.0900391619487697E-3</c:v>
                </c:pt>
                <c:pt idx="161">
                  <c:v>5.1096263421187803E-3</c:v>
                </c:pt>
                <c:pt idx="162">
                  <c:v>5.1289909520046998E-3</c:v>
                </c:pt>
                <c:pt idx="163">
                  <c:v>5.1481326226475799E-3</c:v>
                </c:pt>
                <c:pt idx="164">
                  <c:v>5.1670509935238399E-3</c:v>
                </c:pt>
                <c:pt idx="165">
                  <c:v>5.1857457122364897E-3</c:v>
                </c:pt>
                <c:pt idx="166">
                  <c:v>5.2042164342102097E-3</c:v>
                </c:pt>
                <c:pt idx="167">
                  <c:v>5.2224628223906597E-3</c:v>
                </c:pt>
                <c:pt idx="168">
                  <c:v>5.2404845469486002E-3</c:v>
                </c:pt>
                <c:pt idx="169">
                  <c:v>5.25828128498897E-3</c:v>
                </c:pt>
                <c:pt idx="170">
                  <c:v>5.2758527202625902E-3</c:v>
                </c:pt>
                <c:pt idx="171">
                  <c:v>5.2931985428827802E-3</c:v>
                </c:pt>
                <c:pt idx="172">
                  <c:v>5.3103184490473397E-3</c:v>
                </c:pt>
                <c:pt idx="173">
                  <c:v>5.3272121407628202E-3</c:v>
                </c:pt>
                <c:pt idx="174">
                  <c:v>5.3438793255738398E-3</c:v>
                </c:pt>
                <c:pt idx="175">
                  <c:v>5.3603197162956301E-3</c:v>
                </c:pt>
                <c:pt idx="176">
                  <c:v>5.3765330307519498E-3</c:v>
                </c:pt>
                <c:pt idx="177">
                  <c:v>5.3925189915151198E-3</c:v>
                </c:pt>
                <c:pt idx="178">
                  <c:v>5.4082773256509701E-3</c:v>
                </c:pt>
                <c:pt idx="179">
                  <c:v>5.4238077644675996E-3</c:v>
                </c:pt>
                <c:pt idx="180">
                  <c:v>5.4391100432666104E-3</c:v>
                </c:pt>
                <c:pt idx="181">
                  <c:v>5.4541839010996997E-3</c:v>
                </c:pt>
                <c:pt idx="182">
                  <c:v>5.4690290805274001E-3</c:v>
                </c:pt>
                <c:pt idx="183">
                  <c:v>5.4836453273822104E-3</c:v>
                </c:pt>
                <c:pt idx="184">
                  <c:v>5.4980323905346401E-3</c:v>
                </c:pt>
                <c:pt idx="185">
                  <c:v>5.5121900216635001E-3</c:v>
                </c:pt>
                <c:pt idx="186">
                  <c:v>5.5261179750271203E-3</c:v>
                </c:pt>
                <c:pt idx="187">
                  <c:v>5.5398160072420103E-3</c:v>
                </c:pt>
                <c:pt idx="188">
                  <c:v>5.5532838770602196E-3</c:v>
                </c:pt>
                <c:pt idx="189">
                  <c:v>5.5665213451530698E-3</c:v>
                </c:pt>
                <c:pt idx="190">
                  <c:v>5.5795281738964904E-3</c:v>
                </c:pt>
                <c:pt idx="191">
                  <c:v>5.5923041271594203E-3</c:v>
                </c:pt>
                <c:pt idx="192">
                  <c:v>5.6048489700961501E-3</c:v>
                </c:pt>
                <c:pt idx="193">
                  <c:v>5.6171624689394196E-3</c:v>
                </c:pt>
                <c:pt idx="194">
                  <c:v>5.62924439079942E-3</c:v>
                </c:pt>
                <c:pt idx="195">
                  <c:v>5.6410945034623596E-3</c:v>
                </c:pt>
                <c:pt idx="196">
                  <c:v>5.6527125751944301E-3</c:v>
                </c:pt>
                <c:pt idx="197">
                  <c:v>5.6640983745460801E-3</c:v>
                </c:pt>
                <c:pt idx="198">
                  <c:v>5.67525167016105E-3</c:v>
                </c:pt>
                <c:pt idx="199">
                  <c:v>5.6861722305856103E-3</c:v>
                </c:pt>
                <c:pt idx="200">
                  <c:v>5.6968598240828699E-3</c:v>
                </c:pt>
                <c:pt idx="201">
                  <c:v>5.7073142184470797E-3</c:v>
                </c:pt>
                <c:pt idx="202">
                  <c:v>5.7175351808209998E-3</c:v>
                </c:pt>
                <c:pt idx="203">
                  <c:v>5.7275224775170204E-3</c:v>
                </c:pt>
                <c:pt idx="204">
                  <c:v>5.7372758738375796E-3</c:v>
                </c:pt>
                <c:pt idx="205">
                  <c:v>5.7467951339002302E-3</c:v>
                </c:pt>
                <c:pt idx="206">
                  <c:v>5.7560800204642E-3</c:v>
                </c:pt>
                <c:pt idx="207">
                  <c:v>5.7651302947572397E-3</c:v>
                </c:pt>
                <c:pt idx="208">
                  <c:v>5.7739457163072296E-3</c:v>
                </c:pt>
                <c:pt idx="209">
                  <c:v>5.7825260427734997E-3</c:v>
                </c:pt>
                <c:pt idx="210">
                  <c:v>5.7908710297804302E-3</c:v>
                </c:pt>
                <c:pt idx="211">
                  <c:v>5.7989804307536103E-3</c:v>
                </c:pt>
                <c:pt idx="212">
                  <c:v>5.8068539967565296E-3</c:v>
                </c:pt>
                <c:pt idx="213">
                  <c:v>5.8144914763298703E-3</c:v>
                </c:pt>
                <c:pt idx="214">
                  <c:v>5.8218926153320704E-3</c:v>
                </c:pt>
                <c:pt idx="215">
                  <c:v>5.8290571567804397E-3</c:v>
                </c:pt>
                <c:pt idx="216">
                  <c:v>5.8359848406956804E-3</c:v>
                </c:pt>
                <c:pt idx="217">
                  <c:v>5.8426754039455301E-3</c:v>
                </c:pt>
                <c:pt idx="218">
                  <c:v>5.8491285800923399E-3</c:v>
                </c:pt>
                <c:pt idx="219">
                  <c:v>5.8553440992384397E-3</c:v>
                </c:pt>
                <c:pt idx="220">
                  <c:v>5.8613216878765102E-3</c:v>
                </c:pt>
                <c:pt idx="221">
                  <c:v>5.8670610687383603E-3</c:v>
                </c:pt>
                <c:pt idx="222">
                  <c:v>5.8725619606455398E-3</c:v>
                </c:pt>
                <c:pt idx="223">
                  <c:v>5.8778240783618199E-3</c:v>
                </c:pt>
                <c:pt idx="224">
                  <c:v>5.8828471324452198E-3</c:v>
                </c:pt>
                <c:pt idx="225">
                  <c:v>5.8876308291024504E-3</c:v>
                </c:pt>
                <c:pt idx="226">
                  <c:v>5.8921748700421104E-3</c:v>
                </c:pt>
                <c:pt idx="227">
                  <c:v>5.8964789523313502E-3</c:v>
                </c:pt>
                <c:pt idx="228">
                  <c:v>5.9005427682508197E-3</c:v>
                </c:pt>
                <c:pt idx="229">
                  <c:v>5.9043660051519304E-3</c:v>
                </c:pt>
                <c:pt idx="230">
                  <c:v>5.9079483453137504E-3</c:v>
                </c:pt>
                <c:pt idx="231">
                  <c:v>5.9112894658005797E-3</c:v>
                </c:pt>
                <c:pt idx="232">
                  <c:v>5.9143890383206001E-3</c:v>
                </c:pt>
                <c:pt idx="233">
                  <c:v>5.9172467290847103E-3</c:v>
                </c:pt>
                <c:pt idx="234">
                  <c:v>5.9198621986646599E-3</c:v>
                </c:pt>
                <c:pt idx="235">
                  <c:v>5.9222351018533102E-3</c:v>
                </c:pt>
                <c:pt idx="236">
                  <c:v>5.9243650875236802E-3</c:v>
                </c:pt>
                <c:pt idx="237">
                  <c:v>5.9262517984890999E-3</c:v>
                </c:pt>
                <c:pt idx="238">
                  <c:v>5.9278948713626803E-3</c:v>
                </c:pt>
                <c:pt idx="239">
                  <c:v>5.9292939364173902E-3</c:v>
                </c:pt>
                <c:pt idx="240">
                  <c:v>5.9304486174460297E-3</c:v>
                </c:pt>
                <c:pt idx="241">
                  <c:v>5.9313585316213098E-3</c:v>
                </c:pt>
                <c:pt idx="242">
                  <c:v>5.9320232893557302E-3</c:v>
                </c:pt>
                <c:pt idx="243">
                  <c:v>5.9324424941604899E-3</c:v>
                </c:pt>
                <c:pt idx="244">
                  <c:v>5.9326157425056703E-3</c:v>
                </c:pt>
                <c:pt idx="245">
                  <c:v>5.9325426236787604E-3</c:v>
                </c:pt>
                <c:pt idx="246">
                  <c:v>5.9322227196442201E-3</c:v>
                </c:pt>
                <c:pt idx="247">
                  <c:v>5.9316556049002697E-3</c:v>
                </c:pt>
                <c:pt idx="248">
                  <c:v>5.9308408463383099E-3</c:v>
                </c:pt>
                <c:pt idx="249">
                  <c:v>5.9297780030993603E-3</c:v>
                </c:pt>
                <c:pt idx="250">
                  <c:v>5.9284666264313697E-3</c:v>
                </c:pt>
                <c:pt idx="251">
                  <c:v>5.92690625954451E-3</c:v>
                </c:pt>
                <c:pt idx="252">
                  <c:v>5.9250964374667802E-3</c:v>
                </c:pt>
                <c:pt idx="253">
                  <c:v>5.9230366868992202E-3</c:v>
                </c:pt>
                <c:pt idx="254">
                  <c:v>5.9207265260682101E-3</c:v>
                </c:pt>
                <c:pt idx="255">
                  <c:v>5.91816546457994E-3</c:v>
                </c:pt>
                <c:pt idx="256">
                  <c:v>5.9153530032703596E-3</c:v>
                </c:pt>
                <c:pt idx="257">
                  <c:v>5.9122886340576596E-3</c:v>
                </c:pt>
                <c:pt idx="258">
                  <c:v>5.9089718397908799E-3</c:v>
                </c:pt>
                <c:pt idx="259">
                  <c:v>5.9054020940985602E-3</c:v>
                </c:pt>
                <c:pt idx="260">
                  <c:v>5.9015788612358597E-3</c:v>
                </c:pt>
                <c:pt idx="261">
                  <c:v>5.8975015959309403E-3</c:v>
                </c:pt>
                <c:pt idx="262">
                  <c:v>5.8931697432287903E-3</c:v>
                </c:pt>
                <c:pt idx="263">
                  <c:v>5.8885827383354699E-3</c:v>
                </c:pt>
                <c:pt idx="264">
                  <c:v>5.8837400064578197E-3</c:v>
                </c:pt>
                <c:pt idx="265">
                  <c:v>5.8786409626453697E-3</c:v>
                </c:pt>
                <c:pt idx="266">
                  <c:v>5.8732850116274098E-3</c:v>
                </c:pt>
                <c:pt idx="267">
                  <c:v>5.8676715476500604E-3</c:v>
                </c:pt>
                <c:pt idx="268">
                  <c:v>5.86179995431119E-3</c:v>
                </c:pt>
                <c:pt idx="269">
                  <c:v>5.8556696043925499E-3</c:v>
                </c:pt>
                <c:pt idx="270">
                  <c:v>5.8492798596917204E-3</c:v>
                </c:pt>
                <c:pt idx="271">
                  <c:v>5.84263007085002E-3</c:v>
                </c:pt>
                <c:pt idx="272">
                  <c:v>5.8357195771803301E-3</c:v>
                </c:pt>
                <c:pt idx="273">
                  <c:v>5.8285477064910296E-3</c:v>
                </c:pt>
                <c:pt idx="274">
                  <c:v>5.8211137749081196E-3</c:v>
                </c:pt>
                <c:pt idx="275">
                  <c:v>5.8134170866954897E-3</c:v>
                </c:pt>
                <c:pt idx="276">
                  <c:v>5.8054569340727199E-3</c:v>
                </c:pt>
                <c:pt idx="277">
                  <c:v>5.7972325970295302E-3</c:v>
                </c:pt>
                <c:pt idx="278">
                  <c:v>5.7887433431382503E-3</c:v>
                </c:pt>
                <c:pt idx="279">
                  <c:v>5.7799884273641404E-3</c:v>
                </c:pt>
                <c:pt idx="280">
                  <c:v>5.7709670918713197E-3</c:v>
                </c:pt>
                <c:pt idx="281">
                  <c:v>5.7616785658273001E-3</c:v>
                </c:pt>
                <c:pt idx="282">
                  <c:v>5.7521220652040003E-3</c:v>
                </c:pt>
                <c:pt idx="283">
                  <c:v>5.7422967925752104E-3</c:v>
                </c:pt>
                <c:pt idx="284">
                  <c:v>5.7322019369123603E-3</c:v>
                </c:pt>
                <c:pt idx="285">
                  <c:v>5.7218366733744102E-3</c:v>
                </c:pt>
                <c:pt idx="286">
                  <c:v>5.7112001630979401E-3</c:v>
                </c:pt>
                <c:pt idx="287">
                  <c:v>5.70029155298017E-3</c:v>
                </c:pt>
                <c:pt idx="288">
                  <c:v>5.6891099754608297E-3</c:v>
                </c:pt>
                <c:pt idx="289">
                  <c:v>5.6776545482991204E-3</c:v>
                </c:pt>
                <c:pt idx="290">
                  <c:v>5.6659243743475002E-3</c:v>
                </c:pt>
                <c:pt idx="291">
                  <c:v>5.6539185413210496E-3</c:v>
                </c:pt>
                <c:pt idx="292">
                  <c:v>5.64163612156348E-3</c:v>
                </c:pt>
                <c:pt idx="293">
                  <c:v>5.6290761718084696E-3</c:v>
                </c:pt>
                <c:pt idx="294">
                  <c:v>5.6162377329357898E-3</c:v>
                </c:pt>
                <c:pt idx="295">
                  <c:v>5.6031198297259201E-3</c:v>
                </c:pt>
                <c:pt idx="296">
                  <c:v>5.5897214706061397E-3</c:v>
                </c:pt>
                <c:pt idx="297">
                  <c:v>5.5760416473960104E-3</c:v>
                </c:pt>
                <c:pt idx="298">
                  <c:v>5.5620793350448202E-3</c:v>
                </c:pt>
                <c:pt idx="299">
                  <c:v>5.5478334913654599E-3</c:v>
                </c:pt>
                <c:pt idx="300">
                  <c:v>5.53330305676348E-3</c:v>
                </c:pt>
                <c:pt idx="301">
                  <c:v>5.5184869539606296E-3</c:v>
                </c:pt>
                <c:pt idx="302">
                  <c:v>5.5033840877122099E-3</c:v>
                </c:pt>
                <c:pt idx="303">
                  <c:v>5.4879933445206803E-3</c:v>
                </c:pt>
                <c:pt idx="304">
                  <c:v>5.4723135923410498E-3</c:v>
                </c:pt>
                <c:pt idx="305">
                  <c:v>5.4563436802830398E-3</c:v>
                </c:pt>
                <c:pt idx="306">
                  <c:v>5.44008243830588E-3</c:v>
                </c:pt>
                <c:pt idx="307">
                  <c:v>5.4235286769059804E-3</c:v>
                </c:pt>
                <c:pt idx="308">
                  <c:v>5.4066811868003399E-3</c:v>
                </c:pt>
                <c:pt idx="309">
                  <c:v>5.3895387386020703E-3</c:v>
                </c:pt>
                <c:pt idx="310">
                  <c:v>5.3721000824890897E-3</c:v>
                </c:pt>
                <c:pt idx="311">
                  <c:v>5.3543639478661597E-3</c:v>
                </c:pt>
                <c:pt idx="312">
                  <c:v>5.3363290430202001E-3</c:v>
                </c:pt>
                <c:pt idx="313">
                  <c:v>5.31799405476763E-3</c:v>
                </c:pt>
                <c:pt idx="314">
                  <c:v>5.2993576480942399E-3</c:v>
                </c:pt>
                <c:pt idx="315">
                  <c:v>5.2804184657871001E-3</c:v>
                </c:pt>
                <c:pt idx="316">
                  <c:v>5.2611751280597797E-3</c:v>
                </c:pt>
                <c:pt idx="317">
                  <c:v>5.2416262321672898E-3</c:v>
                </c:pt>
                <c:pt idx="318">
                  <c:v>5.2217703520134598E-3</c:v>
                </c:pt>
                <c:pt idx="319">
                  <c:v>5.20160603775063E-3</c:v>
                </c:pt>
                <c:pt idx="320">
                  <c:v>5.1811318153685299E-3</c:v>
                </c:pt>
                <c:pt idx="321">
                  <c:v>5.1603461862748798E-3</c:v>
                </c:pt>
                <c:pt idx="322">
                  <c:v>5.1392476268673501E-3</c:v>
                </c:pt>
                <c:pt idx="323">
                  <c:v>5.1178345880932502E-3</c:v>
                </c:pt>
                <c:pt idx="324">
                  <c:v>5.0961054950017098E-3</c:v>
                </c:pt>
                <c:pt idx="325">
                  <c:v>5.0740587462840096E-3</c:v>
                </c:pt>
                <c:pt idx="326">
                  <c:v>5.05169271380344E-3</c:v>
                </c:pt>
                <c:pt idx="327">
                  <c:v>5.0290057421149004E-3</c:v>
                </c:pt>
                <c:pt idx="328">
                  <c:v>5.0059961479724802E-3</c:v>
                </c:pt>
                <c:pt idx="329">
                  <c:v>4.9826622198246903E-3</c:v>
                </c:pt>
                <c:pt idx="330">
                  <c:v>4.9590022172997699E-3</c:v>
                </c:pt>
                <c:pt idx="331">
                  <c:v>4.9350143706756401E-3</c:v>
                </c:pt>
                <c:pt idx="332">
                  <c:v>4.9106968803408896E-3</c:v>
                </c:pt>
                <c:pt idx="333">
                  <c:v>4.8860479162382703E-3</c:v>
                </c:pt>
                <c:pt idx="334">
                  <c:v>4.8610656172984202E-3</c:v>
                </c:pt>
                <c:pt idx="335">
                  <c:v>4.8357480908572999E-3</c:v>
                </c:pt>
                <c:pt idx="336">
                  <c:v>4.8100934120602103E-3</c:v>
                </c:pt>
                <c:pt idx="337">
                  <c:v>4.7840996232503697E-3</c:v>
                </c:pt>
                <c:pt idx="338">
                  <c:v>4.7577647333433603E-3</c:v>
                </c:pt>
                <c:pt idx="339">
                  <c:v>4.7310867171838598E-3</c:v>
                </c:pt>
                <c:pt idx="340">
                  <c:v>4.7040635148884596E-3</c:v>
                </c:pt>
                <c:pt idx="341">
                  <c:v>4.6766930311692599E-3</c:v>
                </c:pt>
                <c:pt idx="342">
                  <c:v>4.64897313464184E-3</c:v>
                </c:pt>
                <c:pt idx="343">
                  <c:v>4.6209016571151403E-3</c:v>
                </c:pt>
                <c:pt idx="344">
                  <c:v>4.5924763928622001E-3</c:v>
                </c:pt>
                <c:pt idx="345">
                  <c:v>4.5636950978725204E-3</c:v>
                </c:pt>
                <c:pt idx="346">
                  <c:v>4.5345554890842696E-3</c:v>
                </c:pt>
                <c:pt idx="347">
                  <c:v>4.5050552435965197E-3</c:v>
                </c:pt>
                <c:pt idx="348">
                  <c:v>4.4751919978608598E-3</c:v>
                </c:pt>
                <c:pt idx="349">
                  <c:v>4.4449633468501698E-3</c:v>
                </c:pt>
                <c:pt idx="350">
                  <c:v>4.41436684320689E-3</c:v>
                </c:pt>
                <c:pt idx="351">
                  <c:v>4.3833999963664204E-3</c:v>
                </c:pt>
                <c:pt idx="352">
                  <c:v>4.3520602716578998E-3</c:v>
                </c:pt>
                <c:pt idx="353">
                  <c:v>4.3203450893797204E-3</c:v>
                </c:pt>
                <c:pt idx="354">
                  <c:v>4.2882518238491103E-3</c:v>
                </c:pt>
                <c:pt idx="355">
                  <c:v>4.2557778024275503E-3</c:v>
                </c:pt>
                <c:pt idx="356">
                  <c:v>4.2229203045153303E-3</c:v>
                </c:pt>
                <c:pt idx="357">
                  <c:v>4.1896765605213401E-3</c:v>
                </c:pt>
                <c:pt idx="358">
                  <c:v>4.1560437508024496E-3</c:v>
                </c:pt>
                <c:pt idx="359">
                  <c:v>4.1220190045716297E-3</c:v>
                </c:pt>
                <c:pt idx="360">
                  <c:v>4.0875993987764701E-3</c:v>
                </c:pt>
                <c:pt idx="361">
                  <c:v>4.0527819569449999E-3</c:v>
                </c:pt>
                <c:pt idx="362">
                  <c:v>4.0175636479975801E-3</c:v>
                </c:pt>
                <c:pt idx="363">
                  <c:v>3.9819413850243901E-3</c:v>
                </c:pt>
                <c:pt idx="364">
                  <c:v>3.9459120240276499E-3</c:v>
                </c:pt>
                <c:pt idx="365">
                  <c:v>3.9094723626253497E-3</c:v>
                </c:pt>
                <c:pt idx="366">
                  <c:v>3.8726191387182698E-3</c:v>
                </c:pt>
                <c:pt idx="367">
                  <c:v>3.8353490291153001E-3</c:v>
                </c:pt>
                <c:pt idx="368">
                  <c:v>3.7976586481194099E-3</c:v>
                </c:pt>
                <c:pt idx="369">
                  <c:v>3.7595445460685902E-3</c:v>
                </c:pt>
                <c:pt idx="370">
                  <c:v>3.7210032078341202E-3</c:v>
                </c:pt>
                <c:pt idx="371">
                  <c:v>3.6820310512715101E-3</c:v>
                </c:pt>
                <c:pt idx="372">
                  <c:v>3.64262442562456E-3</c:v>
                </c:pt>
                <c:pt idx="373">
                  <c:v>3.6027796098789702E-3</c:v>
                </c:pt>
                <c:pt idx="374">
                  <c:v>3.56249281106563E-3</c:v>
                </c:pt>
                <c:pt idx="375">
                  <c:v>3.5217601625085102E-3</c:v>
                </c:pt>
                <c:pt idx="376">
                  <c:v>3.48057772201834E-3</c:v>
                </c:pt>
                <c:pt idx="377">
                  <c:v>3.4389414700294E-3</c:v>
                </c:pt>
                <c:pt idx="378">
                  <c:v>3.3968473076735999E-3</c:v>
                </c:pt>
                <c:pt idx="379">
                  <c:v>3.3542910547952501E-3</c:v>
                </c:pt>
                <c:pt idx="380">
                  <c:v>3.3112684478989302E-3</c:v>
                </c:pt>
                <c:pt idx="381">
                  <c:v>3.2677751380310702E-3</c:v>
                </c:pt>
                <c:pt idx="382">
                  <c:v>3.2238066885912102E-3</c:v>
                </c:pt>
                <c:pt idx="383">
                  <c:v>3.1793585730700499E-3</c:v>
                </c:pt>
                <c:pt idx="384">
                  <c:v>3.1344261727120799E-3</c:v>
                </c:pt>
                <c:pt idx="385">
                  <c:v>3.0890047740991999E-3</c:v>
                </c:pt>
                <c:pt idx="386">
                  <c:v>3.04308956665173E-3</c:v>
                </c:pt>
                <c:pt idx="387">
                  <c:v>2.9966756400437401E-3</c:v>
                </c:pt>
                <c:pt idx="388">
                  <c:v>2.9497579815303699E-3</c:v>
                </c:pt>
                <c:pt idx="389">
                  <c:v>2.9023314731796601E-3</c:v>
                </c:pt>
                <c:pt idx="390">
                  <c:v>2.8543908890102001E-3</c:v>
                </c:pt>
                <c:pt idx="391">
                  <c:v>2.8059308920256498E-3</c:v>
                </c:pt>
                <c:pt idx="392">
                  <c:v>2.75694603114513E-3</c:v>
                </c:pt>
                <c:pt idx="393">
                  <c:v>2.7074307380219398E-3</c:v>
                </c:pt>
                <c:pt idx="394">
                  <c:v>2.6573793237493599E-3</c:v>
                </c:pt>
                <c:pt idx="395">
                  <c:v>2.6067859754446299E-3</c:v>
                </c:pt>
                <c:pt idx="396">
                  <c:v>2.5556447527095298E-3</c:v>
                </c:pt>
                <c:pt idx="397">
                  <c:v>2.5039495839576202E-3</c:v>
                </c:pt>
                <c:pt idx="398">
                  <c:v>2.4516942626073698E-3</c:v>
                </c:pt>
                <c:pt idx="399">
                  <c:v>2.3988724431296899E-3</c:v>
                </c:pt>
                <c:pt idx="400">
                  <c:v>2.3454776369477401E-3</c:v>
                </c:pt>
                <c:pt idx="401">
                  <c:v>2.2915032081788499E-3</c:v>
                </c:pt>
                <c:pt idx="402">
                  <c:v>2.2369423692133201E-3</c:v>
                </c:pt>
                <c:pt idx="403">
                  <c:v>2.1817881761211802E-3</c:v>
                </c:pt>
                <c:pt idx="404">
                  <c:v>2.1260335238797098E-3</c:v>
                </c:pt>
                <c:pt idx="405">
                  <c:v>2.0696711414114801E-3</c:v>
                </c:pt>
                <c:pt idx="406">
                  <c:v>2.0126935864264498E-3</c:v>
                </c:pt>
                <c:pt idx="407">
                  <c:v>1.9550932400550702E-3</c:v>
                </c:pt>
                <c:pt idx="408">
                  <c:v>1.8968623012671001E-3</c:v>
                </c:pt>
                <c:pt idx="409">
                  <c:v>1.83799278105803E-3</c:v>
                </c:pt>
                <c:pt idx="410">
                  <c:v>1.7784764964007499E-3</c:v>
                </c:pt>
                <c:pt idx="411">
                  <c:v>1.71830506394231E-3</c:v>
                </c:pt>
                <c:pt idx="412">
                  <c:v>1.6574698934378599E-3</c:v>
                </c:pt>
                <c:pt idx="413">
                  <c:v>1.59596218090681E-3</c:v>
                </c:pt>
                <c:pt idx="414">
                  <c:v>1.5337729014960201E-3</c:v>
                </c:pt>
                <c:pt idx="415">
                  <c:v>1.47089280203558E-3</c:v>
                </c:pt>
                <c:pt idx="416">
                  <c:v>1.40731239327166E-3</c:v>
                </c:pt>
                <c:pt idx="417">
                  <c:v>1.34302194175731E-3</c:v>
                </c:pt>
                <c:pt idx="418">
                  <c:v>1.27801146138449E-3</c:v>
                </c:pt>
                <c:pt idx="419">
                  <c:v>1.2122707045364601E-3</c:v>
                </c:pt>
                <c:pt idx="420">
                  <c:v>1.1457891528415501E-3</c:v>
                </c:pt>
                <c:pt idx="421">
                  <c:v>1.07855600750487E-3</c:v>
                </c:pt>
                <c:pt idx="422">
                  <c:v>1.0105601791937399E-3</c:v>
                </c:pt>
                <c:pt idx="423">
                  <c:v>9.41790277454437E-4</c:v>
                </c:pt>
                <c:pt idx="424">
                  <c:v>8.7223459962963105E-4</c:v>
                </c:pt>
                <c:pt idx="425">
                  <c:v>8.0188111925114905E-4</c:v>
                </c:pt>
                <c:pt idx="426">
                  <c:v>7.3071747387570005E-4</c:v>
                </c:pt>
                <c:pt idx="427">
                  <c:v>6.5873095233196703E-4</c:v>
                </c:pt>
                <c:pt idx="428">
                  <c:v>5.8590848134250503E-4</c:v>
                </c:pt>
                <c:pt idx="429">
                  <c:v>5.1223661148397696E-4</c:v>
                </c:pt>
                <c:pt idx="430">
                  <c:v>4.3770150244674098E-4</c:v>
                </c:pt>
                <c:pt idx="431">
                  <c:v>3.6228890754740501E-4</c:v>
                </c:pt>
                <c:pt idx="432">
                  <c:v>2.8598415745171099E-4</c:v>
                </c:pt>
                <c:pt idx="433">
                  <c:v>2.08772143057037E-4</c:v>
                </c:pt>
                <c:pt idx="434">
                  <c:v>1.30637297479064E-4</c:v>
                </c:pt>
                <c:pt idx="435">
                  <c:v>5.1563577088408297E-5</c:v>
                </c:pt>
                <c:pt idx="436">
                  <c:v>-2.84655584661278E-5</c:v>
                </c:pt>
                <c:pt idx="437">
                  <c:v>-1.09467167313153E-4</c:v>
                </c:pt>
                <c:pt idx="438">
                  <c:v>-1.9145884756713901E-4</c:v>
                </c:pt>
                <c:pt idx="439">
                  <c:v>-2.7445876076278902E-4</c:v>
                </c:pt>
                <c:pt idx="440">
                  <c:v>-3.5848565660345002E-4</c:v>
                </c:pt>
                <c:pt idx="441">
                  <c:v>-4.4355889911071398E-4</c:v>
                </c:pt>
                <c:pt idx="442">
                  <c:v>-5.2969849427309901E-4</c:v>
                </c:pt>
                <c:pt idx="443">
                  <c:v>-6.1692511930141298E-4</c:v>
                </c:pt>
                <c:pt idx="444">
                  <c:v>-7.0526015360255698E-4</c:v>
                </c:pt>
                <c:pt idx="445">
                  <c:v>-7.9472571159849999E-4</c:v>
                </c:pt>
                <c:pt idx="446">
                  <c:v>-8.8534467752408896E-4</c:v>
                </c:pt>
                <c:pt idx="447">
                  <c:v>-9.7714074235100102E-4</c:v>
                </c:pt>
                <c:pt idx="448">
                  <c:v>-1.0701384429967901E-3</c:v>
                </c:pt>
                <c:pt idx="449">
                  <c:v>-1.1643632039948901E-3</c:v>
                </c:pt>
                <c:pt idx="450">
                  <c:v>-1.2598413818123799E-3</c:v>
                </c:pt>
                <c:pt idx="451">
                  <c:v>-1.3566003120267899E-3</c:v>
                </c:pt>
                <c:pt idx="452">
                  <c:v>-1.45466835958443E-3</c:v>
                </c:pt>
                <c:pt idx="453">
                  <c:v>-1.5540749723914899E-3</c:v>
                </c:pt>
                <c:pt idx="454">
                  <c:v>-1.65485073850964E-3</c:v>
                </c:pt>
                <c:pt idx="455">
                  <c:v>-1.75702744725111E-3</c:v>
                </c:pt>
                <c:pt idx="456">
                  <c:v>-1.86063815450633E-3</c:v>
                </c:pt>
                <c:pt idx="457">
                  <c:v>-1.9657172526604699E-3</c:v>
                </c:pt>
                <c:pt idx="458">
                  <c:v>-2.0723005455008802E-3</c:v>
                </c:pt>
                <c:pt idx="459">
                  <c:v>-2.1804253285475001E-3</c:v>
                </c:pt>
                <c:pt idx="460">
                  <c:v>-2.2901304752995198E-3</c:v>
                </c:pt>
                <c:pt idx="461">
                  <c:v>-2.4014565299282798E-3</c:v>
                </c:pt>
                <c:pt idx="462">
                  <c:v>-2.5144458070133001E-3</c:v>
                </c:pt>
                <c:pt idx="463">
                  <c:v>-2.6291424989820099E-3</c:v>
                </c:pt>
                <c:pt idx="464">
                  <c:v>-2.7455927919886802E-3</c:v>
                </c:pt>
                <c:pt idx="465">
                  <c:v>-2.8638449910477698E-3</c:v>
                </c:pt>
                <c:pt idx="466">
                  <c:v>-2.9839496553379602E-3</c:v>
                </c:pt>
                <c:pt idx="467">
                  <c:v>-3.1059597446946498E-3</c:v>
                </c:pt>
                <c:pt idx="468">
                  <c:v>-3.2299307784386302E-3</c:v>
                </c:pt>
                <c:pt idx="469">
                  <c:v>-3.3559210078189E-3</c:v>
                </c:pt>
                <c:pt idx="470">
                  <c:v>-3.4839916035197299E-3</c:v>
                </c:pt>
                <c:pt idx="471">
                  <c:v>-3.6142068598535399E-3</c:v>
                </c:pt>
                <c:pt idx="472">
                  <c:v>-3.7466344174805401E-3</c:v>
                </c:pt>
                <c:pt idx="473">
                  <c:v>-3.88134550673548E-3</c:v>
                </c:pt>
                <c:pt idx="474">
                  <c:v>-4.0184152139214101E-3</c:v>
                </c:pt>
                <c:pt idx="475">
                  <c:v>-4.1579227732571099E-3</c:v>
                </c:pt>
                <c:pt idx="476">
                  <c:v>-4.29995188754154E-3</c:v>
                </c:pt>
                <c:pt idx="477">
                  <c:v>-4.4445910810354296E-3</c:v>
                </c:pt>
                <c:pt idx="478">
                  <c:v>-4.5919340885797596E-3</c:v>
                </c:pt>
                <c:pt idx="479">
                  <c:v>-4.7420802855647499E-3</c:v>
                </c:pt>
                <c:pt idx="480">
                  <c:v>-4.8951351640771504E-3</c:v>
                </c:pt>
                <c:pt idx="481">
                  <c:v>-5.0512108613876604E-3</c:v>
                </c:pt>
                <c:pt idx="482">
                  <c:v>-5.2104267479296902E-3</c:v>
                </c:pt>
                <c:pt idx="483">
                  <c:v>-5.3729100830985001E-3</c:v>
                </c:pt>
                <c:pt idx="484">
                  <c:v>-5.5387967486071801E-3</c:v>
                </c:pt>
                <c:pt idx="485">
                  <c:v>-5.7082320708231396E-3</c:v>
                </c:pt>
                <c:pt idx="486">
                  <c:v>-5.88137174553683E-3</c:v>
                </c:pt>
                <c:pt idx="487">
                  <c:v>-6.0583828810748296E-3</c:v>
                </c:pt>
                <c:pt idx="488">
                  <c:v>-6.2394451786606103E-3</c:v>
                </c:pt>
                <c:pt idx="489">
                  <c:v>-6.4247522725732302E-3</c:v>
                </c:pt>
                <c:pt idx="490">
                  <c:v>-6.6145132571500303E-3</c:v>
                </c:pt>
                <c:pt idx="491">
                  <c:v>-6.8089544332226703E-3</c:v>
                </c:pt>
                <c:pt idx="492">
                  <c:v>-7.0083213134777504E-3</c:v>
                </c:pt>
                <c:pt idx="493">
                  <c:v>-7.2128809348624302E-3</c:v>
                </c:pt>
                <c:pt idx="494">
                  <c:v>-7.4229245370332798E-3</c:v>
                </c:pt>
                <c:pt idx="495">
                  <c:v>-7.6387706796425901E-3</c:v>
                </c:pt>
                <c:pt idx="496">
                  <c:v>-7.86076888890677E-3</c:v>
                </c:pt>
                <c:pt idx="497">
                  <c:v>-8.0893039466461494E-3</c:v>
                </c:pt>
                <c:pt idx="498">
                  <c:v>-8.3248009645719399E-3</c:v>
                </c:pt>
                <c:pt idx="499">
                  <c:v>-8.56773142543776E-3</c:v>
                </c:pt>
                <c:pt idx="500">
                  <c:v>-8.6114436161562405E-3</c:v>
                </c:pt>
                <c:pt idx="501">
                  <c:v>-8.6600252582906007E-3</c:v>
                </c:pt>
                <c:pt idx="502">
                  <c:v>-8.7135671306557208E-3</c:v>
                </c:pt>
                <c:pt idx="503">
                  <c:v>-8.7721577787804594E-3</c:v>
                </c:pt>
                <c:pt idx="504">
                  <c:v>-8.8358851414371501E-3</c:v>
                </c:pt>
                <c:pt idx="505">
                  <c:v>-8.9048364411239492E-3</c:v>
                </c:pt>
                <c:pt idx="506">
                  <c:v>-8.9790980690829299E-3</c:v>
                </c:pt>
                <c:pt idx="507">
                  <c:v>-9.0587554646331392E-3</c:v>
                </c:pt>
                <c:pt idx="508">
                  <c:v>-9.1438929885846003E-3</c:v>
                </c:pt>
                <c:pt idx="509">
                  <c:v>-9.2345937904964107E-3</c:v>
                </c:pt>
                <c:pt idx="510">
                  <c:v>-9.3309396695286598E-3</c:v>
                </c:pt>
                <c:pt idx="511">
                  <c:v>-9.4330109286247295E-3</c:v>
                </c:pt>
                <c:pt idx="512">
                  <c:v>-9.5408862217561102E-3</c:v>
                </c:pt>
                <c:pt idx="513">
                  <c:v>-9.6546423939463007E-3</c:v>
                </c:pt>
                <c:pt idx="514">
                  <c:v>-9.7743543137790104E-3</c:v>
                </c:pt>
                <c:pt idx="515">
                  <c:v>-9.9000946980855892E-3</c:v>
                </c:pt>
                <c:pt idx="516">
                  <c:v>-1.00319339284905E-2</c:v>
                </c:pt>
                <c:pt idx="517">
                  <c:v>-1.01699398594833E-2</c:v>
                </c:pt>
                <c:pt idx="518">
                  <c:v>-1.0314177617668299E-2</c:v>
                </c:pt>
                <c:pt idx="519">
                  <c:v>-1.0464709391830199E-2</c:v>
                </c:pt>
                <c:pt idx="520">
                  <c:v>-1.06215942134366E-2</c:v>
                </c:pt>
                <c:pt idx="521">
                  <c:v>-1.0784887727182099E-2</c:v>
                </c:pt>
                <c:pt idx="522">
                  <c:v>-1.0954641951161401E-2</c:v>
                </c:pt>
                <c:pt idx="523">
                  <c:v>-1.11309050262409E-2</c:v>
                </c:pt>
                <c:pt idx="524">
                  <c:v>-1.1313720954173399E-2</c:v>
                </c:pt>
                <c:pt idx="525">
                  <c:v>-1.1503129323989199E-2</c:v>
                </c:pt>
                <c:pt idx="526">
                  <c:v>-1.1699165026164599E-2</c:v>
                </c:pt>
                <c:pt idx="527">
                  <c:v>-1.1901857954054899E-2</c:v>
                </c:pt>
                <c:pt idx="528">
                  <c:v>-1.2111232692042E-2</c:v>
                </c:pt>
                <c:pt idx="529">
                  <c:v>-1.23273081898371E-2</c:v>
                </c:pt>
                <c:pt idx="530">
                  <c:v>-1.2550097422331499E-2</c:v>
                </c:pt>
                <c:pt idx="531">
                  <c:v>-1.27796070343762E-2</c:v>
                </c:pt>
                <c:pt idx="532">
                  <c:v>-1.3015836969825599E-2</c:v>
                </c:pt>
                <c:pt idx="533">
                  <c:v>-1.3258780084154599E-2</c:v>
                </c:pt>
                <c:pt idx="534">
                  <c:v>-1.3508421739916499E-2</c:v>
                </c:pt>
                <c:pt idx="535">
                  <c:v>-1.37647393842744E-2</c:v>
                </c:pt>
                <c:pt idx="536">
                  <c:v>-1.4027702107790301E-2</c:v>
                </c:pt>
                <c:pt idx="537">
                  <c:v>-1.4297270183615599E-2</c:v>
                </c:pt>
                <c:pt idx="538">
                  <c:v>-1.45733945861766E-2</c:v>
                </c:pt>
                <c:pt idx="539">
                  <c:v>-1.4856016488390401E-2</c:v>
                </c:pt>
                <c:pt idx="540">
                  <c:v>-1.5145066736393299E-2</c:v>
                </c:pt>
                <c:pt idx="541">
                  <c:v>-1.54404653007008E-2</c:v>
                </c:pt>
                <c:pt idx="542">
                  <c:v>-1.5742120702644701E-2</c:v>
                </c:pt>
                <c:pt idx="543">
                  <c:v>-1.6049929414860799E-2</c:v>
                </c:pt>
                <c:pt idx="544">
                  <c:v>-1.63637752345192E-2</c:v>
                </c:pt>
                <c:pt idx="545">
                  <c:v>-1.6683528627893001E-2</c:v>
                </c:pt>
                <c:pt idx="546">
                  <c:v>-1.7009046044766999E-2</c:v>
                </c:pt>
                <c:pt idx="547">
                  <c:v>-1.7340169201069702E-2</c:v>
                </c:pt>
                <c:pt idx="548">
                  <c:v>-1.7676724327995399E-2</c:v>
                </c:pt>
                <c:pt idx="549">
                  <c:v>-1.8018521385738499E-2</c:v>
                </c:pt>
                <c:pt idx="550">
                  <c:v>-1.83653532398118E-2</c:v>
                </c:pt>
                <c:pt idx="551">
                  <c:v>-1.87169947977462E-2</c:v>
                </c:pt>
                <c:pt idx="552">
                  <c:v>-1.9073202103769098E-2</c:v>
                </c:pt>
                <c:pt idx="553">
                  <c:v>-1.9433711388844602E-2</c:v>
                </c:pt>
                <c:pt idx="554">
                  <c:v>-1.9798238073194599E-2</c:v>
                </c:pt>
                <c:pt idx="555">
                  <c:v>-2.0166475718142701E-2</c:v>
                </c:pt>
                <c:pt idx="556">
                  <c:v>-2.0538094923776201E-2</c:v>
                </c:pt>
                <c:pt idx="557">
                  <c:v>-2.0912742168549599E-2</c:v>
                </c:pt>
                <c:pt idx="558">
                  <c:v>-2.12900385864969E-2</c:v>
                </c:pt>
                <c:pt idx="559">
                  <c:v>-2.16695786772024E-2</c:v>
                </c:pt>
                <c:pt idx="560">
                  <c:v>-2.2050928943062698E-2</c:v>
                </c:pt>
                <c:pt idx="561">
                  <c:v>-2.2433626447649999E-2</c:v>
                </c:pt>
                <c:pt idx="562">
                  <c:v>-2.28171772881204E-2</c:v>
                </c:pt>
                <c:pt idx="563">
                  <c:v>-2.3201054973575001E-2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4BE-4653-B432-BC877925E7CC}"/>
            </c:ext>
          </c:extLst>
        </c:ser>
        <c:ser>
          <c:idx val="10"/>
          <c:order val="10"/>
          <c:tx>
            <c:v>0.5% 200 kPa</c:v>
          </c:tx>
          <c:spPr>
            <a:ln w="14400">
              <a:solidFill>
                <a:srgbClr val="000000"/>
              </a:solidFill>
              <a:custDash>
                <a:ds d="600000" sp="300000"/>
                <a:ds d="100000" sp="300000"/>
              </a:custDash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44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Exp_res!$BR$3:$BR$650</c:f>
              <c:numCache>
                <c:formatCode>General</c:formatCode>
                <c:ptCount val="648"/>
                <c:pt idx="0">
                  <c:v>0</c:v>
                </c:pt>
                <c:pt idx="1">
                  <c:v>1.38211349686777E-5</c:v>
                </c:pt>
                <c:pt idx="2">
                  <c:v>4.3236342028401299E-5</c:v>
                </c:pt>
                <c:pt idx="3">
                  <c:v>7.29423837305392E-5</c:v>
                </c:pt>
                <c:pt idx="4">
                  <c:v>1.02941344394426E-4</c:v>
                </c:pt>
                <c:pt idx="5">
                  <c:v>1.3323550732028899E-4</c:v>
                </c:pt>
                <c:pt idx="6">
                  <c:v>1.6382701912705301E-4</c:v>
                </c:pt>
                <c:pt idx="7">
                  <c:v>1.9471786251096799E-4</c:v>
                </c:pt>
                <c:pt idx="8">
                  <c:v>2.2590985271435699E-4</c:v>
                </c:pt>
                <c:pt idx="9">
                  <c:v>2.5740463877495598E-4</c:v>
                </c:pt>
                <c:pt idx="10">
                  <c:v>2.8920370621361398E-4</c:v>
                </c:pt>
                <c:pt idx="11">
                  <c:v>3.2130838027665101E-4</c:v>
                </c:pt>
                <c:pt idx="12">
                  <c:v>3.537198294358E-4</c:v>
                </c:pt>
                <c:pt idx="13">
                  <c:v>3.8643906902482099E-4</c:v>
                </c:pt>
                <c:pt idx="14">
                  <c:v>4.1946696495824901E-4</c:v>
                </c:pt>
                <c:pt idx="15">
                  <c:v>4.5280423750184101E-4</c:v>
                </c:pt>
                <c:pt idx="16">
                  <c:v>4.8645146507769602E-4</c:v>
                </c:pt>
                <c:pt idx="17">
                  <c:v>5.2040908809231404E-4</c:v>
                </c:pt>
                <c:pt idx="18">
                  <c:v>5.5467741277834303E-4</c:v>
                </c:pt>
                <c:pt idx="19">
                  <c:v>5.89256615043401E-4</c:v>
                </c:pt>
                <c:pt idx="20">
                  <c:v>6.2414674432006696E-4</c:v>
                </c:pt>
                <c:pt idx="21">
                  <c:v>6.5934772741142495E-4</c:v>
                </c:pt>
                <c:pt idx="22">
                  <c:v>6.9485937232756205E-4</c:v>
                </c:pt>
                <c:pt idx="23">
                  <c:v>7.3068137210848905E-4</c:v>
                </c:pt>
                <c:pt idx="24">
                  <c:v>7.66813308629875E-4</c:v>
                </c:pt>
                <c:pt idx="25">
                  <c:v>8.0325465638663601E-4</c:v>
                </c:pt>
                <c:pt idx="26">
                  <c:v>8.4000478625193204E-4</c:v>
                </c:pt>
                <c:pt idx="27">
                  <c:v>8.7706296920755705E-4</c:v>
                </c:pt>
                <c:pt idx="28">
                  <c:v>9.1442838004200005E-4</c:v>
                </c:pt>
                <c:pt idx="29">
                  <c:v>9.5210010101438002E-4</c:v>
                </c:pt>
                <c:pt idx="30">
                  <c:v>9.9007712548044506E-4</c:v>
                </c:pt>
                <c:pt idx="31">
                  <c:v>1.02835836147781E-3</c:v>
                </c:pt>
                <c:pt idx="32">
                  <c:v>1.0669426352689401E-3</c:v>
                </c:pt>
                <c:pt idx="33">
                  <c:v>1.10582869483834E-3</c:v>
                </c:pt>
                <c:pt idx="34">
                  <c:v>1.1450152133428699E-3</c:v>
                </c:pt>
                <c:pt idx="35">
                  <c:v>1.18450079251202E-3</c:v>
                </c:pt>
                <c:pt idx="36">
                  <c:v>1.2242839659972601E-3</c:v>
                </c:pt>
                <c:pt idx="37">
                  <c:v>1.2643632026684401E-3</c:v>
                </c:pt>
                <c:pt idx="38">
                  <c:v>1.3047369098553099E-3</c:v>
                </c:pt>
                <c:pt idx="39">
                  <c:v>1.34540343653339E-3</c:v>
                </c:pt>
                <c:pt idx="40">
                  <c:v>1.38636107645231E-3</c:v>
                </c:pt>
                <c:pt idx="41">
                  <c:v>1.42760807120564E-3</c:v>
                </c:pt>
                <c:pt idx="42">
                  <c:v>1.4691426132413599E-3</c:v>
                </c:pt>
                <c:pt idx="43">
                  <c:v>1.5109628488124099E-3</c:v>
                </c:pt>
                <c:pt idx="44">
                  <c:v>1.5530668808652001E-3</c:v>
                </c:pt>
                <c:pt idx="45">
                  <c:v>1.5954527718670701E-3</c:v>
                </c:pt>
                <c:pt idx="46">
                  <c:v>1.63811854657122E-3</c:v>
                </c:pt>
                <c:pt idx="47">
                  <c:v>1.6810621947186701E-3</c:v>
                </c:pt>
                <c:pt idx="48">
                  <c:v>1.7242816736773199E-3</c:v>
                </c:pt>
                <c:pt idx="49">
                  <c:v>1.7677749110175901E-3</c:v>
                </c:pt>
                <c:pt idx="50">
                  <c:v>1.8115398070243001E-3</c:v>
                </c:pt>
                <c:pt idx="51">
                  <c:v>1.85557423714555E-3</c:v>
                </c:pt>
                <c:pt idx="52">
                  <c:v>1.8998760543775699E-3</c:v>
                </c:pt>
                <c:pt idx="53">
                  <c:v>1.94444309158599E-3</c:v>
                </c:pt>
                <c:pt idx="54">
                  <c:v>1.9892731637645498E-3</c:v>
                </c:pt>
                <c:pt idx="55">
                  <c:v>2.0343640702299901E-3</c:v>
                </c:pt>
                <c:pt idx="56">
                  <c:v>2.0797135967548499E-3</c:v>
                </c:pt>
                <c:pt idx="57">
                  <c:v>2.1253195176375102E-3</c:v>
                </c:pt>
                <c:pt idx="58">
                  <c:v>2.1711795977109299E-3</c:v>
                </c:pt>
                <c:pt idx="59">
                  <c:v>2.2172915942893002E-3</c:v>
                </c:pt>
                <c:pt idx="60">
                  <c:v>2.2636532590542499E-3</c:v>
                </c:pt>
                <c:pt idx="61">
                  <c:v>2.3102623398811601E-3</c:v>
                </c:pt>
                <c:pt idx="62">
                  <c:v>2.3571165826052399E-3</c:v>
                </c:pt>
                <c:pt idx="63">
                  <c:v>2.4042137327290802E-3</c:v>
                </c:pt>
                <c:pt idx="64">
                  <c:v>2.45155153707231E-3</c:v>
                </c:pt>
                <c:pt idx="65">
                  <c:v>2.4991277453631101E-3</c:v>
                </c:pt>
                <c:pt idx="66">
                  <c:v>2.5469401117740602E-3</c:v>
                </c:pt>
                <c:pt idx="67">
                  <c:v>2.5949863964013901E-3</c:v>
                </c:pt>
                <c:pt idx="68">
                  <c:v>2.6432643666897599E-3</c:v>
                </c:pt>
                <c:pt idx="69">
                  <c:v>2.69177179880308E-3</c:v>
                </c:pt>
                <c:pt idx="70">
                  <c:v>2.7405064789418599E-3</c:v>
                </c:pt>
                <c:pt idx="71">
                  <c:v>2.7894662046086798E-3</c:v>
                </c:pt>
                <c:pt idx="72">
                  <c:v>2.8386487858222298E-3</c:v>
                </c:pt>
                <c:pt idx="73">
                  <c:v>2.8880520462809698E-3</c:v>
                </c:pt>
                <c:pt idx="74">
                  <c:v>2.9376738244777899E-3</c:v>
                </c:pt>
                <c:pt idx="75">
                  <c:v>2.9875119747657902E-3</c:v>
                </c:pt>
                <c:pt idx="76">
                  <c:v>3.0375643683773798E-3</c:v>
                </c:pt>
                <c:pt idx="77">
                  <c:v>3.0878288943963399E-3</c:v>
                </c:pt>
                <c:pt idx="78">
                  <c:v>3.1383034606851799E-3</c:v>
                </c:pt>
                <c:pt idx="79">
                  <c:v>3.1889859947676199E-3</c:v>
                </c:pt>
                <c:pt idx="80">
                  <c:v>3.2398744446680999E-3</c:v>
                </c:pt>
                <c:pt idx="81">
                  <c:v>3.29096677970909E-3</c:v>
                </c:pt>
                <c:pt idx="82">
                  <c:v>3.34226099126665E-3</c:v>
                </c:pt>
                <c:pt idx="83">
                  <c:v>3.3937550934863502E-3</c:v>
                </c:pt>
                <c:pt idx="84">
                  <c:v>3.44544712395955E-3</c:v>
                </c:pt>
                <c:pt idx="85">
                  <c:v>3.4973351443617099E-3</c:v>
                </c:pt>
                <c:pt idx="86">
                  <c:v>3.5494172410533401E-3</c:v>
                </c:pt>
                <c:pt idx="87">
                  <c:v>3.60169152564497E-3</c:v>
                </c:pt>
                <c:pt idx="88">
                  <c:v>3.6541561355268198E-3</c:v>
                </c:pt>
                <c:pt idx="89">
                  <c:v>3.7068092343641701E-3</c:v>
                </c:pt>
                <c:pt idx="90">
                  <c:v>3.7596490125600701E-3</c:v>
                </c:pt>
                <c:pt idx="91">
                  <c:v>3.8126736876849801E-3</c:v>
                </c:pt>
                <c:pt idx="92">
                  <c:v>3.8658815048761199E-3</c:v>
                </c:pt>
                <c:pt idx="93">
                  <c:v>3.91927073720589E-3</c:v>
                </c:pt>
                <c:pt idx="94">
                  <c:v>3.9728396860213098E-3</c:v>
                </c:pt>
                <c:pt idx="95">
                  <c:v>4.0265866812551603E-3</c:v>
                </c:pt>
                <c:pt idx="96">
                  <c:v>4.0805100817090101E-3</c:v>
                </c:pt>
                <c:pt idx="97">
                  <c:v>4.1346082753110601E-3</c:v>
                </c:pt>
                <c:pt idx="98">
                  <c:v>4.1888796793470399E-3</c:v>
                </c:pt>
                <c:pt idx="99">
                  <c:v>4.2433227406670198E-3</c:v>
                </c:pt>
                <c:pt idx="100">
                  <c:v>4.2979359358685998E-3</c:v>
                </c:pt>
                <c:pt idx="101">
                  <c:v>4.3527177714567404E-3</c:v>
                </c:pt>
                <c:pt idx="102">
                  <c:v>4.4076667839816602E-3</c:v>
                </c:pt>
                <c:pt idx="103">
                  <c:v>4.4627815401557299E-3</c:v>
                </c:pt>
                <c:pt idx="104">
                  <c:v>4.5180606369494402E-3</c:v>
                </c:pt>
                <c:pt idx="105">
                  <c:v>4.5735027016681603E-3</c:v>
                </c:pt>
                <c:pt idx="106">
                  <c:v>4.6291063920100997E-3</c:v>
                </c:pt>
                <c:pt idx="107">
                  <c:v>4.6848703961059899E-3</c:v>
                </c:pt>
                <c:pt idx="108">
                  <c:v>4.74079343254171E-3</c:v>
                </c:pt>
                <c:pt idx="109">
                  <c:v>4.7968742503645802E-3</c:v>
                </c:pt>
                <c:pt idx="110">
                  <c:v>4.8531116290733804E-3</c:v>
                </c:pt>
                <c:pt idx="111">
                  <c:v>4.9095043785940097E-3</c:v>
                </c:pt>
                <c:pt idx="112">
                  <c:v>4.9660513392402496E-3</c:v>
                </c:pt>
                <c:pt idx="113">
                  <c:v>5.0227513816612397E-3</c:v>
                </c:pt>
                <c:pt idx="114">
                  <c:v>5.0796034067759101E-3</c:v>
                </c:pt>
                <c:pt idx="115">
                  <c:v>5.1366063456951896E-3</c:v>
                </c:pt>
                <c:pt idx="116">
                  <c:v>5.1937591596325702E-3</c:v>
                </c:pt>
                <c:pt idx="117">
                  <c:v>5.2510608398033303E-3</c:v>
                </c:pt>
                <c:pt idx="118">
                  <c:v>5.3085104073139497E-3</c:v>
                </c:pt>
                <c:pt idx="119">
                  <c:v>5.3661069130412596E-3</c:v>
                </c:pt>
                <c:pt idx="120">
                  <c:v>5.42384943750286E-3</c:v>
                </c:pt>
                <c:pt idx="121">
                  <c:v>5.4817370907181001E-3</c:v>
                </c:pt>
                <c:pt idx="122">
                  <c:v>5.5397690120620397E-3</c:v>
                </c:pt>
                <c:pt idx="123">
                  <c:v>5.5979443701108201E-3</c:v>
                </c:pt>
                <c:pt idx="124">
                  <c:v>5.65626236248071E-3</c:v>
                </c:pt>
                <c:pt idx="125">
                  <c:v>5.7147222156605296E-3</c:v>
                </c:pt>
                <c:pt idx="126">
                  <c:v>5.7733231848378398E-3</c:v>
                </c:pt>
                <c:pt idx="127">
                  <c:v>5.8320645537194796E-3</c:v>
                </c:pt>
                <c:pt idx="128">
                  <c:v>5.8909456343477296E-3</c:v>
                </c:pt>
                <c:pt idx="129">
                  <c:v>5.9499657669108202E-3</c:v>
                </c:pt>
                <c:pt idx="130">
                  <c:v>6.0091243195501496E-3</c:v>
                </c:pt>
                <c:pt idx="131">
                  <c:v>6.0684206881632301E-3</c:v>
                </c:pt>
                <c:pt idx="132">
                  <c:v>6.1278542962034197E-3</c:v>
                </c:pt>
                <c:pt idx="133">
                  <c:v>6.1874245944766298E-3</c:v>
                </c:pt>
                <c:pt idx="134">
                  <c:v>6.2471310609355799E-3</c:v>
                </c:pt>
                <c:pt idx="135">
                  <c:v>6.3069732004716397E-3</c:v>
                </c:pt>
                <c:pt idx="136">
                  <c:v>6.3669505447047896E-3</c:v>
                </c:pt>
                <c:pt idx="137">
                  <c:v>6.4270626517723703E-3</c:v>
                </c:pt>
                <c:pt idx="138">
                  <c:v>6.4873091061163502E-3</c:v>
                </c:pt>
                <c:pt idx="139">
                  <c:v>6.5476895182697897E-3</c:v>
                </c:pt>
                <c:pt idx="140">
                  <c:v>6.6082035246425802E-3</c:v>
                </c:pt>
                <c:pt idx="141">
                  <c:v>6.6688507873071201E-3</c:v>
                </c:pt>
                <c:pt idx="142">
                  <c:v>6.7296309937841603E-3</c:v>
                </c:pt>
                <c:pt idx="143">
                  <c:v>6.7905438568280803E-3</c:v>
                </c:pt>
                <c:pt idx="144">
                  <c:v>6.8515891142139898E-3</c:v>
                </c:pt>
                <c:pt idx="145">
                  <c:v>6.9127665285242199E-3</c:v>
                </c:pt>
                <c:pt idx="146">
                  <c:v>6.9740758869370097E-3</c:v>
                </c:pt>
                <c:pt idx="147">
                  <c:v>7.0355170010156301E-3</c:v>
                </c:pt>
                <c:pt idx="148">
                  <c:v>7.0970897064993304E-3</c:v>
                </c:pt>
                <c:pt idx="149">
                  <c:v>7.1587938630959498E-3</c:v>
                </c:pt>
                <c:pt idx="150">
                  <c:v>7.2206293542761797E-3</c:v>
                </c:pt>
                <c:pt idx="151">
                  <c:v>7.2825960870701303E-3</c:v>
                </c:pt>
                <c:pt idx="152">
                  <c:v>7.3446939918660904E-3</c:v>
                </c:pt>
                <c:pt idx="153">
                  <c:v>7.4069230222113302E-3</c:v>
                </c:pt>
                <c:pt idx="154">
                  <c:v>7.4692831546160797E-3</c:v>
                </c:pt>
                <c:pt idx="155">
                  <c:v>7.5317743883599499E-3</c:v>
                </c:pt>
                <c:pt idx="156">
                  <c:v>7.5943967453007202E-3</c:v>
                </c:pt>
                <c:pt idx="157">
                  <c:v>7.6571502696872601E-3</c:v>
                </c:pt>
                <c:pt idx="158">
                  <c:v>7.7200350279745802E-3</c:v>
                </c:pt>
                <c:pt idx="159">
                  <c:v>7.7830511086425698E-3</c:v>
                </c:pt>
                <c:pt idx="160">
                  <c:v>7.84619862201817E-3</c:v>
                </c:pt>
                <c:pt idx="161">
                  <c:v>7.9094777001010395E-3</c:v>
                </c:pt>
                <c:pt idx="162">
                  <c:v>7.9728884963925408E-3</c:v>
                </c:pt>
                <c:pt idx="163">
                  <c:v>8.03643118572883E-3</c:v>
                </c:pt>
                <c:pt idx="164">
                  <c:v>8.1001059641176206E-3</c:v>
                </c:pt>
                <c:pt idx="165">
                  <c:v>8.1639130485785597E-3</c:v>
                </c:pt>
                <c:pt idx="166">
                  <c:v>8.2278526769882492E-3</c:v>
                </c:pt>
                <c:pt idx="167">
                  <c:v>8.2919251079287097E-3</c:v>
                </c:pt>
                <c:pt idx="168">
                  <c:v>8.3561306205398103E-3</c:v>
                </c:pt>
                <c:pt idx="169">
                  <c:v>8.4204695143770495E-3</c:v>
                </c:pt>
                <c:pt idx="170">
                  <c:v>8.484942109272E-3</c:v>
                </c:pt>
                <c:pt idx="171">
                  <c:v>8.5495487451985996E-3</c:v>
                </c:pt>
                <c:pt idx="172">
                  <c:v>8.6142897821425996E-3</c:v>
                </c:pt>
                <c:pt idx="173">
                  <c:v>8.6791655999763403E-3</c:v>
                </c:pt>
                <c:pt idx="174">
                  <c:v>8.7441765983375299E-3</c:v>
                </c:pt>
                <c:pt idx="175">
                  <c:v>8.8093231965126195E-3</c:v>
                </c:pt>
                <c:pt idx="176">
                  <c:v>8.8746058333250607E-3</c:v>
                </c:pt>
                <c:pt idx="177">
                  <c:v>8.9400249670274993E-3</c:v>
                </c:pt>
                <c:pt idx="178">
                  <c:v>9.0055810751997391E-3</c:v>
                </c:pt>
                <c:pt idx="179">
                  <c:v>9.0712746546500102E-3</c:v>
                </c:pt>
                <c:pt idx="180">
                  <c:v>9.13710622132222E-3</c:v>
                </c:pt>
                <c:pt idx="181">
                  <c:v>9.2030763102071405E-3</c:v>
                </c:pt>
                <c:pt idx="182">
                  <c:v>9.2691854752588697E-3</c:v>
                </c:pt>
                <c:pt idx="183">
                  <c:v>9.3354342893156791E-3</c:v>
                </c:pt>
                <c:pt idx="184">
                  <c:v>9.4018233440260196E-3</c:v>
                </c:pt>
                <c:pt idx="185">
                  <c:v>9.46835324977921E-3</c:v>
                </c:pt>
                <c:pt idx="186">
                  <c:v>9.53502463564114E-3</c:v>
                </c:pt>
                <c:pt idx="187">
                  <c:v>9.6018381492948592E-3</c:v>
                </c:pt>
                <c:pt idx="188">
                  <c:v>9.6687944569857995E-3</c:v>
                </c:pt>
                <c:pt idx="189">
                  <c:v>9.7358942434722599E-3</c:v>
                </c:pt>
                <c:pt idx="190">
                  <c:v>9.8031382119810103E-3</c:v>
                </c:pt>
                <c:pt idx="191">
                  <c:v>9.8705270841672292E-3</c:v>
                </c:pt>
                <c:pt idx="192">
                  <c:v>9.9380616000797894E-3</c:v>
                </c:pt>
                <c:pt idx="193">
                  <c:v>1.0005742518132099E-2</c:v>
                </c:pt>
                <c:pt idx="194">
                  <c:v>1.00735706150767E-2</c:v>
                </c:pt>
                <c:pt idx="195">
                  <c:v>1.0141546685986101E-2</c:v>
                </c:pt>
                <c:pt idx="196">
                  <c:v>1.0209671544238101E-2</c:v>
                </c:pt>
                <c:pt idx="197">
                  <c:v>1.0277946021506E-2</c:v>
                </c:pt>
                <c:pt idx="198">
                  <c:v>1.03463709677545E-2</c:v>
                </c:pt>
                <c:pt idx="199">
                  <c:v>1.04149472512403E-2</c:v>
                </c:pt>
                <c:pt idx="200">
                  <c:v>1.0483675758517301E-2</c:v>
                </c:pt>
                <c:pt idx="201">
                  <c:v>1.05525573944484E-2</c:v>
                </c:pt>
                <c:pt idx="202">
                  <c:v>1.06215930822206E-2</c:v>
                </c:pt>
                <c:pt idx="203">
                  <c:v>1.06907837633669E-2</c:v>
                </c:pt>
                <c:pt idx="204">
                  <c:v>1.0760130397792099E-2</c:v>
                </c:pt>
                <c:pt idx="205">
                  <c:v>1.08296339638048E-2</c:v>
                </c:pt>
                <c:pt idx="206">
                  <c:v>1.0899295458153799E-2</c:v>
                </c:pt>
                <c:pt idx="207">
                  <c:v>1.0969115896070299E-2</c:v>
                </c:pt>
                <c:pt idx="208">
                  <c:v>1.10390963113151E-2</c:v>
                </c:pt>
                <c:pt idx="209">
                  <c:v>1.11092377562312E-2</c:v>
                </c:pt>
                <c:pt idx="210">
                  <c:v>1.1179541301801399E-2</c:v>
                </c:pt>
                <c:pt idx="211">
                  <c:v>1.12500080377118E-2</c:v>
                </c:pt>
                <c:pt idx="212">
                  <c:v>1.13206390724201E-2</c:v>
                </c:pt>
                <c:pt idx="213">
                  <c:v>1.1391435533229599E-2</c:v>
                </c:pt>
                <c:pt idx="214">
                  <c:v>1.14623985663684E-2</c:v>
                </c:pt>
                <c:pt idx="215">
                  <c:v>1.15335293370743E-2</c:v>
                </c:pt>
                <c:pt idx="216">
                  <c:v>1.16048290296851E-2</c:v>
                </c:pt>
                <c:pt idx="217">
                  <c:v>1.1676298847733999E-2</c:v>
                </c:pt>
                <c:pt idx="218">
                  <c:v>1.1747940014051401E-2</c:v>
                </c:pt>
                <c:pt idx="219">
                  <c:v>1.18197537708713E-2</c:v>
                </c:pt>
                <c:pt idx="220">
                  <c:v>1.18917413799442E-2</c:v>
                </c:pt>
                <c:pt idx="221">
                  <c:v>1.1963904122655E-2</c:v>
                </c:pt>
                <c:pt idx="222">
                  <c:v>1.2036243300146901E-2</c:v>
                </c:pt>
                <c:pt idx="223">
                  <c:v>1.21087602334513E-2</c:v>
                </c:pt>
                <c:pt idx="224">
                  <c:v>1.2181456263623099E-2</c:v>
                </c:pt>
                <c:pt idx="225">
                  <c:v>1.22543327518821E-2</c:v>
                </c:pt>
                <c:pt idx="226">
                  <c:v>1.2327391079760001E-2</c:v>
                </c:pt>
                <c:pt idx="227">
                  <c:v>1.24006326492538E-2</c:v>
                </c:pt>
                <c:pt idx="228">
                  <c:v>1.24740588829851E-2</c:v>
                </c:pt>
                <c:pt idx="229">
                  <c:v>1.25476712243653E-2</c:v>
                </c:pt>
                <c:pt idx="230">
                  <c:v>1.26214711377671E-2</c:v>
                </c:pt>
                <c:pt idx="231">
                  <c:v>1.2695460108702299E-2</c:v>
                </c:pt>
                <c:pt idx="232">
                  <c:v>1.27696396440054E-2</c:v>
                </c:pt>
                <c:pt idx="233">
                  <c:v>1.28440112720247E-2</c:v>
                </c:pt>
                <c:pt idx="234">
                  <c:v>1.29185765428183E-2</c:v>
                </c:pt>
                <c:pt idx="235">
                  <c:v>1.2993337028358099E-2</c:v>
                </c:pt>
                <c:pt idx="236">
                  <c:v>1.3068294322739E-2</c:v>
                </c:pt>
                <c:pt idx="237">
                  <c:v>1.3143450042396299E-2</c:v>
                </c:pt>
                <c:pt idx="238">
                  <c:v>1.3218805826328599E-2</c:v>
                </c:pt>
                <c:pt idx="239">
                  <c:v>1.32943633363279E-2</c:v>
                </c:pt>
                <c:pt idx="240">
                  <c:v>1.3370124257217401E-2</c:v>
                </c:pt>
                <c:pt idx="241">
                  <c:v>1.3446090297095301E-2</c:v>
                </c:pt>
                <c:pt idx="242">
                  <c:v>1.35222631875862E-2</c:v>
                </c:pt>
                <c:pt idx="243">
                  <c:v>1.3598644684100601E-2</c:v>
                </c:pt>
                <c:pt idx="244">
                  <c:v>1.36752365660999E-2</c:v>
                </c:pt>
                <c:pt idx="245">
                  <c:v>1.3752040637370899E-2</c:v>
                </c:pt>
                <c:pt idx="246">
                  <c:v>1.3829058726306499E-2</c:v>
                </c:pt>
                <c:pt idx="247">
                  <c:v>1.39062926861954E-2</c:v>
                </c:pt>
                <c:pt idx="248">
                  <c:v>1.39837443955178E-2</c:v>
                </c:pt>
                <c:pt idx="249">
                  <c:v>1.40614157582514E-2</c:v>
                </c:pt>
                <c:pt idx="250">
                  <c:v>1.41393087041841E-2</c:v>
                </c:pt>
                <c:pt idx="251">
                  <c:v>1.4217425189235E-2</c:v>
                </c:pt>
                <c:pt idx="252">
                  <c:v>1.4295767195784599E-2</c:v>
                </c:pt>
                <c:pt idx="253">
                  <c:v>1.4374336733012799E-2</c:v>
                </c:pt>
                <c:pt idx="254">
                  <c:v>1.44531358372462E-2</c:v>
                </c:pt>
                <c:pt idx="255">
                  <c:v>1.4532166572313999E-2</c:v>
                </c:pt>
                <c:pt idx="256">
                  <c:v>1.46114310299135E-2</c:v>
                </c:pt>
                <c:pt idx="257">
                  <c:v>1.46909313299838E-2</c:v>
                </c:pt>
                <c:pt idx="258">
                  <c:v>1.4770669621090001E-2</c:v>
                </c:pt>
                <c:pt idx="259">
                  <c:v>1.48506480808167E-2</c:v>
                </c:pt>
                <c:pt idx="260">
                  <c:v>1.4930868916171101E-2</c:v>
                </c:pt>
                <c:pt idx="261">
                  <c:v>1.5011334363996201E-2</c:v>
                </c:pt>
                <c:pt idx="262">
                  <c:v>1.50920466913944E-2</c:v>
                </c:pt>
                <c:pt idx="263">
                  <c:v>1.51730081961618E-2</c:v>
                </c:pt>
                <c:pt idx="264">
                  <c:v>1.5254221207231701E-2</c:v>
                </c:pt>
                <c:pt idx="265">
                  <c:v>1.5335688085131499E-2</c:v>
                </c:pt>
                <c:pt idx="266">
                  <c:v>1.5417411222448401E-2</c:v>
                </c:pt>
                <c:pt idx="267">
                  <c:v>1.5499393044307501E-2</c:v>
                </c:pt>
                <c:pt idx="268">
                  <c:v>1.55816360088616E-2</c:v>
                </c:pt>
                <c:pt idx="269">
                  <c:v>1.56641426077926E-2</c:v>
                </c:pt>
                <c:pt idx="270">
                  <c:v>1.5746915366825001E-2</c:v>
                </c:pt>
                <c:pt idx="271">
                  <c:v>1.58299568462523E-2</c:v>
                </c:pt>
                <c:pt idx="272">
                  <c:v>1.5913269641475099E-2</c:v>
                </c:pt>
                <c:pt idx="273">
                  <c:v>1.5996856383553401E-2</c:v>
                </c:pt>
                <c:pt idx="274">
                  <c:v>1.60807197397719E-2</c:v>
                </c:pt>
                <c:pt idx="275">
                  <c:v>1.6164862414217801E-2</c:v>
                </c:pt>
                <c:pt idx="276">
                  <c:v>1.6249287148373901E-2</c:v>
                </c:pt>
                <c:pt idx="277">
                  <c:v>1.6333996721725901E-2</c:v>
                </c:pt>
                <c:pt idx="278">
                  <c:v>1.6418993952383502E-2</c:v>
                </c:pt>
                <c:pt idx="279">
                  <c:v>1.6504281697716599E-2</c:v>
                </c:pt>
                <c:pt idx="280">
                  <c:v>1.65898628550082E-2</c:v>
                </c:pt>
                <c:pt idx="281">
                  <c:v>1.66757403621208E-2</c:v>
                </c:pt>
                <c:pt idx="282">
                  <c:v>1.67619171981815E-2</c:v>
                </c:pt>
                <c:pt idx="283">
                  <c:v>1.68483963842809E-2</c:v>
                </c:pt>
                <c:pt idx="284">
                  <c:v>1.6935180984191601E-2</c:v>
                </c:pt>
                <c:pt idx="285">
                  <c:v>1.7022274105102101E-2</c:v>
                </c:pt>
                <c:pt idx="286">
                  <c:v>1.7109678898369701E-2</c:v>
                </c:pt>
                <c:pt idx="287">
                  <c:v>1.7197398560291E-2</c:v>
                </c:pt>
                <c:pt idx="288">
                  <c:v>1.7285436332892E-2</c:v>
                </c:pt>
                <c:pt idx="289">
                  <c:v>1.73737955047365E-2</c:v>
                </c:pt>
                <c:pt idx="290">
                  <c:v>1.7462479411755501E-2</c:v>
                </c:pt>
                <c:pt idx="291">
                  <c:v>1.7551491438095299E-2</c:v>
                </c:pt>
                <c:pt idx="292">
                  <c:v>1.7640835016988401E-2</c:v>
                </c:pt>
                <c:pt idx="293">
                  <c:v>1.7730513631644601E-2</c:v>
                </c:pt>
                <c:pt idx="294">
                  <c:v>1.7820530816163801E-2</c:v>
                </c:pt>
                <c:pt idx="295">
                  <c:v>1.7910890156473101E-2</c:v>
                </c:pt>
                <c:pt idx="296">
                  <c:v>1.8001595291285599E-2</c:v>
                </c:pt>
                <c:pt idx="297">
                  <c:v>1.8092649913083299E-2</c:v>
                </c:pt>
                <c:pt idx="298">
                  <c:v>1.8184057769125898E-2</c:v>
                </c:pt>
                <c:pt idx="299">
                  <c:v>1.82758226624831E-2</c:v>
                </c:pt>
                <c:pt idx="300">
                  <c:v>1.8367948453093901E-2</c:v>
                </c:pt>
                <c:pt idx="301">
                  <c:v>1.8460439058853001E-2</c:v>
                </c:pt>
                <c:pt idx="302">
                  <c:v>1.8553298456723401E-2</c:v>
                </c:pt>
                <c:pt idx="303">
                  <c:v>1.8646530683878601E-2</c:v>
                </c:pt>
                <c:pt idx="304">
                  <c:v>1.8740139838873401E-2</c:v>
                </c:pt>
                <c:pt idx="305">
                  <c:v>1.88341300828446E-2</c:v>
                </c:pt>
                <c:pt idx="306">
                  <c:v>1.8928505640742499E-2</c:v>
                </c:pt>
                <c:pt idx="307">
                  <c:v>1.9023270802594899E-2</c:v>
                </c:pt>
                <c:pt idx="308">
                  <c:v>1.9118429924802598E-2</c:v>
                </c:pt>
                <c:pt idx="309">
                  <c:v>1.9213987431469699E-2</c:v>
                </c:pt>
                <c:pt idx="310">
                  <c:v>1.9309947815768402E-2</c:v>
                </c:pt>
                <c:pt idx="311">
                  <c:v>1.9406315641338899E-2</c:v>
                </c:pt>
                <c:pt idx="312">
                  <c:v>1.95030955437272E-2</c:v>
                </c:pt>
                <c:pt idx="313">
                  <c:v>1.96002922318597E-2</c:v>
                </c:pt>
                <c:pt idx="314">
                  <c:v>1.9697910489558702E-2</c:v>
                </c:pt>
                <c:pt idx="315">
                  <c:v>1.97959551770963E-2</c:v>
                </c:pt>
                <c:pt idx="316">
                  <c:v>1.9894431232791301E-2</c:v>
                </c:pt>
                <c:pt idx="317">
                  <c:v>1.9993343674648702E-2</c:v>
                </c:pt>
                <c:pt idx="318">
                  <c:v>2.00926976020438E-2</c:v>
                </c:pt>
                <c:pt idx="319">
                  <c:v>2.0192498197451E-2</c:v>
                </c:pt>
                <c:pt idx="320">
                  <c:v>2.02927507282212E-2</c:v>
                </c:pt>
                <c:pt idx="321">
                  <c:v>2.03934605484071E-2</c:v>
                </c:pt>
                <c:pt idx="322">
                  <c:v>2.04946331006387E-2</c:v>
                </c:pt>
                <c:pt idx="323">
                  <c:v>2.0596273918051598E-2</c:v>
                </c:pt>
                <c:pt idx="324">
                  <c:v>2.0698388626267401E-2</c:v>
                </c:pt>
                <c:pt idx="325">
                  <c:v>2.0800982945431298E-2</c:v>
                </c:pt>
                <c:pt idx="326">
                  <c:v>2.0904062692305499E-2</c:v>
                </c:pt>
                <c:pt idx="327">
                  <c:v>2.1007633782422399E-2</c:v>
                </c:pt>
                <c:pt idx="328">
                  <c:v>2.11117022322991E-2</c:v>
                </c:pt>
                <c:pt idx="329">
                  <c:v>2.1216274161714101E-2</c:v>
                </c:pt>
                <c:pt idx="330">
                  <c:v>2.1321355796050601E-2</c:v>
                </c:pt>
                <c:pt idx="331">
                  <c:v>2.14269534687066E-2</c:v>
                </c:pt>
                <c:pt idx="332">
                  <c:v>2.1533073623574799E-2</c:v>
                </c:pt>
                <c:pt idx="333">
                  <c:v>2.1639722817595301E-2</c:v>
                </c:pt>
                <c:pt idx="334">
                  <c:v>2.1746907723382301E-2</c:v>
                </c:pt>
                <c:pt idx="335">
                  <c:v>2.1854635131929399E-2</c:v>
                </c:pt>
                <c:pt idx="336">
                  <c:v>2.1962911955393599E-2</c:v>
                </c:pt>
                <c:pt idx="337">
                  <c:v>2.20717452299635E-2</c:v>
                </c:pt>
                <c:pt idx="338">
                  <c:v>2.2181142118812301E-2</c:v>
                </c:pt>
                <c:pt idx="339">
                  <c:v>2.2291109915141001E-2</c:v>
                </c:pt>
                <c:pt idx="340">
                  <c:v>2.24016560453126E-2</c:v>
                </c:pt>
                <c:pt idx="341">
                  <c:v>2.25127880720827E-2</c:v>
                </c:pt>
                <c:pt idx="342">
                  <c:v>2.2624513697928499E-2</c:v>
                </c:pt>
                <c:pt idx="343">
                  <c:v>2.2736840768480902E-2</c:v>
                </c:pt>
                <c:pt idx="344">
                  <c:v>2.28497772760629E-2</c:v>
                </c:pt>
                <c:pt idx="345">
                  <c:v>2.2963331363337999E-2</c:v>
                </c:pt>
                <c:pt idx="346">
                  <c:v>2.3077511327073599E-2</c:v>
                </c:pt>
                <c:pt idx="347">
                  <c:v>2.3192325622023498E-2</c:v>
                </c:pt>
                <c:pt idx="348">
                  <c:v>2.3307782864932299E-2</c:v>
                </c:pt>
                <c:pt idx="349">
                  <c:v>2.3423891838669698E-2</c:v>
                </c:pt>
                <c:pt idx="350">
                  <c:v>2.3540661496496199E-2</c:v>
                </c:pt>
                <c:pt idx="351">
                  <c:v>2.3658100966467699E-2</c:v>
                </c:pt>
                <c:pt idx="352">
                  <c:v>2.3776219555983202E-2</c:v>
                </c:pt>
                <c:pt idx="353">
                  <c:v>2.3895026756481499E-2</c:v>
                </c:pt>
                <c:pt idx="354">
                  <c:v>2.4014532248292898E-2</c:v>
                </c:pt>
                <c:pt idx="355">
                  <c:v>2.41347459056519E-2</c:v>
                </c:pt>
                <c:pt idx="356">
                  <c:v>2.42556778018772E-2</c:v>
                </c:pt>
                <c:pt idx="357">
                  <c:v>2.43773382147261E-2</c:v>
                </c:pt>
                <c:pt idx="358">
                  <c:v>2.44997376319297E-2</c:v>
                </c:pt>
                <c:pt idx="359">
                  <c:v>2.4622886756917099E-2</c:v>
                </c:pt>
                <c:pt idx="360">
                  <c:v>2.47467965147357E-2</c:v>
                </c:pt>
                <c:pt idx="361">
                  <c:v>2.48714780581758E-2</c:v>
                </c:pt>
                <c:pt idx="362">
                  <c:v>2.4996942774108299E-2</c:v>
                </c:pt>
                <c:pt idx="363">
                  <c:v>2.5123202290043799E-2</c:v>
                </c:pt>
                <c:pt idx="364">
                  <c:v>2.5250268480923301E-2</c:v>
                </c:pt>
                <c:pt idx="365">
                  <c:v>2.5378153476149499E-2</c:v>
                </c:pt>
                <c:pt idx="366">
                  <c:v>2.55068696668691E-2</c:v>
                </c:pt>
                <c:pt idx="367">
                  <c:v>2.56364297135179E-2</c:v>
                </c:pt>
                <c:pt idx="368">
                  <c:v>2.57668465536381E-2</c:v>
                </c:pt>
                <c:pt idx="369">
                  <c:v>2.5898133409982101E-2</c:v>
                </c:pt>
                <c:pt idx="370">
                  <c:v>2.60303037989131E-2</c:v>
                </c:pt>
                <c:pt idx="371">
                  <c:v>2.6163371539117301E-2</c:v>
                </c:pt>
                <c:pt idx="372">
                  <c:v>2.6297350760641099E-2</c:v>
                </c:pt>
                <c:pt idx="373">
                  <c:v>2.6432255914266602E-2</c:v>
                </c:pt>
                <c:pt idx="374">
                  <c:v>2.6568101781243799E-2</c:v>
                </c:pt>
                <c:pt idx="375">
                  <c:v>2.6704903483392502E-2</c:v>
                </c:pt>
                <c:pt idx="376">
                  <c:v>2.6842676493592399E-2</c:v>
                </c:pt>
                <c:pt idx="377">
                  <c:v>2.69814366466797E-2</c:v>
                </c:pt>
                <c:pt idx="378">
                  <c:v>2.7121200150768299E-2</c:v>
                </c:pt>
                <c:pt idx="379">
                  <c:v>2.7261983599016298E-2</c:v>
                </c:pt>
                <c:pt idx="380">
                  <c:v>2.74038039818582E-2</c:v>
                </c:pt>
                <c:pt idx="381">
                  <c:v>2.7546678699725699E-2</c:v>
                </c:pt>
                <c:pt idx="382">
                  <c:v>2.7690625576280499E-2</c:v>
                </c:pt>
                <c:pt idx="383">
                  <c:v>2.7835662872183E-2</c:v>
                </c:pt>
                <c:pt idx="384">
                  <c:v>2.7981809299424901E-2</c:v>
                </c:pt>
                <c:pt idx="385">
                  <c:v>2.8129084036252E-2</c:v>
                </c:pt>
                <c:pt idx="386">
                  <c:v>2.82775067427074E-2</c:v>
                </c:pt>
                <c:pt idx="387">
                  <c:v>2.84270975768251E-2</c:v>
                </c:pt>
                <c:pt idx="388">
                  <c:v>2.8577877211508899E-2</c:v>
                </c:pt>
                <c:pt idx="389">
                  <c:v>2.87298668521292E-2</c:v>
                </c:pt>
                <c:pt idx="390">
                  <c:v>2.88830882548766E-2</c:v>
                </c:pt>
                <c:pt idx="391">
                  <c:v>2.9037563745909701E-2</c:v>
                </c:pt>
                <c:pt idx="392">
                  <c:v>2.91933162413411E-2</c:v>
                </c:pt>
                <c:pt idx="393">
                  <c:v>2.93503692681026E-2</c:v>
                </c:pt>
                <c:pt idx="394">
                  <c:v>2.9508746985739499E-2</c:v>
                </c:pt>
                <c:pt idx="395">
                  <c:v>2.9668474209181801E-2</c:v>
                </c:pt>
                <c:pt idx="396">
                  <c:v>2.9829576432546599E-2</c:v>
                </c:pt>
                <c:pt idx="397">
                  <c:v>2.9992079854026799E-2</c:v>
                </c:pt>
                <c:pt idx="398">
                  <c:v>3.01560114019267E-2</c:v>
                </c:pt>
                <c:pt idx="399">
                  <c:v>3.0321398761909198E-2</c:v>
                </c:pt>
                <c:pt idx="400">
                  <c:v>3.0488270405520799E-2</c:v>
                </c:pt>
                <c:pt idx="401">
                  <c:v>3.06566556200682E-2</c:v>
                </c:pt>
                <c:pt idx="402">
                  <c:v>3.0826584539923801E-2</c:v>
                </c:pt>
                <c:pt idx="403">
                  <c:v>3.0998088179342301E-2</c:v>
                </c:pt>
                <c:pt idx="404">
                  <c:v>3.1171198466876601E-2</c:v>
                </c:pt>
                <c:pt idx="405">
                  <c:v>3.1345948281487297E-2</c:v>
                </c:pt>
                <c:pt idx="406">
                  <c:v>3.1522371490447398E-2</c:v>
                </c:pt>
                <c:pt idx="407">
                  <c:v>3.1700502989147797E-2</c:v>
                </c:pt>
                <c:pt idx="408">
                  <c:v>3.1880378742922398E-2</c:v>
                </c:pt>
                <c:pt idx="409">
                  <c:v>3.2062035831012803E-2</c:v>
                </c:pt>
                <c:pt idx="410">
                  <c:v>3.2245512492808603E-2</c:v>
                </c:pt>
                <c:pt idx="411">
                  <c:v>3.2430848176502901E-2</c:v>
                </c:pt>
                <c:pt idx="412">
                  <c:v>3.2618083590317398E-2</c:v>
                </c:pt>
                <c:pt idx="413">
                  <c:v>3.2807260756461502E-2</c:v>
                </c:pt>
                <c:pt idx="414">
                  <c:v>3.2998423067999397E-2</c:v>
                </c:pt>
                <c:pt idx="415">
                  <c:v>3.3191615348818801E-2</c:v>
                </c:pt>
                <c:pt idx="416">
                  <c:v>3.33868839169029E-2</c:v>
                </c:pt>
                <c:pt idx="417">
                  <c:v>3.3584276651126801E-2</c:v>
                </c:pt>
                <c:pt idx="418">
                  <c:v>3.37838430618169E-2</c:v>
                </c:pt>
                <c:pt idx="419">
                  <c:v>3.3985634365329399E-2</c:v>
                </c:pt>
                <c:pt idx="420">
                  <c:v>3.4189703562924098E-2</c:v>
                </c:pt>
                <c:pt idx="421">
                  <c:v>3.4396105524235603E-2</c:v>
                </c:pt>
                <c:pt idx="422">
                  <c:v>3.46048970756637E-2</c:v>
                </c:pt>
                <c:pt idx="423">
                  <c:v>3.4816137094037303E-2</c:v>
                </c:pt>
                <c:pt idx="424">
                  <c:v>3.5029886605929497E-2</c:v>
                </c:pt>
                <c:pt idx="425">
                  <c:v>3.5246208893041198E-2</c:v>
                </c:pt>
                <c:pt idx="426">
                  <c:v>3.5465169604098901E-2</c:v>
                </c:pt>
                <c:pt idx="427">
                  <c:v>3.5686836873758003E-2</c:v>
                </c:pt>
                <c:pt idx="428">
                  <c:v>3.5911281449041002E-2</c:v>
                </c:pt>
                <c:pt idx="429">
                  <c:v>3.6138576823890899E-2</c:v>
                </c:pt>
                <c:pt idx="430">
                  <c:v>3.63687993824727E-2</c:v>
                </c:pt>
                <c:pt idx="431">
                  <c:v>3.6602028551909797E-2</c:v>
                </c:pt>
                <c:pt idx="432">
                  <c:v>3.6838346965212702E-2</c:v>
                </c:pt>
                <c:pt idx="433">
                  <c:v>3.7077840635223097E-2</c:v>
                </c:pt>
                <c:pt idx="434">
                  <c:v>3.73205991404785E-2</c:v>
                </c:pt>
                <c:pt idx="435">
                  <c:v>3.75667158239881E-2</c:v>
                </c:pt>
                <c:pt idx="436">
                  <c:v>3.7816288006011403E-2</c:v>
                </c:pt>
                <c:pt idx="437">
                  <c:v>3.80694172120341E-2</c:v>
                </c:pt>
                <c:pt idx="438">
                  <c:v>3.8326209417263397E-2</c:v>
                </c:pt>
                <c:pt idx="439">
                  <c:v>3.8586775309095302E-2</c:v>
                </c:pt>
                <c:pt idx="440">
                  <c:v>3.8851230569160101E-2</c:v>
                </c:pt>
                <c:pt idx="441">
                  <c:v>3.9119696176720897E-2</c:v>
                </c:pt>
                <c:pt idx="442">
                  <c:v>3.9392298735392101E-2</c:v>
                </c:pt>
                <c:pt idx="443">
                  <c:v>3.9669170825355898E-2</c:v>
                </c:pt>
                <c:pt idx="444">
                  <c:v>3.99504513835005E-2</c:v>
                </c:pt>
                <c:pt idx="445">
                  <c:v>4.0236286114169899E-2</c:v>
                </c:pt>
                <c:pt idx="446">
                  <c:v>4.0526827933529803E-2</c:v>
                </c:pt>
                <c:pt idx="447">
                  <c:v>4.0822237450895298E-2</c:v>
                </c:pt>
                <c:pt idx="448">
                  <c:v>4.1122683490768003E-2</c:v>
                </c:pt>
                <c:pt idx="449">
                  <c:v>4.14283436597747E-2</c:v>
                </c:pt>
                <c:pt idx="450">
                  <c:v>4.1739404963215397E-2</c:v>
                </c:pt>
                <c:pt idx="451">
                  <c:v>4.2056064476510703E-2</c:v>
                </c:pt>
                <c:pt idx="452">
                  <c:v>4.2378530077512001E-2</c:v>
                </c:pt>
                <c:pt idx="453">
                  <c:v>4.2707021246399697E-2</c:v>
                </c:pt>
                <c:pt idx="454">
                  <c:v>4.3041769940787102E-2</c:v>
                </c:pt>
                <c:pt idx="455">
                  <c:v>4.3383021554653803E-2</c:v>
                </c:pt>
                <c:pt idx="456">
                  <c:v>4.3731035970920699E-2</c:v>
                </c:pt>
                <c:pt idx="457">
                  <c:v>4.4086088718834002E-2</c:v>
                </c:pt>
                <c:pt idx="458">
                  <c:v>4.44484722489117E-2</c:v>
                </c:pt>
                <c:pt idx="459">
                  <c:v>4.4818497340055302E-2</c:v>
                </c:pt>
                <c:pt idx="460">
                  <c:v>4.5196494655581301E-2</c:v>
                </c:pt>
                <c:pt idx="461">
                  <c:v>4.5582816467460298E-2</c:v>
                </c:pt>
                <c:pt idx="462">
                  <c:v>4.5977838571026303E-2</c:v>
                </c:pt>
                <c:pt idx="463">
                  <c:v>4.6381962415926001E-2</c:v>
                </c:pt>
                <c:pt idx="464">
                  <c:v>4.6795617483240501E-2</c:v>
                </c:pt>
                <c:pt idx="465">
                  <c:v>4.7219263943648601E-2</c:v>
                </c:pt>
                <c:pt idx="466">
                  <c:v>4.7653395637398101E-2</c:v>
                </c:pt>
                <c:pt idx="467">
                  <c:v>4.8098543423915903E-2</c:v>
                </c:pt>
                <c:pt idx="468">
                  <c:v>4.8555278957377303E-2</c:v>
                </c:pt>
                <c:pt idx="469">
                  <c:v>4.9024218954821501E-2</c:v>
                </c:pt>
                <c:pt idx="470">
                  <c:v>4.9506030035853799E-2</c:v>
                </c:pt>
                <c:pt idx="471">
                  <c:v>5.0001434228161799E-2</c:v>
                </c:pt>
                <c:pt idx="472">
                  <c:v>5.05112152516927E-2</c:v>
                </c:pt>
                <c:pt idx="473">
                  <c:v>5.10362257172743E-2</c:v>
                </c:pt>
                <c:pt idx="474">
                  <c:v>5.1577395403884597E-2</c:v>
                </c:pt>
                <c:pt idx="475">
                  <c:v>5.2135740814209602E-2</c:v>
                </c:pt>
                <c:pt idx="476">
                  <c:v>5.2712376252557397E-2</c:v>
                </c:pt>
                <c:pt idx="477">
                  <c:v>5.33085267253064E-2</c:v>
                </c:pt>
                <c:pt idx="478">
                  <c:v>5.3925543035404103E-2</c:v>
                </c:pt>
                <c:pt idx="479">
                  <c:v>5.4564919533806801E-2</c:v>
                </c:pt>
                <c:pt idx="480">
                  <c:v>5.52283151087513E-2</c:v>
                </c:pt>
                <c:pt idx="481">
                  <c:v>5.5917578147385301E-2</c:v>
                </c:pt>
                <c:pt idx="482">
                  <c:v>5.6634776406181302E-2</c:v>
                </c:pt>
                <c:pt idx="483">
                  <c:v>5.7382232994418997E-2</c:v>
                </c:pt>
                <c:pt idx="484">
                  <c:v>5.8162570034166597E-2</c:v>
                </c:pt>
                <c:pt idx="485">
                  <c:v>5.8978762047102902E-2</c:v>
                </c:pt>
                <c:pt idx="486">
                  <c:v>5.9834201786778E-2</c:v>
                </c:pt>
                <c:pt idx="487">
                  <c:v>6.0732782164104403E-2</c:v>
                </c:pt>
                <c:pt idx="488">
                  <c:v>6.1678999224565399E-2</c:v>
                </c:pt>
                <c:pt idx="489">
                  <c:v>6.2678083013455996E-2</c:v>
                </c:pt>
                <c:pt idx="490">
                  <c:v>6.3736165902331499E-2</c:v>
                </c:pt>
                <c:pt idx="491">
                  <c:v>6.4860502014459601E-2</c:v>
                </c:pt>
                <c:pt idx="492">
                  <c:v>6.6059757550918599E-2</c:v>
                </c:pt>
                <c:pt idx="493">
                  <c:v>6.7344401385655298E-2</c:v>
                </c:pt>
                <c:pt idx="494">
                  <c:v>6.8169580074602304E-2</c:v>
                </c:pt>
                <c:pt idx="495">
                  <c:v>6.9007234856557603E-2</c:v>
                </c:pt>
                <c:pt idx="496">
                  <c:v>6.98577865291857E-2</c:v>
                </c:pt>
                <c:pt idx="497">
                  <c:v>7.0721582366113103E-2</c:v>
                </c:pt>
                <c:pt idx="498">
                  <c:v>7.1598982710292303E-2</c:v>
                </c:pt>
                <c:pt idx="499">
                  <c:v>7.2490361572271997E-2</c:v>
                </c:pt>
                <c:pt idx="500">
                  <c:v>7.3396107260707596E-2</c:v>
                </c:pt>
                <c:pt idx="501">
                  <c:v>7.4316623047150601E-2</c:v>
                </c:pt>
                <c:pt idx="502">
                  <c:v>7.5252327867297394E-2</c:v>
                </c:pt>
                <c:pt idx="503">
                  <c:v>7.6203657061048605E-2</c:v>
                </c:pt>
                <c:pt idx="504">
                  <c:v>7.71710631538957E-2</c:v>
                </c:pt>
                <c:pt idx="505">
                  <c:v>7.8155016682353695E-2</c:v>
                </c:pt>
                <c:pt idx="506">
                  <c:v>7.9156007066350398E-2</c:v>
                </c:pt>
                <c:pt idx="507">
                  <c:v>8.0174543531721099E-2</c:v>
                </c:pt>
                <c:pt idx="508">
                  <c:v>8.1211156086191894E-2</c:v>
                </c:pt>
                <c:pt idx="509">
                  <c:v>8.2266396552507004E-2</c:v>
                </c:pt>
                <c:pt idx="510">
                  <c:v>8.33408396626385E-2</c:v>
                </c:pt>
                <c:pt idx="511">
                  <c:v>8.4435084217341694E-2</c:v>
                </c:pt>
                <c:pt idx="512">
                  <c:v>8.5549754315651899E-2</c:v>
                </c:pt>
                <c:pt idx="513">
                  <c:v>8.6685500659308898E-2</c:v>
                </c:pt>
                <c:pt idx="514">
                  <c:v>8.7843001937492504E-2</c:v>
                </c:pt>
                <c:pt idx="515">
                  <c:v>8.9022966297716E-2</c:v>
                </c:pt>
                <c:pt idx="516">
                  <c:v>9.0226132909206599E-2</c:v>
                </c:pt>
                <c:pt idx="517">
                  <c:v>9.1453273625652906E-2</c:v>
                </c:pt>
                <c:pt idx="518">
                  <c:v>9.2705194754783199E-2</c:v>
                </c:pt>
                <c:pt idx="519">
                  <c:v>9.3982738942899005E-2</c:v>
                </c:pt>
                <c:pt idx="520">
                  <c:v>9.5286787183199897E-2</c:v>
                </c:pt>
                <c:pt idx="521">
                  <c:v>9.6618260957528096E-2</c:v>
                </c:pt>
                <c:pt idx="522">
                  <c:v>9.7978124522025395E-2</c:v>
                </c:pt>
                <c:pt idx="523">
                  <c:v>9.9367387348166303E-2</c:v>
                </c:pt>
                <c:pt idx="524">
                  <c:v>0.100787106731674</c:v>
                </c:pt>
                <c:pt idx="525">
                  <c:v>0.102238390583014</c:v>
                </c:pt>
                <c:pt idx="526">
                  <c:v>0.103722400414447</c:v>
                </c:pt>
                <c:pt idx="527">
                  <c:v>0.105240354540052</c:v>
                </c:pt>
                <c:pt idx="528">
                  <c:v>0.10679353150675</c:v>
                </c:pt>
                <c:pt idx="529">
                  <c:v>0.108383273776096</c:v>
                </c:pt>
                <c:pt idx="530">
                  <c:v>0.11001099167860499</c:v>
                </c:pt>
                <c:pt idx="531">
                  <c:v>0.111678167664543</c:v>
                </c:pt>
                <c:pt idx="532">
                  <c:v>0.11338636087759101</c:v>
                </c:pt>
                <c:pt idx="533">
                  <c:v>0.115137212080486</c:v>
                </c:pt>
                <c:pt idx="534">
                  <c:v>0.11693244896482401</c:v>
                </c:pt>
                <c:pt idx="535">
                  <c:v>0.118773891880599</c:v>
                </c:pt>
                <c:pt idx="536">
                  <c:v>0.120663460024918</c:v>
                </c:pt>
                <c:pt idx="537">
                  <c:v>0.122603178133604</c:v>
                </c:pt>
                <c:pt idx="538">
                  <c:v>0.124595183724254</c:v>
                </c:pt>
                <c:pt idx="539">
                  <c:v>0.12664173494477601</c:v>
                </c:pt>
                <c:pt idx="540">
                  <c:v>0.12874521908756101</c:v>
                </c:pt>
                <c:pt idx="541">
                  <c:v>0.13090816183641199</c:v>
                </c:pt>
                <c:pt idx="542">
                  <c:v>0.13313323732122501</c:v>
                </c:pt>
                <c:pt idx="543">
                  <c:v>0.135423279064323</c:v>
                </c:pt>
                <c:pt idx="544">
                  <c:v>0.137781291912491</c:v>
                </c:pt>
                <c:pt idx="545">
                  <c:v>0.14021046506030299</c:v>
                </c:pt>
                <c:pt idx="546">
                  <c:v>0.14271418628347601</c:v>
                </c:pt>
                <c:pt idx="547">
                  <c:v>0.14529605751601701</c:v>
                </c:pt>
                <c:pt idx="548">
                  <c:v>0.14795991192215399</c:v>
                </c:pt>
                <c:pt idx="549">
                  <c:v>0.15070983263375201</c:v>
                </c:pt>
                <c:pt idx="550">
                  <c:v>0.15355017334662299</c:v>
                </c:pt>
                <c:pt idx="551">
                  <c:v>0.15648558099530299</c:v>
                </c:pt>
                <c:pt idx="552">
                  <c:v>0.15952102075600699</c:v>
                </c:pt>
                <c:pt idx="553">
                  <c:v>0.16266180366250099</c:v>
                </c:pt>
                <c:pt idx="554">
                  <c:v>0.16591361716007899</c:v>
                </c:pt>
                <c:pt idx="555">
                  <c:v>0.16928255897011699</c:v>
                </c:pt>
                <c:pt idx="556">
                  <c:v>0.17277517469256201</c:v>
                </c:pt>
                <c:pt idx="557">
                  <c:v>0.17639849963816401</c:v>
                </c:pt>
                <c:pt idx="558">
                  <c:v>0.180160105457562</c:v>
                </c:pt>
                <c:pt idx="559">
                  <c:v>0.18406815222317999</c:v>
                </c:pt>
                <c:pt idx="560">
                  <c:v>0.18813144672436199</c:v>
                </c:pt>
                <c:pt idx="561">
                  <c:v>0.19235950786013201</c:v>
                </c:pt>
                <c:pt idx="562">
                  <c:v>0.196762640160762</c:v>
                </c:pt>
                <c:pt idx="563">
                  <c:v>0.20135201664444599</c:v>
                </c:pt>
                <c:pt idx="564">
                  <c:v>0.206139772424447</c:v>
                </c:pt>
                <c:pt idx="565">
                  <c:v>0.21113911073297301</c:v>
                </c:pt>
                <c:pt idx="566">
                  <c:v>0.216364423330034</c:v>
                </c:pt>
                <c:pt idx="567">
                  <c:v>0.221831427630587</c:v>
                </c:pt>
              </c:numCache>
            </c:numRef>
          </c:xVal>
          <c:yVal>
            <c:numRef>
              <c:f>Exp_res!$BT$3:$BT$650</c:f>
              <c:numCache>
                <c:formatCode>General</c:formatCode>
                <c:ptCount val="648"/>
                <c:pt idx="0" formatCode="0.00%">
                  <c:v>0</c:v>
                </c:pt>
                <c:pt idx="1">
                  <c:v>1.74512515976691E-5</c:v>
                </c:pt>
                <c:pt idx="2">
                  <c:v>5.6976445204488799E-5</c:v>
                </c:pt>
                <c:pt idx="3">
                  <c:v>9.6861956981437203E-5</c:v>
                </c:pt>
                <c:pt idx="4">
                  <c:v>1.3709362047565501E-4</c:v>
                </c:pt>
                <c:pt idx="5">
                  <c:v>1.77658501859735E-4</c:v>
                </c:pt>
                <c:pt idx="6">
                  <c:v>2.1854388656001201E-4</c:v>
                </c:pt>
                <c:pt idx="7">
                  <c:v>2.5973719080546101E-4</c:v>
                </c:pt>
                <c:pt idx="8">
                  <c:v>3.0122594403064398E-4</c:v>
                </c:pt>
                <c:pt idx="9">
                  <c:v>3.4299778535564201E-4</c:v>
                </c:pt>
                <c:pt idx="10">
                  <c:v>3.8504046412816999E-4</c:v>
                </c:pt>
                <c:pt idx="11">
                  <c:v>4.2734184188896601E-4</c:v>
                </c:pt>
                <c:pt idx="12">
                  <c:v>4.6988989488171401E-4</c:v>
                </c:pt>
                <c:pt idx="13">
                  <c:v>5.1267271675746798E-4</c:v>
                </c:pt>
                <c:pt idx="14">
                  <c:v>5.5567852132276695E-4</c:v>
                </c:pt>
                <c:pt idx="15">
                  <c:v>5.9889564525307298E-4</c:v>
                </c:pt>
                <c:pt idx="16">
                  <c:v>6.4231255073342796E-4</c:v>
                </c:pt>
                <c:pt idx="17">
                  <c:v>6.8591782800409896E-4</c:v>
                </c:pt>
                <c:pt idx="18">
                  <c:v>7.2970019779636198E-4</c:v>
                </c:pt>
                <c:pt idx="19">
                  <c:v>7.7364851365151698E-4</c:v>
                </c:pt>
                <c:pt idx="20">
                  <c:v>8.1775176411804404E-4</c:v>
                </c:pt>
                <c:pt idx="21">
                  <c:v>8.6199907482276301E-4</c:v>
                </c:pt>
                <c:pt idx="22">
                  <c:v>9.0637971041452302E-4</c:v>
                </c:pt>
                <c:pt idx="23">
                  <c:v>9.5088307637907897E-4</c:v>
                </c:pt>
                <c:pt idx="24">
                  <c:v>9.9549872072633499E-4</c:v>
                </c:pt>
                <c:pt idx="25">
                  <c:v>1.0402163355467699E-3</c:v>
                </c:pt>
                <c:pt idx="26">
                  <c:v>1.08502575844118E-3</c:v>
                </c:pt>
                <c:pt idx="27">
                  <c:v>1.1299169738229E-3</c:v>
                </c:pt>
                <c:pt idx="28">
                  <c:v>1.1748801140922E-3</c:v>
                </c:pt>
                <c:pt idx="29">
                  <c:v>1.219905460688E-3</c:v>
                </c:pt>
                <c:pt idx="30">
                  <c:v>1.26498344501576E-3</c:v>
                </c:pt>
                <c:pt idx="31">
                  <c:v>1.31010464925291E-3</c:v>
                </c:pt>
                <c:pt idx="32">
                  <c:v>1.35525980703702E-3</c:v>
                </c:pt>
                <c:pt idx="33">
                  <c:v>1.40043980403511E-3</c:v>
                </c:pt>
                <c:pt idx="34">
                  <c:v>1.4456356783999001E-3</c:v>
                </c:pt>
                <c:pt idx="35">
                  <c:v>1.4908386211118401E-3</c:v>
                </c:pt>
                <c:pt idx="36">
                  <c:v>1.53603997621268E-3</c:v>
                </c:pt>
                <c:pt idx="37">
                  <c:v>1.58123124093186E-3</c:v>
                </c:pt>
                <c:pt idx="38">
                  <c:v>1.6264040657077801E-3</c:v>
                </c:pt>
                <c:pt idx="39">
                  <c:v>1.67155025410844E-3</c:v>
                </c:pt>
                <c:pt idx="40">
                  <c:v>1.7166617626526699E-3</c:v>
                </c:pt>
                <c:pt idx="41">
                  <c:v>1.76173070053527E-3</c:v>
                </c:pt>
                <c:pt idx="42">
                  <c:v>1.8067493292596201E-3</c:v>
                </c:pt>
                <c:pt idx="43">
                  <c:v>1.85171006218161E-3</c:v>
                </c:pt>
                <c:pt idx="44">
                  <c:v>1.8966054639642199E-3</c:v>
                </c:pt>
                <c:pt idx="45">
                  <c:v>1.94142824995009E-3</c:v>
                </c:pt>
                <c:pt idx="46">
                  <c:v>1.98617128545312E-3</c:v>
                </c:pt>
                <c:pt idx="47">
                  <c:v>2.03082758497143E-3</c:v>
                </c:pt>
                <c:pt idx="48">
                  <c:v>2.0753903113265798E-3</c:v>
                </c:pt>
                <c:pt idx="49">
                  <c:v>2.1198527747305E-3</c:v>
                </c:pt>
                <c:pt idx="50">
                  <c:v>2.1642084317835299E-3</c:v>
                </c:pt>
                <c:pt idx="51">
                  <c:v>2.20845088440807E-3</c:v>
                </c:pt>
                <c:pt idx="52">
                  <c:v>2.2525738787183098E-3</c:v>
                </c:pt>
                <c:pt idx="53">
                  <c:v>2.2965713038297902E-3</c:v>
                </c:pt>
                <c:pt idx="54">
                  <c:v>2.3404371906142799E-3</c:v>
                </c:pt>
                <c:pt idx="55">
                  <c:v>2.3841657103980001E-3</c:v>
                </c:pt>
                <c:pt idx="56">
                  <c:v>2.4277511736110501E-3</c:v>
                </c:pt>
                <c:pt idx="57">
                  <c:v>2.4711880283867101E-3</c:v>
                </c:pt>
                <c:pt idx="58">
                  <c:v>2.5144708591170002E-3</c:v>
                </c:pt>
                <c:pt idx="59">
                  <c:v>2.5575943849634598E-3</c:v>
                </c:pt>
                <c:pt idx="60">
                  <c:v>2.6005534583285099E-3</c:v>
                </c:pt>
                <c:pt idx="61">
                  <c:v>2.6433430632903199E-3</c:v>
                </c:pt>
                <c:pt idx="62">
                  <c:v>2.6859583140007E-3</c:v>
                </c:pt>
                <c:pt idx="63">
                  <c:v>2.7283944530513398E-3</c:v>
                </c:pt>
                <c:pt idx="64">
                  <c:v>2.7706468498108401E-3</c:v>
                </c:pt>
                <c:pt idx="65">
                  <c:v>2.8127109987315501E-3</c:v>
                </c:pt>
                <c:pt idx="66">
                  <c:v>2.8545825176340598E-3</c:v>
                </c:pt>
                <c:pt idx="67">
                  <c:v>2.8962571459656399E-3</c:v>
                </c:pt>
                <c:pt idx="68">
                  <c:v>2.9377307430393899E-3</c:v>
                </c:pt>
                <c:pt idx="69">
                  <c:v>2.97899928625456E-3</c:v>
                </c:pt>
                <c:pt idx="70">
                  <c:v>3.0200588692991001E-3</c:v>
                </c:pt>
                <c:pt idx="71">
                  <c:v>3.0609057003385199E-3</c:v>
                </c:pt>
                <c:pt idx="72">
                  <c:v>3.1015361001913802E-3</c:v>
                </c:pt>
                <c:pt idx="73">
                  <c:v>3.1419465004937901E-3</c:v>
                </c:pt>
                <c:pt idx="74">
                  <c:v>3.1821334418556699E-3</c:v>
                </c:pt>
                <c:pt idx="75">
                  <c:v>3.2220935720083401E-3</c:v>
                </c:pt>
                <c:pt idx="76">
                  <c:v>3.26182364394835E-3</c:v>
                </c:pt>
                <c:pt idx="77">
                  <c:v>3.3013205140756201E-3</c:v>
                </c:pt>
                <c:pt idx="78">
                  <c:v>3.34058114033078E-3</c:v>
                </c:pt>
                <c:pt idx="79">
                  <c:v>3.3796025803305499E-3</c:v>
                </c:pt>
                <c:pt idx="80">
                  <c:v>3.4183819895044899E-3</c:v>
                </c:pt>
                <c:pt idx="81">
                  <c:v>3.4569166192340902E-3</c:v>
                </c:pt>
                <c:pt idx="82">
                  <c:v>3.4952038149943599E-3</c:v>
                </c:pt>
                <c:pt idx="83">
                  <c:v>3.5332410145013501E-3</c:v>
                </c:pt>
                <c:pt idx="84">
                  <c:v>3.5710257458650501E-3</c:v>
                </c:pt>
                <c:pt idx="85">
                  <c:v>3.6085556257498298E-3</c:v>
                </c:pt>
                <c:pt idx="86">
                  <c:v>3.6458283575430701E-3</c:v>
                </c:pt>
                <c:pt idx="87">
                  <c:v>3.68284172953354E-3</c:v>
                </c:pt>
                <c:pt idx="88">
                  <c:v>3.7195936131003398E-3</c:v>
                </c:pt>
                <c:pt idx="89">
                  <c:v>3.7560819609126599E-3</c:v>
                </c:pt>
                <c:pt idx="90">
                  <c:v>3.7923048051436898E-3</c:v>
                </c:pt>
                <c:pt idx="91">
                  <c:v>3.82826025569528E-3</c:v>
                </c:pt>
                <c:pt idx="92">
                  <c:v>3.8639464984397899E-3</c:v>
                </c:pt>
                <c:pt idx="93">
                  <c:v>3.8993617934746398E-3</c:v>
                </c:pt>
                <c:pt idx="94">
                  <c:v>3.9345044733937002E-3</c:v>
                </c:pt>
                <c:pt idx="95">
                  <c:v>3.9693729415757103E-3</c:v>
                </c:pt>
                <c:pt idx="96">
                  <c:v>4.0039656704871397E-3</c:v>
                </c:pt>
                <c:pt idx="97">
                  <c:v>4.0382812000074103E-3</c:v>
                </c:pt>
                <c:pt idx="98">
                  <c:v>4.0723181357680098E-3</c:v>
                </c:pt>
                <c:pt idx="99">
                  <c:v>4.1060751475125602E-3</c:v>
                </c:pt>
                <c:pt idx="100">
                  <c:v>4.1395509674767702E-3</c:v>
                </c:pt>
                <c:pt idx="101">
                  <c:v>4.1727443887870901E-3</c:v>
                </c:pt>
                <c:pt idx="102">
                  <c:v>4.2056542638801301E-3</c:v>
                </c:pt>
                <c:pt idx="103">
                  <c:v>4.2382795029433599E-3</c:v>
                </c:pt>
                <c:pt idx="104">
                  <c:v>4.2706190723755602E-3</c:v>
                </c:pt>
                <c:pt idx="105">
                  <c:v>4.3026719932696203E-3</c:v>
                </c:pt>
                <c:pt idx="106">
                  <c:v>4.33443733991715E-3</c:v>
                </c:pt>
                <c:pt idx="107">
                  <c:v>4.3659142383340697E-3</c:v>
                </c:pt>
                <c:pt idx="108">
                  <c:v>4.3971018648092204E-3</c:v>
                </c:pt>
                <c:pt idx="109">
                  <c:v>4.4279994444754497E-3</c:v>
                </c:pt>
                <c:pt idx="110">
                  <c:v>4.4586062499019502E-3</c:v>
                </c:pt>
                <c:pt idx="111">
                  <c:v>4.4889215997110403E-3</c:v>
                </c:pt>
                <c:pt idx="112">
                  <c:v>4.5189448572162602E-3</c:v>
                </c:pt>
                <c:pt idx="113">
                  <c:v>4.5486754290840403E-3</c:v>
                </c:pt>
                <c:pt idx="114">
                  <c:v>4.5781127640182996E-3</c:v>
                </c:pt>
                <c:pt idx="115">
                  <c:v>4.6072563514682197E-3</c:v>
                </c:pt>
                <c:pt idx="116">
                  <c:v>4.6361057203585902E-3</c:v>
                </c:pt>
                <c:pt idx="117">
                  <c:v>4.6646604378428099E-3</c:v>
                </c:pt>
                <c:pt idx="118">
                  <c:v>4.6929201080801201E-3</c:v>
                </c:pt>
                <c:pt idx="119">
                  <c:v>4.7208843710345103E-3</c:v>
                </c:pt>
                <c:pt idx="120">
                  <c:v>4.7485529012980298E-3</c:v>
                </c:pt>
                <c:pt idx="121">
                  <c:v>4.7759254069343103E-3</c:v>
                </c:pt>
                <c:pt idx="122">
                  <c:v>4.8030016283482002E-3</c:v>
                </c:pt>
                <c:pt idx="123">
                  <c:v>4.8297813371745903E-3</c:v>
                </c:pt>
                <c:pt idx="124">
                  <c:v>4.8562643351921101E-3</c:v>
                </c:pt>
                <c:pt idx="125">
                  <c:v>4.8824504532584603E-3</c:v>
                </c:pt>
                <c:pt idx="126">
                  <c:v>4.9083395502675401E-3</c:v>
                </c:pt>
                <c:pt idx="127">
                  <c:v>4.9339315121279996E-3</c:v>
                </c:pt>
                <c:pt idx="128">
                  <c:v>4.9592262507659199E-3</c:v>
                </c:pt>
                <c:pt idx="129">
                  <c:v>4.9842237031457598E-3</c:v>
                </c:pt>
                <c:pt idx="130">
                  <c:v>5.0089238303156099E-3</c:v>
                </c:pt>
                <c:pt idx="131">
                  <c:v>5.0333266164718903E-3</c:v>
                </c:pt>
                <c:pt idx="132">
                  <c:v>5.0574320680456001E-3</c:v>
                </c:pt>
                <c:pt idx="133">
                  <c:v>5.0812402128090602E-3</c:v>
                </c:pt>
                <c:pt idx="134">
                  <c:v>5.1047510990034099E-3</c:v>
                </c:pt>
                <c:pt idx="135">
                  <c:v>5.1279647944858604E-3</c:v>
                </c:pt>
                <c:pt idx="136">
                  <c:v>5.1508813858966301E-3</c:v>
                </c:pt>
                <c:pt idx="137">
                  <c:v>5.1735009778468202E-3</c:v>
                </c:pt>
                <c:pt idx="138">
                  <c:v>5.1958236921243704E-3</c:v>
                </c:pt>
                <c:pt idx="139">
                  <c:v>5.2178496669197001E-3</c:v>
                </c:pt>
                <c:pt idx="140">
                  <c:v>5.2395790560695798E-3</c:v>
                </c:pt>
                <c:pt idx="141">
                  <c:v>5.2610120283201299E-3</c:v>
                </c:pt>
                <c:pt idx="142">
                  <c:v>5.2821487666086702E-3</c:v>
                </c:pt>
                <c:pt idx="143">
                  <c:v>5.3029894673609001E-3</c:v>
                </c:pt>
                <c:pt idx="144">
                  <c:v>5.3235343398095498E-3</c:v>
                </c:pt>
                <c:pt idx="145">
                  <c:v>5.3437836053263996E-3</c:v>
                </c:pt>
                <c:pt idx="146">
                  <c:v>5.3637374967746001E-3</c:v>
                </c:pt>
                <c:pt idx="147">
                  <c:v>5.3833962578755399E-3</c:v>
                </c:pt>
                <c:pt idx="148">
                  <c:v>5.4027601425928502E-3</c:v>
                </c:pt>
                <c:pt idx="149">
                  <c:v>5.4218294145329804E-3</c:v>
                </c:pt>
                <c:pt idx="150">
                  <c:v>5.4406043463604203E-3</c:v>
                </c:pt>
                <c:pt idx="151">
                  <c:v>5.4590852192294504E-3</c:v>
                </c:pt>
                <c:pt idx="152">
                  <c:v>5.4772723222308896E-3</c:v>
                </c:pt>
                <c:pt idx="153">
                  <c:v>5.49516595185226E-3</c:v>
                </c:pt>
                <c:pt idx="154">
                  <c:v>5.5127664114549601E-3</c:v>
                </c:pt>
                <c:pt idx="155">
                  <c:v>5.5300740107640601E-3</c:v>
                </c:pt>
                <c:pt idx="156">
                  <c:v>5.5470890653710999E-3</c:v>
                </c:pt>
                <c:pt idx="157">
                  <c:v>5.5638118962534197E-3</c:v>
                </c:pt>
                <c:pt idx="158">
                  <c:v>5.5802428293041202E-3</c:v>
                </c:pt>
                <c:pt idx="159">
                  <c:v>5.59638219487595E-3</c:v>
                </c:pt>
                <c:pt idx="160">
                  <c:v>5.6122303273382504E-3</c:v>
                </c:pt>
                <c:pt idx="161">
                  <c:v>5.6277875646461402E-3</c:v>
                </c:pt>
                <c:pt idx="162">
                  <c:v>5.6430542479210003E-3</c:v>
                </c:pt>
                <c:pt idx="163">
                  <c:v>5.6580307210440401E-3</c:v>
                </c:pt>
                <c:pt idx="164">
                  <c:v>5.6727173302606997E-3</c:v>
                </c:pt>
                <c:pt idx="165">
                  <c:v>5.6871144237959498E-3</c:v>
                </c:pt>
                <c:pt idx="166">
                  <c:v>5.7012223514819899E-3</c:v>
                </c:pt>
                <c:pt idx="167">
                  <c:v>5.7150414643952104E-3</c:v>
                </c:pt>
                <c:pt idx="168">
                  <c:v>5.7285721145030203E-3</c:v>
                </c:pt>
                <c:pt idx="169">
                  <c:v>5.7418146543238499E-3</c:v>
                </c:pt>
                <c:pt idx="170">
                  <c:v>5.7547694365928399E-3</c:v>
                </c:pt>
                <c:pt idx="171">
                  <c:v>5.7674368139412598E-3</c:v>
                </c:pt>
                <c:pt idx="172">
                  <c:v>5.7798171385816197E-3</c:v>
                </c:pt>
                <c:pt idx="173">
                  <c:v>5.7919107620047301E-3</c:v>
                </c:pt>
                <c:pt idx="174">
                  <c:v>5.8037180346840796E-3</c:v>
                </c:pt>
                <c:pt idx="175">
                  <c:v>5.8152393057888602E-3</c:v>
                </c:pt>
                <c:pt idx="176">
                  <c:v>5.8264749229062496E-3</c:v>
                </c:pt>
                <c:pt idx="177">
                  <c:v>5.8374252317700799E-3</c:v>
                </c:pt>
                <c:pt idx="178">
                  <c:v>5.8480905760002304E-3</c:v>
                </c:pt>
                <c:pt idx="179">
                  <c:v>5.8584712968458496E-3</c:v>
                </c:pt>
                <c:pt idx="180">
                  <c:v>5.86856773293957E-3</c:v>
                </c:pt>
                <c:pt idx="181">
                  <c:v>5.8783802200565701E-3</c:v>
                </c:pt>
                <c:pt idx="182">
                  <c:v>5.8879090908819697E-3</c:v>
                </c:pt>
                <c:pt idx="183">
                  <c:v>5.8971546747837696E-3</c:v>
                </c:pt>
                <c:pt idx="184">
                  <c:v>5.9061172975932502E-3</c:v>
                </c:pt>
                <c:pt idx="185">
                  <c:v>5.91479728139125E-3</c:v>
                </c:pt>
                <c:pt idx="186">
                  <c:v>5.9231949443007796E-3</c:v>
                </c:pt>
                <c:pt idx="187">
                  <c:v>5.9313106002857998E-3</c:v>
                </c:pt>
                <c:pt idx="188">
                  <c:v>5.93914455895458E-3</c:v>
                </c:pt>
                <c:pt idx="189">
                  <c:v>5.9466971253697397E-3</c:v>
                </c:pt>
                <c:pt idx="190">
                  <c:v>5.9539685998641597E-3</c:v>
                </c:pt>
                <c:pt idx="191">
                  <c:v>5.9609592778599304E-3</c:v>
                </c:pt>
                <c:pt idx="192">
                  <c:v>5.9676694496935698E-3</c:v>
                </c:pt>
                <c:pt idx="193">
                  <c:v>5.9740994004476499E-3</c:v>
                </c:pt>
                <c:pt idx="194">
                  <c:v>5.9802494097831501E-3</c:v>
                </c:pt>
                <c:pt idx="195">
                  <c:v>5.9861197517799497E-3</c:v>
                </c:pt>
                <c:pt idx="196">
                  <c:v>5.9917106947801699E-3</c:v>
                </c:pt>
                <c:pt idx="197">
                  <c:v>5.9970225012348898E-3</c:v>
                </c:pt>
                <c:pt idx="198">
                  <c:v>6.0020554275560297E-3</c:v>
                </c:pt>
                <c:pt idx="199">
                  <c:v>6.00680972397222E-3</c:v>
                </c:pt>
                <c:pt idx="200">
                  <c:v>6.0112856343866802E-3</c:v>
                </c:pt>
                <c:pt idx="201">
                  <c:v>6.01548339624063E-3</c:v>
                </c:pt>
                <c:pt idx="202">
                  <c:v>6.0194032403783999E-3</c:v>
                </c:pt>
                <c:pt idx="203">
                  <c:v>6.0230453909169302E-3</c:v>
                </c:pt>
                <c:pt idx="204">
                  <c:v>6.0264100651182999E-3</c:v>
                </c:pt>
                <c:pt idx="205">
                  <c:v>6.0294974732639601E-3</c:v>
                </c:pt>
                <c:pt idx="206">
                  <c:v>6.03230781853379E-3</c:v>
                </c:pt>
                <c:pt idx="207">
                  <c:v>6.0348412968853496E-3</c:v>
                </c:pt>
                <c:pt idx="208">
                  <c:v>6.0370980969389103E-3</c:v>
                </c:pt>
                <c:pt idx="209">
                  <c:v>6.0390783998615699E-3</c:v>
                </c:pt>
                <c:pt idx="210">
                  <c:v>6.0407823792559502E-3</c:v>
                </c:pt>
                <c:pt idx="211">
                  <c:v>6.04221020105054E-3</c:v>
                </c:pt>
                <c:pt idx="212">
                  <c:v>6.0433620233919603E-3</c:v>
                </c:pt>
                <c:pt idx="213">
                  <c:v>6.0442379965386104E-3</c:v>
                </c:pt>
                <c:pt idx="214">
                  <c:v>6.0448382627581801E-3</c:v>
                </c:pt>
                <c:pt idx="215">
                  <c:v>6.0451629562238499E-3</c:v>
                </c:pt>
                <c:pt idx="216">
                  <c:v>6.0452122029157097E-3</c:v>
                </c:pt>
                <c:pt idx="217">
                  <c:v>6.0449861205203502E-3</c:v>
                </c:pt>
                <c:pt idx="218">
                  <c:v>6.0444848183342998E-3</c:v>
                </c:pt>
                <c:pt idx="219">
                  <c:v>6.0437083971679496E-3</c:v>
                </c:pt>
                <c:pt idx="220">
                  <c:v>6.04265694925042E-3</c:v>
                </c:pt>
                <c:pt idx="221">
                  <c:v>6.04133055813593E-3</c:v>
                </c:pt>
                <c:pt idx="222">
                  <c:v>6.0397292986114201E-3</c:v>
                </c:pt>
                <c:pt idx="223">
                  <c:v>6.0378532366049901E-3</c:v>
                </c:pt>
                <c:pt idx="224">
                  <c:v>6.0357024290949197E-3</c:v>
                </c:pt>
                <c:pt idx="225">
                  <c:v>6.0332769240204797E-3</c:v>
                </c:pt>
                <c:pt idx="226">
                  <c:v>6.0305767601913102E-3</c:v>
                </c:pt>
                <c:pt idx="227">
                  <c:v>6.0276019671999699E-3</c:v>
                </c:pt>
                <c:pt idx="228">
                  <c:v>6.02435256533393E-3</c:v>
                </c:pt>
                <c:pt idx="229">
                  <c:v>6.0208285654872098E-3</c:v>
                </c:pt>
                <c:pt idx="230">
                  <c:v>6.0170299690743001E-3</c:v>
                </c:pt>
                <c:pt idx="231">
                  <c:v>6.0129567679419703E-3</c:v>
                </c:pt>
                <c:pt idx="232">
                  <c:v>6.0086089442834703E-3</c:v>
                </c:pt>
                <c:pt idx="233">
                  <c:v>6.0039864705519301E-3</c:v>
                </c:pt>
                <c:pt idx="234">
                  <c:v>5.9990893093736604E-3</c:v>
                </c:pt>
                <c:pt idx="235">
                  <c:v>5.9939174134623803E-3</c:v>
                </c:pt>
                <c:pt idx="236">
                  <c:v>5.9884707255309999E-3</c:v>
                </c:pt>
                <c:pt idx="237">
                  <c:v>5.9827491782075502E-3</c:v>
                </c:pt>
                <c:pt idx="238">
                  <c:v>5.9767526939459997E-3</c:v>
                </c:pt>
                <c:pt idx="239">
                  <c:v>5.9704811849402104E-3</c:v>
                </c:pt>
                <c:pt idx="240">
                  <c:v>5.9639345530361296E-3</c:v>
                </c:pt>
                <c:pt idx="241">
                  <c:v>5.9571126896446397E-3</c:v>
                </c:pt>
                <c:pt idx="242">
                  <c:v>5.9500154756512696E-3</c:v>
                </c:pt>
                <c:pt idx="243">
                  <c:v>5.9426427813295104E-3</c:v>
                </c:pt>
                <c:pt idx="244">
                  <c:v>5.9349944662493697E-3</c:v>
                </c:pt>
                <c:pt idx="245">
                  <c:v>5.9270703791881102E-3</c:v>
                </c:pt>
                <c:pt idx="246">
                  <c:v>5.9188703580390399E-3</c:v>
                </c:pt>
                <c:pt idx="247">
                  <c:v>5.9103942297194503E-3</c:v>
                </c:pt>
                <c:pt idx="248">
                  <c:v>5.9016418100773602E-3</c:v>
                </c:pt>
                <c:pt idx="249">
                  <c:v>5.8926129037988398E-3</c:v>
                </c:pt>
                <c:pt idx="250">
                  <c:v>5.8833073043129498E-3</c:v>
                </c:pt>
                <c:pt idx="251">
                  <c:v>5.8737247936952097E-3</c:v>
                </c:pt>
                <c:pt idx="252">
                  <c:v>5.8638651425718096E-3</c:v>
                </c:pt>
                <c:pt idx="253">
                  <c:v>5.85372811002066E-3</c:v>
                </c:pt>
                <c:pt idx="254">
                  <c:v>5.84331344347205E-3</c:v>
                </c:pt>
                <c:pt idx="255">
                  <c:v>5.8326208786081699E-3</c:v>
                </c:pt>
                <c:pt idx="256">
                  <c:v>5.8216501392610604E-3</c:v>
                </c:pt>
                <c:pt idx="257">
                  <c:v>5.8104009373082998E-3</c:v>
                </c:pt>
                <c:pt idx="258">
                  <c:v>5.7988729725686698E-3</c:v>
                </c:pt>
                <c:pt idx="259">
                  <c:v>5.7870659326951096E-3</c:v>
                </c:pt>
                <c:pt idx="260">
                  <c:v>5.7749794930663303E-3</c:v>
                </c:pt>
                <c:pt idx="261">
                  <c:v>5.76261331667644E-3</c:v>
                </c:pt>
                <c:pt idx="262">
                  <c:v>5.7499670540237403E-3</c:v>
                </c:pt>
                <c:pt idx="263">
                  <c:v>5.7370403429967904E-3</c:v>
                </c:pt>
                <c:pt idx="264">
                  <c:v>5.7238328087578904E-3</c:v>
                </c:pt>
                <c:pt idx="265">
                  <c:v>5.7103440636266196E-3</c:v>
                </c:pt>
                <c:pt idx="266">
                  <c:v>5.6965737069600902E-3</c:v>
                </c:pt>
                <c:pt idx="267">
                  <c:v>5.6825213250301298E-3</c:v>
                </c:pt>
                <c:pt idx="268">
                  <c:v>5.6681864909000502E-3</c:v>
                </c:pt>
                <c:pt idx="269">
                  <c:v>5.6535687642988797E-3</c:v>
                </c:pt>
                <c:pt idx="270">
                  <c:v>5.6386676914918603E-3</c:v>
                </c:pt>
                <c:pt idx="271">
                  <c:v>5.6234828051498599E-3</c:v>
                </c:pt>
                <c:pt idx="272">
                  <c:v>5.6080136242161001E-3</c:v>
                </c:pt>
                <c:pt idx="273">
                  <c:v>5.5922596537698504E-3</c:v>
                </c:pt>
                <c:pt idx="274">
                  <c:v>5.57622038488909E-3</c:v>
                </c:pt>
                <c:pt idx="275">
                  <c:v>5.5598952945067996E-3</c:v>
                </c:pt>
                <c:pt idx="276">
                  <c:v>5.5432838452693896E-3</c:v>
                </c:pt>
                <c:pt idx="277">
                  <c:v>5.5263854853882799E-3</c:v>
                </c:pt>
                <c:pt idx="278">
                  <c:v>5.5091996484913398E-3</c:v>
                </c:pt>
                <c:pt idx="279">
                  <c:v>5.4917257534683401E-3</c:v>
                </c:pt>
                <c:pt idx="280">
                  <c:v>5.4739632043168899E-3</c:v>
                </c:pt>
                <c:pt idx="281">
                  <c:v>5.4559113899819303E-3</c:v>
                </c:pt>
                <c:pt idx="282">
                  <c:v>5.4375696841946E-3</c:v>
                </c:pt>
                <c:pt idx="283">
                  <c:v>5.4189374453055203E-3</c:v>
                </c:pt>
                <c:pt idx="284">
                  <c:v>5.4000140161160597E-3</c:v>
                </c:pt>
                <c:pt idx="285">
                  <c:v>5.38079872370586E-3</c:v>
                </c:pt>
                <c:pt idx="286">
                  <c:v>5.3612908792568898E-3</c:v>
                </c:pt>
                <c:pt idx="287">
                  <c:v>5.3414897778723304E-3</c:v>
                </c:pt>
                <c:pt idx="288">
                  <c:v>5.3213946983938099E-3</c:v>
                </c:pt>
                <c:pt idx="289">
                  <c:v>5.3010049032132401E-3</c:v>
                </c:pt>
                <c:pt idx="290">
                  <c:v>5.2803196380820702E-3</c:v>
                </c:pt>
                <c:pt idx="291">
                  <c:v>5.2593381319133697E-3</c:v>
                </c:pt>
                <c:pt idx="292">
                  <c:v>5.23805959658394E-3</c:v>
                </c:pt>
                <c:pt idx="293">
                  <c:v>5.2164832267291598E-3</c:v>
                </c:pt>
                <c:pt idx="294">
                  <c:v>5.1946081995334998E-3</c:v>
                </c:pt>
                <c:pt idx="295">
                  <c:v>5.17243367451808E-3</c:v>
                </c:pt>
                <c:pt idx="296">
                  <c:v>5.1499587933224204E-3</c:v>
                </c:pt>
                <c:pt idx="297">
                  <c:v>5.1271826794810496E-3</c:v>
                </c:pt>
                <c:pt idx="298">
                  <c:v>5.1041044381964999E-3</c:v>
                </c:pt>
                <c:pt idx="299">
                  <c:v>5.0807231561057998E-3</c:v>
                </c:pt>
                <c:pt idx="300">
                  <c:v>5.0570379010426696E-3</c:v>
                </c:pt>
                <c:pt idx="301">
                  <c:v>5.0330477217948996E-3</c:v>
                </c:pt>
                <c:pt idx="302">
                  <c:v>5.00875164785455E-3</c:v>
                </c:pt>
                <c:pt idx="303">
                  <c:v>4.9841486891639003E-3</c:v>
                </c:pt>
                <c:pt idx="304">
                  <c:v>4.9592378358558203E-3</c:v>
                </c:pt>
                <c:pt idx="305">
                  <c:v>4.9340180579876304E-3</c:v>
                </c:pt>
                <c:pt idx="306">
                  <c:v>4.9084883052683999E-3</c:v>
                </c:pt>
                <c:pt idx="307">
                  <c:v>4.8826475067815503E-3</c:v>
                </c:pt>
                <c:pt idx="308">
                  <c:v>4.8564945706999797E-3</c:v>
                </c:pt>
                <c:pt idx="309">
                  <c:v>4.8300283839945802E-3</c:v>
                </c:pt>
                <c:pt idx="310">
                  <c:v>4.8032478121369498E-3</c:v>
                </c:pt>
                <c:pt idx="311">
                  <c:v>4.7761516987944799E-3</c:v>
                </c:pt>
                <c:pt idx="312">
                  <c:v>4.7487388655185403E-3</c:v>
                </c:pt>
                <c:pt idx="313">
                  <c:v>4.72100811142481E-3</c:v>
                </c:pt>
                <c:pt idx="314">
                  <c:v>4.6929582128683598E-3</c:v>
                </c:pt>
                <c:pt idx="315">
                  <c:v>4.6645879231080696E-3</c:v>
                </c:pt>
                <c:pt idx="316">
                  <c:v>4.6358959719649201E-3</c:v>
                </c:pt>
                <c:pt idx="317">
                  <c:v>4.6068810654722797E-3</c:v>
                </c:pt>
                <c:pt idx="318">
                  <c:v>4.5775418855176801E-3</c:v>
                </c:pt>
                <c:pt idx="319">
                  <c:v>4.5478770894749002E-3</c:v>
                </c:pt>
                <c:pt idx="320">
                  <c:v>4.5178853098294201E-3</c:v>
                </c:pt>
                <c:pt idx="321">
                  <c:v>4.4875651537934604E-3</c:v>
                </c:pt>
                <c:pt idx="322">
                  <c:v>4.4569152029114399E-3</c:v>
                </c:pt>
                <c:pt idx="323">
                  <c:v>4.4259340126577796E-3</c:v>
                </c:pt>
                <c:pt idx="324">
                  <c:v>4.3946201120227697E-3</c:v>
                </c:pt>
                <c:pt idx="325">
                  <c:v>4.3629720030894598E-3</c:v>
                </c:pt>
                <c:pt idx="326">
                  <c:v>4.3309881606008304E-3</c:v>
                </c:pt>
                <c:pt idx="327">
                  <c:v>4.2986670315145904E-3</c:v>
                </c:pt>
                <c:pt idx="328">
                  <c:v>4.2660070345491401E-3</c:v>
                </c:pt>
                <c:pt idx="329">
                  <c:v>4.2330065597161104E-3</c:v>
                </c:pt>
                <c:pt idx="330">
                  <c:v>4.1996639678436197E-3</c:v>
                </c:pt>
                <c:pt idx="331">
                  <c:v>4.1659775900855303E-3</c:v>
                </c:pt>
                <c:pt idx="332">
                  <c:v>4.13194572741992E-3</c:v>
                </c:pt>
                <c:pt idx="333">
                  <c:v>4.0975666501344597E-3</c:v>
                </c:pt>
                <c:pt idx="334">
                  <c:v>4.0628385972983202E-3</c:v>
                </c:pt>
                <c:pt idx="335">
                  <c:v>4.0277597762217697E-3</c:v>
                </c:pt>
                <c:pt idx="336">
                  <c:v>3.9923283619012501E-3</c:v>
                </c:pt>
                <c:pt idx="337">
                  <c:v>3.9565424964500204E-3</c:v>
                </c:pt>
                <c:pt idx="338">
                  <c:v>3.9204002885151797E-3</c:v>
                </c:pt>
                <c:pt idx="339">
                  <c:v>3.8838998126792699E-3</c:v>
                </c:pt>
                <c:pt idx="340">
                  <c:v>3.8470391088456101E-3</c:v>
                </c:pt>
                <c:pt idx="341">
                  <c:v>3.8098161816085799E-3</c:v>
                </c:pt>
                <c:pt idx="342">
                  <c:v>3.7722289996072701E-3</c:v>
                </c:pt>
                <c:pt idx="343">
                  <c:v>3.7342754948620901E-3</c:v>
                </c:pt>
                <c:pt idx="344">
                  <c:v>3.6959535620938E-3</c:v>
                </c:pt>
                <c:pt idx="345">
                  <c:v>3.65726105802413E-3</c:v>
                </c:pt>
                <c:pt idx="346">
                  <c:v>3.6181958006588901E-3</c:v>
                </c:pt>
                <c:pt idx="347">
                  <c:v>3.5787555685509601E-3</c:v>
                </c:pt>
                <c:pt idx="348">
                  <c:v>3.5389381000434199E-3</c:v>
                </c:pt>
                <c:pt idx="349">
                  <c:v>3.4987410924930801E-3</c:v>
                </c:pt>
                <c:pt idx="350">
                  <c:v>3.45816220147166E-3</c:v>
                </c:pt>
                <c:pt idx="351">
                  <c:v>3.4171990399464798E-3</c:v>
                </c:pt>
                <c:pt idx="352">
                  <c:v>3.37584917743826E-3</c:v>
                </c:pt>
                <c:pt idx="353">
                  <c:v>3.3341101391545602E-3</c:v>
                </c:pt>
                <c:pt idx="354">
                  <c:v>3.2919794051011501E-3</c:v>
                </c:pt>
                <c:pt idx="355">
                  <c:v>3.2494544091670099E-3</c:v>
                </c:pt>
                <c:pt idx="356">
                  <c:v>3.20653253818512E-3</c:v>
                </c:pt>
                <c:pt idx="357">
                  <c:v>3.1632111309648201E-3</c:v>
                </c:pt>
                <c:pt idx="358">
                  <c:v>3.11948747729865E-3</c:v>
                </c:pt>
                <c:pt idx="359">
                  <c:v>3.0753588169403498E-3</c:v>
                </c:pt>
                <c:pt idx="360">
                  <c:v>3.0308223385531801E-3</c:v>
                </c:pt>
                <c:pt idx="361">
                  <c:v>2.98587517862826E-3</c:v>
                </c:pt>
                <c:pt idx="362">
                  <c:v>2.9405144203715401E-3</c:v>
                </c:pt>
                <c:pt idx="363">
                  <c:v>2.8947370925587802E-3</c:v>
                </c:pt>
                <c:pt idx="364">
                  <c:v>2.8485401683556802E-3</c:v>
                </c:pt>
                <c:pt idx="365">
                  <c:v>2.8019205641051899E-3</c:v>
                </c:pt>
                <c:pt idx="366">
                  <c:v>2.7548751380775298E-3</c:v>
                </c:pt>
                <c:pt idx="367">
                  <c:v>2.7074006891826402E-3</c:v>
                </c:pt>
                <c:pt idx="368">
                  <c:v>2.6594939556455698E-3</c:v>
                </c:pt>
                <c:pt idx="369">
                  <c:v>2.6111516136412098E-3</c:v>
                </c:pt>
                <c:pt idx="370">
                  <c:v>2.56237027588594E-3</c:v>
                </c:pt>
                <c:pt idx="371">
                  <c:v>2.5131464901889502E-3</c:v>
                </c:pt>
                <c:pt idx="372">
                  <c:v>2.4634767379578498E-3</c:v>
                </c:pt>
                <c:pt idx="373">
                  <c:v>2.4133574326569598E-3</c:v>
                </c:pt>
                <c:pt idx="374">
                  <c:v>2.3627849182196801E-3</c:v>
                </c:pt>
                <c:pt idx="375">
                  <c:v>2.3117554674103799E-3</c:v>
                </c:pt>
                <c:pt idx="376">
                  <c:v>2.2602652801333098E-3</c:v>
                </c:pt>
                <c:pt idx="377">
                  <c:v>2.2083104816896701E-3</c:v>
                </c:pt>
                <c:pt idx="378">
                  <c:v>2.1558871209787201E-3</c:v>
                </c:pt>
                <c:pt idx="379">
                  <c:v>2.1029911686399E-3</c:v>
                </c:pt>
                <c:pt idx="380">
                  <c:v>2.0496185151364799E-3</c:v>
                </c:pt>
                <c:pt idx="381">
                  <c:v>1.9957649687750898E-3</c:v>
                </c:pt>
                <c:pt idx="382">
                  <c:v>1.9414262536623201E-3</c:v>
                </c:pt>
                <c:pt idx="383">
                  <c:v>1.8865980075914899E-3</c:v>
                </c:pt>
                <c:pt idx="384">
                  <c:v>1.8312757798612299E-3</c:v>
                </c:pt>
                <c:pt idx="385">
                  <c:v>1.77545502901998E-3</c:v>
                </c:pt>
                <c:pt idx="386">
                  <c:v>1.71913112053465E-3</c:v>
                </c:pt>
                <c:pt idx="387">
                  <c:v>1.6622993243800401E-3</c:v>
                </c:pt>
                <c:pt idx="388">
                  <c:v>1.6049548125462399E-3</c:v>
                </c:pt>
                <c:pt idx="389">
                  <c:v>1.54709265645938E-3</c:v>
                </c:pt>
                <c:pt idx="390">
                  <c:v>1.4887078243140501E-3</c:v>
                </c:pt>
                <c:pt idx="391">
                  <c:v>1.42979517831135E-3</c:v>
                </c:pt>
                <c:pt idx="392">
                  <c:v>1.3703494718006299E-3</c:v>
                </c:pt>
                <c:pt idx="393">
                  <c:v>1.31036534631924E-3</c:v>
                </c:pt>
                <c:pt idx="394">
                  <c:v>1.2498373285263801E-3</c:v>
                </c:pt>
                <c:pt idx="395">
                  <c:v>1.18875982702742E-3</c:v>
                </c:pt>
                <c:pt idx="396">
                  <c:v>1.12712712908234E-3</c:v>
                </c:pt>
                <c:pt idx="397">
                  <c:v>1.0649333971939001E-3</c:v>
                </c:pt>
                <c:pt idx="398">
                  <c:v>1.0021726655694101E-3</c:v>
                </c:pt>
                <c:pt idx="399">
                  <c:v>9.3883883645329898E-4</c:v>
                </c:pt>
                <c:pt idx="400">
                  <c:v>8.7492567631915696E-4</c:v>
                </c:pt>
                <c:pt idx="401">
                  <c:v>8.1042681192147997E-4</c:v>
                </c:pt>
                <c:pt idx="402">
                  <c:v>7.4533572619431298E-4</c:v>
                </c:pt>
                <c:pt idx="403">
                  <c:v>6.7964575399435804E-4</c:v>
                </c:pt>
                <c:pt idx="404">
                  <c:v>6.1335007767907197E-4</c:v>
                </c:pt>
                <c:pt idx="405">
                  <c:v>5.4644172251210597E-4</c:v>
                </c:pt>
                <c:pt idx="406">
                  <c:v>4.7891355188817597E-4</c:v>
                </c:pt>
                <c:pt idx="407">
                  <c:v>4.1075826236891501E-4</c:v>
                </c:pt>
                <c:pt idx="408">
                  <c:v>3.4196837851985598E-4</c:v>
                </c:pt>
                <c:pt idx="409">
                  <c:v>2.7253624753983301E-4</c:v>
                </c:pt>
                <c:pt idx="410">
                  <c:v>2.0245403367019299E-4</c:v>
                </c:pt>
                <c:pt idx="411">
                  <c:v>1.3171371237695199E-4</c:v>
                </c:pt>
                <c:pt idx="412">
                  <c:v>6.0307064290092602E-5</c:v>
                </c:pt>
                <c:pt idx="413">
                  <c:v>-1.1774331108645901E-5</c:v>
                </c:pt>
                <c:pt idx="414">
                  <c:v>-8.4539102066492002E-5</c:v>
                </c:pt>
                <c:pt idx="415">
                  <c:v>-1.57996091417655E-4</c:v>
                </c:pt>
                <c:pt idx="416">
                  <c:v>-2.3215436373685001E-4</c:v>
                </c:pt>
                <c:pt idx="417">
                  <c:v>-3.0702321280402897E-4</c:v>
                </c:pt>
                <c:pt idx="418">
                  <c:v>-3.8261216939321701E-4</c:v>
                </c:pt>
                <c:pt idx="419">
                  <c:v>-4.5893100940695198E-4</c:v>
                </c:pt>
                <c:pt idx="420">
                  <c:v>-5.3598976237350098E-4</c:v>
                </c:pt>
                <c:pt idx="421">
                  <c:v>-6.1379872032481199E-4</c:v>
                </c:pt>
                <c:pt idx="422">
                  <c:v>-6.9236844708013296E-4</c:v>
                </c:pt>
                <c:pt idx="423">
                  <c:v>-7.7170978795361998E-4</c:v>
                </c:pt>
                <c:pt idx="424">
                  <c:v>-8.5183387991454495E-4</c:v>
                </c:pt>
                <c:pt idx="425">
                  <c:v>-9.3275216222047405E-4</c:v>
                </c:pt>
                <c:pt idx="426">
                  <c:v>-1.01447638755556E-3</c:v>
                </c:pt>
                <c:pt idx="427">
                  <c:v>-1.09701863369983E-3</c:v>
                </c:pt>
                <c:pt idx="428">
                  <c:v>-1.1803913157629E-3</c:v>
                </c:pt>
                <c:pt idx="429">
                  <c:v>-1.2646071990144499E-3</c:v>
                </c:pt>
                <c:pt idx="430">
                  <c:v>-1.3496794123466799E-3</c:v>
                </c:pt>
                <c:pt idx="431">
                  <c:v>-1.4356214624096401E-3</c:v>
                </c:pt>
                <c:pt idx="432">
                  <c:v>-1.5224472484562401E-3</c:v>
                </c:pt>
                <c:pt idx="433">
                  <c:v>-1.61017107794661E-3</c:v>
                </c:pt>
                <c:pt idx="434">
                  <c:v>-1.6988076829538401E-3</c:v>
                </c:pt>
                <c:pt idx="435">
                  <c:v>-1.7883722374252601E-3</c:v>
                </c:pt>
                <c:pt idx="436">
                  <c:v>-1.8788803753534099E-3</c:v>
                </c:pt>
                <c:pt idx="437">
                  <c:v>-1.9703482099155301E-3</c:v>
                </c:pt>
                <c:pt idx="438">
                  <c:v>-2.0627923536442202E-3</c:v>
                </c:pt>
                <c:pt idx="439">
                  <c:v>-2.15622993969848E-3</c:v>
                </c:pt>
                <c:pt idx="440">
                  <c:v>-2.2506786443103402E-3</c:v>
                </c:pt>
                <c:pt idx="441">
                  <c:v>-2.3461567104833899E-3</c:v>
                </c:pt>
                <c:pt idx="442">
                  <c:v>-2.4426829730339098E-3</c:v>
                </c:pt>
                <c:pt idx="443">
                  <c:v>-2.5402768850639398E-3</c:v>
                </c:pt>
                <c:pt idx="444">
                  <c:v>-2.6389585459691499E-3</c:v>
                </c:pt>
                <c:pt idx="445">
                  <c:v>-2.7387487310928001E-3</c:v>
                </c:pt>
                <c:pt idx="446">
                  <c:v>-2.8396689231410502E-3</c:v>
                </c:pt>
                <c:pt idx="447">
                  <c:v>-2.9417413454917601E-3</c:v>
                </c:pt>
                <c:pt idx="448">
                  <c:v>-3.0449889975362999E-3</c:v>
                </c:pt>
                <c:pt idx="449">
                  <c:v>-3.1494356922067198E-3</c:v>
                </c:pt>
                <c:pt idx="450">
                  <c:v>-3.25510609585704E-3</c:v>
                </c:pt>
                <c:pt idx="451">
                  <c:v>-3.3620257706775398E-3</c:v>
                </c:pt>
                <c:pt idx="452">
                  <c:v>-3.4702212198442399E-3</c:v>
                </c:pt>
                <c:pt idx="453">
                  <c:v>-3.5797199356173899E-3</c:v>
                </c:pt>
                <c:pt idx="454">
                  <c:v>-3.6905504506301E-3</c:v>
                </c:pt>
                <c:pt idx="455">
                  <c:v>-3.8027423926256399E-3</c:v>
                </c:pt>
                <c:pt idx="456">
                  <c:v>-3.9163265429317399E-3</c:v>
                </c:pt>
                <c:pt idx="457">
                  <c:v>-4.0313348989849899E-3</c:v>
                </c:pt>
                <c:pt idx="458">
                  <c:v>-4.1478007412539203E-3</c:v>
                </c:pt>
                <c:pt idx="459">
                  <c:v>-4.2657587049410601E-3</c:v>
                </c:pt>
                <c:pt idx="460">
                  <c:v>-4.3852448568874698E-3</c:v>
                </c:pt>
                <c:pt idx="461">
                  <c:v>-4.5062967781455297E-3</c:v>
                </c:pt>
                <c:pt idx="462">
                  <c:v>-4.6289536527350699E-3</c:v>
                </c:pt>
                <c:pt idx="463">
                  <c:v>-4.7532563631595501E-3</c:v>
                </c:pt>
                <c:pt idx="464">
                  <c:v>-4.87924759331438E-3</c:v>
                </c:pt>
                <c:pt idx="465">
                  <c:v>-5.0069719394985803E-3</c:v>
                </c:pt>
                <c:pt idx="466">
                  <c:v>-5.1364760303192402E-3</c:v>
                </c:pt>
                <c:pt idx="467">
                  <c:v>-5.2678086563686796E-3</c:v>
                </c:pt>
                <c:pt idx="468">
                  <c:v>-5.4010209106638901E-3</c:v>
                </c:pt>
                <c:pt idx="469">
                  <c:v>-5.5361663409524801E-3</c:v>
                </c:pt>
                <c:pt idx="470">
                  <c:v>-5.6733011151297499E-3</c:v>
                </c:pt>
                <c:pt idx="471">
                  <c:v>-5.8124842011638596E-3</c:v>
                </c:pt>
                <c:pt idx="472">
                  <c:v>-5.9537775631107901E-3</c:v>
                </c:pt>
                <c:pt idx="473">
                  <c:v>-6.0972463749998001E-3</c:v>
                </c:pt>
                <c:pt idx="474">
                  <c:v>-6.2429592546167098E-3</c:v>
                </c:pt>
                <c:pt idx="475">
                  <c:v>-6.39098851947951E-3</c:v>
                </c:pt>
                <c:pt idx="476">
                  <c:v>-6.54141046762465E-3</c:v>
                </c:pt>
                <c:pt idx="477">
                  <c:v>-6.6943056861948798E-3</c:v>
                </c:pt>
                <c:pt idx="478">
                  <c:v>-6.8497593912472798E-3</c:v>
                </c:pt>
                <c:pt idx="479">
                  <c:v>-7.0078618027147399E-3</c:v>
                </c:pt>
                <c:pt idx="480">
                  <c:v>-7.1687085590444203E-3</c:v>
                </c:pt>
                <c:pt idx="481">
                  <c:v>-7.33240117674287E-3</c:v>
                </c:pt>
                <c:pt idx="482">
                  <c:v>-7.4990475608876696E-3</c:v>
                </c:pt>
                <c:pt idx="483">
                  <c:v>-7.6687625736508204E-3</c:v>
                </c:pt>
                <c:pt idx="484">
                  <c:v>-7.8416686690591896E-3</c:v>
                </c:pt>
                <c:pt idx="485">
                  <c:v>-8.0178966036246399E-3</c:v>
                </c:pt>
                <c:pt idx="486">
                  <c:v>-8.1975862341691196E-3</c:v>
                </c:pt>
                <c:pt idx="487">
                  <c:v>-8.3808874162188407E-3</c:v>
                </c:pt>
                <c:pt idx="488">
                  <c:v>-8.5679610188261392E-3</c:v>
                </c:pt>
                <c:pt idx="489">
                  <c:v>-8.7589800747064402E-3</c:v>
                </c:pt>
                <c:pt idx="490">
                  <c:v>-8.9541310882970803E-3</c:v>
                </c:pt>
                <c:pt idx="491">
                  <c:v>-9.1536155289289808E-3</c:v>
                </c:pt>
                <c:pt idx="492">
                  <c:v>-9.3576515419953703E-3</c:v>
                </c:pt>
                <c:pt idx="493">
                  <c:v>-9.5664759181046596E-3</c:v>
                </c:pt>
                <c:pt idx="494">
                  <c:v>-9.6099483228526596E-3</c:v>
                </c:pt>
                <c:pt idx="495">
                  <c:v>-9.6569154048141495E-3</c:v>
                </c:pt>
                <c:pt idx="496">
                  <c:v>-9.7074350531497402E-3</c:v>
                </c:pt>
                <c:pt idx="497">
                  <c:v>-9.7615618357907892E-3</c:v>
                </c:pt>
                <c:pt idx="498">
                  <c:v>-9.8193498556207095E-3</c:v>
                </c:pt>
                <c:pt idx="499">
                  <c:v>-9.8808526901758599E-3</c:v>
                </c:pt>
                <c:pt idx="500">
                  <c:v>-9.9461233288263805E-3</c:v>
                </c:pt>
                <c:pt idx="501">
                  <c:v>-1.00152141073582E-2</c:v>
                </c:pt>
                <c:pt idx="502">
                  <c:v>-1.00881766398754E-2</c:v>
                </c:pt>
                <c:pt idx="503">
                  <c:v>-1.01650617479407E-2</c:v>
                </c:pt>
                <c:pt idx="504">
                  <c:v>-1.024591938687E-2</c:v>
                </c:pt>
                <c:pt idx="505">
                  <c:v>-1.03307985690937E-2</c:v>
                </c:pt>
                <c:pt idx="506">
                  <c:v>-1.04197472844969E-2</c:v>
                </c:pt>
                <c:pt idx="507">
                  <c:v>-1.0512812417649E-2</c:v>
                </c:pt>
                <c:pt idx="508">
                  <c:v>-1.0610039661828099E-2</c:v>
                </c:pt>
                <c:pt idx="509">
                  <c:v>-1.07114734297497E-2</c:v>
                </c:pt>
                <c:pt idx="510">
                  <c:v>-1.08171567608999E-2</c:v>
                </c:pt>
                <c:pt idx="511">
                  <c:v>-1.09271312253767E-2</c:v>
                </c:pt>
                <c:pt idx="512">
                  <c:v>-1.10414368241402E-2</c:v>
                </c:pt>
                <c:pt idx="513">
                  <c:v>-1.11601118855683E-2</c:v>
                </c:pt>
                <c:pt idx="514">
                  <c:v>-1.1283192958215201E-2</c:v>
                </c:pt>
                <c:pt idx="515">
                  <c:v>-1.1410714699666801E-2</c:v>
                </c:pt>
                <c:pt idx="516">
                  <c:v>-1.15427097613867E-2</c:v>
                </c:pt>
                <c:pt idx="517">
                  <c:v>-1.1679208669442401E-2</c:v>
                </c:pt>
                <c:pt idx="518">
                  <c:v>-1.18202397010036E-2</c:v>
                </c:pt>
                <c:pt idx="519">
                  <c:v>-1.1965828756497701E-2</c:v>
                </c:pt>
                <c:pt idx="520">
                  <c:v>-1.2115999227313001E-2</c:v>
                </c:pt>
                <c:pt idx="521">
                  <c:v>-1.2270771858930499E-2</c:v>
                </c:pt>
                <c:pt idx="522">
                  <c:v>-1.24301646093737E-2</c:v>
                </c:pt>
                <c:pt idx="523">
                  <c:v>-1.25941925028557E-2</c:v>
                </c:pt>
                <c:pt idx="524">
                  <c:v>-1.27628674785092E-2</c:v>
                </c:pt>
                <c:pt idx="525">
                  <c:v>-1.29361982340784E-2</c:v>
                </c:pt>
                <c:pt idx="526">
                  <c:v>-1.3114190064458299E-2</c:v>
                </c:pt>
                <c:pt idx="527">
                  <c:v>-1.32968446949604E-2</c:v>
                </c:pt>
                <c:pt idx="528">
                  <c:v>-1.34841601091875E-2</c:v>
                </c:pt>
                <c:pt idx="529">
                  <c:v>-1.3676130371401E-2</c:v>
                </c:pt>
                <c:pt idx="530">
                  <c:v>-1.38727454432614E-2</c:v>
                </c:pt>
                <c:pt idx="531">
                  <c:v>-1.40739909948326E-2</c:v>
                </c:pt>
                <c:pt idx="532">
                  <c:v>-1.4279848209728E-2</c:v>
                </c:pt>
                <c:pt idx="533">
                  <c:v>-1.4490293584296999E-2</c:v>
                </c:pt>
                <c:pt idx="534">
                  <c:v>-1.4705298720735401E-2</c:v>
                </c:pt>
                <c:pt idx="535">
                  <c:v>-1.49248301140214E-2</c:v>
                </c:pt>
                <c:pt idx="536">
                  <c:v>-1.51488489325726E-2</c:v>
                </c:pt>
                <c:pt idx="537">
                  <c:v>-1.5377310792531599E-2</c:v>
                </c:pt>
                <c:pt idx="538">
                  <c:v>-1.5610165525590599E-2</c:v>
                </c:pt>
                <c:pt idx="539">
                  <c:v>-1.58473569402699E-2</c:v>
                </c:pt>
                <c:pt idx="540">
                  <c:v>-1.6088822576581899E-2</c:v>
                </c:pt>
                <c:pt idx="541">
                  <c:v>-1.6334493454010099E-2</c:v>
                </c:pt>
                <c:pt idx="542">
                  <c:v>-1.6584293812752501E-2</c:v>
                </c:pt>
                <c:pt idx="543">
                  <c:v>-1.6838140848186901E-2</c:v>
                </c:pt>
                <c:pt idx="544">
                  <c:v>-1.7095944438529801E-2</c:v>
                </c:pt>
                <c:pt idx="545">
                  <c:v>-1.7357606865678402E-2</c:v>
                </c:pt>
                <c:pt idx="546">
                  <c:v>-1.7623022529240501E-2</c:v>
                </c:pt>
                <c:pt idx="547">
                  <c:v>-1.7892077653781101E-2</c:v>
                </c:pt>
                <c:pt idx="548">
                  <c:v>-1.8164649989335199E-2</c:v>
                </c:pt>
                <c:pt idx="549">
                  <c:v>-1.84406085052632E-2</c:v>
                </c:pt>
                <c:pt idx="550">
                  <c:v>-1.8719813077556099E-2</c:v>
                </c:pt>
                <c:pt idx="551">
                  <c:v>-1.9002114169732399E-2</c:v>
                </c:pt>
                <c:pt idx="552">
                  <c:v>-1.9287352507501101E-2</c:v>
                </c:pt>
                <c:pt idx="553">
                  <c:v>-1.9575358747419901E-2</c:v>
                </c:pt>
                <c:pt idx="554">
                  <c:v>-1.98659531398118E-2</c:v>
                </c:pt>
                <c:pt idx="555">
                  <c:v>-2.0158945186273401E-2</c:v>
                </c:pt>
                <c:pt idx="556">
                  <c:v>-2.0454133292158901E-2</c:v>
                </c:pt>
                <c:pt idx="557">
                  <c:v>-2.0751304414504901E-2</c:v>
                </c:pt>
                <c:pt idx="558">
                  <c:v>-2.1050233705933299E-2</c:v>
                </c:pt>
                <c:pt idx="559">
                  <c:v>-2.1350684155169799E-2</c:v>
                </c:pt>
                <c:pt idx="560">
                  <c:v>-2.1652406224913701E-2</c:v>
                </c:pt>
                <c:pt idx="561">
                  <c:v>-2.1955137487919101E-2</c:v>
                </c:pt>
                <c:pt idx="562">
                  <c:v>-2.2258602262280699E-2</c:v>
                </c:pt>
                <c:pt idx="563">
                  <c:v>-2.2562511247078601E-2</c:v>
                </c:pt>
                <c:pt idx="564">
                  <c:v>-2.28665611597135E-2</c:v>
                </c:pt>
                <c:pt idx="565">
                  <c:v>-2.3170434376471899E-2</c:v>
                </c:pt>
                <c:pt idx="566">
                  <c:v>-2.3473798578104901E-2</c:v>
                </c:pt>
                <c:pt idx="567">
                  <c:v>-2.3776306402478801E-2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4BE-4653-B432-BC877925E7CC}"/>
            </c:ext>
          </c:extLst>
        </c:ser>
        <c:ser>
          <c:idx val="11"/>
          <c:order val="11"/>
          <c:tx>
            <c:strRef>
              <c:f>Exp_res!$AG$1:$AI$1</c:f>
              <c:strCache>
                <c:ptCount val="1"/>
                <c:pt idx="0">
                  <c:v>200 KPA 1,00% L51</c:v>
                </c:pt>
              </c:strCache>
            </c:strRef>
          </c:tx>
          <c:spPr>
            <a:ln w="14400">
              <a:solidFill>
                <a:srgbClr val="FF0000"/>
              </a:solidFill>
              <a:custDash>
                <a:ds d="1100000" sp="500000"/>
                <a:ds d="100000" sp="500000"/>
              </a:custDash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44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Exp_res!$BU$3:$BU$650</c:f>
              <c:numCache>
                <c:formatCode>General</c:formatCode>
                <c:ptCount val="648"/>
                <c:pt idx="0" formatCode="0.00%">
                  <c:v>0</c:v>
                </c:pt>
                <c:pt idx="1">
                  <c:v>1.75076369334432E-5</c:v>
                </c:pt>
                <c:pt idx="2">
                  <c:v>5.5367086443317402E-5</c:v>
                </c:pt>
                <c:pt idx="3">
                  <c:v>9.3717221104441895E-5</c:v>
                </c:pt>
                <c:pt idx="4">
                  <c:v>1.3256235318738599E-4</c:v>
                </c:pt>
                <c:pt idx="5">
                  <c:v>1.71906723668928E-4</c:v>
                </c:pt>
                <c:pt idx="6">
                  <c:v>2.1175409874941799E-4</c:v>
                </c:pt>
                <c:pt idx="7">
                  <c:v>2.5210774402469098E-4</c:v>
                </c:pt>
                <c:pt idx="8">
                  <c:v>2.9297042814742201E-4</c:v>
                </c:pt>
                <c:pt idx="9">
                  <c:v>3.3434443276622101E-4</c:v>
                </c:pt>
                <c:pt idx="10">
                  <c:v>3.7623156460562097E-4</c:v>
                </c:pt>
                <c:pt idx="11">
                  <c:v>4.1863316856400798E-4</c:v>
                </c:pt>
                <c:pt idx="12">
                  <c:v>4.6155014142169702E-4</c:v>
                </c:pt>
                <c:pt idx="13">
                  <c:v>5.0498294597067902E-4</c:v>
                </c:pt>
                <c:pt idx="14">
                  <c:v>5.4893162545892804E-4</c:v>
                </c:pt>
                <c:pt idx="15">
                  <c:v>5.9339581827319999E-4</c:v>
                </c:pt>
                <c:pt idx="16">
                  <c:v>6.38374772801859E-4</c:v>
                </c:pt>
                <c:pt idx="17">
                  <c:v>6.8386736242661997E-4</c:v>
                </c:pt>
                <c:pt idx="18">
                  <c:v>7.2987210059822301E-4</c:v>
                </c:pt>
                <c:pt idx="19">
                  <c:v>7.7638715595436197E-4</c:v>
                </c:pt>
                <c:pt idx="20">
                  <c:v>8.2341036744076695E-4</c:v>
                </c:pt>
                <c:pt idx="21">
                  <c:v>8.7093925940003004E-4</c:v>
                </c:pt>
                <c:pt idx="22">
                  <c:v>9.1897105659389101E-4</c:v>
                </c:pt>
                <c:pt idx="23">
                  <c:v>9.6750269912653105E-4</c:v>
                </c:pt>
                <c:pt idx="24">
                  <c:v>1.01653085724162E-3</c:v>
                </c:pt>
                <c:pt idx="25">
                  <c:v>1.06605194596263E-3</c:v>
                </c:pt>
                <c:pt idx="26">
                  <c:v>1.11606213955382E-3</c:v>
                </c:pt>
                <c:pt idx="27">
                  <c:v>1.1665573857757899E-3</c:v>
                </c:pt>
                <c:pt idx="28">
                  <c:v>1.21753341991616E-3</c:v>
                </c:pt>
                <c:pt idx="29">
                  <c:v>1.2689857785739499E-3</c:v>
                </c:pt>
                <c:pt idx="30">
                  <c:v>1.32090981318094E-3</c:v>
                </c:pt>
                <c:pt idx="31">
                  <c:v>1.3733007032428999E-3</c:v>
                </c:pt>
                <c:pt idx="32">
                  <c:v>1.42615346928674E-3</c:v>
                </c:pt>
                <c:pt idx="33">
                  <c:v>1.4794629855008699E-3</c:v>
                </c:pt>
                <c:pt idx="34">
                  <c:v>1.5332239920563999E-3</c:v>
                </c:pt>
                <c:pt idx="35">
                  <c:v>1.5874311071013801E-3</c:v>
                </c:pt>
                <c:pt idx="36">
                  <c:v>1.6420788384176801E-3</c:v>
                </c:pt>
                <c:pt idx="37">
                  <c:v>1.6971615947349999E-3</c:v>
                </c:pt>
                <c:pt idx="38">
                  <c:v>1.75267369669562E-3</c:v>
                </c:pt>
                <c:pt idx="39">
                  <c:v>1.80860938746596E-3</c:v>
                </c:pt>
                <c:pt idx="40">
                  <c:v>1.86496284299139E-3</c:v>
                </c:pt>
                <c:pt idx="41">
                  <c:v>1.9217281818922399E-3</c:v>
                </c:pt>
                <c:pt idx="42">
                  <c:v>1.9788994750001201E-3</c:v>
                </c:pt>
                <c:pt idx="43">
                  <c:v>2.0364707545340401E-3</c:v>
                </c:pt>
                <c:pt idx="44">
                  <c:v>2.0944360229173502E-3</c:v>
                </c:pt>
                <c:pt idx="45">
                  <c:v>2.1527892612370398E-3</c:v>
                </c:pt>
                <c:pt idx="46">
                  <c:v>2.2115244373480301E-3</c:v>
                </c:pt>
                <c:pt idx="47">
                  <c:v>2.2706355136248202E-3</c:v>
                </c:pt>
                <c:pt idx="48">
                  <c:v>2.3301164543650401E-3</c:v>
                </c:pt>
                <c:pt idx="49">
                  <c:v>2.38996123284883E-3</c:v>
                </c:pt>
                <c:pt idx="50">
                  <c:v>2.4501638380590701E-3</c:v>
                </c:pt>
                <c:pt idx="51">
                  <c:v>2.5107182810679401E-3</c:v>
                </c:pt>
                <c:pt idx="52">
                  <c:v>2.5716186010949198E-3</c:v>
                </c:pt>
                <c:pt idx="53">
                  <c:v>2.6328588712440002E-3</c:v>
                </c:pt>
                <c:pt idx="54">
                  <c:v>2.6944332039251602E-3</c:v>
                </c:pt>
                <c:pt idx="55">
                  <c:v>2.7563357559675602E-3</c:v>
                </c:pt>
                <c:pt idx="56">
                  <c:v>2.8185607334321101E-3</c:v>
                </c:pt>
                <c:pt idx="57">
                  <c:v>2.88110239613028E-3</c:v>
                </c:pt>
                <c:pt idx="58">
                  <c:v>2.9439550618566498E-3</c:v>
                </c:pt>
                <c:pt idx="59">
                  <c:v>3.00711311034351E-3</c:v>
                </c:pt>
                <c:pt idx="60">
                  <c:v>3.0705709869452398E-3</c:v>
                </c:pt>
                <c:pt idx="61">
                  <c:v>3.1343232060603299E-3</c:v>
                </c:pt>
                <c:pt idx="62">
                  <c:v>3.1983643542989799E-3</c:v>
                </c:pt>
                <c:pt idx="63">
                  <c:v>3.2626890934056301E-3</c:v>
                </c:pt>
                <c:pt idx="64">
                  <c:v>3.3272921629425899E-3</c:v>
                </c:pt>
                <c:pt idx="65">
                  <c:v>3.3921683827449899E-3</c:v>
                </c:pt>
                <c:pt idx="66">
                  <c:v>3.4573126551541702E-3</c:v>
                </c:pt>
                <c:pt idx="67">
                  <c:v>3.52271996703736E-3</c:v>
                </c:pt>
                <c:pt idx="68">
                  <c:v>3.58838539160332E-3</c:v>
                </c:pt>
                <c:pt idx="69">
                  <c:v>3.6543040900203399E-3</c:v>
                </c:pt>
                <c:pt idx="70">
                  <c:v>3.7204713128449998E-3</c:v>
                </c:pt>
                <c:pt idx="71">
                  <c:v>3.7868824012705399E-3</c:v>
                </c:pt>
                <c:pt idx="72">
                  <c:v>3.8535327882017099E-3</c:v>
                </c:pt>
                <c:pt idx="73">
                  <c:v>3.9204179991633404E-3</c:v>
                </c:pt>
                <c:pt idx="74">
                  <c:v>3.9875336530519803E-3</c:v>
                </c:pt>
                <c:pt idx="75">
                  <c:v>4.0548754627359497E-3</c:v>
                </c:pt>
                <c:pt idx="76">
                  <c:v>4.1224392355123703E-3</c:v>
                </c:pt>
                <c:pt idx="77">
                  <c:v>4.19022087342809E-3</c:v>
                </c:pt>
                <c:pt idx="78">
                  <c:v>4.2582163734711702E-3</c:v>
                </c:pt>
                <c:pt idx="79">
                  <c:v>4.3264218276401799E-3</c:v>
                </c:pt>
                <c:pt idx="80">
                  <c:v>4.3948334228974097E-3</c:v>
                </c:pt>
                <c:pt idx="81">
                  <c:v>4.4634474410130296E-3</c:v>
                </c:pt>
                <c:pt idx="82">
                  <c:v>4.5322602583063396E-3</c:v>
                </c:pt>
                <c:pt idx="83">
                  <c:v>4.6012683452901102E-3</c:v>
                </c:pt>
                <c:pt idx="84">
                  <c:v>4.6704682662241101E-3</c:v>
                </c:pt>
                <c:pt idx="85">
                  <c:v>4.7398566785835103E-3</c:v>
                </c:pt>
                <c:pt idx="86">
                  <c:v>4.80943033244801E-3</c:v>
                </c:pt>
                <c:pt idx="87">
                  <c:v>4.8791860698169003E-3</c:v>
                </c:pt>
                <c:pt idx="88">
                  <c:v>4.9491208238552301E-3</c:v>
                </c:pt>
                <c:pt idx="89">
                  <c:v>5.0192316180764701E-3</c:v>
                </c:pt>
                <c:pt idx="90">
                  <c:v>5.0895155654660197E-3</c:v>
                </c:pt>
                <c:pt idx="91">
                  <c:v>5.1599698675512101E-3</c:v>
                </c:pt>
                <c:pt idx="92">
                  <c:v>5.2305918134212502E-3</c:v>
                </c:pt>
                <c:pt idx="93">
                  <c:v>5.3013787787018997E-3</c:v>
                </c:pt>
                <c:pt idx="94">
                  <c:v>5.3723282244896101E-3</c:v>
                </c:pt>
                <c:pt idx="95">
                  <c:v>5.4434376962480303E-3</c:v>
                </c:pt>
                <c:pt idx="96">
                  <c:v>5.5147048226717203E-3</c:v>
                </c:pt>
                <c:pt idx="97">
                  <c:v>5.5861273145201397E-3</c:v>
                </c:pt>
                <c:pt idx="98">
                  <c:v>5.6577029634257599E-3</c:v>
                </c:pt>
                <c:pt idx="99">
                  <c:v>5.7294296406791801E-3</c:v>
                </c:pt>
                <c:pt idx="100">
                  <c:v>5.8013052959951699E-3</c:v>
                </c:pt>
                <c:pt idx="101">
                  <c:v>5.8733279562617801E-3</c:v>
                </c:pt>
                <c:pt idx="102">
                  <c:v>5.9454957242762304E-3</c:v>
                </c:pt>
                <c:pt idx="103">
                  <c:v>6.0178067774695997E-3</c:v>
                </c:pt>
                <c:pt idx="104">
                  <c:v>6.09025936662332E-3</c:v>
                </c:pt>
                <c:pt idx="105">
                  <c:v>6.1628518145801399E-3</c:v>
                </c:pt>
                <c:pt idx="106">
                  <c:v>6.2355825149506498E-3</c:v>
                </c:pt>
                <c:pt idx="107">
                  <c:v>6.3084499308195697E-3</c:v>
                </c:pt>
                <c:pt idx="108">
                  <c:v>6.3814525934515398E-3</c:v>
                </c:pt>
                <c:pt idx="109">
                  <c:v>6.4545891010004703E-3</c:v>
                </c:pt>
                <c:pt idx="110">
                  <c:v>6.5278581172224801E-3</c:v>
                </c:pt>
                <c:pt idx="111">
                  <c:v>6.6012583701952603E-3</c:v>
                </c:pt>
                <c:pt idx="112">
                  <c:v>6.6747886510448197E-3</c:v>
                </c:pt>
                <c:pt idx="113">
                  <c:v>6.7484478126816202E-3</c:v>
                </c:pt>
                <c:pt idx="114">
                  <c:v>6.8222347685466603E-3</c:v>
                </c:pt>
                <c:pt idx="115">
                  <c:v>6.8961484913693796E-3</c:v>
                </c:pt>
                <c:pt idx="116">
                  <c:v>6.9701880119385504E-3</c:v>
                </c:pt>
                <c:pt idx="117">
                  <c:v>7.0443524178865702E-3</c:v>
                </c:pt>
                <c:pt idx="118">
                  <c:v>7.1186408524891304E-3</c:v>
                </c:pt>
                <c:pt idx="119">
                  <c:v>7.1930525134802003E-3</c:v>
                </c:pt>
                <c:pt idx="120">
                  <c:v>7.2675866518834998E-3</c:v>
                </c:pt>
                <c:pt idx="121">
                  <c:v>7.3422425708614602E-3</c:v>
                </c:pt>
                <c:pt idx="122">
                  <c:v>7.4170196245818797E-3</c:v>
                </c:pt>
                <c:pt idx="123">
                  <c:v>7.4919172171030697E-3</c:v>
                </c:pt>
                <c:pt idx="124">
                  <c:v>7.5669348012782304E-3</c:v>
                </c:pt>
                <c:pt idx="125">
                  <c:v>7.6420718776787104E-3</c:v>
                </c:pt>
                <c:pt idx="126">
                  <c:v>7.7173279935376501E-3</c:v>
                </c:pt>
                <c:pt idx="127">
                  <c:v>7.79270274171365E-3</c:v>
                </c:pt>
                <c:pt idx="128">
                  <c:v>7.8681957596745695E-3</c:v>
                </c:pt>
                <c:pt idx="129">
                  <c:v>7.9438067285023603E-3</c:v>
                </c:pt>
                <c:pt idx="130">
                  <c:v>8.0195353719188303E-3</c:v>
                </c:pt>
                <c:pt idx="131">
                  <c:v>8.0953814553320104E-3</c:v>
                </c:pt>
                <c:pt idx="132">
                  <c:v>8.1713447849039306E-3</c:v>
                </c:pt>
                <c:pt idx="133">
                  <c:v>8.2474252066395502E-3</c:v>
                </c:pt>
                <c:pt idx="134">
                  <c:v>8.3236226054968897E-3</c:v>
                </c:pt>
                <c:pt idx="135">
                  <c:v>8.3999369045179607E-3</c:v>
                </c:pt>
                <c:pt idx="136">
                  <c:v>8.47636806398166E-3</c:v>
                </c:pt>
                <c:pt idx="137">
                  <c:v>8.5529160805768306E-3</c:v>
                </c:pt>
                <c:pt idx="138">
                  <c:v>8.6295809865969703E-3</c:v>
                </c:pt>
                <c:pt idx="139">
                  <c:v>8.7063628491553004E-3</c:v>
                </c:pt>
                <c:pt idx="140">
                  <c:v>8.7832617694211003E-3</c:v>
                </c:pt>
                <c:pt idx="141">
                  <c:v>8.8602778818759591E-3</c:v>
                </c:pt>
                <c:pt idx="142">
                  <c:v>8.9374113535909006E-3</c:v>
                </c:pt>
                <c:pt idx="143">
                  <c:v>9.0146623835234696E-3</c:v>
                </c:pt>
                <c:pt idx="144">
                  <c:v>9.0920312018345599E-3</c:v>
                </c:pt>
                <c:pt idx="145">
                  <c:v>9.1695180692254394E-3</c:v>
                </c:pt>
                <c:pt idx="146">
                  <c:v>9.2471232762939403E-3</c:v>
                </c:pt>
                <c:pt idx="147">
                  <c:v>9.3248471429095998E-3</c:v>
                </c:pt>
                <c:pt idx="148">
                  <c:v>9.4026900176083193E-3</c:v>
                </c:pt>
                <c:pt idx="149">
                  <c:v>9.4806522770053102E-3</c:v>
                </c:pt>
                <c:pt idx="150">
                  <c:v>9.5587343252267008E-3</c:v>
                </c:pt>
                <c:pt idx="151">
                  <c:v>9.6369365933589093E-3</c:v>
                </c:pt>
                <c:pt idx="152">
                  <c:v>9.7152595389160407E-3</c:v>
                </c:pt>
                <c:pt idx="153">
                  <c:v>9.7937036453249193E-3</c:v>
                </c:pt>
                <c:pt idx="154">
                  <c:v>9.8722694214271895E-3</c:v>
                </c:pt>
                <c:pt idx="155">
                  <c:v>9.9509574009980194E-3</c:v>
                </c:pt>
                <c:pt idx="156">
                  <c:v>1.0029768142282401E-2</c:v>
                </c:pt>
                <c:pt idx="157">
                  <c:v>1.01087022275465E-2</c:v>
                </c:pt>
                <c:pt idx="158">
                  <c:v>1.0187760262645699E-2</c:v>
                </c:pt>
                <c:pt idx="159">
                  <c:v>1.02669428766087E-2</c:v>
                </c:pt>
                <c:pt idx="160">
                  <c:v>1.0346250721235999E-2</c:v>
                </c:pt>
                <c:pt idx="161">
                  <c:v>1.0425684470714699E-2</c:v>
                </c:pt>
                <c:pt idx="162">
                  <c:v>1.0505244821246399E-2</c:v>
                </c:pt>
                <c:pt idx="163">
                  <c:v>1.05849324906916E-2</c:v>
                </c:pt>
                <c:pt idx="164">
                  <c:v>1.06647482182269E-2</c:v>
                </c:pt>
                <c:pt idx="165">
                  <c:v>1.0744692764016199E-2</c:v>
                </c:pt>
                <c:pt idx="166">
                  <c:v>1.0824766908896701E-2</c:v>
                </c:pt>
                <c:pt idx="167">
                  <c:v>1.0904971454076101E-2</c:v>
                </c:pt>
                <c:pt idx="168">
                  <c:v>1.0985307220845401E-2</c:v>
                </c:pt>
                <c:pt idx="169">
                  <c:v>1.1065775050302099E-2</c:v>
                </c:pt>
                <c:pt idx="170">
                  <c:v>1.11463758030874E-2</c:v>
                </c:pt>
                <c:pt idx="171">
                  <c:v>1.12271103591353E-2</c:v>
                </c:pt>
                <c:pt idx="172">
                  <c:v>1.1307979617433401E-2</c:v>
                </c:pt>
                <c:pt idx="173">
                  <c:v>1.13889844957955E-2</c:v>
                </c:pt>
                <c:pt idx="174">
                  <c:v>1.14701259306456E-2</c:v>
                </c:pt>
                <c:pt idx="175">
                  <c:v>1.15514048768139E-2</c:v>
                </c:pt>
                <c:pt idx="176">
                  <c:v>1.16328223073425E-2</c:v>
                </c:pt>
                <c:pt idx="177">
                  <c:v>1.17143792133021E-2</c:v>
                </c:pt>
                <c:pt idx="178">
                  <c:v>1.1796076603620901E-2</c:v>
                </c:pt>
                <c:pt idx="179">
                  <c:v>1.1877915504921E-2</c:v>
                </c:pt>
                <c:pt idx="180">
                  <c:v>1.1959896961367501E-2</c:v>
                </c:pt>
                <c:pt idx="181">
                  <c:v>1.20420220345253E-2</c:v>
                </c:pt>
                <c:pt idx="182">
                  <c:v>1.21242918032274E-2</c:v>
                </c:pt>
                <c:pt idx="183">
                  <c:v>1.22067073634512E-2</c:v>
                </c:pt>
                <c:pt idx="184">
                  <c:v>1.2289269828205201E-2</c:v>
                </c:pt>
                <c:pt idx="185">
                  <c:v>1.2371980327423499E-2</c:v>
                </c:pt>
                <c:pt idx="186">
                  <c:v>1.24548400078708E-2</c:v>
                </c:pt>
                <c:pt idx="187">
                  <c:v>1.2537850033054699E-2</c:v>
                </c:pt>
                <c:pt idx="188">
                  <c:v>1.26210115831471E-2</c:v>
                </c:pt>
                <c:pt idx="189">
                  <c:v>1.2704325854914499E-2</c:v>
                </c:pt>
                <c:pt idx="190">
                  <c:v>1.27877940616552E-2</c:v>
                </c:pt>
                <c:pt idx="191">
                  <c:v>1.28714174331463E-2</c:v>
                </c:pt>
                <c:pt idx="192">
                  <c:v>1.2955197215596801E-2</c:v>
                </c:pt>
                <c:pt idx="193">
                  <c:v>1.3039134671610201E-2</c:v>
                </c:pt>
                <c:pt idx="194">
                  <c:v>1.3123231080153199E-2</c:v>
                </c:pt>
                <c:pt idx="195">
                  <c:v>1.32074877365333E-2</c:v>
                </c:pt>
                <c:pt idx="196">
                  <c:v>1.32919059523827E-2</c:v>
                </c:pt>
                <c:pt idx="197">
                  <c:v>1.3376487055650201E-2</c:v>
                </c:pt>
                <c:pt idx="198">
                  <c:v>1.3461232390599501E-2</c:v>
                </c:pt>
                <c:pt idx="199">
                  <c:v>1.35461433178155E-2</c:v>
                </c:pt>
                <c:pt idx="200">
                  <c:v>1.3631221214217001E-2</c:v>
                </c:pt>
                <c:pt idx="201">
                  <c:v>1.3716467473076E-2</c:v>
                </c:pt>
                <c:pt idx="202">
                  <c:v>1.3801883504044101E-2</c:v>
                </c:pt>
                <c:pt idx="203">
                  <c:v>1.38874707331856E-2</c:v>
                </c:pt>
                <c:pt idx="204">
                  <c:v>1.3973230603017301E-2</c:v>
                </c:pt>
                <c:pt idx="205">
                  <c:v>1.4059164572553901E-2</c:v>
                </c:pt>
                <c:pt idx="206">
                  <c:v>1.41452741173609E-2</c:v>
                </c:pt>
                <c:pt idx="207">
                  <c:v>1.42315607296137E-2</c:v>
                </c:pt>
                <c:pt idx="208">
                  <c:v>1.4318025918161901E-2</c:v>
                </c:pt>
                <c:pt idx="209">
                  <c:v>1.44046712086015E-2</c:v>
                </c:pt>
                <c:pt idx="210">
                  <c:v>1.44914981433514E-2</c:v>
                </c:pt>
                <c:pt idx="211">
                  <c:v>1.45785082817381E-2</c:v>
                </c:pt>
                <c:pt idx="212">
                  <c:v>1.46657032000845E-2</c:v>
                </c:pt>
                <c:pt idx="213">
                  <c:v>1.4753084491805801E-2</c:v>
                </c:pt>
                <c:pt idx="214">
                  <c:v>1.4840653767511199E-2</c:v>
                </c:pt>
                <c:pt idx="215">
                  <c:v>1.4928412655111601E-2</c:v>
                </c:pt>
                <c:pt idx="216">
                  <c:v>1.50163627999329E-2</c:v>
                </c:pt>
                <c:pt idx="217">
                  <c:v>1.5104505864835501E-2</c:v>
                </c:pt>
                <c:pt idx="218">
                  <c:v>1.51928435303393E-2</c:v>
                </c:pt>
                <c:pt idx="219">
                  <c:v>1.52813774947554E-2</c:v>
                </c:pt>
                <c:pt idx="220">
                  <c:v>1.53701094743223E-2</c:v>
                </c:pt>
                <c:pt idx="221">
                  <c:v>1.54590412033492E-2</c:v>
                </c:pt>
                <c:pt idx="222">
                  <c:v>1.55481744343641E-2</c:v>
                </c:pt>
                <c:pt idx="223">
                  <c:v>1.5637510938268599E-2</c:v>
                </c:pt>
                <c:pt idx="224">
                  <c:v>1.5727052504497799E-2</c:v>
                </c:pt>
                <c:pt idx="225">
                  <c:v>1.5816800941186499E-2</c:v>
                </c:pt>
                <c:pt idx="226">
                  <c:v>1.5906758075340598E-2</c:v>
                </c:pt>
                <c:pt idx="227">
                  <c:v>1.5996925753015399E-2</c:v>
                </c:pt>
                <c:pt idx="228">
                  <c:v>1.6087305839498599E-2</c:v>
                </c:pt>
                <c:pt idx="229">
                  <c:v>1.6177900219499899E-2</c:v>
                </c:pt>
                <c:pt idx="230">
                  <c:v>1.6268710797346202E-2</c:v>
                </c:pt>
                <c:pt idx="231">
                  <c:v>1.6359739497182901E-2</c:v>
                </c:pt>
                <c:pt idx="232">
                  <c:v>1.6450988263181001E-2</c:v>
                </c:pt>
                <c:pt idx="233">
                  <c:v>1.6542459059750301E-2</c:v>
                </c:pt>
                <c:pt idx="234">
                  <c:v>1.6634153871758799E-2</c:v>
                </c:pt>
                <c:pt idx="235">
                  <c:v>1.6726074704757499E-2</c:v>
                </c:pt>
                <c:pt idx="236">
                  <c:v>1.6818223585212198E-2</c:v>
                </c:pt>
                <c:pt idx="237">
                  <c:v>1.69106025607411E-2</c:v>
                </c:pt>
                <c:pt idx="238">
                  <c:v>1.7003213700358299E-2</c:v>
                </c:pt>
                <c:pt idx="239">
                  <c:v>1.7096059094724201E-2</c:v>
                </c:pt>
                <c:pt idx="240">
                  <c:v>1.7189140856401702E-2</c:v>
                </c:pt>
                <c:pt idx="241">
                  <c:v>1.72824611201194E-2</c:v>
                </c:pt>
                <c:pt idx="242">
                  <c:v>1.73760220430405E-2</c:v>
                </c:pt>
                <c:pt idx="243">
                  <c:v>1.74698258050392E-2</c:v>
                </c:pt>
                <c:pt idx="244">
                  <c:v>1.7563874608983E-2</c:v>
                </c:pt>
                <c:pt idx="245">
                  <c:v>1.7658170681021799E-2</c:v>
                </c:pt>
                <c:pt idx="246">
                  <c:v>1.77527162708844E-2</c:v>
                </c:pt>
                <c:pt idx="247">
                  <c:v>1.7847513652181301E-2</c:v>
                </c:pt>
                <c:pt idx="248">
                  <c:v>1.7942565122714499E-2</c:v>
                </c:pt>
                <c:pt idx="249">
                  <c:v>1.8037873004795101E-2</c:v>
                </c:pt>
                <c:pt idx="250">
                  <c:v>1.8133439645566601E-2</c:v>
                </c:pt>
                <c:pt idx="251">
                  <c:v>1.82292674173377E-2</c:v>
                </c:pt>
                <c:pt idx="252">
                  <c:v>1.8325358717920601E-2</c:v>
                </c:pt>
                <c:pt idx="253">
                  <c:v>1.84217159709773E-2</c:v>
                </c:pt>
                <c:pt idx="254">
                  <c:v>1.8518341626374599E-2</c:v>
                </c:pt>
                <c:pt idx="255">
                  <c:v>1.8615238160545201E-2</c:v>
                </c:pt>
                <c:pt idx="256">
                  <c:v>1.87124080768582E-2</c:v>
                </c:pt>
                <c:pt idx="257">
                  <c:v>1.88098539059968E-2</c:v>
                </c:pt>
                <c:pt idx="258">
                  <c:v>1.8907578206344301E-2</c:v>
                </c:pt>
                <c:pt idx="259">
                  <c:v>1.90055835643788E-2</c:v>
                </c:pt>
                <c:pt idx="260">
                  <c:v>1.9103872595075899E-2</c:v>
                </c:pt>
                <c:pt idx="261">
                  <c:v>1.92024479423205E-2</c:v>
                </c:pt>
                <c:pt idx="262">
                  <c:v>1.9301312279327101E-2</c:v>
                </c:pt>
                <c:pt idx="263">
                  <c:v>1.9400468309069E-2</c:v>
                </c:pt>
                <c:pt idx="264">
                  <c:v>1.9499918764716899E-2</c:v>
                </c:pt>
                <c:pt idx="265">
                  <c:v>1.9599666410087001E-2</c:v>
                </c:pt>
                <c:pt idx="266">
                  <c:v>1.96997140400977E-2</c:v>
                </c:pt>
                <c:pt idx="267">
                  <c:v>1.9800064481237199E-2</c:v>
                </c:pt>
                <c:pt idx="268">
                  <c:v>1.99007205920399E-2</c:v>
                </c:pt>
                <c:pt idx="269">
                  <c:v>2.0001685263574001E-2</c:v>
                </c:pt>
                <c:pt idx="270">
                  <c:v>2.0102961419938201E-2</c:v>
                </c:pt>
                <c:pt idx="271">
                  <c:v>2.0204552018769899E-2</c:v>
                </c:pt>
                <c:pt idx="272">
                  <c:v>2.0306460051763401E-2</c:v>
                </c:pt>
                <c:pt idx="273">
                  <c:v>2.04086885451999E-2</c:v>
                </c:pt>
                <c:pt idx="274">
                  <c:v>2.0511240560488E-2</c:v>
                </c:pt>
                <c:pt idx="275">
                  <c:v>2.0614119194715699E-2</c:v>
                </c:pt>
                <c:pt idx="276">
                  <c:v>2.0717327581214699E-2</c:v>
                </c:pt>
                <c:pt idx="277">
                  <c:v>2.0820868890135898E-2</c:v>
                </c:pt>
                <c:pt idx="278">
                  <c:v>2.0924746329037801E-2</c:v>
                </c:pt>
                <c:pt idx="279">
                  <c:v>2.10289631434868E-2</c:v>
                </c:pt>
                <c:pt idx="280">
                  <c:v>2.1133522617670802E-2</c:v>
                </c:pt>
                <c:pt idx="281">
                  <c:v>2.1238428075025802E-2</c:v>
                </c:pt>
                <c:pt idx="282">
                  <c:v>2.1343682878875399E-2</c:v>
                </c:pt>
                <c:pt idx="283">
                  <c:v>2.1449290433084901E-2</c:v>
                </c:pt>
                <c:pt idx="284">
                  <c:v>2.1555254182728301E-2</c:v>
                </c:pt>
                <c:pt idx="285">
                  <c:v>2.1661577614770802E-2</c:v>
                </c:pt>
                <c:pt idx="286">
                  <c:v>2.17682642587654E-2</c:v>
                </c:pt>
                <c:pt idx="287">
                  <c:v>2.1875317687564198E-2</c:v>
                </c:pt>
                <c:pt idx="288">
                  <c:v>2.1982741518046099E-2</c:v>
                </c:pt>
                <c:pt idx="289">
                  <c:v>2.2090539411859299E-2</c:v>
                </c:pt>
                <c:pt idx="290">
                  <c:v>2.2198715076180601E-2</c:v>
                </c:pt>
                <c:pt idx="291">
                  <c:v>2.2307272264491099E-2</c:v>
                </c:pt>
                <c:pt idx="292">
                  <c:v>2.2416214777368899E-2</c:v>
                </c:pt>
                <c:pt idx="293">
                  <c:v>2.2525546463298698E-2</c:v>
                </c:pt>
                <c:pt idx="294">
                  <c:v>2.2635271219500899E-2</c:v>
                </c:pt>
                <c:pt idx="295">
                  <c:v>2.2745392992776298E-2</c:v>
                </c:pt>
                <c:pt idx="296">
                  <c:v>2.28559157803724E-2</c:v>
                </c:pt>
                <c:pt idx="297">
                  <c:v>2.29668436308668E-2</c:v>
                </c:pt>
                <c:pt idx="298">
                  <c:v>2.30781806450715E-2</c:v>
                </c:pt>
                <c:pt idx="299">
                  <c:v>2.31899309769572E-2</c:v>
                </c:pt>
                <c:pt idx="300">
                  <c:v>2.3302098834598099E-2</c:v>
                </c:pt>
                <c:pt idx="301">
                  <c:v>2.3414688481138299E-2</c:v>
                </c:pt>
                <c:pt idx="302">
                  <c:v>2.3527704235779899E-2</c:v>
                </c:pt>
                <c:pt idx="303">
                  <c:v>2.3641150474793801E-2</c:v>
                </c:pt>
                <c:pt idx="304">
                  <c:v>2.3755031632553401E-2</c:v>
                </c:pt>
                <c:pt idx="305">
                  <c:v>2.38693522025916E-2</c:v>
                </c:pt>
                <c:pt idx="306">
                  <c:v>2.3984116738682899E-2</c:v>
                </c:pt>
                <c:pt idx="307">
                  <c:v>2.40993298559499E-2</c:v>
                </c:pt>
                <c:pt idx="308">
                  <c:v>2.4214996231995401E-2</c:v>
                </c:pt>
                <c:pt idx="309">
                  <c:v>2.43311206080613E-2</c:v>
                </c:pt>
                <c:pt idx="310">
                  <c:v>2.4447707790213699E-2</c:v>
                </c:pt>
                <c:pt idx="311">
                  <c:v>2.4564762650557102E-2</c:v>
                </c:pt>
                <c:pt idx="312">
                  <c:v>2.46822901284761E-2</c:v>
                </c:pt>
                <c:pt idx="313">
                  <c:v>2.4800295231906699E-2</c:v>
                </c:pt>
                <c:pt idx="314">
                  <c:v>2.4918783038637898E-2</c:v>
                </c:pt>
                <c:pt idx="315">
                  <c:v>2.5037758697644699E-2</c:v>
                </c:pt>
                <c:pt idx="316">
                  <c:v>2.5157227430452601E-2</c:v>
                </c:pt>
                <c:pt idx="317">
                  <c:v>2.52771945325347E-2</c:v>
                </c:pt>
                <c:pt idx="318">
                  <c:v>2.5397665374743399E-2</c:v>
                </c:pt>
                <c:pt idx="319">
                  <c:v>2.55186454047759E-2</c:v>
                </c:pt>
                <c:pt idx="320">
                  <c:v>2.56401401486764E-2</c:v>
                </c:pt>
                <c:pt idx="321">
                  <c:v>2.57621552123742E-2</c:v>
                </c:pt>
                <c:pt idx="322">
                  <c:v>2.5884696283260199E-2</c:v>
                </c:pt>
                <c:pt idx="323">
                  <c:v>2.6007769131802701E-2</c:v>
                </c:pt>
                <c:pt idx="324">
                  <c:v>2.6131379613201899E-2</c:v>
                </c:pt>
                <c:pt idx="325">
                  <c:v>2.6255533669087901E-2</c:v>
                </c:pt>
                <c:pt idx="326">
                  <c:v>2.63802373292591E-2</c:v>
                </c:pt>
                <c:pt idx="327">
                  <c:v>2.6505496713466199E-2</c:v>
                </c:pt>
                <c:pt idx="328">
                  <c:v>2.66313180332397E-2</c:v>
                </c:pt>
                <c:pt idx="329">
                  <c:v>2.6757707593765698E-2</c:v>
                </c:pt>
                <c:pt idx="330">
                  <c:v>2.6884671795808002E-2</c:v>
                </c:pt>
                <c:pt idx="331">
                  <c:v>2.7012217137680799E-2</c:v>
                </c:pt>
                <c:pt idx="332">
                  <c:v>2.7140350217271399E-2</c:v>
                </c:pt>
                <c:pt idx="333">
                  <c:v>2.7269077734116499E-2</c:v>
                </c:pt>
                <c:pt idx="334">
                  <c:v>2.7398406491531201E-2</c:v>
                </c:pt>
                <c:pt idx="335">
                  <c:v>2.75283433987954E-2</c:v>
                </c:pt>
                <c:pt idx="336">
                  <c:v>2.76588954733967E-2</c:v>
                </c:pt>
                <c:pt idx="337">
                  <c:v>2.7790069843332699E-2</c:v>
                </c:pt>
                <c:pt idx="338">
                  <c:v>2.7921873749475402E-2</c:v>
                </c:pt>
                <c:pt idx="339">
                  <c:v>2.8054314547998602E-2</c:v>
                </c:pt>
                <c:pt idx="340">
                  <c:v>2.81873997128693E-2</c:v>
                </c:pt>
                <c:pt idx="341">
                  <c:v>2.8321136838408999E-2</c:v>
                </c:pt>
                <c:pt idx="342">
                  <c:v>2.8455533641921899E-2</c:v>
                </c:pt>
                <c:pt idx="343">
                  <c:v>2.8590597966397301E-2</c:v>
                </c:pt>
                <c:pt idx="344">
                  <c:v>2.87263377832843E-2</c:v>
                </c:pt>
                <c:pt idx="345">
                  <c:v>2.88627611953443E-2</c:v>
                </c:pt>
                <c:pt idx="346">
                  <c:v>2.8999876439582899E-2</c:v>
                </c:pt>
                <c:pt idx="347">
                  <c:v>2.91376918902626E-2</c:v>
                </c:pt>
                <c:pt idx="348">
                  <c:v>2.9276216062000999E-2</c:v>
                </c:pt>
                <c:pt idx="349">
                  <c:v>2.9415457612956299E-2</c:v>
                </c:pt>
                <c:pt idx="350">
                  <c:v>2.9555425348103199E-2</c:v>
                </c:pt>
                <c:pt idx="351">
                  <c:v>2.96961282226017E-2</c:v>
                </c:pt>
                <c:pt idx="352">
                  <c:v>2.9837575345264399E-2</c:v>
                </c:pt>
                <c:pt idx="353">
                  <c:v>2.9979775982121599E-2</c:v>
                </c:pt>
                <c:pt idx="354">
                  <c:v>3.0122739560091899E-2</c:v>
                </c:pt>
                <c:pt idx="355">
                  <c:v>3.02664756707588E-2</c:v>
                </c:pt>
                <c:pt idx="356">
                  <c:v>3.0410994074259099E-2</c:v>
                </c:pt>
                <c:pt idx="357">
                  <c:v>3.0556304703285301E-2</c:v>
                </c:pt>
                <c:pt idx="358">
                  <c:v>3.0702417667207899E-2</c:v>
                </c:pt>
                <c:pt idx="359">
                  <c:v>3.08493432563204E-2</c:v>
                </c:pt>
                <c:pt idx="360">
                  <c:v>3.0997091946211901E-2</c:v>
                </c:pt>
                <c:pt idx="361">
                  <c:v>3.1145674402272502E-2</c:v>
                </c:pt>
                <c:pt idx="362">
                  <c:v>3.1295101484335397E-2</c:v>
                </c:pt>
                <c:pt idx="363">
                  <c:v>3.1445384251461303E-2</c:v>
                </c:pt>
                <c:pt idx="364">
                  <c:v>3.1596533966870101E-2</c:v>
                </c:pt>
                <c:pt idx="365">
                  <c:v>3.1748562103025797E-2</c:v>
                </c:pt>
                <c:pt idx="366">
                  <c:v>3.1901480346879403E-2</c:v>
                </c:pt>
                <c:pt idx="367">
                  <c:v>3.2055300605276997E-2</c:v>
                </c:pt>
                <c:pt idx="368">
                  <c:v>3.2210035010538499E-2</c:v>
                </c:pt>
                <c:pt idx="369">
                  <c:v>3.2365695926212801E-2</c:v>
                </c:pt>
                <c:pt idx="370">
                  <c:v>3.25222959530184E-2</c:v>
                </c:pt>
                <c:pt idx="371">
                  <c:v>3.2679847934973902E-2</c:v>
                </c:pt>
                <c:pt idx="372">
                  <c:v>3.2838364965727902E-2</c:v>
                </c:pt>
                <c:pt idx="373">
                  <c:v>3.2997860395095099E-2</c:v>
                </c:pt>
                <c:pt idx="374">
                  <c:v>3.3158347835806297E-2</c:v>
                </c:pt>
                <c:pt idx="375">
                  <c:v>3.3319841170481701E-2</c:v>
                </c:pt>
                <c:pt idx="376">
                  <c:v>3.3482354558836198E-2</c:v>
                </c:pt>
                <c:pt idx="377">
                  <c:v>3.3645902445125699E-2</c:v>
                </c:pt>
                <c:pt idx="378">
                  <c:v>3.3810499565843401E-2</c:v>
                </c:pt>
                <c:pt idx="379">
                  <c:v>3.3976160957678199E-2</c:v>
                </c:pt>
                <c:pt idx="380">
                  <c:v>3.41429019657448E-2</c:v>
                </c:pt>
                <c:pt idx="381">
                  <c:v>3.4310738252095102E-2</c:v>
                </c:pt>
                <c:pt idx="382">
                  <c:v>3.44796858045264E-2</c:v>
                </c:pt>
                <c:pt idx="383">
                  <c:v>3.4649760945694399E-2</c:v>
                </c:pt>
                <c:pt idx="384">
                  <c:v>3.4820980342547797E-2</c:v>
                </c:pt>
                <c:pt idx="385">
                  <c:v>3.4993361016095001E-2</c:v>
                </c:pt>
                <c:pt idx="386">
                  <c:v>3.5166920351518298E-2</c:v>
                </c:pt>
                <c:pt idx="387">
                  <c:v>3.5341676108652E-2</c:v>
                </c:pt>
                <c:pt idx="388">
                  <c:v>3.5517646432836801E-2</c:v>
                </c:pt>
                <c:pt idx="389">
                  <c:v>3.5694849866169803E-2</c:v>
                </c:pt>
                <c:pt idx="390">
                  <c:v>3.5873305359166302E-2</c:v>
                </c:pt>
                <c:pt idx="391">
                  <c:v>3.60530322828519E-2</c:v>
                </c:pt>
                <c:pt idx="392">
                  <c:v>3.6234050441303102E-2</c:v>
                </c:pt>
                <c:pt idx="393">
                  <c:v>3.6416380084658397E-2</c:v>
                </c:pt>
                <c:pt idx="394">
                  <c:v>3.6600041922618801E-2</c:v>
                </c:pt>
                <c:pt idx="395">
                  <c:v>3.6785057138462703E-2</c:v>
                </c:pt>
                <c:pt idx="396">
                  <c:v>3.6971447403595703E-2</c:v>
                </c:pt>
                <c:pt idx="397">
                  <c:v>3.7159234892663498E-2</c:v>
                </c:pt>
                <c:pt idx="398">
                  <c:v>3.7348442299250002E-2</c:v>
                </c:pt>
                <c:pt idx="399">
                  <c:v>3.7539092852192799E-2</c:v>
                </c:pt>
                <c:pt idx="400">
                  <c:v>3.7731210332540899E-2</c:v>
                </c:pt>
                <c:pt idx="401">
                  <c:v>3.79248190911885E-2</c:v>
                </c:pt>
                <c:pt idx="402">
                  <c:v>3.8119944067214799E-2</c:v>
                </c:pt>
                <c:pt idx="403">
                  <c:v>3.8316610806967001E-2</c:v>
                </c:pt>
                <c:pt idx="404">
                  <c:v>3.8514845483919001E-2</c:v>
                </c:pt>
                <c:pt idx="405">
                  <c:v>3.8714674919347998E-2</c:v>
                </c:pt>
                <c:pt idx="406">
                  <c:v>3.8916126603866397E-2</c:v>
                </c:pt>
                <c:pt idx="407">
                  <c:v>3.9119228719853502E-2</c:v>
                </c:pt>
                <c:pt idx="408">
                  <c:v>3.9324010164832203E-2</c:v>
                </c:pt>
                <c:pt idx="409">
                  <c:v>3.9530500575838103E-2</c:v>
                </c:pt>
                <c:pt idx="410">
                  <c:v>3.9738730354832698E-2</c:v>
                </c:pt>
                <c:pt idx="411">
                  <c:v>3.9948730695214998E-2</c:v>
                </c:pt>
                <c:pt idx="412">
                  <c:v>4.0160533609487001E-2</c:v>
                </c:pt>
                <c:pt idx="413">
                  <c:v>4.0374171958136702E-2</c:v>
                </c:pt>
                <c:pt idx="414">
                  <c:v>4.05896794798008E-2</c:v>
                </c:pt>
                <c:pt idx="415">
                  <c:v>4.0807090822777302E-2</c:v>
                </c:pt>
                <c:pt idx="416">
                  <c:v>4.1026441577959698E-2</c:v>
                </c:pt>
                <c:pt idx="417">
                  <c:v>4.1247768313272398E-2</c:v>
                </c:pt>
                <c:pt idx="418">
                  <c:v>4.1471108609686801E-2</c:v>
                </c:pt>
                <c:pt idx="419">
                  <c:v>4.1696501098910099E-2</c:v>
                </c:pt>
                <c:pt idx="420">
                  <c:v>4.1923985502835902E-2</c:v>
                </c:pt>
                <c:pt idx="421">
                  <c:v>4.2153602674861602E-2</c:v>
                </c:pt>
                <c:pt idx="422">
                  <c:v>4.2385394643173702E-2</c:v>
                </c:pt>
                <c:pt idx="423">
                  <c:v>4.26194046561197E-2</c:v>
                </c:pt>
                <c:pt idx="424">
                  <c:v>4.2855677229784901E-2</c:v>
                </c:pt>
                <c:pt idx="425">
                  <c:v>4.30942581979043E-2</c:v>
                </c:pt>
                <c:pt idx="426">
                  <c:v>4.3335194764250101E-2</c:v>
                </c:pt>
                <c:pt idx="427">
                  <c:v>4.3578535557641102E-2</c:v>
                </c:pt>
                <c:pt idx="428">
                  <c:v>4.3824330689734098E-2</c:v>
                </c:pt>
                <c:pt idx="429">
                  <c:v>4.4072631815767503E-2</c:v>
                </c:pt>
                <c:pt idx="430">
                  <c:v>4.4323492198439701E-2</c:v>
                </c:pt>
                <c:pt idx="431">
                  <c:v>4.4576966775117299E-2</c:v>
                </c:pt>
                <c:pt idx="432">
                  <c:v>4.4833112228585402E-2</c:v>
                </c:pt>
                <c:pt idx="433">
                  <c:v>4.5091987061563303E-2</c:v>
                </c:pt>
                <c:pt idx="434">
                  <c:v>4.53536516752307E-2</c:v>
                </c:pt>
                <c:pt idx="435">
                  <c:v>4.5618168452024703E-2</c:v>
                </c:pt>
                <c:pt idx="436">
                  <c:v>4.5885601842989301E-2</c:v>
                </c:pt>
                <c:pt idx="437">
                  <c:v>4.6156018459980498E-2</c:v>
                </c:pt>
                <c:pt idx="438">
                  <c:v>4.6429487173054999E-2</c:v>
                </c:pt>
                <c:pt idx="439">
                  <c:v>4.67060792133938E-2</c:v>
                </c:pt>
                <c:pt idx="440">
                  <c:v>4.6985868282144898E-2</c:v>
                </c:pt>
                <c:pt idx="441">
                  <c:v>4.7268930665594198E-2</c:v>
                </c:pt>
                <c:pt idx="442">
                  <c:v>4.7555345357114302E-2</c:v>
                </c:pt>
                <c:pt idx="443">
                  <c:v>4.78451941863728E-2</c:v>
                </c:pt>
                <c:pt idx="444">
                  <c:v>4.8138561956323801E-2</c:v>
                </c:pt>
                <c:pt idx="445">
                  <c:v>4.8435536588553998E-2</c:v>
                </c:pt>
                <c:pt idx="446">
                  <c:v>4.8736209277598697E-2</c:v>
                </c:pt>
                <c:pt idx="447">
                  <c:v>4.9040674654900598E-2</c:v>
                </c:pt>
                <c:pt idx="448">
                  <c:v>4.9349030963143699E-2</c:v>
                </c:pt>
                <c:pt idx="449">
                  <c:v>4.9661380241757203E-2</c:v>
                </c:pt>
                <c:pt idx="450">
                  <c:v>4.9977828524459998E-2</c:v>
                </c:pt>
                <c:pt idx="451">
                  <c:v>5.0298486049793797E-2</c:v>
                </c:pt>
                <c:pt idx="452">
                  <c:v>5.0623467485682298E-2</c:v>
                </c:pt>
                <c:pt idx="453">
                  <c:v>5.0952892169152698E-2</c:v>
                </c:pt>
                <c:pt idx="454">
                  <c:v>5.1286884362460303E-2</c:v>
                </c:pt>
                <c:pt idx="455">
                  <c:v>5.16255735269842E-2</c:v>
                </c:pt>
                <c:pt idx="456">
                  <c:v>5.1969094616389301E-2</c:v>
                </c:pt>
                <c:pt idx="457">
                  <c:v>5.2317588390704099E-2</c:v>
                </c:pt>
                <c:pt idx="458">
                  <c:v>5.2671201753127998E-2</c:v>
                </c:pt>
                <c:pt idx="459">
                  <c:v>5.3030088111569999E-2</c:v>
                </c:pt>
                <c:pt idx="460">
                  <c:v>5.3394407767124501E-2</c:v>
                </c:pt>
                <c:pt idx="461">
                  <c:v>5.3764328331931503E-2</c:v>
                </c:pt>
                <c:pt idx="462">
                  <c:v>5.41400251791209E-2</c:v>
                </c:pt>
                <c:pt idx="463">
                  <c:v>5.4521681927844103E-2</c:v>
                </c:pt>
                <c:pt idx="464">
                  <c:v>5.4909490966721902E-2</c:v>
                </c:pt>
                <c:pt idx="465">
                  <c:v>5.5303654019415997E-2</c:v>
                </c:pt>
                <c:pt idx="466">
                  <c:v>5.5704382756453598E-2</c:v>
                </c:pt>
                <c:pt idx="467">
                  <c:v>5.6111899457913998E-2</c:v>
                </c:pt>
                <c:pt idx="468">
                  <c:v>5.6526437732133603E-2</c:v>
                </c:pt>
                <c:pt idx="469">
                  <c:v>5.6948243296200997E-2</c:v>
                </c:pt>
                <c:pt idx="470">
                  <c:v>5.7377574824722402E-2</c:v>
                </c:pt>
                <c:pt idx="471">
                  <c:v>5.7814704874145001E-2</c:v>
                </c:pt>
                <c:pt idx="472">
                  <c:v>5.82599208908453E-2</c:v>
                </c:pt>
                <c:pt idx="473">
                  <c:v>5.8713526312253399E-2</c:v>
                </c:pt>
                <c:pt idx="474">
                  <c:v>5.9175841771497303E-2</c:v>
                </c:pt>
                <c:pt idx="475">
                  <c:v>5.96472064174592E-2</c:v>
                </c:pt>
                <c:pt idx="476">
                  <c:v>6.0127979363760103E-2</c:v>
                </c:pt>
                <c:pt idx="477">
                  <c:v>6.0618541282067499E-2</c:v>
                </c:pt>
                <c:pt idx="478">
                  <c:v>6.1119296157312202E-2</c:v>
                </c:pt>
                <c:pt idx="479">
                  <c:v>6.16306732249471E-2</c:v>
                </c:pt>
                <c:pt idx="480">
                  <c:v>6.2153129113366401E-2</c:v>
                </c:pt>
                <c:pt idx="481">
                  <c:v>6.26871502180954E-2</c:v>
                </c:pt>
                <c:pt idx="482">
                  <c:v>6.3233255338477901E-2</c:v>
                </c:pt>
                <c:pt idx="483">
                  <c:v>6.3791998612447706E-2</c:v>
                </c:pt>
                <c:pt idx="484">
                  <c:v>6.4363972790721799E-2</c:v>
                </c:pt>
                <c:pt idx="485">
                  <c:v>6.4949812898597997E-2</c:v>
                </c:pt>
                <c:pt idx="486">
                  <c:v>6.5550200341711995E-2</c:v>
                </c:pt>
                <c:pt idx="487">
                  <c:v>6.6165867521894295E-2</c:v>
                </c:pt>
                <c:pt idx="488">
                  <c:v>6.6797603041059306E-2</c:v>
                </c:pt>
                <c:pt idx="489">
                  <c:v>6.7446257585297195E-2</c:v>
                </c:pt>
                <c:pt idx="490">
                  <c:v>6.8112750598649005E-2</c:v>
                </c:pt>
                <c:pt idx="491">
                  <c:v>6.8798077877151698E-2</c:v>
                </c:pt>
                <c:pt idx="492">
                  <c:v>6.9503320239647601E-2</c:v>
                </c:pt>
                <c:pt idx="493">
                  <c:v>7.0229653463784403E-2</c:v>
                </c:pt>
                <c:pt idx="494">
                  <c:v>7.0978359715251502E-2</c:v>
                </c:pt>
                <c:pt idx="495">
                  <c:v>7.1750840747713193E-2</c:v>
                </c:pt>
                <c:pt idx="496">
                  <c:v>7.2548633212955696E-2</c:v>
                </c:pt>
                <c:pt idx="497">
                  <c:v>7.33734264991934E-2</c:v>
                </c:pt>
                <c:pt idx="498">
                  <c:v>7.4227083615321196E-2</c:v>
                </c:pt>
                <c:pt idx="499">
                  <c:v>7.5111665766957297E-2</c:v>
                </c:pt>
                <c:pt idx="500">
                  <c:v>7.60294614356921E-2</c:v>
                </c:pt>
                <c:pt idx="501">
                  <c:v>7.6983020988880393E-2</c:v>
                </c:pt>
                <c:pt idx="502">
                  <c:v>7.7975198131485707E-2</c:v>
                </c:pt>
                <c:pt idx="503">
                  <c:v>7.9009199889174E-2</c:v>
                </c:pt>
                <c:pt idx="504">
                  <c:v>8.0088647319170397E-2</c:v>
                </c:pt>
                <c:pt idx="505">
                  <c:v>8.1217649834627398E-2</c:v>
                </c:pt>
                <c:pt idx="506">
                  <c:v>8.24008969762135E-2</c:v>
                </c:pt>
                <c:pt idx="507">
                  <c:v>8.3643772786002504E-2</c:v>
                </c:pt>
                <c:pt idx="508">
                  <c:v>8.4516496550257503E-2</c:v>
                </c:pt>
                <c:pt idx="509">
                  <c:v>8.5399705364411799E-2</c:v>
                </c:pt>
                <c:pt idx="510">
                  <c:v>8.6293750431728405E-2</c:v>
                </c:pt>
                <c:pt idx="511">
                  <c:v>8.71988611963226E-2</c:v>
                </c:pt>
                <c:pt idx="512">
                  <c:v>8.8115273926731505E-2</c:v>
                </c:pt>
                <c:pt idx="513">
                  <c:v>8.9043231965251907E-2</c:v>
                </c:pt>
                <c:pt idx="514">
                  <c:v>8.9982985988001904E-2</c:v>
                </c:pt>
                <c:pt idx="515">
                  <c:v>9.0934794276241196E-2</c:v>
                </c:pt>
                <c:pt idx="516">
                  <c:v>9.1898922999525304E-2</c:v>
                </c:pt>
                <c:pt idx="517">
                  <c:v>9.2875646511292195E-2</c:v>
                </c:pt>
                <c:pt idx="518">
                  <c:v>9.3865247657524506E-2</c:v>
                </c:pt>
                <c:pt idx="519">
                  <c:v>9.4868018099162899E-2</c:v>
                </c:pt>
                <c:pt idx="520">
                  <c:v>9.5884258648988099E-2</c:v>
                </c:pt>
                <c:pt idx="521">
                  <c:v>9.6914279623735902E-2</c:v>
                </c:pt>
                <c:pt idx="522">
                  <c:v>9.79584012122489E-2</c:v>
                </c:pt>
                <c:pt idx="523">
                  <c:v>9.9016953860527099E-2</c:v>
                </c:pt>
                <c:pt idx="524">
                  <c:v>0.100090278674586</c:v>
                </c:pt>
                <c:pt idx="525">
                  <c:v>0.10117872784209</c:v>
                </c:pt>
                <c:pt idx="526">
                  <c:v>0.102282665073792</c:v>
                </c:pt>
                <c:pt idx="527">
                  <c:v>0.10340246606587</c:v>
                </c:pt>
                <c:pt idx="528">
                  <c:v>0.104538518984332</c:v>
                </c:pt>
                <c:pt idx="529">
                  <c:v>0.105691224972724</c:v>
                </c:pt>
                <c:pt idx="530">
                  <c:v>0.106860998684459</c:v>
                </c:pt>
                <c:pt idx="531">
                  <c:v>0.108048268841184</c:v>
                </c:pt>
                <c:pt idx="532">
                  <c:v>0.109253478818681</c:v>
                </c:pt>
                <c:pt idx="533">
                  <c:v>0.110477087261906</c:v>
                </c:pt>
                <c:pt idx="534">
                  <c:v>0.111719568730866</c:v>
                </c:pt>
                <c:pt idx="535">
                  <c:v>0.11298141437918099</c:v>
                </c:pt>
                <c:pt idx="536">
                  <c:v>0.114263132667265</c:v>
                </c:pt>
                <c:pt idx="537">
                  <c:v>0.11556525011221699</c:v>
                </c:pt>
                <c:pt idx="538">
                  <c:v>0.116888312076664</c:v>
                </c:pt>
                <c:pt idx="539">
                  <c:v>0.118232883598944</c:v>
                </c:pt>
                <c:pt idx="540">
                  <c:v>0.119599550267178</c:v>
                </c:pt>
                <c:pt idx="541">
                  <c:v>0.12098891914000399</c:v>
                </c:pt>
                <c:pt idx="542">
                  <c:v>0.122401619716889</c:v>
                </c:pt>
                <c:pt idx="543">
                  <c:v>0.123838304961207</c:v>
                </c:pt>
                <c:pt idx="544">
                  <c:v>0.125299652379459</c:v>
                </c:pt>
                <c:pt idx="545">
                  <c:v>0.12678636516029701</c:v>
                </c:pt>
                <c:pt idx="546">
                  <c:v>0.12829917337727501</c:v>
                </c:pt>
                <c:pt idx="547">
                  <c:v>0.12983883525953999</c:v>
                </c:pt>
                <c:pt idx="548">
                  <c:v>0.131406138535033</c:v>
                </c:pt>
                <c:pt idx="549">
                  <c:v>0.13300190185108501</c:v>
                </c:pt>
                <c:pt idx="550">
                  <c:v>0.13462697627770101</c:v>
                </c:pt>
                <c:pt idx="551">
                  <c:v>0.13628224689924001</c:v>
                </c:pt>
                <c:pt idx="552">
                  <c:v>0.137968634500656</c:v>
                </c:pt>
                <c:pt idx="553">
                  <c:v>0.13968709735495899</c:v>
                </c:pt>
                <c:pt idx="554">
                  <c:v>0.14143863311910401</c:v>
                </c:pt>
                <c:pt idx="555">
                  <c:v>0.14322428084611699</c:v>
                </c:pt>
                <c:pt idx="556">
                  <c:v>0.14504512312190199</c:v>
                </c:pt>
                <c:pt idx="557">
                  <c:v>0.14690228833590199</c:v>
                </c:pt>
                <c:pt idx="558">
                  <c:v>0.148796953095576</c:v>
                </c:pt>
                <c:pt idx="559">
                  <c:v>0.15073034479547401</c:v>
                </c:pt>
                <c:pt idx="560">
                  <c:v>0.15270374435268799</c:v>
                </c:pt>
                <c:pt idx="561">
                  <c:v>0.154718489121451</c:v>
                </c:pt>
                <c:pt idx="562">
                  <c:v>0.156775976000815</c:v>
                </c:pt>
                <c:pt idx="563">
                  <c:v>0.15887766475059001</c:v>
                </c:pt>
                <c:pt idx="564">
                  <c:v>0.161025081532117</c:v>
                </c:pt>
                <c:pt idx="565">
                  <c:v>0.16321982269197099</c:v>
                </c:pt>
                <c:pt idx="566">
                  <c:v>0.16546355880837299</c:v>
                </c:pt>
                <c:pt idx="567">
                  <c:v>0.167758039021983</c:v>
                </c:pt>
                <c:pt idx="568">
                  <c:v>0.17010509567479601</c:v>
                </c:pt>
                <c:pt idx="569">
                  <c:v>0.17250664928315501</c:v>
                </c:pt>
                <c:pt idx="570">
                  <c:v>0.174964713873481</c:v>
                </c:pt>
                <c:pt idx="571">
                  <c:v>0.177481402712102</c:v>
                </c:pt>
                <c:pt idx="572">
                  <c:v>0.180058934463773</c:v>
                </c:pt>
                <c:pt idx="573">
                  <c:v>0.18269963981694701</c:v>
                </c:pt>
                <c:pt idx="574">
                  <c:v>0.18540596861782199</c:v>
                </c:pt>
                <c:pt idx="575">
                  <c:v>0.18818049755955599</c:v>
                </c:pt>
                <c:pt idx="576">
                  <c:v>0.191025938477942</c:v>
                </c:pt>
                <c:pt idx="577">
                  <c:v>0.193945147310365</c:v>
                </c:pt>
                <c:pt idx="578">
                  <c:v>0.196941133781004</c:v>
                </c:pt>
                <c:pt idx="579">
                  <c:v>0.20001707188221399</c:v>
                </c:pt>
                <c:pt idx="580">
                  <c:v>0.203176311229812</c:v>
                </c:pt>
                <c:pt idx="581">
                  <c:v>0.206422389378807</c:v>
                </c:pt>
                <c:pt idx="582">
                  <c:v>0.209759045196068</c:v>
                </c:pt>
                <c:pt idx="583">
                  <c:v>0.213190233397683</c:v>
                </c:pt>
                <c:pt idx="584">
                  <c:v>0.21672014037149501</c:v>
                </c:pt>
                <c:pt idx="585">
                  <c:v>0.22035320141980999</c:v>
                </c:pt>
              </c:numCache>
            </c:numRef>
          </c:xVal>
          <c:yVal>
            <c:numRef>
              <c:f>Exp_res!$BW$3:$BW$650</c:f>
              <c:numCache>
                <c:formatCode>General</c:formatCode>
                <c:ptCount val="648"/>
                <c:pt idx="0" formatCode="0.00%">
                  <c:v>0</c:v>
                </c:pt>
                <c:pt idx="1">
                  <c:v>2.1743385875605501E-5</c:v>
                </c:pt>
                <c:pt idx="2">
                  <c:v>7.2551525138664802E-5</c:v>
                </c:pt>
                <c:pt idx="3">
                  <c:v>1.2396228162640501E-4</c:v>
                </c:pt>
                <c:pt idx="4">
                  <c:v>1.7594705666531299E-4</c:v>
                </c:pt>
                <c:pt idx="5">
                  <c:v>2.2847879060265599E-4</c:v>
                </c:pt>
                <c:pt idx="6">
                  <c:v>2.81530741655047E-4</c:v>
                </c:pt>
                <c:pt idx="7">
                  <c:v>3.3507639503913299E-4</c:v>
                </c:pt>
                <c:pt idx="8">
                  <c:v>3.8908945821697702E-4</c:v>
                </c:pt>
                <c:pt idx="9">
                  <c:v>4.4354387273232702E-4</c:v>
                </c:pt>
                <c:pt idx="10">
                  <c:v>4.98413830342778E-4</c:v>
                </c:pt>
                <c:pt idx="11">
                  <c:v>5.5367379019766899E-4</c:v>
                </c:pt>
                <c:pt idx="12">
                  <c:v>6.0929849595953796E-4</c:v>
                </c:pt>
                <c:pt idx="13">
                  <c:v>6.6526299242645397E-4</c:v>
                </c:pt>
                <c:pt idx="14">
                  <c:v>7.2154264145747398E-4</c:v>
                </c:pt>
                <c:pt idx="15">
                  <c:v>7.7811313709686997E-4</c:v>
                </c:pt>
                <c:pt idx="16">
                  <c:v>8.3495051984502E-4</c:v>
                </c:pt>
                <c:pt idx="17">
                  <c:v>8.92031190044945E-4</c:v>
                </c:pt>
                <c:pt idx="18">
                  <c:v>9.49331920370292E-4</c:v>
                </c:pt>
                <c:pt idx="19">
                  <c:v>1.00682986740848E-3</c:v>
                </c:pt>
                <c:pt idx="20">
                  <c:v>1.06450258233793E-3</c:v>
                </c:pt>
                <c:pt idx="21">
                  <c:v>1.1223280207067999E-3</c:v>
                </c:pt>
                <c:pt idx="22">
                  <c:v>1.18028455132045E-3</c:v>
                </c:pt>
                <c:pt idx="23">
                  <c:v>1.2383509642476E-3</c:v>
                </c:pt>
                <c:pt idx="24">
                  <c:v>1.29650647796631E-3</c:v>
                </c:pt>
                <c:pt idx="25">
                  <c:v>1.3547307456580799E-3</c:v>
                </c:pt>
                <c:pt idx="26">
                  <c:v>1.4130038606776599E-3</c:v>
                </c:pt>
                <c:pt idx="27">
                  <c:v>1.4713063612112501E-3</c:v>
                </c:pt>
                <c:pt idx="28">
                  <c:v>1.52961923415233E-3</c:v>
                </c:pt>
                <c:pt idx="29">
                  <c:v>1.5879239182133101E-3</c:v>
                </c:pt>
                <c:pt idx="30">
                  <c:v>1.64620230630101E-3</c:v>
                </c:pt>
                <c:pt idx="31">
                  <c:v>1.70443674717944E-3</c:v>
                </c:pt>
                <c:pt idx="32">
                  <c:v>1.76261004644676E-3</c:v>
                </c:pt>
                <c:pt idx="33">
                  <c:v>1.8207054668547E-3</c:v>
                </c:pt>
                <c:pt idx="34">
                  <c:v>1.8787067279935599E-3</c:v>
                </c:pt>
                <c:pt idx="35">
                  <c:v>1.9365980053770899E-3</c:v>
                </c:pt>
                <c:pt idx="36">
                  <c:v>1.9943639289480802E-3</c:v>
                </c:pt>
                <c:pt idx="37">
                  <c:v>2.0519895810377298E-3</c:v>
                </c:pt>
                <c:pt idx="38">
                  <c:v>2.10946049380364E-3</c:v>
                </c:pt>
                <c:pt idx="39">
                  <c:v>2.1667626461762098E-3</c:v>
                </c:pt>
                <c:pt idx="40">
                  <c:v>2.2238824603397801E-3</c:v>
                </c:pt>
                <c:pt idx="41">
                  <c:v>2.2808067977762199E-3</c:v>
                </c:pt>
                <c:pt idx="42">
                  <c:v>2.33752295489851E-3</c:v>
                </c:pt>
                <c:pt idx="43">
                  <c:v>2.39401865829963E-3</c:v>
                </c:pt>
                <c:pt idx="44">
                  <c:v>2.4502820596438101E-3</c:v>
                </c:pt>
                <c:pt idx="45">
                  <c:v>2.5063017302253501E-3</c:v>
                </c:pt>
                <c:pt idx="46">
                  <c:v>2.5620666552208398E-3</c:v>
                </c:pt>
                <c:pt idx="47">
                  <c:v>2.6175662276567099E-3</c:v>
                </c:pt>
                <c:pt idx="48">
                  <c:v>2.6727902421185201E-3</c:v>
                </c:pt>
                <c:pt idx="49">
                  <c:v>2.7277288882237702E-3</c:v>
                </c:pt>
                <c:pt idx="50">
                  <c:v>2.7823727438803202E-3</c:v>
                </c:pt>
                <c:pt idx="51">
                  <c:v>2.83671276835319E-3</c:v>
                </c:pt>
                <c:pt idx="52">
                  <c:v>2.89074029515757E-3</c:v>
                </c:pt>
                <c:pt idx="53">
                  <c:v>2.9444470248032699E-3</c:v>
                </c:pt>
                <c:pt idx="54">
                  <c:v>2.99782501740506E-3</c:v>
                </c:pt>
                <c:pt idx="55">
                  <c:v>3.0508666851791601E-3</c:v>
                </c:pt>
                <c:pt idx="56">
                  <c:v>3.1035647848451798E-3</c:v>
                </c:pt>
                <c:pt idx="57">
                  <c:v>3.1559124099486001E-3</c:v>
                </c:pt>
                <c:pt idx="58">
                  <c:v>3.2079029831201498E-3</c:v>
                </c:pt>
                <c:pt idx="59">
                  <c:v>3.25953024828853E-3</c:v>
                </c:pt>
                <c:pt idx="60">
                  <c:v>3.3107882628613501E-3</c:v>
                </c:pt>
                <c:pt idx="61">
                  <c:v>3.36167138988717E-3</c:v>
                </c:pt>
                <c:pt idx="62">
                  <c:v>3.4121742902115302E-3</c:v>
                </c:pt>
                <c:pt idx="63">
                  <c:v>3.4622919146433499E-3</c:v>
                </c:pt>
                <c:pt idx="64">
                  <c:v>3.5120194961370901E-3</c:v>
                </c:pt>
                <c:pt idx="65">
                  <c:v>3.5613525420080902E-3</c:v>
                </c:pt>
                <c:pt idx="66">
                  <c:v>3.6102868261879899E-3</c:v>
                </c:pt>
                <c:pt idx="67">
                  <c:v>3.6588183815296099E-3</c:v>
                </c:pt>
                <c:pt idx="68">
                  <c:v>3.70694349217458E-3</c:v>
                </c:pt>
                <c:pt idx="69">
                  <c:v>3.7546586859876002E-3</c:v>
                </c:pt>
                <c:pt idx="70">
                  <c:v>3.80196072706629E-3</c:v>
                </c:pt>
                <c:pt idx="71">
                  <c:v>3.8488466083371402E-3</c:v>
                </c:pt>
                <c:pt idx="72">
                  <c:v>3.8953135442411102E-3</c:v>
                </c:pt>
                <c:pt idx="73">
                  <c:v>3.9413589635144903E-3</c:v>
                </c:pt>
                <c:pt idx="74">
                  <c:v>3.9869805020752601E-3</c:v>
                </c:pt>
                <c:pt idx="75">
                  <c:v>4.0321759960147002E-3</c:v>
                </c:pt>
                <c:pt idx="76">
                  <c:v>4.0769434747021599E-3</c:v>
                </c:pt>
                <c:pt idx="77">
                  <c:v>4.1212811540071101E-3</c:v>
                </c:pt>
                <c:pt idx="78">
                  <c:v>4.1651874296408002E-3</c:v>
                </c:pt>
                <c:pt idx="79">
                  <c:v>4.2086608706225302E-3</c:v>
                </c:pt>
                <c:pt idx="80">
                  <c:v>4.2517002128715899E-3</c:v>
                </c:pt>
                <c:pt idx="81">
                  <c:v>4.2943043529292601E-3</c:v>
                </c:pt>
                <c:pt idx="82">
                  <c:v>4.3364723418120197E-3</c:v>
                </c:pt>
                <c:pt idx="83">
                  <c:v>4.3782033789980298E-3</c:v>
                </c:pt>
                <c:pt idx="84">
                  <c:v>4.4194968065480898E-3</c:v>
                </c:pt>
                <c:pt idx="85">
                  <c:v>4.4603521033624001E-3</c:v>
                </c:pt>
                <c:pt idx="86">
                  <c:v>4.5007688795741596E-3</c:v>
                </c:pt>
                <c:pt idx="87">
                  <c:v>4.5407468710805098E-3</c:v>
                </c:pt>
                <c:pt idx="88">
                  <c:v>4.5802859342101701E-3</c:v>
                </c:pt>
                <c:pt idx="89">
                  <c:v>4.61938604052949E-3</c:v>
                </c:pt>
                <c:pt idx="90">
                  <c:v>4.6580472717842204E-3</c:v>
                </c:pt>
                <c:pt idx="91">
                  <c:v>4.6962698149802997E-3</c:v>
                </c:pt>
                <c:pt idx="92">
                  <c:v>4.7340539575988702E-3</c:v>
                </c:pt>
                <c:pt idx="93">
                  <c:v>4.7714000829464998E-3</c:v>
                </c:pt>
                <c:pt idx="94">
                  <c:v>4.8083086656411601E-3</c:v>
                </c:pt>
                <c:pt idx="95">
                  <c:v>4.8447802672292603E-3</c:v>
                </c:pt>
                <c:pt idx="96">
                  <c:v>4.8808155319353102E-3</c:v>
                </c:pt>
                <c:pt idx="97">
                  <c:v>4.9164151825414103E-3</c:v>
                </c:pt>
                <c:pt idx="98">
                  <c:v>4.9515800163951497E-3</c:v>
                </c:pt>
                <c:pt idx="99">
                  <c:v>4.9863109015433798E-3</c:v>
                </c:pt>
                <c:pt idx="100">
                  <c:v>5.0206087729921496E-3</c:v>
                </c:pt>
                <c:pt idx="101">
                  <c:v>5.0544746290876498E-3</c:v>
                </c:pt>
                <c:pt idx="102">
                  <c:v>5.0879095280192896E-3</c:v>
                </c:pt>
                <c:pt idx="103">
                  <c:v>5.1209145844400197E-3</c:v>
                </c:pt>
                <c:pt idx="104">
                  <c:v>5.1534909662035904E-3</c:v>
                </c:pt>
                <c:pt idx="105">
                  <c:v>5.1856398912163704E-3</c:v>
                </c:pt>
                <c:pt idx="106">
                  <c:v>5.2173626243985204E-3</c:v>
                </c:pt>
                <c:pt idx="107">
                  <c:v>5.2486604747576902E-3</c:v>
                </c:pt>
                <c:pt idx="108">
                  <c:v>5.2795347925661601E-3</c:v>
                </c:pt>
                <c:pt idx="109">
                  <c:v>5.3099869666454096E-3</c:v>
                </c:pt>
                <c:pt idx="110">
                  <c:v>5.3400184217501602E-3</c:v>
                </c:pt>
                <c:pt idx="111">
                  <c:v>5.3696306160532104E-3</c:v>
                </c:pt>
                <c:pt idx="112">
                  <c:v>5.3988250387264998E-3</c:v>
                </c:pt>
                <c:pt idx="113">
                  <c:v>5.4276032076174298E-3</c:v>
                </c:pt>
                <c:pt idx="114">
                  <c:v>5.4559666670160999E-3</c:v>
                </c:pt>
                <c:pt idx="115">
                  <c:v>5.4839169855121399E-3</c:v>
                </c:pt>
                <c:pt idx="116">
                  <c:v>5.5114557539393703E-3</c:v>
                </c:pt>
                <c:pt idx="117">
                  <c:v>5.5385845834032901E-3</c:v>
                </c:pt>
                <c:pt idx="118">
                  <c:v>5.5653051033923403E-3</c:v>
                </c:pt>
                <c:pt idx="119">
                  <c:v>5.5916189599676596E-3</c:v>
                </c:pt>
                <c:pt idx="120">
                  <c:v>5.6175278140296698E-3</c:v>
                </c:pt>
                <c:pt idx="121">
                  <c:v>5.6430333396603602E-3</c:v>
                </c:pt>
                <c:pt idx="122">
                  <c:v>5.6681372225375597E-3</c:v>
                </c:pt>
                <c:pt idx="123">
                  <c:v>5.6928411584189799E-3</c:v>
                </c:pt>
                <c:pt idx="124">
                  <c:v>5.7171468516951998E-3</c:v>
                </c:pt>
                <c:pt idx="125">
                  <c:v>5.74105601400632E-3</c:v>
                </c:pt>
                <c:pt idx="126">
                  <c:v>5.7645703629238404E-3</c:v>
                </c:pt>
                <c:pt idx="127">
                  <c:v>5.7876916206932296E-3</c:v>
                </c:pt>
                <c:pt idx="128">
                  <c:v>5.81042151303463E-3</c:v>
                </c:pt>
                <c:pt idx="129">
                  <c:v>5.8327617680016403E-3</c:v>
                </c:pt>
                <c:pt idx="130">
                  <c:v>5.8547141148954304E-3</c:v>
                </c:pt>
                <c:pt idx="131">
                  <c:v>5.8762802832304497E-3</c:v>
                </c:pt>
                <c:pt idx="132">
                  <c:v>5.8974620017521904E-3</c:v>
                </c:pt>
                <c:pt idx="133">
                  <c:v>5.9182609975041598E-3</c:v>
                </c:pt>
                <c:pt idx="134">
                  <c:v>5.9386789949421202E-3</c:v>
                </c:pt>
                <c:pt idx="135">
                  <c:v>5.9587177150927104E-3</c:v>
                </c:pt>
                <c:pt idx="136">
                  <c:v>5.9783788747584301E-3</c:v>
                </c:pt>
                <c:pt idx="137">
                  <c:v>5.9976641857617903E-3</c:v>
                </c:pt>
                <c:pt idx="138">
                  <c:v>6.0165753542321902E-3</c:v>
                </c:pt>
                <c:pt idx="139">
                  <c:v>6.0351140799298902E-3</c:v>
                </c:pt>
                <c:pt idx="140">
                  <c:v>6.0532820556089204E-3</c:v>
                </c:pt>
                <c:pt idx="141">
                  <c:v>6.0710809664140898E-3</c:v>
                </c:pt>
                <c:pt idx="142">
                  <c:v>6.0885124893135601E-3</c:v>
                </c:pt>
                <c:pt idx="143">
                  <c:v>6.1055782925638199E-3</c:v>
                </c:pt>
                <c:pt idx="144">
                  <c:v>6.1222800352054201E-3</c:v>
                </c:pt>
                <c:pt idx="145">
                  <c:v>6.1386193665903801E-3</c:v>
                </c:pt>
                <c:pt idx="146">
                  <c:v>6.1545979259375796E-3</c:v>
                </c:pt>
                <c:pt idx="147">
                  <c:v>6.1702173419149204E-3</c:v>
                </c:pt>
                <c:pt idx="148">
                  <c:v>6.1854792322494903E-3</c:v>
                </c:pt>
                <c:pt idx="149">
                  <c:v>6.2003852033619099E-3</c:v>
                </c:pt>
                <c:pt idx="150">
                  <c:v>6.2149368500256999E-3</c:v>
                </c:pt>
                <c:pt idx="151">
                  <c:v>6.2291357550484103E-3</c:v>
                </c:pt>
                <c:pt idx="152">
                  <c:v>6.2429834889753703E-3</c:v>
                </c:pt>
                <c:pt idx="153">
                  <c:v>6.2564816098149897E-3</c:v>
                </c:pt>
                <c:pt idx="154">
                  <c:v>6.2696316627833702E-3</c:v>
                </c:pt>
                <c:pt idx="155">
                  <c:v>6.2824351800671203E-3</c:v>
                </c:pt>
                <c:pt idx="156">
                  <c:v>6.2948936806073996E-3</c:v>
                </c:pt>
                <c:pt idx="157">
                  <c:v>6.3070086698967303E-3</c:v>
                </c:pt>
                <c:pt idx="158">
                  <c:v>6.3187816397963998E-3</c:v>
                </c:pt>
                <c:pt idx="159">
                  <c:v>6.3302140683674001E-3</c:v>
                </c:pt>
                <c:pt idx="160">
                  <c:v>6.3413074197163997E-3</c:v>
                </c:pt>
                <c:pt idx="161">
                  <c:v>6.3520631438565602E-3</c:v>
                </c:pt>
                <c:pt idx="162">
                  <c:v>6.3624826765804401E-3</c:v>
                </c:pt>
                <c:pt idx="163">
                  <c:v>6.3725674393476399E-3</c:v>
                </c:pt>
                <c:pt idx="164">
                  <c:v>6.3823188391825304E-3</c:v>
                </c:pt>
                <c:pt idx="165">
                  <c:v>6.39173826858509E-3</c:v>
                </c:pt>
                <c:pt idx="166">
                  <c:v>6.4008271054512402E-3</c:v>
                </c:pt>
                <c:pt idx="167">
                  <c:v>6.4095867130042599E-3</c:v>
                </c:pt>
                <c:pt idx="168">
                  <c:v>6.4180184397357497E-3</c:v>
                </c:pt>
                <c:pt idx="169">
                  <c:v>6.4261236193558502E-3</c:v>
                </c:pt>
                <c:pt idx="170">
                  <c:v>6.4339035707512903E-3</c:v>
                </c:pt>
                <c:pt idx="171">
                  <c:v>6.4413595979532796E-3</c:v>
                </c:pt>
                <c:pt idx="172">
                  <c:v>6.4484929901121001E-3</c:v>
                </c:pt>
                <c:pt idx="173">
                  <c:v>6.4553050214780699E-3</c:v>
                </c:pt>
                <c:pt idx="174">
                  <c:v>6.4617969513912701E-3</c:v>
                </c:pt>
                <c:pt idx="175">
                  <c:v>6.4679700242769901E-3</c:v>
                </c:pt>
                <c:pt idx="176">
                  <c:v>6.4738254696462402E-3</c:v>
                </c:pt>
                <c:pt idx="177">
                  <c:v>6.4793645021025302E-3</c:v>
                </c:pt>
                <c:pt idx="178">
                  <c:v>6.4845883213555102E-3</c:v>
                </c:pt>
                <c:pt idx="179">
                  <c:v>6.4894981122368403E-3</c:v>
                </c:pt>
                <c:pt idx="180">
                  <c:v>6.4940950447226501E-3</c:v>
                </c:pt>
                <c:pt idx="181">
                  <c:v>6.4983802739597297E-3</c:v>
                </c:pt>
                <c:pt idx="182">
                  <c:v>6.5023549402962203E-3</c:v>
                </c:pt>
                <c:pt idx="183">
                  <c:v>6.5060201693143997E-3</c:v>
                </c:pt>
                <c:pt idx="184">
                  <c:v>6.5093770718699703E-3</c:v>
                </c:pt>
                <c:pt idx="185">
                  <c:v>6.5124267441314604E-3</c:v>
                </c:pt>
                <c:pt idx="186">
                  <c:v>6.5151702676245404E-3</c:v>
                </c:pt>
                <c:pt idx="187">
                  <c:v>6.51760870927831E-3</c:v>
                </c:pt>
                <c:pt idx="188">
                  <c:v>6.5197431214745602E-3</c:v>
                </c:pt>
                <c:pt idx="189">
                  <c:v>6.5215745420989296E-3</c:v>
                </c:pt>
                <c:pt idx="190">
                  <c:v>6.5231039945948602E-3</c:v>
                </c:pt>
                <c:pt idx="191">
                  <c:v>6.5243324880180902E-3</c:v>
                </c:pt>
                <c:pt idx="192">
                  <c:v>6.52526101709481E-3</c:v>
                </c:pt>
                <c:pt idx="193">
                  <c:v>6.5258905622796E-3</c:v>
                </c:pt>
                <c:pt idx="194">
                  <c:v>6.5262220898159003E-3</c:v>
                </c:pt>
                <c:pt idx="195">
                  <c:v>6.5262565517973103E-3</c:v>
                </c:pt>
                <c:pt idx="196">
                  <c:v>6.5259948862302197E-3</c:v>
                </c:pt>
                <c:pt idx="197">
                  <c:v>6.5254380170969503E-3</c:v>
                </c:pt>
                <c:pt idx="198">
                  <c:v>6.5245868544199902E-3</c:v>
                </c:pt>
                <c:pt idx="199">
                  <c:v>6.5234422943269699E-3</c:v>
                </c:pt>
                <c:pt idx="200">
                  <c:v>6.52200521911639E-3</c:v>
                </c:pt>
                <c:pt idx="201">
                  <c:v>6.5202764973230597E-3</c:v>
                </c:pt>
                <c:pt idx="202">
                  <c:v>6.5182569837848002E-3</c:v>
                </c:pt>
                <c:pt idx="203">
                  <c:v>6.51594751970866E-3</c:v>
                </c:pt>
                <c:pt idx="204">
                  <c:v>6.5133489327379697E-3</c:v>
                </c:pt>
                <c:pt idx="205">
                  <c:v>6.5104620370184099E-3</c:v>
                </c:pt>
                <c:pt idx="206">
                  <c:v>6.5072876332649097E-3</c:v>
                </c:pt>
                <c:pt idx="207">
                  <c:v>6.5038265088285998E-3</c:v>
                </c:pt>
                <c:pt idx="208">
                  <c:v>6.5000794377623999E-3</c:v>
                </c:pt>
                <c:pt idx="209">
                  <c:v>6.4960471808876404E-3</c:v>
                </c:pt>
                <c:pt idx="210">
                  <c:v>6.4917304858590104E-3</c:v>
                </c:pt>
                <c:pt idx="211">
                  <c:v>6.48713008723068E-3</c:v>
                </c:pt>
                <c:pt idx="212">
                  <c:v>6.4822467065204399E-3</c:v>
                </c:pt>
                <c:pt idx="213">
                  <c:v>6.4770810522735102E-3</c:v>
                </c:pt>
                <c:pt idx="214">
                  <c:v>6.4716338201271199E-3</c:v>
                </c:pt>
                <c:pt idx="215">
                  <c:v>6.4659056928726101E-3</c:v>
                </c:pt>
                <c:pt idx="216">
                  <c:v>6.4598973405180097E-3</c:v>
                </c:pt>
                <c:pt idx="217">
                  <c:v>6.45360942034929E-3</c:v>
                </c:pt>
                <c:pt idx="218">
                  <c:v>6.4470425769906498E-3</c:v>
                </c:pt>
                <c:pt idx="219">
                  <c:v>6.4401974424649396E-3</c:v>
                </c:pt>
                <c:pt idx="220">
                  <c:v>6.43307463625195E-3</c:v>
                </c:pt>
                <c:pt idx="221">
                  <c:v>6.4256747653465302E-3</c:v>
                </c:pt>
                <c:pt idx="222">
                  <c:v>6.4179984243157399E-3</c:v>
                </c:pt>
                <c:pt idx="223">
                  <c:v>6.4100461953538997E-3</c:v>
                </c:pt>
                <c:pt idx="224">
                  <c:v>6.4018186483382799E-3</c:v>
                </c:pt>
                <c:pt idx="225">
                  <c:v>6.3933163408828198E-3</c:v>
                </c:pt>
                <c:pt idx="226">
                  <c:v>6.3845398183903198E-3</c:v>
                </c:pt>
                <c:pt idx="227">
                  <c:v>6.3754896141046099E-3</c:v>
                </c:pt>
                <c:pt idx="228">
                  <c:v>6.3661662491599899E-3</c:v>
                </c:pt>
                <c:pt idx="229">
                  <c:v>6.3565702326317001E-3</c:v>
                </c:pt>
                <c:pt idx="230">
                  <c:v>6.3467020615825299E-3</c:v>
                </c:pt>
                <c:pt idx="231">
                  <c:v>6.3365622211105999E-3</c:v>
                </c:pt>
                <c:pt idx="232">
                  <c:v>6.3261511843939596E-3</c:v>
                </c:pt>
                <c:pt idx="233">
                  <c:v>6.3154694127355001E-3</c:v>
                </c:pt>
                <c:pt idx="234">
                  <c:v>6.3045173556057202E-3</c:v>
                </c:pt>
                <c:pt idx="235">
                  <c:v>6.2932954506835503E-3</c:v>
                </c:pt>
                <c:pt idx="236">
                  <c:v>6.2818041238975096E-3</c:v>
                </c:pt>
                <c:pt idx="237">
                  <c:v>6.27004378946422E-3</c:v>
                </c:pt>
                <c:pt idx="238">
                  <c:v>6.2580148499256699E-3</c:v>
                </c:pt>
                <c:pt idx="239">
                  <c:v>6.2457176961855602E-3</c:v>
                </c:pt>
                <c:pt idx="240">
                  <c:v>6.2331527075436396E-3</c:v>
                </c:pt>
                <c:pt idx="241">
                  <c:v>6.22032025172974E-3</c:v>
                </c:pt>
                <c:pt idx="242">
                  <c:v>6.2072206849349502E-3</c:v>
                </c:pt>
                <c:pt idx="243">
                  <c:v>6.1938543518419101E-3</c:v>
                </c:pt>
                <c:pt idx="244">
                  <c:v>6.1802215856546E-3</c:v>
                </c:pt>
                <c:pt idx="245">
                  <c:v>6.1663227081245201E-3</c:v>
                </c:pt>
                <c:pt idx="246">
                  <c:v>6.1521580295778901E-3</c:v>
                </c:pt>
                <c:pt idx="247">
                  <c:v>6.1377278489392296E-3</c:v>
                </c:pt>
                <c:pt idx="248">
                  <c:v>6.1230324537546801E-3</c:v>
                </c:pt>
                <c:pt idx="249">
                  <c:v>6.1080721202136602E-3</c:v>
                </c:pt>
                <c:pt idx="250">
                  <c:v>6.0928471131677601E-3</c:v>
                </c:pt>
                <c:pt idx="251">
                  <c:v>6.0773576861506201E-3</c:v>
                </c:pt>
                <c:pt idx="252">
                  <c:v>6.0616040813933599E-3</c:v>
                </c:pt>
                <c:pt idx="253">
                  <c:v>6.0455865298401903E-3</c:v>
                </c:pt>
                <c:pt idx="254">
                  <c:v>6.0293052511625703E-3</c:v>
                </c:pt>
                <c:pt idx="255">
                  <c:v>6.0127604537701601E-3</c:v>
                </c:pt>
                <c:pt idx="256">
                  <c:v>5.9959523348222304E-3</c:v>
                </c:pt>
                <c:pt idx="257">
                  <c:v>5.9788810802361902E-3</c:v>
                </c:pt>
                <c:pt idx="258">
                  <c:v>5.9615468646937999E-3</c:v>
                </c:pt>
                <c:pt idx="259">
                  <c:v>5.9439498516485299E-3</c:v>
                </c:pt>
                <c:pt idx="260">
                  <c:v>5.9260901933276301E-3</c:v>
                </c:pt>
                <c:pt idx="261">
                  <c:v>5.9079680307350902E-3</c:v>
                </c:pt>
                <c:pt idx="262">
                  <c:v>5.8895834936524604E-3</c:v>
                </c:pt>
                <c:pt idx="263">
                  <c:v>5.8709367006369896E-3</c:v>
                </c:pt>
                <c:pt idx="264">
                  <c:v>5.8520277590189901E-3</c:v>
                </c:pt>
                <c:pt idx="265">
                  <c:v>5.8328567648977198E-3</c:v>
                </c:pt>
                <c:pt idx="266">
                  <c:v>5.8134238031339698E-3</c:v>
                </c:pt>
                <c:pt idx="267">
                  <c:v>5.7937289473426502E-3</c:v>
                </c:pt>
                <c:pt idx="268">
                  <c:v>5.7737722598833301E-3</c:v>
                </c:pt>
                <c:pt idx="269">
                  <c:v>5.7535537918474199E-3</c:v>
                </c:pt>
                <c:pt idx="270">
                  <c:v>5.7330735830459396E-3</c:v>
                </c:pt>
                <c:pt idx="271">
                  <c:v>5.7123316619932798E-3</c:v>
                </c:pt>
                <c:pt idx="272">
                  <c:v>5.6913280458909202E-3</c:v>
                </c:pt>
                <c:pt idx="273">
                  <c:v>5.6700627406081703E-3</c:v>
                </c:pt>
                <c:pt idx="274">
                  <c:v>5.6485357406611198E-3</c:v>
                </c:pt>
                <c:pt idx="275">
                  <c:v>5.6267470291905099E-3</c:v>
                </c:pt>
                <c:pt idx="276">
                  <c:v>5.6046965779368799E-3</c:v>
                </c:pt>
                <c:pt idx="277">
                  <c:v>5.5823843472146001E-3</c:v>
                </c:pt>
                <c:pt idx="278">
                  <c:v>5.5598102858823604E-3</c:v>
                </c:pt>
                <c:pt idx="279">
                  <c:v>5.5369743313142704E-3</c:v>
                </c:pt>
                <c:pt idx="280">
                  <c:v>5.5138764093663603E-3</c:v>
                </c:pt>
                <c:pt idx="281">
                  <c:v>5.49051643434315E-3</c:v>
                </c:pt>
                <c:pt idx="282">
                  <c:v>5.4668943089606296E-3</c:v>
                </c:pt>
                <c:pt idx="283">
                  <c:v>5.4430099243087497E-3</c:v>
                </c:pt>
                <c:pt idx="284">
                  <c:v>5.4188631598100197E-3</c:v>
                </c:pt>
                <c:pt idx="285">
                  <c:v>5.39445388317762E-3</c:v>
                </c:pt>
                <c:pt idx="286">
                  <c:v>5.3697819503710498E-3</c:v>
                </c:pt>
                <c:pt idx="287">
                  <c:v>5.3448472055487297E-3</c:v>
                </c:pt>
                <c:pt idx="288">
                  <c:v>5.3196494810196001E-3</c:v>
                </c:pt>
                <c:pt idx="289">
                  <c:v>5.2941885971915801E-3</c:v>
                </c:pt>
                <c:pt idx="290">
                  <c:v>5.2684643625191202E-3</c:v>
                </c:pt>
                <c:pt idx="291">
                  <c:v>5.2424765734465101E-3</c:v>
                </c:pt>
                <c:pt idx="292">
                  <c:v>5.21622501435123E-3</c:v>
                </c:pt>
                <c:pt idx="293">
                  <c:v>5.1897094574824302E-3</c:v>
                </c:pt>
                <c:pt idx="294">
                  <c:v>5.1629296629004898E-3</c:v>
                </c:pt>
                <c:pt idx="295">
                  <c:v>5.1358853784102499E-3</c:v>
                </c:pt>
                <c:pt idx="296">
                  <c:v>5.1085763394947302E-3</c:v>
                </c:pt>
                <c:pt idx="297">
                  <c:v>5.0810022692454899E-3</c:v>
                </c:pt>
                <c:pt idx="298">
                  <c:v>5.0531628782899702E-3</c:v>
                </c:pt>
                <c:pt idx="299">
                  <c:v>5.0250578647175999E-3</c:v>
                </c:pt>
                <c:pt idx="300">
                  <c:v>4.9966869140019498E-3</c:v>
                </c:pt>
                <c:pt idx="301">
                  <c:v>4.9680496989211497E-3</c:v>
                </c:pt>
                <c:pt idx="302">
                  <c:v>4.9391458794756397E-3</c:v>
                </c:pt>
                <c:pt idx="303">
                  <c:v>4.9099751028031501E-3</c:v>
                </c:pt>
                <c:pt idx="304">
                  <c:v>4.8805370030906101E-3</c:v>
                </c:pt>
                <c:pt idx="305">
                  <c:v>4.8508312014832198E-3</c:v>
                </c:pt>
                <c:pt idx="306">
                  <c:v>4.8208573059922996E-3</c:v>
                </c:pt>
                <c:pt idx="307">
                  <c:v>4.7906149113978403E-3</c:v>
                </c:pt>
                <c:pt idx="308">
                  <c:v>4.76010359915031E-3</c:v>
                </c:pt>
                <c:pt idx="309">
                  <c:v>4.7293229372677801E-3</c:v>
                </c:pt>
                <c:pt idx="310">
                  <c:v>4.69827248023145E-3</c:v>
                </c:pt>
                <c:pt idx="311">
                  <c:v>4.66695176887706E-3</c:v>
                </c:pt>
                <c:pt idx="312">
                  <c:v>4.6353603302842798E-3</c:v>
                </c:pt>
                <c:pt idx="313">
                  <c:v>4.6034976776614502E-3</c:v>
                </c:pt>
                <c:pt idx="314">
                  <c:v>4.5713633102288003E-3</c:v>
                </c:pt>
                <c:pt idx="315">
                  <c:v>4.5389567130965499E-3</c:v>
                </c:pt>
                <c:pt idx="316">
                  <c:v>4.50627735714146E-3</c:v>
                </c:pt>
                <c:pt idx="317">
                  <c:v>4.4733246988787898E-3</c:v>
                </c:pt>
                <c:pt idx="318">
                  <c:v>4.4400981803310504E-3</c:v>
                </c:pt>
                <c:pt idx="319">
                  <c:v>4.4065972288933096E-3</c:v>
                </c:pt>
                <c:pt idx="320">
                  <c:v>4.3728212571945996E-3</c:v>
                </c:pt>
                <c:pt idx="321">
                  <c:v>4.3387696629564104E-3</c:v>
                </c:pt>
                <c:pt idx="322">
                  <c:v>4.30444182884603E-3</c:v>
                </c:pt>
                <c:pt idx="323">
                  <c:v>4.26983712232784E-3</c:v>
                </c:pt>
                <c:pt idx="324">
                  <c:v>4.2349548955083203E-3</c:v>
                </c:pt>
                <c:pt idx="325">
                  <c:v>4.1997944849800298E-3</c:v>
                </c:pt>
                <c:pt idx="326">
                  <c:v>4.1643552116585698E-3</c:v>
                </c:pt>
                <c:pt idx="327">
                  <c:v>4.1286363806172502E-3</c:v>
                </c:pt>
                <c:pt idx="328">
                  <c:v>4.0926372809167401E-3</c:v>
                </c:pt>
                <c:pt idx="329">
                  <c:v>4.0563571854306101E-3</c:v>
                </c:pt>
                <c:pt idx="330">
                  <c:v>4.0197953506658302E-3</c:v>
                </c:pt>
                <c:pt idx="331">
                  <c:v>3.9829510165800101E-3</c:v>
                </c:pt>
                <c:pt idx="332">
                  <c:v>3.9458234063921398E-3</c:v>
                </c:pt>
                <c:pt idx="333">
                  <c:v>3.9084117263902297E-3</c:v>
                </c:pt>
                <c:pt idx="334">
                  <c:v>3.87071516573321E-3</c:v>
                </c:pt>
                <c:pt idx="335">
                  <c:v>3.8327328962477099E-3</c:v>
                </c:pt>
                <c:pt idx="336">
                  <c:v>3.7944640722204202E-3</c:v>
                </c:pt>
                <c:pt idx="337">
                  <c:v>3.75590783018446E-3</c:v>
                </c:pt>
                <c:pt idx="338">
                  <c:v>3.71706328870093E-3</c:v>
                </c:pt>
                <c:pt idx="339">
                  <c:v>3.6779295481348898E-3</c:v>
                </c:pt>
                <c:pt idx="340">
                  <c:v>3.6385056904250398E-3</c:v>
                </c:pt>
                <c:pt idx="341">
                  <c:v>3.5987907788491398E-3</c:v>
                </c:pt>
                <c:pt idx="342">
                  <c:v>3.55878385778191E-3</c:v>
                </c:pt>
                <c:pt idx="343">
                  <c:v>3.51848395244785E-3</c:v>
                </c:pt>
                <c:pt idx="344">
                  <c:v>3.47789006866753E-3</c:v>
                </c:pt>
                <c:pt idx="345">
                  <c:v>3.4370011925975901E-3</c:v>
                </c:pt>
                <c:pt idx="346">
                  <c:v>3.3958162904645598E-3</c:v>
                </c:pt>
                <c:pt idx="347">
                  <c:v>3.35433430829151E-3</c:v>
                </c:pt>
                <c:pt idx="348">
                  <c:v>3.3125541716183399E-3</c:v>
                </c:pt>
                <c:pt idx="349">
                  <c:v>3.2704747852138902E-3</c:v>
                </c:pt>
                <c:pt idx="350">
                  <c:v>3.2280950327833202E-3</c:v>
                </c:pt>
                <c:pt idx="351">
                  <c:v>3.1854137766646699E-3</c:v>
                </c:pt>
                <c:pt idx="352">
                  <c:v>3.1424298575215598E-3</c:v>
                </c:pt>
                <c:pt idx="353">
                  <c:v>3.0991420940251601E-3</c:v>
                </c:pt>
                <c:pt idx="354">
                  <c:v>3.0555492825290699E-3</c:v>
                </c:pt>
                <c:pt idx="355">
                  <c:v>3.0116501967369998E-3</c:v>
                </c:pt>
                <c:pt idx="356">
                  <c:v>2.9674435873609001E-3</c:v>
                </c:pt>
                <c:pt idx="357">
                  <c:v>2.92292818177054E-3</c:v>
                </c:pt>
                <c:pt idx="358">
                  <c:v>2.8781026836346198E-3</c:v>
                </c:pt>
                <c:pt idx="359">
                  <c:v>2.8329657725525001E-3</c:v>
                </c:pt>
                <c:pt idx="360">
                  <c:v>2.7875161036764501E-3</c:v>
                </c:pt>
                <c:pt idx="361">
                  <c:v>2.7417523073242499E-3</c:v>
                </c:pt>
                <c:pt idx="362">
                  <c:v>2.6956729885827101E-3</c:v>
                </c:pt>
                <c:pt idx="363">
                  <c:v>2.6492767268993002E-3</c:v>
                </c:pt>
                <c:pt idx="364">
                  <c:v>2.6025620756645299E-3</c:v>
                </c:pt>
                <c:pt idx="365">
                  <c:v>2.55552756178335E-3</c:v>
                </c:pt>
                <c:pt idx="366">
                  <c:v>2.5081716852350402E-3</c:v>
                </c:pt>
                <c:pt idx="367">
                  <c:v>2.4604929186222099E-3</c:v>
                </c:pt>
                <c:pt idx="368">
                  <c:v>2.4124897067075001E-3</c:v>
                </c:pt>
                <c:pt idx="369">
                  <c:v>2.36416046593804E-3</c:v>
                </c:pt>
                <c:pt idx="370">
                  <c:v>2.3155035839583101E-3</c:v>
                </c:pt>
                <c:pt idx="371">
                  <c:v>2.2665174191092399E-3</c:v>
                </c:pt>
                <c:pt idx="372">
                  <c:v>2.2172002999138901E-3</c:v>
                </c:pt>
                <c:pt idx="373">
                  <c:v>2.1675505245509902E-3</c:v>
                </c:pt>
                <c:pt idx="374">
                  <c:v>2.1175663603126499E-3</c:v>
                </c:pt>
                <c:pt idx="375">
                  <c:v>2.0672460430483201E-3</c:v>
                </c:pt>
                <c:pt idx="376">
                  <c:v>2.0165877765937102E-3</c:v>
                </c:pt>
                <c:pt idx="377">
                  <c:v>1.9655897321845198E-3</c:v>
                </c:pt>
                <c:pt idx="378">
                  <c:v>1.91425004785409E-3</c:v>
                </c:pt>
                <c:pt idx="379">
                  <c:v>1.86256682781386E-3</c:v>
                </c:pt>
                <c:pt idx="380">
                  <c:v>1.8105381418189799E-3</c:v>
                </c:pt>
                <c:pt idx="381">
                  <c:v>1.75816202451374E-3</c:v>
                </c:pt>
                <c:pt idx="382">
                  <c:v>1.7054364747614301E-3</c:v>
                </c:pt>
                <c:pt idx="383">
                  <c:v>1.6523594549534199E-3</c:v>
                </c:pt>
                <c:pt idx="384">
                  <c:v>1.5989288903010201E-3</c:v>
                </c:pt>
                <c:pt idx="385">
                  <c:v>1.54514266810618E-3</c:v>
                </c:pt>
                <c:pt idx="386">
                  <c:v>1.4909986370113999E-3</c:v>
                </c:pt>
                <c:pt idx="387">
                  <c:v>1.4364946062298399E-3</c:v>
                </c:pt>
                <c:pt idx="388">
                  <c:v>1.3816283447526799E-3</c:v>
                </c:pt>
                <c:pt idx="389">
                  <c:v>1.32639758053314E-3</c:v>
                </c:pt>
                <c:pt idx="390">
                  <c:v>1.27079999964832E-3</c:v>
                </c:pt>
                <c:pt idx="391">
                  <c:v>1.21483324543671E-3</c:v>
                </c:pt>
                <c:pt idx="392">
                  <c:v>1.1584949176090601E-3</c:v>
                </c:pt>
                <c:pt idx="393">
                  <c:v>1.1017825713355799E-3</c:v>
                </c:pt>
                <c:pt idx="394">
                  <c:v>1.0446937163045001E-3</c:v>
                </c:pt>
                <c:pt idx="395">
                  <c:v>9.8722581575406911E-4</c:v>
                </c:pt>
                <c:pt idx="396">
                  <c:v>9.2937628547465996E-4</c:v>
                </c:pt>
                <c:pt idx="397">
                  <c:v>8.7114249278246098E-4</c:v>
                </c:pt>
                <c:pt idx="398">
                  <c:v>8.1252175546086105E-4</c:v>
                </c:pt>
                <c:pt idx="399">
                  <c:v>7.5351134067085698E-4</c:v>
                </c:pt>
                <c:pt idx="400">
                  <c:v>6.9410846382839597E-4</c:v>
                </c:pt>
                <c:pt idx="401">
                  <c:v>6.3431028744632295E-4</c:v>
                </c:pt>
                <c:pt idx="402">
                  <c:v>5.7411391994193102E-4</c:v>
                </c:pt>
                <c:pt idx="403">
                  <c:v>5.1351641440680704E-4</c:v>
                </c:pt>
                <c:pt idx="404">
                  <c:v>4.5251476733845802E-4</c:v>
                </c:pt>
                <c:pt idx="405">
                  <c:v>3.9110591733303401E-4</c:v>
                </c:pt>
                <c:pt idx="406">
                  <c:v>3.2928674373517E-4</c:v>
                </c:pt>
                <c:pt idx="407">
                  <c:v>2.67054065246498E-4</c:v>
                </c:pt>
                <c:pt idx="408">
                  <c:v>2.04404638488702E-4</c:v>
                </c:pt>
                <c:pt idx="409">
                  <c:v>1.4133515652114601E-4</c:v>
                </c:pt>
                <c:pt idx="410">
                  <c:v>7.7842247309370903E-5</c:v>
                </c:pt>
                <c:pt idx="411">
                  <c:v>1.39224721447738E-5</c:v>
                </c:pt>
                <c:pt idx="412">
                  <c:v>-5.04276759878214E-5</c:v>
                </c:pt>
                <c:pt idx="413">
                  <c:v>-1.1521177409715999E-4</c:v>
                </c:pt>
                <c:pt idx="414">
                  <c:v>-1.8043347092845701E-4</c:v>
                </c:pt>
                <c:pt idx="415">
                  <c:v>-2.46096488764107E-4</c:v>
                </c:pt>
                <c:pt idx="416">
                  <c:v>-3.1220462528630999E-4</c:v>
                </c:pt>
                <c:pt idx="417">
                  <c:v>-3.7876175550142702E-4</c:v>
                </c:pt>
                <c:pt idx="418">
                  <c:v>-4.45771833732263E-4</c:v>
                </c:pt>
                <c:pt idx="419">
                  <c:v>-5.1323889567695704E-4</c:v>
                </c:pt>
                <c:pt idx="420">
                  <c:v>-5.8116706054152096E-4</c:v>
                </c:pt>
                <c:pt idx="421">
                  <c:v>-6.4956053324510701E-4</c:v>
                </c:pt>
                <c:pt idx="422">
                  <c:v>-7.1842360670434295E-4</c:v>
                </c:pt>
                <c:pt idx="423">
                  <c:v>-7.8776066419804604E-4</c:v>
                </c:pt>
                <c:pt idx="424">
                  <c:v>-8.5757618181765498E-4</c:v>
                </c:pt>
                <c:pt idx="425">
                  <c:v>-9.2787473100497495E-4</c:v>
                </c:pt>
                <c:pt idx="426">
                  <c:v>-9.9866098118311692E-4</c:v>
                </c:pt>
                <c:pt idx="427">
                  <c:v>-1.06993970248264E-3</c:v>
                </c:pt>
                <c:pt idx="428">
                  <c:v>-1.1417157685704299E-3</c:v>
                </c:pt>
                <c:pt idx="429">
                  <c:v>-1.2139941595822E-3</c:v>
                </c:pt>
                <c:pt idx="430">
                  <c:v>-1.28677996516543E-3</c:v>
                </c:pt>
                <c:pt idx="431">
                  <c:v>-1.36007838763854E-3</c:v>
                </c:pt>
                <c:pt idx="432">
                  <c:v>-1.4338947452694299E-3</c:v>
                </c:pt>
                <c:pt idx="433">
                  <c:v>-1.5082344756811E-3</c:v>
                </c:pt>
                <c:pt idx="434">
                  <c:v>-1.58310313938835E-3</c:v>
                </c:pt>
                <c:pt idx="435">
                  <c:v>-1.6585064234749601E-3</c:v>
                </c:pt>
                <c:pt idx="436">
                  <c:v>-1.73445014541385E-3</c:v>
                </c:pt>
                <c:pt idx="437">
                  <c:v>-1.81094025704058E-3</c:v>
                </c:pt>
                <c:pt idx="438">
                  <c:v>-1.8879828486870101E-3</c:v>
                </c:pt>
                <c:pt idx="439">
                  <c:v>-1.9655841534806399E-3</c:v>
                </c:pt>
                <c:pt idx="440">
                  <c:v>-2.0437505518223899E-3</c:v>
                </c:pt>
                <c:pt idx="441">
                  <c:v>-2.12248857604704E-3</c:v>
                </c:pt>
                <c:pt idx="442">
                  <c:v>-2.2018049152785898E-3</c:v>
                </c:pt>
                <c:pt idx="443">
                  <c:v>-2.2817064204899802E-3</c:v>
                </c:pt>
                <c:pt idx="444">
                  <c:v>-2.3622001097774602E-3</c:v>
                </c:pt>
                <c:pt idx="445">
                  <c:v>-2.4432931738599E-3</c:v>
                </c:pt>
                <c:pt idx="446">
                  <c:v>-2.5249929818174999E-3</c:v>
                </c:pt>
                <c:pt idx="447">
                  <c:v>-2.6073070870792298E-3</c:v>
                </c:pt>
                <c:pt idx="448">
                  <c:v>-2.69024323367605E-3</c:v>
                </c:pt>
                <c:pt idx="449">
                  <c:v>-2.7738093627701502E-3</c:v>
                </c:pt>
                <c:pt idx="450">
                  <c:v>-2.8580136194803099E-3</c:v>
                </c:pt>
                <c:pt idx="451">
                  <c:v>-2.9428643600152601E-3</c:v>
                </c:pt>
                <c:pt idx="452">
                  <c:v>-3.02837015913454E-3</c:v>
                </c:pt>
                <c:pt idx="453">
                  <c:v>-3.1145398179558401E-3</c:v>
                </c:pt>
                <c:pt idx="454">
                  <c:v>-3.2013823721271E-3</c:v>
                </c:pt>
                <c:pt idx="455">
                  <c:v>-3.28890710038464E-3</c:v>
                </c:pt>
                <c:pt idx="456">
                  <c:v>-3.3771235335225401E-3</c:v>
                </c:pt>
                <c:pt idx="457">
                  <c:v>-3.4660414637924901E-3</c:v>
                </c:pt>
                <c:pt idx="458">
                  <c:v>-3.5556709547654602E-3</c:v>
                </c:pt>
                <c:pt idx="459">
                  <c:v>-3.6460223516772798E-3</c:v>
                </c:pt>
                <c:pt idx="460">
                  <c:v>-3.7371062922948802E-3</c:v>
                </c:pt>
                <c:pt idx="461">
                  <c:v>-3.8289337183258902E-3</c:v>
                </c:pt>
                <c:pt idx="462">
                  <c:v>-3.9215158874154298E-3</c:v>
                </c:pt>
                <c:pt idx="463">
                  <c:v>-4.01486438575908E-3</c:v>
                </c:pt>
                <c:pt idx="464">
                  <c:v>-4.10899114137671E-3</c:v>
                </c:pt>
                <c:pt idx="465">
                  <c:v>-4.2039084380866504E-3</c:v>
                </c:pt>
                <c:pt idx="466">
                  <c:v>-4.2996289302273498E-3</c:v>
                </c:pt>
                <c:pt idx="467">
                  <c:v>-4.3961656581765502E-3</c:v>
                </c:pt>
                <c:pt idx="468">
                  <c:v>-4.49353206471998E-3</c:v>
                </c:pt>
                <c:pt idx="469">
                  <c:v>-4.5917420123265098E-3</c:v>
                </c:pt>
                <c:pt idx="470">
                  <c:v>-4.6908098013966996E-3</c:v>
                </c:pt>
                <c:pt idx="471">
                  <c:v>-4.7907501895453203E-3</c:v>
                </c:pt>
                <c:pt idx="472">
                  <c:v>-4.8915784119956804E-3</c:v>
                </c:pt>
                <c:pt idx="473">
                  <c:v>-4.9933102031644201E-3</c:v>
                </c:pt>
                <c:pt idx="474">
                  <c:v>-5.0959618195205603E-3</c:v>
                </c:pt>
                <c:pt idx="475">
                  <c:v>-5.1995500638142003E-3</c:v>
                </c:pt>
                <c:pt idx="476">
                  <c:v>-5.3040923107761503E-3</c:v>
                </c:pt>
                <c:pt idx="477">
                  <c:v>-5.4096065343983502E-3</c:v>
                </c:pt>
                <c:pt idx="478">
                  <c:v>-5.5161113369160998E-3</c:v>
                </c:pt>
                <c:pt idx="479">
                  <c:v>-5.6236259796239602E-3</c:v>
                </c:pt>
                <c:pt idx="480">
                  <c:v>-5.7321704156691302E-3</c:v>
                </c:pt>
                <c:pt idx="481">
                  <c:v>-5.8417653249791699E-3</c:v>
                </c:pt>
                <c:pt idx="482">
                  <c:v>-5.9524321514970897E-3</c:v>
                </c:pt>
                <c:pt idx="483">
                  <c:v>-6.0641931429132202E-3</c:v>
                </c:pt>
                <c:pt idx="484">
                  <c:v>-6.1770713930994403E-3</c:v>
                </c:pt>
                <c:pt idx="485">
                  <c:v>-6.2910908874784302E-3</c:v>
                </c:pt>
                <c:pt idx="486">
                  <c:v>-6.40627655157443E-3</c:v>
                </c:pt>
                <c:pt idx="487">
                  <c:v>-6.5226543030282996E-3</c:v>
                </c:pt>
                <c:pt idx="488">
                  <c:v>-6.64025110737882E-3</c:v>
                </c:pt>
                <c:pt idx="489">
                  <c:v>-6.7590950379539799E-3</c:v>
                </c:pt>
                <c:pt idx="490">
                  <c:v>-6.8792153402444899E-3</c:v>
                </c:pt>
                <c:pt idx="491">
                  <c:v>-7.00064250118015E-3</c:v>
                </c:pt>
                <c:pt idx="492">
                  <c:v>-7.1234083237710702E-3</c:v>
                </c:pt>
                <c:pt idx="493">
                  <c:v>-7.2475460076322504E-3</c:v>
                </c:pt>
                <c:pt idx="494">
                  <c:v>-7.3730902359684996E-3</c:v>
                </c:pt>
                <c:pt idx="495">
                  <c:v>-7.5000772696639899E-3</c:v>
                </c:pt>
                <c:pt idx="496">
                  <c:v>-7.6285450492016103E-3</c:v>
                </c:pt>
                <c:pt idx="497">
                  <c:v>-7.7585333052204797E-3</c:v>
                </c:pt>
                <c:pt idx="498">
                  <c:v>-7.8900836786281094E-3</c:v>
                </c:pt>
                <c:pt idx="499">
                  <c:v>-8.0232398512934903E-3</c:v>
                </c:pt>
                <c:pt idx="500">
                  <c:v>-8.1580476884869496E-3</c:v>
                </c:pt>
                <c:pt idx="501">
                  <c:v>-8.2945553943813994E-3</c:v>
                </c:pt>
                <c:pt idx="502">
                  <c:v>-8.4328136821112398E-3</c:v>
                </c:pt>
                <c:pt idx="503">
                  <c:v>-8.5728759600935504E-3</c:v>
                </c:pt>
                <c:pt idx="504">
                  <c:v>-8.7147985365506608E-3</c:v>
                </c:pt>
                <c:pt idx="505">
                  <c:v>-8.8586408444601295E-3</c:v>
                </c:pt>
                <c:pt idx="506">
                  <c:v>-9.0044656894831508E-3</c:v>
                </c:pt>
                <c:pt idx="507">
                  <c:v>-9.1523395238083706E-3</c:v>
                </c:pt>
                <c:pt idx="508">
                  <c:v>-9.19449747093125E-3</c:v>
                </c:pt>
                <c:pt idx="509">
                  <c:v>-9.2387194763305508E-3</c:v>
                </c:pt>
                <c:pt idx="510">
                  <c:v>-9.2850355241024408E-3</c:v>
                </c:pt>
                <c:pt idx="511">
                  <c:v>-9.3334711803314298E-3</c:v>
                </c:pt>
                <c:pt idx="512">
                  <c:v>-9.3840516968743404E-3</c:v>
                </c:pt>
                <c:pt idx="513">
                  <c:v>-9.4368019851949394E-3</c:v>
                </c:pt>
                <c:pt idx="514">
                  <c:v>-9.4917465893591003E-3</c:v>
                </c:pt>
                <c:pt idx="515">
                  <c:v>-9.5489096581761398E-3</c:v>
                </c:pt>
                <c:pt idx="516">
                  <c:v>-9.6083149164669507E-3</c:v>
                </c:pt>
                <c:pt idx="517">
                  <c:v>-9.6699856354456291E-3</c:v>
                </c:pt>
                <c:pt idx="518">
                  <c:v>-9.7339446021970297E-3</c:v>
                </c:pt>
                <c:pt idx="519">
                  <c:v>-9.8002140882337795E-3</c:v>
                </c:pt>
                <c:pt idx="520">
                  <c:v>-9.8688158171189103E-3</c:v>
                </c:pt>
                <c:pt idx="521">
                  <c:v>-9.9397709311360698E-3</c:v>
                </c:pt>
                <c:pt idx="522">
                  <c:v>-1.0013099956993499E-2</c:v>
                </c:pt>
                <c:pt idx="523">
                  <c:v>-1.00888227705469E-2</c:v>
                </c:pt>
                <c:pt idx="524">
                  <c:v>-1.0166958560525E-2</c:v>
                </c:pt>
                <c:pt idx="525">
                  <c:v>-1.0247525791245399E-2</c:v>
                </c:pt>
                <c:pt idx="526">
                  <c:v>-1.0330542164305101E-2</c:v>
                </c:pt>
                <c:pt idx="527">
                  <c:v>-1.0416024579234E-2</c:v>
                </c:pt>
                <c:pt idx="528">
                  <c:v>-1.05039890930975E-2</c:v>
                </c:pt>
                <c:pt idx="529">
                  <c:v>-1.0594450879036E-2</c:v>
                </c:pt>
                <c:pt idx="530">
                  <c:v>-1.06874241837312E-2</c:v>
                </c:pt>
                <c:pt idx="531">
                  <c:v>-1.0782922283786901E-2</c:v>
                </c:pt>
                <c:pt idx="532">
                  <c:v>-1.08809574410151E-2</c:v>
                </c:pt>
                <c:pt idx="533">
                  <c:v>-1.09815408566197E-2</c:v>
                </c:pt>
                <c:pt idx="534">
                  <c:v>-1.10846826242693E-2</c:v>
                </c:pt>
                <c:pt idx="535">
                  <c:v>-1.11903916820501E-2</c:v>
                </c:pt>
                <c:pt idx="536">
                  <c:v>-1.12986757632988E-2</c:v>
                </c:pt>
                <c:pt idx="537">
                  <c:v>-1.14095413463065E-2</c:v>
                </c:pt>
                <c:pt idx="538">
                  <c:v>-1.1522993602894001E-2</c:v>
                </c:pt>
                <c:pt idx="539">
                  <c:v>-1.1639036345855801E-2</c:v>
                </c:pt>
                <c:pt idx="540">
                  <c:v>-1.1757671975275601E-2</c:v>
                </c:pt>
                <c:pt idx="541">
                  <c:v>-1.1878901423714099E-2</c:v>
                </c:pt>
                <c:pt idx="542">
                  <c:v>-1.20027241002757E-2</c:v>
                </c:pt>
                <c:pt idx="543">
                  <c:v>-1.2129137833559201E-2</c:v>
                </c:pt>
                <c:pt idx="544">
                  <c:v>-1.2258138813503801E-2</c:v>
                </c:pt>
                <c:pt idx="545">
                  <c:v>-1.23897215321411E-2</c:v>
                </c:pt>
                <c:pt idx="546">
                  <c:v>-1.2523878723268499E-2</c:v>
                </c:pt>
                <c:pt idx="547">
                  <c:v>-1.26606013010617E-2</c:v>
                </c:pt>
                <c:pt idx="548">
                  <c:v>-1.27998782976471E-2</c:v>
                </c:pt>
                <c:pt idx="549">
                  <c:v>-1.2941696799659201E-2</c:v>
                </c:pt>
                <c:pt idx="550">
                  <c:v>-1.3086041883808901E-2</c:v>
                </c:pt>
                <c:pt idx="551">
                  <c:v>-1.32328965515004E-2</c:v>
                </c:pt>
                <c:pt idx="552">
                  <c:v>-1.33822416625248E-2</c:v>
                </c:pt>
                <c:pt idx="553">
                  <c:v>-1.35340558678806E-2</c:v>
                </c:pt>
                <c:pt idx="554">
                  <c:v>-1.36883155417601E-2</c:v>
                </c:pt>
                <c:pt idx="555">
                  <c:v>-1.38449947127569E-2</c:v>
                </c:pt>
                <c:pt idx="556">
                  <c:v>-1.40040649943495E-2</c:v>
                </c:pt>
                <c:pt idx="557">
                  <c:v>-1.41654955147266E-2</c:v>
                </c:pt>
                <c:pt idx="558">
                  <c:v>-1.4329252846020201E-2</c:v>
                </c:pt>
                <c:pt idx="559">
                  <c:v>-1.44953009330266E-2</c:v>
                </c:pt>
                <c:pt idx="560">
                  <c:v>-1.46636010214967E-2</c:v>
                </c:pt>
                <c:pt idx="561">
                  <c:v>-1.483411158609E-2</c:v>
                </c:pt>
                <c:pt idx="562">
                  <c:v>-1.50067882580901E-2</c:v>
                </c:pt>
                <c:pt idx="563">
                  <c:v>-1.51815837529939E-2</c:v>
                </c:pt>
                <c:pt idx="564">
                  <c:v>-1.5358447798094E-2</c:v>
                </c:pt>
                <c:pt idx="565">
                  <c:v>-1.55373270601808E-2</c:v>
                </c:pt>
                <c:pt idx="566">
                  <c:v>-1.5718165073511502E-2</c:v>
                </c:pt>
                <c:pt idx="567">
                  <c:v>-1.59009021681925E-2</c:v>
                </c:pt>
                <c:pt idx="568">
                  <c:v>-1.6085475399146901E-2</c:v>
                </c:pt>
                <c:pt idx="569">
                  <c:v>-1.6271818475842598E-2</c:v>
                </c:pt>
                <c:pt idx="570">
                  <c:v>-1.6459861692978299E-2</c:v>
                </c:pt>
                <c:pt idx="571">
                  <c:v>-1.6649531862335101E-2</c:v>
                </c:pt>
                <c:pt idx="572">
                  <c:v>-1.6840752246022501E-2</c:v>
                </c:pt>
                <c:pt idx="573">
                  <c:v>-1.7033442491361E-2</c:v>
                </c:pt>
                <c:pt idx="574">
                  <c:v>-1.7227518567669999E-2</c:v>
                </c:pt>
                <c:pt idx="575">
                  <c:v>-1.7422892705238599E-2</c:v>
                </c:pt>
                <c:pt idx="576">
                  <c:v>-1.76194733367936E-2</c:v>
                </c:pt>
                <c:pt idx="577">
                  <c:v>-1.7817165041789901E-2</c:v>
                </c:pt>
                <c:pt idx="578">
                  <c:v>-1.8015868493880701E-2</c:v>
                </c:pt>
                <c:pt idx="579">
                  <c:v>-1.8215480411951101E-2</c:v>
                </c:pt>
                <c:pt idx="580">
                  <c:v>-1.8415893515127402E-2</c:v>
                </c:pt>
                <c:pt idx="581">
                  <c:v>-1.8616996482203899E-2</c:v>
                </c:pt>
                <c:pt idx="582">
                  <c:v>-1.88186739159674E-2</c:v>
                </c:pt>
                <c:pt idx="583">
                  <c:v>-1.90208063129313E-2</c:v>
                </c:pt>
                <c:pt idx="584">
                  <c:v>-1.9223270039032299E-2</c:v>
                </c:pt>
                <c:pt idx="585">
                  <c:v>-1.9425937311885199E-2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4BE-4653-B432-BC877925E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86188"/>
        <c:axId val="14669404"/>
      </c:scatterChart>
      <c:valAx>
        <c:axId val="91186188"/>
        <c:scaling>
          <c:orientation val="minMax"/>
          <c:max val="0.2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5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lang="pt-BR" sz="15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Axial strain</a:t>
                </a:r>
              </a:p>
            </c:rich>
          </c:tx>
          <c:layout>
            <c:manualLayout>
              <c:xMode val="edge"/>
              <c:yMode val="edge"/>
              <c:x val="0.46622798529127202"/>
              <c:y val="0.90821884399642305"/>
            </c:manualLayout>
          </c:layout>
          <c:overlay val="0"/>
          <c:spPr>
            <a:noFill/>
            <a:ln w="0">
              <a:noFill/>
            </a:ln>
          </c:spPr>
        </c:title>
        <c:numFmt formatCode="[$-409]General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  <a:endParaRPr lang="pt-BR"/>
          </a:p>
        </c:txPr>
        <c:crossAx val="14669404"/>
        <c:crosses val="autoZero"/>
        <c:crossBetween val="midCat"/>
        <c:majorUnit val="0.05"/>
      </c:valAx>
      <c:valAx>
        <c:axId val="14669404"/>
        <c:scaling>
          <c:orientation val="minMax"/>
          <c:min val="-0.05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5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lang="pt-BR" sz="15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Volumetric strain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0.00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  <a:endParaRPr lang="pt-BR"/>
          </a:p>
        </c:txPr>
        <c:crossAx val="91186188"/>
        <c:crosses val="autoZero"/>
        <c:crossBetween val="midCat"/>
        <c:majorUnit val="0.01"/>
      </c:valAx>
      <c:spPr>
        <a:solidFill>
          <a:srgbClr val="FFFFFF"/>
        </a:solidFill>
        <a:ln w="0">
          <a:solidFill>
            <a:srgbClr val="000000"/>
          </a:solidFill>
        </a:ln>
      </c:spPr>
    </c:plotArea>
    <c:plotVisOnly val="0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2052877138413701"/>
          <c:y val="2.5859965845328101E-2"/>
          <c:w val="0.84564541213063804"/>
          <c:h val="0.81580873383752095"/>
        </c:manualLayout>
      </c:layout>
      <c:scatterChart>
        <c:scatterStyle val="lineMarker"/>
        <c:varyColors val="0"/>
        <c:ser>
          <c:idx val="0"/>
          <c:order val="0"/>
          <c:spPr>
            <a:ln w="28800">
              <a:noFill/>
            </a:ln>
          </c:spPr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0-0C39-4ED1-9D38-74B6D9C2CF12}"/>
            </c:ext>
          </c:extLst>
        </c:ser>
        <c:ser>
          <c:idx val="1"/>
          <c:order val="1"/>
          <c:tx>
            <c:v>0.0% 100kPa</c:v>
          </c:tx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66666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Exp_res!$M$3:$M$150</c:f>
              <c:numCache>
                <c:formatCode>0.0000</c:formatCode>
                <c:ptCount val="148"/>
                <c:pt idx="0">
                  <c:v>0</c:v>
                </c:pt>
                <c:pt idx="1">
                  <c:v>1.0063265607332299E-3</c:v>
                </c:pt>
                <c:pt idx="2">
                  <c:v>1.5094898410998501E-3</c:v>
                </c:pt>
                <c:pt idx="3">
                  <c:v>4.0253062429329196E-3</c:v>
                </c:pt>
                <c:pt idx="4">
                  <c:v>9.5601023269656898E-3</c:v>
                </c:pt>
                <c:pt idx="5">
                  <c:v>1.7107551532464901E-2</c:v>
                </c:pt>
                <c:pt idx="6">
                  <c:v>2.41518374575975E-2</c:v>
                </c:pt>
                <c:pt idx="7">
                  <c:v>3.3208776504196597E-2</c:v>
                </c:pt>
                <c:pt idx="8">
                  <c:v>4.37752053918955E-2</c:v>
                </c:pt>
                <c:pt idx="9">
                  <c:v>6.0379593643993798E-2</c:v>
                </c:pt>
                <c:pt idx="10">
                  <c:v>6.6417553008393193E-2</c:v>
                </c:pt>
                <c:pt idx="11">
                  <c:v>7.4468165494259095E-2</c:v>
                </c:pt>
                <c:pt idx="12">
                  <c:v>8.5537757662324604E-2</c:v>
                </c:pt>
                <c:pt idx="13">
                  <c:v>9.5097859989290295E-2</c:v>
                </c:pt>
                <c:pt idx="14">
                  <c:v>0.103148472475156</c:v>
                </c:pt>
                <c:pt idx="15">
                  <c:v>0.109689595119922</c:v>
                </c:pt>
                <c:pt idx="16">
                  <c:v>0.116733881045055</c:v>
                </c:pt>
                <c:pt idx="17">
                  <c:v>0.12931296305421999</c:v>
                </c:pt>
                <c:pt idx="18">
                  <c:v>0.136357248979353</c:v>
                </c:pt>
                <c:pt idx="19">
                  <c:v>0.14692367786705199</c:v>
                </c:pt>
                <c:pt idx="20">
                  <c:v>0.16252173955841701</c:v>
                </c:pt>
                <c:pt idx="21">
                  <c:v>0.17258500516574901</c:v>
                </c:pt>
                <c:pt idx="22">
                  <c:v>0.184660923894548</c:v>
                </c:pt>
                <c:pt idx="23">
                  <c:v>0.19724000590371299</c:v>
                </c:pt>
                <c:pt idx="24">
                  <c:v>0</c:v>
                </c:pt>
                <c:pt idx="25">
                  <c:v>1.0064864336691601E-3</c:v>
                </c:pt>
                <c:pt idx="26">
                  <c:v>1.5097296505037401E-3</c:v>
                </c:pt>
                <c:pt idx="27">
                  <c:v>2.5162160841728999E-3</c:v>
                </c:pt>
                <c:pt idx="28">
                  <c:v>7.5486482525187202E-3</c:v>
                </c:pt>
                <c:pt idx="29">
                  <c:v>1.20778372040299E-2</c:v>
                </c:pt>
                <c:pt idx="30">
                  <c:v>2.26459447575562E-2</c:v>
                </c:pt>
                <c:pt idx="31">
                  <c:v>3.4723781961586098E-2</c:v>
                </c:pt>
                <c:pt idx="32">
                  <c:v>4.4788646298277703E-2</c:v>
                </c:pt>
                <c:pt idx="33">
                  <c:v>5.6363240285473099E-2</c:v>
                </c:pt>
                <c:pt idx="34">
                  <c:v>6.9447563923172195E-2</c:v>
                </c:pt>
                <c:pt idx="35">
                  <c:v>7.8002698609360099E-2</c:v>
                </c:pt>
                <c:pt idx="36">
                  <c:v>8.4041617211375E-2</c:v>
                </c:pt>
                <c:pt idx="37">
                  <c:v>9.1590265463893802E-2</c:v>
                </c:pt>
                <c:pt idx="38">
                  <c:v>0.10064864336691599</c:v>
                </c:pt>
                <c:pt idx="39">
                  <c:v>0.109707021269939</c:v>
                </c:pt>
                <c:pt idx="40">
                  <c:v>0.120778372040299</c:v>
                </c:pt>
                <c:pt idx="41">
                  <c:v>0.12883026350965299</c:v>
                </c:pt>
                <c:pt idx="42">
                  <c:v>0.13839188462950999</c:v>
                </c:pt>
                <c:pt idx="43">
                  <c:v>0.15348918113454699</c:v>
                </c:pt>
                <c:pt idx="44">
                  <c:v>0.16405728868807301</c:v>
                </c:pt>
                <c:pt idx="45">
                  <c:v>0.17462539624160001</c:v>
                </c:pt>
                <c:pt idx="46">
                  <c:v>0.18569674701196001</c:v>
                </c:pt>
                <c:pt idx="47">
                  <c:v>0.195761611348652</c:v>
                </c:pt>
                <c:pt idx="48">
                  <c:v>0.201800529950667</c:v>
                </c:pt>
              </c:numCache>
            </c:numRef>
          </c:xVal>
          <c:yVal>
            <c:numRef>
              <c:f>Exp_res!$N$3:$N$150</c:f>
              <c:numCache>
                <c:formatCode>0.0000</c:formatCode>
                <c:ptCount val="148"/>
                <c:pt idx="0">
                  <c:v>0</c:v>
                </c:pt>
                <c:pt idx="1">
                  <c:v>67.020514195858595</c:v>
                </c:pt>
                <c:pt idx="2">
                  <c:v>95.933774351627605</c:v>
                </c:pt>
                <c:pt idx="3">
                  <c:v>172.773376660243</c:v>
                </c:pt>
                <c:pt idx="4">
                  <c:v>250.82897406686001</c:v>
                </c:pt>
                <c:pt idx="5">
                  <c:v>271.47027926431798</c:v>
                </c:pt>
                <c:pt idx="6">
                  <c:v>296.947523115801</c:v>
                </c:pt>
                <c:pt idx="7">
                  <c:v>292.75482850915</c:v>
                </c:pt>
                <c:pt idx="8">
                  <c:v>286.76651890693802</c:v>
                </c:pt>
                <c:pt idx="9">
                  <c:v>283.280566467803</c:v>
                </c:pt>
                <c:pt idx="10">
                  <c:v>274.970478586193</c:v>
                </c:pt>
                <c:pt idx="11">
                  <c:v>271.87239811504202</c:v>
                </c:pt>
                <c:pt idx="12">
                  <c:v>262.47215804692001</c:v>
                </c:pt>
                <c:pt idx="13">
                  <c:v>249.72410065589199</c:v>
                </c:pt>
                <c:pt idx="14">
                  <c:v>272.057176980875</c:v>
                </c:pt>
                <c:pt idx="15">
                  <c:v>267.90668893586798</c:v>
                </c:pt>
                <c:pt idx="16">
                  <c:v>258.97965976255699</c:v>
                </c:pt>
                <c:pt idx="17">
                  <c:v>250.969986798576</c:v>
                </c:pt>
                <c:pt idx="18">
                  <c:v>254.742295484359</c:v>
                </c:pt>
                <c:pt idx="19">
                  <c:v>253.72800135500799</c:v>
                </c:pt>
                <c:pt idx="20">
                  <c:v>239.96379830350699</c:v>
                </c:pt>
                <c:pt idx="21">
                  <c:v>247.65843512217501</c:v>
                </c:pt>
                <c:pt idx="22">
                  <c:v>252.82194250898399</c:v>
                </c:pt>
                <c:pt idx="23">
                  <c:v>256.40156674809998</c:v>
                </c:pt>
                <c:pt idx="24">
                  <c:v>0</c:v>
                </c:pt>
                <c:pt idx="25">
                  <c:v>24.590919093688399</c:v>
                </c:pt>
                <c:pt idx="26">
                  <c:v>50.400090346154002</c:v>
                </c:pt>
                <c:pt idx="27">
                  <c:v>108.15791804859001</c:v>
                </c:pt>
                <c:pt idx="28">
                  <c:v>195.54114889073199</c:v>
                </c:pt>
                <c:pt idx="29">
                  <c:v>229.84045938102199</c:v>
                </c:pt>
                <c:pt idx="30">
                  <c:v>245.96059649461401</c:v>
                </c:pt>
                <c:pt idx="31">
                  <c:v>268.483398366789</c:v>
                </c:pt>
                <c:pt idx="32">
                  <c:v>272.70109461918003</c:v>
                </c:pt>
                <c:pt idx="33">
                  <c:v>261.77926586401099</c:v>
                </c:pt>
                <c:pt idx="34">
                  <c:v>271.634904795995</c:v>
                </c:pt>
                <c:pt idx="35">
                  <c:v>268.53062103136801</c:v>
                </c:pt>
                <c:pt idx="36">
                  <c:v>258.455759365635</c:v>
                </c:pt>
                <c:pt idx="37">
                  <c:v>265.19887463861397</c:v>
                </c:pt>
                <c:pt idx="38">
                  <c:v>258.90637207988101</c:v>
                </c:pt>
                <c:pt idx="39">
                  <c:v>256.21538838763399</c:v>
                </c:pt>
                <c:pt idx="40">
                  <c:v>262.21101567225003</c:v>
                </c:pt>
                <c:pt idx="41">
                  <c:v>262.25952172238198</c:v>
                </c:pt>
                <c:pt idx="42">
                  <c:v>265.30362679563098</c:v>
                </c:pt>
                <c:pt idx="43">
                  <c:v>258.028725471629</c:v>
                </c:pt>
                <c:pt idx="44">
                  <c:v>248.76454686072501</c:v>
                </c:pt>
                <c:pt idx="45">
                  <c:v>252.09609093973401</c:v>
                </c:pt>
                <c:pt idx="46">
                  <c:v>249.59237881652999</c:v>
                </c:pt>
                <c:pt idx="47">
                  <c:v>255.2664024924</c:v>
                </c:pt>
                <c:pt idx="48">
                  <c:v>247.43652975202599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39-4ED1-9D38-74B6D9C2CF12}"/>
            </c:ext>
          </c:extLst>
        </c:ser>
        <c:ser>
          <c:idx val="2"/>
          <c:order val="2"/>
          <c:tx>
            <c:v>0.5% 100 kPa</c:v>
          </c:tx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Exp_res!$Q$3:$Q$150</c:f>
              <c:numCache>
                <c:formatCode>General</c:formatCode>
                <c:ptCount val="148"/>
                <c:pt idx="0">
                  <c:v>0</c:v>
                </c:pt>
                <c:pt idx="1">
                  <c:v>1.50974654136186E-3</c:v>
                </c:pt>
                <c:pt idx="2">
                  <c:v>5.0324884712062102E-3</c:v>
                </c:pt>
                <c:pt idx="3">
                  <c:v>8.5552304010505596E-3</c:v>
                </c:pt>
                <c:pt idx="4">
                  <c:v>1.35877188722568E-2</c:v>
                </c:pt>
                <c:pt idx="5">
                  <c:v>1.9626705037704199E-2</c:v>
                </c:pt>
                <c:pt idx="6">
                  <c:v>3.2711175062840402E-2</c:v>
                </c:pt>
                <c:pt idx="7">
                  <c:v>4.3279400852373397E-2</c:v>
                </c:pt>
                <c:pt idx="8">
                  <c:v>5.3847626641906503E-2</c:v>
                </c:pt>
                <c:pt idx="9">
                  <c:v>6.1396359348715797E-2</c:v>
                </c:pt>
                <c:pt idx="10">
                  <c:v>6.7435345514163303E-2</c:v>
                </c:pt>
                <c:pt idx="11">
                  <c:v>8.0016566692178798E-2</c:v>
                </c:pt>
                <c:pt idx="12">
                  <c:v>8.6055552857626297E-2</c:v>
                </c:pt>
                <c:pt idx="13">
                  <c:v>9.9140022882762399E-2</c:v>
                </c:pt>
                <c:pt idx="14">
                  <c:v>0.11323099060213999</c:v>
                </c:pt>
                <c:pt idx="15">
                  <c:v>0.12329596754455199</c:v>
                </c:pt>
                <c:pt idx="16">
                  <c:v>0.134367442181206</c:v>
                </c:pt>
                <c:pt idx="17">
                  <c:v>0.14543891681786</c:v>
                </c:pt>
                <c:pt idx="18">
                  <c:v>0.15550389376027199</c:v>
                </c:pt>
                <c:pt idx="19">
                  <c:v>0.17160785686813201</c:v>
                </c:pt>
                <c:pt idx="20">
                  <c:v>0.189724815364474</c:v>
                </c:pt>
                <c:pt idx="21">
                  <c:v>0.20381578308385201</c:v>
                </c:pt>
                <c:pt idx="22">
                  <c:v>0</c:v>
                </c:pt>
                <c:pt idx="23">
                  <c:v>2.0125720752726299E-3</c:v>
                </c:pt>
                <c:pt idx="24">
                  <c:v>4.0251441505452599E-3</c:v>
                </c:pt>
                <c:pt idx="25">
                  <c:v>7.0440022634542104E-3</c:v>
                </c:pt>
                <c:pt idx="26">
                  <c:v>1.40880045269084E-2</c:v>
                </c:pt>
                <c:pt idx="27">
                  <c:v>2.4654007922089698E-2</c:v>
                </c:pt>
                <c:pt idx="28">
                  <c:v>3.5723154336089198E-2</c:v>
                </c:pt>
                <c:pt idx="29">
                  <c:v>4.4779728674816E-2</c:v>
                </c:pt>
                <c:pt idx="30">
                  <c:v>5.3333159994724703E-2</c:v>
                </c:pt>
                <c:pt idx="31">
                  <c:v>6.3899163389906005E-2</c:v>
                </c:pt>
                <c:pt idx="32">
                  <c:v>6.8930593578087604E-2</c:v>
                </c:pt>
                <c:pt idx="33">
                  <c:v>7.3962023766269203E-2</c:v>
                </c:pt>
                <c:pt idx="34">
                  <c:v>8.1006026029723302E-2</c:v>
                </c:pt>
                <c:pt idx="35">
                  <c:v>9.3584601500177306E-2</c:v>
                </c:pt>
                <c:pt idx="36">
                  <c:v>9.8616031688358793E-2</c:v>
                </c:pt>
                <c:pt idx="37">
                  <c:v>0.107672606027086</c:v>
                </c:pt>
                <c:pt idx="38">
                  <c:v>0.12025118149753999</c:v>
                </c:pt>
                <c:pt idx="39">
                  <c:v>0.130314041873903</c:v>
                </c:pt>
                <c:pt idx="40">
                  <c:v>0.13886747319381099</c:v>
                </c:pt>
                <c:pt idx="41">
                  <c:v>0.14691776149490199</c:v>
                </c:pt>
                <c:pt idx="42">
                  <c:v>0.15949633696535601</c:v>
                </c:pt>
                <c:pt idx="43">
                  <c:v>0.17056548337935501</c:v>
                </c:pt>
                <c:pt idx="44">
                  <c:v>0.18364720186862701</c:v>
                </c:pt>
                <c:pt idx="45">
                  <c:v>0.20176035054608099</c:v>
                </c:pt>
              </c:numCache>
            </c:numRef>
          </c:xVal>
          <c:yVal>
            <c:numRef>
              <c:f>Exp_res!$R$3:$R$150</c:f>
              <c:numCache>
                <c:formatCode>General</c:formatCode>
                <c:ptCount val="148"/>
                <c:pt idx="0">
                  <c:v>0</c:v>
                </c:pt>
                <c:pt idx="1">
                  <c:v>74.384742815348901</c:v>
                </c:pt>
                <c:pt idx="2">
                  <c:v>166.308389818487</c:v>
                </c:pt>
                <c:pt idx="3">
                  <c:v>230.362954944086</c:v>
                </c:pt>
                <c:pt idx="4">
                  <c:v>274.74048744141999</c:v>
                </c:pt>
                <c:pt idx="5">
                  <c:v>346.37416884695699</c:v>
                </c:pt>
                <c:pt idx="6">
                  <c:v>399.40630559804299</c:v>
                </c:pt>
                <c:pt idx="7">
                  <c:v>408.83524169571501</c:v>
                </c:pt>
                <c:pt idx="8">
                  <c:v>402.04646075946499</c:v>
                </c:pt>
                <c:pt idx="9">
                  <c:v>381.86176107151698</c:v>
                </c:pt>
                <c:pt idx="10">
                  <c:v>370.740888300866</c:v>
                </c:pt>
                <c:pt idx="11">
                  <c:v>376.44577737096398</c:v>
                </c:pt>
                <c:pt idx="12">
                  <c:v>371.22666500589099</c:v>
                </c:pt>
                <c:pt idx="13">
                  <c:v>347.52192157499002</c:v>
                </c:pt>
                <c:pt idx="14">
                  <c:v>341.86042455839498</c:v>
                </c:pt>
                <c:pt idx="15">
                  <c:v>328.67961364922201</c:v>
                </c:pt>
                <c:pt idx="16">
                  <c:v>340.97572103517302</c:v>
                </c:pt>
                <c:pt idx="17">
                  <c:v>340.47218231286303</c:v>
                </c:pt>
                <c:pt idx="18">
                  <c:v>314.66651831487701</c:v>
                </c:pt>
                <c:pt idx="19">
                  <c:v>329.91852039059802</c:v>
                </c:pt>
                <c:pt idx="20">
                  <c:v>315.86158348521099</c:v>
                </c:pt>
                <c:pt idx="21">
                  <c:v>307.36426964955399</c:v>
                </c:pt>
                <c:pt idx="22">
                  <c:v>0</c:v>
                </c:pt>
                <c:pt idx="23">
                  <c:v>61.256562256687999</c:v>
                </c:pt>
                <c:pt idx="24">
                  <c:v>120.25971439137</c:v>
                </c:pt>
                <c:pt idx="25">
                  <c:v>199.75460026583599</c:v>
                </c:pt>
                <c:pt idx="26">
                  <c:v>259.39928259964302</c:v>
                </c:pt>
                <c:pt idx="27">
                  <c:v>310.19800271315802</c:v>
                </c:pt>
                <c:pt idx="28">
                  <c:v>332.693038908468</c:v>
                </c:pt>
                <c:pt idx="29">
                  <c:v>338.911981998155</c:v>
                </c:pt>
                <c:pt idx="30">
                  <c:v>344.03714776783102</c:v>
                </c:pt>
                <c:pt idx="31">
                  <c:v>317.768500927535</c:v>
                </c:pt>
                <c:pt idx="32">
                  <c:v>322.56568304674499</c:v>
                </c:pt>
                <c:pt idx="33">
                  <c:v>326.95220852320898</c:v>
                </c:pt>
                <c:pt idx="34">
                  <c:v>302.16040483637101</c:v>
                </c:pt>
                <c:pt idx="35">
                  <c:v>317.15800707673702</c:v>
                </c:pt>
                <c:pt idx="36">
                  <c:v>307.22282790172898</c:v>
                </c:pt>
                <c:pt idx="37">
                  <c:v>296.62141175974801</c:v>
                </c:pt>
                <c:pt idx="38">
                  <c:v>309.03980436522801</c:v>
                </c:pt>
                <c:pt idx="39">
                  <c:v>283.98802215952401</c:v>
                </c:pt>
                <c:pt idx="40">
                  <c:v>298.38063128539602</c:v>
                </c:pt>
                <c:pt idx="41">
                  <c:v>299.25685517606701</c:v>
                </c:pt>
                <c:pt idx="42">
                  <c:v>277.72930753336499</c:v>
                </c:pt>
                <c:pt idx="43">
                  <c:v>296.61726047139098</c:v>
                </c:pt>
                <c:pt idx="44">
                  <c:v>290.25872421754298</c:v>
                </c:pt>
                <c:pt idx="45">
                  <c:v>268.80848956889298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39-4ED1-9D38-74B6D9C2CF12}"/>
            </c:ext>
          </c:extLst>
        </c:ser>
        <c:ser>
          <c:idx val="3"/>
          <c:order val="3"/>
          <c:tx>
            <c:v>0.% 100kPa</c:v>
          </c:tx>
          <c:spPr>
            <a:ln w="14400">
              <a:solidFill>
                <a:srgbClr val="FF3838"/>
              </a:solidFill>
              <a:custDash>
                <a:ds d="300000" sp="300000"/>
              </a:custDash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44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Exp_res!$BF$3:$BF$650</c:f>
              <c:numCache>
                <c:formatCode>General</c:formatCode>
                <c:ptCount val="648"/>
                <c:pt idx="0" formatCode="0.00%">
                  <c:v>0</c:v>
                </c:pt>
                <c:pt idx="1">
                  <c:v>9.8138249271608798E-6</c:v>
                </c:pt>
                <c:pt idx="2">
                  <c:v>2.9358848456606899E-5</c:v>
                </c:pt>
                <c:pt idx="3">
                  <c:v>4.8858924511129997E-5</c:v>
                </c:pt>
                <c:pt idx="4">
                  <c:v>6.8313953614020995E-5</c:v>
                </c:pt>
                <c:pt idx="5">
                  <c:v>8.7723841707648594E-5</c:v>
                </c:pt>
                <c:pt idx="6">
                  <c:v>1.07088500057804E-4</c:v>
                </c:pt>
                <c:pt idx="7">
                  <c:v>1.26407845169983E-4</c:v>
                </c:pt>
                <c:pt idx="8">
                  <c:v>1.4568179870627E-4</c:v>
                </c:pt>
                <c:pt idx="9">
                  <c:v>1.64910287403218E-4</c:v>
                </c:pt>
                <c:pt idx="10">
                  <c:v>1.8409324298988001E-4</c:v>
                </c:pt>
                <c:pt idx="11">
                  <c:v>2.03230602107022E-4</c:v>
                </c:pt>
                <c:pt idx="12">
                  <c:v>2.2232230622724899E-4</c:v>
                </c:pt>
                <c:pt idx="13">
                  <c:v>2.4136830157554399E-4</c:v>
                </c:pt>
                <c:pt idx="14">
                  <c:v>2.6036853905127603E-4</c:v>
                </c:pt>
                <c:pt idx="15">
                  <c:v>2.79322974150878E-4</c:v>
                </c:pt>
                <c:pt idx="16">
                  <c:v>2.9823156689147E-4</c:v>
                </c:pt>
                <c:pt idx="17">
                  <c:v>3.1709428173566602E-4</c:v>
                </c:pt>
                <c:pt idx="18">
                  <c:v>3.3591108751755997E-4</c:v>
                </c:pt>
                <c:pt idx="19">
                  <c:v>3.5468195736933802E-4</c:v>
                </c:pt>
                <c:pt idx="20">
                  <c:v>3.7340686864950401E-4</c:v>
                </c:pt>
                <c:pt idx="21">
                  <c:v>3.9208580287161898E-4</c:v>
                </c:pt>
                <c:pt idx="22">
                  <c:v>4.1071874563472098E-4</c:v>
                </c:pt>
                <c:pt idx="23">
                  <c:v>4.2930568655430299E-4</c:v>
                </c:pt>
                <c:pt idx="24">
                  <c:v>4.47846619194833E-4</c:v>
                </c:pt>
                <c:pt idx="25">
                  <c:v>4.6634154100301501E-4</c:v>
                </c:pt>
                <c:pt idx="26">
                  <c:v>4.8479045324254199E-4</c:v>
                </c:pt>
                <c:pt idx="27">
                  <c:v>5.0319336092928004E-4</c:v>
                </c:pt>
                <c:pt idx="28">
                  <c:v>5.2155027276830704E-4</c:v>
                </c:pt>
                <c:pt idx="29">
                  <c:v>5.39861201091128E-4</c:v>
                </c:pt>
                <c:pt idx="30">
                  <c:v>5.5812616179493502E-4</c:v>
                </c:pt>
                <c:pt idx="31">
                  <c:v>5.7634517428194199E-4</c:v>
                </c:pt>
                <c:pt idx="32">
                  <c:v>5.9451826140047498E-4</c:v>
                </c:pt>
                <c:pt idx="33">
                  <c:v>6.1264544938620705E-4</c:v>
                </c:pt>
                <c:pt idx="34">
                  <c:v>6.3072676780542999E-4</c:v>
                </c:pt>
                <c:pt idx="35">
                  <c:v>6.48762249498338E-4</c:v>
                </c:pt>
                <c:pt idx="36">
                  <c:v>6.66751930523656E-4</c:v>
                </c:pt>
                <c:pt idx="37">
                  <c:v>6.8469585010420104E-4</c:v>
                </c:pt>
                <c:pt idx="38">
                  <c:v>7.0259405057310404E-4</c:v>
                </c:pt>
                <c:pt idx="39">
                  <c:v>7.2044657732109601E-4</c:v>
                </c:pt>
                <c:pt idx="40">
                  <c:v>7.3825347874445903E-4</c:v>
                </c:pt>
                <c:pt idx="41">
                  <c:v>7.5601480619388504E-4</c:v>
                </c:pt>
                <c:pt idx="42">
                  <c:v>7.7373061392410798E-4</c:v>
                </c:pt>
                <c:pt idx="43">
                  <c:v>7.9140095904419903E-4</c:v>
                </c:pt>
                <c:pt idx="44">
                  <c:v>8.0902590146867E-4</c:v>
                </c:pt>
                <c:pt idx="45">
                  <c:v>8.2660550386939099E-4</c:v>
                </c:pt>
                <c:pt idx="46">
                  <c:v>8.4413983162779001E-4</c:v>
                </c:pt>
                <c:pt idx="47">
                  <c:v>8.6162895278837903E-4</c:v>
                </c:pt>
                <c:pt idx="48">
                  <c:v>8.7907293801205003E-4</c:v>
                </c:pt>
                <c:pt idx="49">
                  <c:v>8.9647186053082198E-4</c:v>
                </c:pt>
                <c:pt idx="50">
                  <c:v>9.1382579610274205E-4</c:v>
                </c:pt>
                <c:pt idx="51">
                  <c:v>9.31134822967072E-4</c:v>
                </c:pt>
                <c:pt idx="52">
                  <c:v>9.4839902180068696E-4</c:v>
                </c:pt>
                <c:pt idx="53">
                  <c:v>9.6561847567462904E-4</c:v>
                </c:pt>
                <c:pt idx="54">
                  <c:v>9.8279327001080303E-4</c:v>
                </c:pt>
                <c:pt idx="55">
                  <c:v>9.9992349253989993E-4</c:v>
                </c:pt>
                <c:pt idx="56">
                  <c:v>1.01700923325905E-3</c:v>
                </c:pt>
                <c:pt idx="57">
                  <c:v>1.0340505843905901E-3</c:v>
                </c:pt>
                <c:pt idx="58">
                  <c:v>1.05104764034037E-3</c:v>
                </c:pt>
                <c:pt idx="59">
                  <c:v>1.0680004976574399E-3</c:v>
                </c:pt>
                <c:pt idx="60">
                  <c:v>1.08490925499328E-3</c:v>
                </c:pt>
                <c:pt idx="61">
                  <c:v>1.1017740130617199E-3</c:v>
                </c:pt>
                <c:pt idx="62">
                  <c:v>1.1185948745994401E-3</c:v>
                </c:pt>
                <c:pt idx="63">
                  <c:v>1.1353719443262899E-3</c:v>
                </c:pt>
                <c:pt idx="64">
                  <c:v>1.15210532890631E-3</c:v>
                </c:pt>
                <c:pt idx="65">
                  <c:v>1.16879513690866E-3</c:v>
                </c:pt>
                <c:pt idx="66">
                  <c:v>1.18544147876956E-3</c:v>
                </c:pt>
                <c:pt idx="67">
                  <c:v>1.20204446675333E-3</c:v>
                </c:pt>
                <c:pt idx="68">
                  <c:v>1.2186042149146801E-3</c:v>
                </c:pt>
                <c:pt idx="69">
                  <c:v>1.2351208390609901E-3</c:v>
                </c:pt>
                <c:pt idx="70">
                  <c:v>1.2515944567145E-3</c:v>
                </c:pt>
                <c:pt idx="71">
                  <c:v>1.26802518707489E-3</c:v>
                </c:pt>
                <c:pt idx="72">
                  <c:v>1.28441315098234E-3</c:v>
                </c:pt>
                <c:pt idx="73">
                  <c:v>1.30075847088048E-3</c:v>
                </c:pt>
                <c:pt idx="74">
                  <c:v>1.31706127077933E-3</c:v>
                </c:pt>
                <c:pt idx="75">
                  <c:v>1.3333216762190501E-3</c:v>
                </c:pt>
                <c:pt idx="76">
                  <c:v>1.34953981423331E-3</c:v>
                </c:pt>
                <c:pt idx="77">
                  <c:v>1.3657158133132099E-3</c:v>
                </c:pt>
                <c:pt idx="78">
                  <c:v>1.3818498033707899E-3</c:v>
                </c:pt>
                <c:pt idx="79">
                  <c:v>1.3979419157036899E-3</c:v>
                </c:pt>
                <c:pt idx="80">
                  <c:v>1.41399228295874E-3</c:v>
                </c:pt>
                <c:pt idx="81">
                  <c:v>1.4300010390969099E-3</c:v>
                </c:pt>
                <c:pt idx="82">
                  <c:v>1.4459683193575399E-3</c:v>
                </c:pt>
                <c:pt idx="83">
                  <c:v>1.4618942602229799E-3</c:v>
                </c:pt>
                <c:pt idx="84">
                  <c:v>1.4777789993836599E-3</c:v>
                </c:pt>
                <c:pt idx="85">
                  <c:v>1.49362267570294E-3</c:v>
                </c:pt>
                <c:pt idx="86">
                  <c:v>1.50942542918227E-3</c:v>
                </c:pt>
                <c:pt idx="87">
                  <c:v>1.5251874009265701E-3</c:v>
                </c:pt>
                <c:pt idx="88">
                  <c:v>1.5409087331097601E-3</c:v>
                </c:pt>
                <c:pt idx="89">
                  <c:v>1.5565895689400699E-3</c:v>
                </c:pt>
                <c:pt idx="90">
                  <c:v>1.57223005262612E-3</c:v>
                </c:pt>
                <c:pt idx="91">
                  <c:v>1.5878303293429901E-3</c:v>
                </c:pt>
                <c:pt idx="92">
                  <c:v>1.6033905451978601E-3</c:v>
                </c:pt>
                <c:pt idx="93">
                  <c:v>1.6189108471969299E-3</c:v>
                </c:pt>
                <c:pt idx="94">
                  <c:v>1.63439138321128E-3</c:v>
                </c:pt>
                <c:pt idx="95">
                  <c:v>1.6498323019440301E-3</c:v>
                </c:pt>
                <c:pt idx="96">
                  <c:v>1.66523375289696E-3</c:v>
                </c:pt>
                <c:pt idx="97">
                  <c:v>1.68059588633766E-3</c:v>
                </c:pt>
                <c:pt idx="98">
                  <c:v>1.69591885326684E-3</c:v>
                </c:pt>
                <c:pt idx="99">
                  <c:v>1.7112028053854499E-3</c:v>
                </c:pt>
                <c:pt idx="100">
                  <c:v>1.7264478950630099E-3</c:v>
                </c:pt>
                <c:pt idx="101">
                  <c:v>1.7416542753047599E-3</c:v>
                </c:pt>
                <c:pt idx="102">
                  <c:v>1.7568220997205999E-3</c:v>
                </c:pt>
                <c:pt idx="103">
                  <c:v>1.77195152249263E-3</c:v>
                </c:pt>
                <c:pt idx="104">
                  <c:v>1.7870426983446399E-3</c:v>
                </c:pt>
                <c:pt idx="105">
                  <c:v>1.8020957825102899E-3</c:v>
                </c:pt>
                <c:pt idx="106">
                  <c:v>1.81711093070271E-3</c:v>
                </c:pt>
                <c:pt idx="107">
                  <c:v>1.8320882990835699E-3</c:v>
                </c:pt>
                <c:pt idx="108">
                  <c:v>1.8470280442332301E-3</c:v>
                </c:pt>
                <c:pt idx="109">
                  <c:v>1.8619303231201601E-3</c:v>
                </c:pt>
                <c:pt idx="110">
                  <c:v>1.8767952930716599E-3</c:v>
                </c:pt>
                <c:pt idx="111">
                  <c:v>1.89162311174423E-3</c:v>
                </c:pt>
                <c:pt idx="112">
                  <c:v>1.9064139370944999E-3</c:v>
                </c:pt>
                <c:pt idx="113">
                  <c:v>1.9211679273505101E-3</c:v>
                </c:pt>
                <c:pt idx="114">
                  <c:v>1.9358852409829799E-3</c:v>
                </c:pt>
                <c:pt idx="115">
                  <c:v>1.95056603667765E-3</c:v>
                </c:pt>
                <c:pt idx="116">
                  <c:v>1.9652104733069399E-3</c:v>
                </c:pt>
                <c:pt idx="117">
                  <c:v>1.97981870990286E-3</c:v>
                </c:pt>
                <c:pt idx="118">
                  <c:v>1.9943909056298801E-3</c:v>
                </c:pt>
                <c:pt idx="119">
                  <c:v>2.0089272197580201E-3</c:v>
                </c:pt>
                <c:pt idx="120">
                  <c:v>2.0234278116364902E-3</c:v>
                </c:pt>
                <c:pt idx="121">
                  <c:v>2.0378928406681401E-3</c:v>
                </c:pt>
                <c:pt idx="122">
                  <c:v>2.0523224662831901E-3</c:v>
                </c:pt>
                <c:pt idx="123">
                  <c:v>2.0667168479144198E-3</c:v>
                </c:pt>
                <c:pt idx="124">
                  <c:v>2.0810761449723599E-3</c:v>
                </c:pt>
                <c:pt idx="125">
                  <c:v>2.0954005168206001E-3</c:v>
                </c:pt>
                <c:pt idx="126">
                  <c:v>2.1096901227520299E-3</c:v>
                </c:pt>
                <c:pt idx="127">
                  <c:v>2.1239451219649099E-3</c:v>
                </c:pt>
                <c:pt idx="128">
                  <c:v>2.1381656735400502E-3</c:v>
                </c:pt>
                <c:pt idx="129">
                  <c:v>2.1523519364176902E-3</c:v>
                </c:pt>
                <c:pt idx="130">
                  <c:v>2.1665040693753098E-3</c:v>
                </c:pt>
                <c:pt idx="131">
                  <c:v>2.1806222310055299E-3</c:v>
                </c:pt>
                <c:pt idx="132">
                  <c:v>2.1947065796948601E-3</c:v>
                </c:pt>
                <c:pt idx="133">
                  <c:v>2.2087572736022398E-3</c:v>
                </c:pt>
                <c:pt idx="134">
                  <c:v>2.2227744706386802E-3</c:v>
                </c:pt>
                <c:pt idx="135">
                  <c:v>2.23675832844692E-3</c:v>
                </c:pt>
                <c:pt idx="136">
                  <c:v>2.25070900438168E-3</c:v>
                </c:pt>
                <c:pt idx="137">
                  <c:v>2.2646266554902702E-3</c:v>
                </c:pt>
                <c:pt idx="138">
                  <c:v>2.2785114384936199E-3</c:v>
                </c:pt>
                <c:pt idx="139">
                  <c:v>2.2923635097680901E-3</c:v>
                </c:pt>
                <c:pt idx="140">
                  <c:v>2.3061830253270901E-3</c:v>
                </c:pt>
                <c:pt idx="141">
                  <c:v>2.3199701408037499E-3</c:v>
                </c:pt>
                <c:pt idx="142">
                  <c:v>2.3337250114337299E-3</c:v>
                </c:pt>
                <c:pt idx="143">
                  <c:v>2.3474477920383701E-3</c:v>
                </c:pt>
                <c:pt idx="144">
                  <c:v>2.3611386370086902E-3</c:v>
                </c:pt>
                <c:pt idx="145">
                  <c:v>2.3747977002893002E-3</c:v>
                </c:pt>
                <c:pt idx="146">
                  <c:v>2.38842513536329E-3</c:v>
                </c:pt>
                <c:pt idx="147">
                  <c:v>2.4011939663327801E-3</c:v>
                </c:pt>
                <c:pt idx="148">
                  <c:v>2.45660213139872E-3</c:v>
                </c:pt>
                <c:pt idx="149">
                  <c:v>2.5121404993608599E-3</c:v>
                </c:pt>
                <c:pt idx="150">
                  <c:v>2.5678090181030398E-3</c:v>
                </c:pt>
                <c:pt idx="151">
                  <c:v>2.6236076549665602E-3</c:v>
                </c:pt>
                <c:pt idx="152">
                  <c:v>2.6795363966869799E-3</c:v>
                </c:pt>
                <c:pt idx="153">
                  <c:v>2.7355952493313801E-3</c:v>
                </c:pt>
                <c:pt idx="154">
                  <c:v>2.7917842382368602E-3</c:v>
                </c:pt>
                <c:pt idx="155">
                  <c:v>2.8481034079494601E-3</c:v>
                </c:pt>
                <c:pt idx="156">
                  <c:v>2.9045528221646301E-3</c:v>
                </c:pt>
                <c:pt idx="157">
                  <c:v>2.9611325636685602E-3</c:v>
                </c:pt>
                <c:pt idx="158">
                  <c:v>3.0178427342810298E-3</c:v>
                </c:pt>
                <c:pt idx="159">
                  <c:v>3.0746834547993101E-3</c:v>
                </c:pt>
                <c:pt idx="160">
                  <c:v>3.1316548649442202E-3</c:v>
                </c:pt>
                <c:pt idx="161">
                  <c:v>3.1887571233075299E-3</c:v>
                </c:pt>
                <c:pt idx="162">
                  <c:v>3.2459904073007702E-3</c:v>
                </c:pt>
                <c:pt idx="163">
                  <c:v>3.3033549131069799E-3</c:v>
                </c:pt>
                <c:pt idx="164">
                  <c:v>3.3608508556333501E-3</c:v>
                </c:pt>
                <c:pt idx="165">
                  <c:v>3.41847846846649E-3</c:v>
                </c:pt>
                <c:pt idx="166">
                  <c:v>3.47623800383004E-3</c:v>
                </c:pt>
                <c:pt idx="167">
                  <c:v>3.53412973254427E-3</c:v>
                </c:pt>
                <c:pt idx="168">
                  <c:v>3.5921539439882702E-3</c:v>
                </c:pt>
                <c:pt idx="169">
                  <c:v>3.6503109460645101E-3</c:v>
                </c:pt>
                <c:pt idx="170">
                  <c:v>3.70860106516614E-3</c:v>
                </c:pt>
                <c:pt idx="171">
                  <c:v>3.76702464614664E-3</c:v>
                </c:pt>
                <c:pt idx="172">
                  <c:v>3.8255820522928598E-3</c:v>
                </c:pt>
                <c:pt idx="173">
                  <c:v>3.8842736653002001E-3</c:v>
                </c:pt>
                <c:pt idx="174">
                  <c:v>3.9430998852508998E-3</c:v>
                </c:pt>
                <c:pt idx="175">
                  <c:v>4.0020611305955703E-3</c:v>
                </c:pt>
                <c:pt idx="176">
                  <c:v>4.0611578381378197E-3</c:v>
                </c:pt>
                <c:pt idx="177">
                  <c:v>4.1203904630215697E-3</c:v>
                </c:pt>
                <c:pt idx="178">
                  <c:v>4.1797594787219196E-3</c:v>
                </c:pt>
                <c:pt idx="179">
                  <c:v>4.2392653770394603E-3</c:v>
                </c:pt>
                <c:pt idx="180">
                  <c:v>4.2989086680975197E-3</c:v>
                </c:pt>
                <c:pt idx="181">
                  <c:v>4.3586898803434498E-3</c:v>
                </c:pt>
                <c:pt idx="182">
                  <c:v>4.4186095605524998E-3</c:v>
                </c:pt>
                <c:pt idx="183">
                  <c:v>4.4786682738363597E-3</c:v>
                </c:pt>
                <c:pt idx="184">
                  <c:v>4.5388666036546201E-3</c:v>
                </c:pt>
                <c:pt idx="185">
                  <c:v>4.5992051518300003E-3</c:v>
                </c:pt>
                <c:pt idx="186">
                  <c:v>4.6596845385674804E-3</c:v>
                </c:pt>
                <c:pt idx="187">
                  <c:v>4.7203054024774803E-3</c:v>
                </c:pt>
                <c:pt idx="188">
                  <c:v>4.7810684006025202E-3</c:v>
                </c:pt>
                <c:pt idx="189">
                  <c:v>4.8419742084479401E-3</c:v>
                </c:pt>
                <c:pt idx="190">
                  <c:v>4.9030235200171199E-3</c:v>
                </c:pt>
                <c:pt idx="191">
                  <c:v>4.9642170478498603E-3</c:v>
                </c:pt>
                <c:pt idx="192">
                  <c:v>5.0255555230658E-3</c:v>
                </c:pt>
                <c:pt idx="193">
                  <c:v>5.0870396954118E-3</c:v>
                </c:pt>
                <c:pt idx="194">
                  <c:v>5.14867033331307E-3</c:v>
                </c:pt>
                <c:pt idx="195">
                  <c:v>5.2104482239296703E-3</c:v>
                </c:pt>
                <c:pt idx="196">
                  <c:v>5.2723741732160099E-3</c:v>
                </c:pt>
                <c:pt idx="197">
                  <c:v>5.3344490059864403E-3</c:v>
                </c:pt>
                <c:pt idx="198">
                  <c:v>5.3966735659840698E-3</c:v>
                </c:pt>
                <c:pt idx="199">
                  <c:v>5.4590487159545597E-3</c:v>
                </c:pt>
                <c:pt idx="200">
                  <c:v>5.5215753377250796E-3</c:v>
                </c:pt>
                <c:pt idx="201">
                  <c:v>5.5842543322871798E-3</c:v>
                </c:pt>
                <c:pt idx="202">
                  <c:v>5.6470866198849601E-3</c:v>
                </c:pt>
                <c:pt idx="203">
                  <c:v>5.7100731401082197E-3</c:v>
                </c:pt>
                <c:pt idx="204">
                  <c:v>5.7732148519896798E-3</c:v>
                </c:pt>
                <c:pt idx="205">
                  <c:v>5.8365127341087003E-3</c:v>
                </c:pt>
                <c:pt idx="206">
                  <c:v>5.8999677846984103E-3</c:v>
                </c:pt>
                <c:pt idx="207">
                  <c:v>5.9635810217590398E-3</c:v>
                </c:pt>
                <c:pt idx="208">
                  <c:v>6.0273534831763297E-3</c:v>
                </c:pt>
                <c:pt idx="209">
                  <c:v>6.0912862268448003E-3</c:v>
                </c:pt>
                <c:pt idx="210">
                  <c:v>6.1553803307968502E-3</c:v>
                </c:pt>
                <c:pt idx="211">
                  <c:v>6.2196368933369597E-3</c:v>
                </c:pt>
                <c:pt idx="212">
                  <c:v>6.2840570331817803E-3</c:v>
                </c:pt>
                <c:pt idx="213">
                  <c:v>6.34864188960546E-3</c:v>
                </c:pt>
                <c:pt idx="214">
                  <c:v>6.4133926225908196E-3</c:v>
                </c:pt>
                <c:pt idx="215">
                  <c:v>6.4783104129864204E-3</c:v>
                </c:pt>
                <c:pt idx="216">
                  <c:v>6.5433964626693602E-3</c:v>
                </c:pt>
                <c:pt idx="217">
                  <c:v>6.6086519947140404E-3</c:v>
                </c:pt>
                <c:pt idx="218">
                  <c:v>6.6740782535671204E-3</c:v>
                </c:pt>
                <c:pt idx="219">
                  <c:v>6.7396765052282603E-3</c:v>
                </c:pt>
                <c:pt idx="220">
                  <c:v>6.8054480374376298E-3</c:v>
                </c:pt>
                <c:pt idx="221">
                  <c:v>6.8713941598694097E-3</c:v>
                </c:pt>
                <c:pt idx="222">
                  <c:v>6.9375162043319302E-3</c:v>
                </c:pt>
                <c:pt idx="223">
                  <c:v>7.0038155249739697E-3</c:v>
                </c:pt>
                <c:pt idx="224">
                  <c:v>7.0702934984985403E-3</c:v>
                </c:pt>
                <c:pt idx="225">
                  <c:v>7.1369515243825303E-3</c:v>
                </c:pt>
                <c:pt idx="226">
                  <c:v>7.2037910251039998E-3</c:v>
                </c:pt>
                <c:pt idx="227">
                  <c:v>7.2708134463760699E-3</c:v>
                </c:pt>
                <c:pt idx="228">
                  <c:v>7.3380202573880603E-3</c:v>
                </c:pt>
                <c:pt idx="229">
                  <c:v>7.4054129510538903E-3</c:v>
                </c:pt>
                <c:pt idx="230">
                  <c:v>7.47299304426822E-3</c:v>
                </c:pt>
                <c:pt idx="231">
                  <c:v>7.5407620781695996E-3</c:v>
                </c:pt>
                <c:pt idx="232">
                  <c:v>7.6087216184116298E-3</c:v>
                </c:pt>
                <c:pt idx="233">
                  <c:v>7.67687325544196E-3</c:v>
                </c:pt>
                <c:pt idx="234">
                  <c:v>7.7452186047891596E-3</c:v>
                </c:pt>
                <c:pt idx="235">
                  <c:v>7.8137593073580106E-3</c:v>
                </c:pt>
                <c:pt idx="236">
                  <c:v>7.8824970297324097E-3</c:v>
                </c:pt>
                <c:pt idx="237">
                  <c:v>7.9514334644876297E-3</c:v>
                </c:pt>
                <c:pt idx="238">
                  <c:v>8.0205703305108404E-3</c:v>
                </c:pt>
                <c:pt idx="239">
                  <c:v>8.0899093733298403E-3</c:v>
                </c:pt>
                <c:pt idx="240">
                  <c:v>8.1594523654519701E-3</c:v>
                </c:pt>
                <c:pt idx="241">
                  <c:v>8.2292011067112408E-3</c:v>
                </c:pt>
                <c:pt idx="242">
                  <c:v>8.29915742462509E-3</c:v>
                </c:pt>
                <c:pt idx="243">
                  <c:v>8.3693231747610005E-3</c:v>
                </c:pt>
                <c:pt idx="244">
                  <c:v>8.4397002411124196E-3</c:v>
                </c:pt>
                <c:pt idx="245">
                  <c:v>8.5102905364849608E-3</c:v>
                </c:pt>
                <c:pt idx="246">
                  <c:v>8.5810960028929496E-3</c:v>
                </c:pt>
                <c:pt idx="247">
                  <c:v>8.6521186119657492E-3</c:v>
                </c:pt>
                <c:pt idx="248">
                  <c:v>8.7233603653657701E-3</c:v>
                </c:pt>
                <c:pt idx="249">
                  <c:v>8.7948232952160393E-3</c:v>
                </c:pt>
                <c:pt idx="250">
                  <c:v>8.8665094645404598E-3</c:v>
                </c:pt>
                <c:pt idx="251">
                  <c:v>8.9384209677140398E-3</c:v>
                </c:pt>
                <c:pt idx="252">
                  <c:v>9.0105599309257701E-3</c:v>
                </c:pt>
                <c:pt idx="253">
                  <c:v>9.0829285126529397E-3</c:v>
                </c:pt>
                <c:pt idx="254">
                  <c:v>9.1555289041478898E-3</c:v>
                </c:pt>
                <c:pt idx="255">
                  <c:v>9.2283633299371799E-3</c:v>
                </c:pt>
                <c:pt idx="256">
                  <c:v>9.30143404833364E-3</c:v>
                </c:pt>
                <c:pt idx="257">
                  <c:v>9.3747433519612393E-3</c:v>
                </c:pt>
                <c:pt idx="258">
                  <c:v>9.4482935682941808E-3</c:v>
                </c:pt>
                <c:pt idx="259">
                  <c:v>9.5220870602086595E-3</c:v>
                </c:pt>
                <c:pt idx="260">
                  <c:v>9.5961262265497407E-3</c:v>
                </c:pt>
                <c:pt idx="261">
                  <c:v>9.6704135027119494E-3</c:v>
                </c:pt>
                <c:pt idx="262">
                  <c:v>9.7449513612353593E-3</c:v>
                </c:pt>
                <c:pt idx="263">
                  <c:v>9.8197423124163092E-3</c:v>
                </c:pt>
                <c:pt idx="264">
                  <c:v>9.8947889049339904E-3</c:v>
                </c:pt>
                <c:pt idx="265">
                  <c:v>9.9700937264930994E-3</c:v>
                </c:pt>
                <c:pt idx="266">
                  <c:v>1.00456594044828E-2</c:v>
                </c:pt>
                <c:pt idx="267">
                  <c:v>1.01214886066527E-2</c:v>
                </c:pt>
                <c:pt idx="268">
                  <c:v>1.01975840418056E-2</c:v>
                </c:pt>
                <c:pt idx="269">
                  <c:v>1.0273948460508799E-2</c:v>
                </c:pt>
                <c:pt idx="270">
                  <c:v>1.0350584655823201E-2</c:v>
                </c:pt>
                <c:pt idx="271">
                  <c:v>1.0427495464050701E-2</c:v>
                </c:pt>
                <c:pt idx="272">
                  <c:v>1.05046837655018E-2</c:v>
                </c:pt>
                <c:pt idx="273">
                  <c:v>1.05821524852823E-2</c:v>
                </c:pt>
                <c:pt idx="274">
                  <c:v>1.0659904594100499E-2</c:v>
                </c:pt>
                <c:pt idx="275">
                  <c:v>1.07379431090953E-2</c:v>
                </c:pt>
                <c:pt idx="276">
                  <c:v>1.08162710946853E-2</c:v>
                </c:pt>
                <c:pt idx="277">
                  <c:v>1.0894891663441099E-2</c:v>
                </c:pt>
                <c:pt idx="278">
                  <c:v>1.0973807976978601E-2</c:v>
                </c:pt>
                <c:pt idx="279">
                  <c:v>1.10530232468778E-2</c:v>
                </c:pt>
                <c:pt idx="280">
                  <c:v>1.1132540735623199E-2</c:v>
                </c:pt>
                <c:pt idx="281">
                  <c:v>1.12123637575709E-2</c:v>
                </c:pt>
                <c:pt idx="282">
                  <c:v>1.12924956799401E-2</c:v>
                </c:pt>
                <c:pt idx="283">
                  <c:v>1.13729399238308E-2</c:v>
                </c:pt>
                <c:pt idx="284">
                  <c:v>1.1453699965269E-2</c:v>
                </c:pt>
                <c:pt idx="285">
                  <c:v>1.1534779336278901E-2</c:v>
                </c:pt>
                <c:pt idx="286">
                  <c:v>1.1616181625984301E-2</c:v>
                </c:pt>
                <c:pt idx="287">
                  <c:v>1.1697910481739101E-2</c:v>
                </c:pt>
                <c:pt idx="288">
                  <c:v>1.1779969610288101E-2</c:v>
                </c:pt>
                <c:pt idx="289">
                  <c:v>1.1862362778959299E-2</c:v>
                </c:pt>
                <c:pt idx="290">
                  <c:v>1.1945093816888E-2</c:v>
                </c:pt>
                <c:pt idx="291">
                  <c:v>1.20281666162742E-2</c:v>
                </c:pt>
                <c:pt idx="292">
                  <c:v>1.2111585133674999E-2</c:v>
                </c:pt>
                <c:pt idx="293">
                  <c:v>1.21953533913307E-2</c:v>
                </c:pt>
                <c:pt idx="294">
                  <c:v>1.22794754785288E-2</c:v>
                </c:pt>
                <c:pt idx="295">
                  <c:v>1.2363955553004799E-2</c:v>
                </c:pt>
                <c:pt idx="296">
                  <c:v>1.24487978423817E-2</c:v>
                </c:pt>
                <c:pt idx="297">
                  <c:v>1.2534006645650001E-2</c:v>
                </c:pt>
                <c:pt idx="298">
                  <c:v>1.2619586334688499E-2</c:v>
                </c:pt>
                <c:pt idx="299">
                  <c:v>1.27055413558274E-2</c:v>
                </c:pt>
                <c:pt idx="300">
                  <c:v>1.27918762314565E-2</c:v>
                </c:pt>
                <c:pt idx="301">
                  <c:v>1.28785955616776E-2</c:v>
                </c:pt>
                <c:pt idx="302">
                  <c:v>1.2965704026004599E-2</c:v>
                </c:pt>
                <c:pt idx="303">
                  <c:v>1.30532063851118E-2</c:v>
                </c:pt>
                <c:pt idx="304">
                  <c:v>1.31411074826323E-2</c:v>
                </c:pt>
                <c:pt idx="305">
                  <c:v>1.3229412247008E-2</c:v>
                </c:pt>
                <c:pt idx="306">
                  <c:v>1.33181256933939E-2</c:v>
                </c:pt>
                <c:pt idx="307">
                  <c:v>1.34072529256165E-2</c:v>
                </c:pt>
                <c:pt idx="308">
                  <c:v>1.3496799138190799E-2</c:v>
                </c:pt>
                <c:pt idx="309">
                  <c:v>1.35867696183955E-2</c:v>
                </c:pt>
                <c:pt idx="310">
                  <c:v>1.3677169748409599E-2</c:v>
                </c:pt>
                <c:pt idx="311">
                  <c:v>1.3768005007513E-2</c:v>
                </c:pt>
                <c:pt idx="312">
                  <c:v>1.3859280974352199E-2</c:v>
                </c:pt>
                <c:pt idx="313">
                  <c:v>1.3951003329274099E-2</c:v>
                </c:pt>
                <c:pt idx="314">
                  <c:v>1.4043177856729899E-2</c:v>
                </c:pt>
                <c:pt idx="315">
                  <c:v>1.41358104477521E-2</c:v>
                </c:pt>
                <c:pt idx="316">
                  <c:v>1.42289071025072E-2</c:v>
                </c:pt>
                <c:pt idx="317">
                  <c:v>1.43224739329261E-2</c:v>
                </c:pt>
                <c:pt idx="318">
                  <c:v>1.44165171654157E-2</c:v>
                </c:pt>
                <c:pt idx="319">
                  <c:v>1.45110431436546E-2</c:v>
                </c:pt>
                <c:pt idx="320">
                  <c:v>1.4606058331475999E-2</c:v>
                </c:pt>
                <c:pt idx="321">
                  <c:v>1.47015693158409E-2</c:v>
                </c:pt>
                <c:pt idx="322">
                  <c:v>1.47975828099048E-2</c:v>
                </c:pt>
                <c:pt idx="323">
                  <c:v>1.48941056561814E-2</c:v>
                </c:pt>
                <c:pt idx="324">
                  <c:v>1.4991144829808199E-2</c:v>
                </c:pt>
                <c:pt idx="325">
                  <c:v>1.50887074419159E-2</c:v>
                </c:pt>
                <c:pt idx="326">
                  <c:v>1.51868007431065E-2</c:v>
                </c:pt>
                <c:pt idx="327">
                  <c:v>1.5285432127045299E-2</c:v>
                </c:pt>
                <c:pt idx="328">
                  <c:v>1.5384609134168999E-2</c:v>
                </c:pt>
                <c:pt idx="329">
                  <c:v>1.54843394555167E-2</c:v>
                </c:pt>
                <c:pt idx="330">
                  <c:v>1.55846309366868E-2</c:v>
                </c:pt>
                <c:pt idx="331">
                  <c:v>1.5685491581926399E-2</c:v>
                </c:pt>
                <c:pt idx="332">
                  <c:v>1.57869295583568E-2</c:v>
                </c:pt>
                <c:pt idx="333">
                  <c:v>1.58889532003419E-2</c:v>
                </c:pt>
                <c:pt idx="334">
                  <c:v>1.5991571014005002E-2</c:v>
                </c:pt>
                <c:pt idx="335">
                  <c:v>1.6094791681899201E-2</c:v>
                </c:pt>
                <c:pt idx="336">
                  <c:v>1.6198624067838899E-2</c:v>
                </c:pt>
                <c:pt idx="337">
                  <c:v>1.6303077221897801E-2</c:v>
                </c:pt>
                <c:pt idx="338">
                  <c:v>1.6408160385581801E-2</c:v>
                </c:pt>
                <c:pt idx="339">
                  <c:v>1.65138829971824E-2</c:v>
                </c:pt>
                <c:pt idx="340">
                  <c:v>1.6620254697319401E-2</c:v>
                </c:pt>
                <c:pt idx="341">
                  <c:v>1.6727285334680701E-2</c:v>
                </c:pt>
                <c:pt idx="342">
                  <c:v>1.68349849719674E-2</c:v>
                </c:pt>
                <c:pt idx="343">
                  <c:v>1.6943363892052501E-2</c:v>
                </c:pt>
                <c:pt idx="344">
                  <c:v>1.7052432604364402E-2</c:v>
                </c:pt>
                <c:pt idx="345">
                  <c:v>1.7162201851501802E-2</c:v>
                </c:pt>
                <c:pt idx="346">
                  <c:v>1.7272682616093899E-2</c:v>
                </c:pt>
                <c:pt idx="347">
                  <c:v>1.7383886127913199E-2</c:v>
                </c:pt>
                <c:pt idx="348">
                  <c:v>1.7495823871254802E-2</c:v>
                </c:pt>
                <c:pt idx="349">
                  <c:v>1.7608507592592599E-2</c:v>
                </c:pt>
                <c:pt idx="350">
                  <c:v>1.7721949308526101E-2</c:v>
                </c:pt>
                <c:pt idx="351">
                  <c:v>1.7836161314029701E-2</c:v>
                </c:pt>
                <c:pt idx="352">
                  <c:v>1.7951156191019401E-2</c:v>
                </c:pt>
                <c:pt idx="353">
                  <c:v>1.8066946817251701E-2</c:v>
                </c:pt>
                <c:pt idx="354">
                  <c:v>1.8183546375568599E-2</c:v>
                </c:pt>
                <c:pt idx="355">
                  <c:v>1.8300968363507801E-2</c:v>
                </c:pt>
                <c:pt idx="356">
                  <c:v>1.8419226603292201E-2</c:v>
                </c:pt>
                <c:pt idx="357">
                  <c:v>1.8538335252218902E-2</c:v>
                </c:pt>
                <c:pt idx="358">
                  <c:v>1.8658308813466602E-2</c:v>
                </c:pt>
                <c:pt idx="359">
                  <c:v>1.87791621473411E-2</c:v>
                </c:pt>
                <c:pt idx="360">
                  <c:v>1.8900910482980302E-2</c:v>
                </c:pt>
                <c:pt idx="361">
                  <c:v>1.90235694305422E-2</c:v>
                </c:pt>
                <c:pt idx="362">
                  <c:v>1.9147154993899702E-2</c:v>
                </c:pt>
                <c:pt idx="363">
                  <c:v>1.9271683583865301E-2</c:v>
                </c:pt>
                <c:pt idx="364">
                  <c:v>1.93971720319773E-2</c:v>
                </c:pt>
                <c:pt idx="365">
                  <c:v>1.9523637604870199E-2</c:v>
                </c:pt>
                <c:pt idx="366">
                  <c:v>1.96510980192648E-2</c:v>
                </c:pt>
                <c:pt idx="367">
                  <c:v>1.9779571457605699E-2</c:v>
                </c:pt>
                <c:pt idx="368">
                  <c:v>1.99090765843828E-2</c:v>
                </c:pt>
                <c:pt idx="369">
                  <c:v>2.0039632563171799E-2</c:v>
                </c:pt>
                <c:pt idx="370">
                  <c:v>2.0171259074431899E-2</c:v>
                </c:pt>
                <c:pt idx="371">
                  <c:v>2.0303976334101501E-2</c:v>
                </c:pt>
                <c:pt idx="372">
                  <c:v>2.0437805113034901E-2</c:v>
                </c:pt>
                <c:pt idx="373">
                  <c:v>2.0572766757325899E-2</c:v>
                </c:pt>
                <c:pt idx="374">
                  <c:v>2.0708883209567999E-2</c:v>
                </c:pt>
                <c:pt idx="375">
                  <c:v>2.0846177031101001E-2</c:v>
                </c:pt>
                <c:pt idx="376">
                  <c:v>2.0984671425302501E-2</c:v>
                </c:pt>
                <c:pt idx="377">
                  <c:v>2.1124390261980899E-2</c:v>
                </c:pt>
                <c:pt idx="378">
                  <c:v>2.12653581029335E-2</c:v>
                </c:pt>
                <c:pt idx="379">
                  <c:v>2.14076002287375E-2</c:v>
                </c:pt>
                <c:pt idx="380">
                  <c:v>2.1551142666846001E-2</c:v>
                </c:pt>
                <c:pt idx="381">
                  <c:v>2.16960122210639E-2</c:v>
                </c:pt>
                <c:pt idx="382">
                  <c:v>2.1842236502487501E-2</c:v>
                </c:pt>
                <c:pt idx="383">
                  <c:v>2.1989843961994798E-2</c:v>
                </c:pt>
                <c:pt idx="384">
                  <c:v>2.21388639243809E-2</c:v>
                </c:pt>
                <c:pt idx="385">
                  <c:v>2.22893266242381E-2</c:v>
                </c:pt>
                <c:pt idx="386">
                  <c:v>2.24412632436897E-2</c:v>
                </c:pt>
                <c:pt idx="387">
                  <c:v>2.2594705952092699E-2</c:v>
                </c:pt>
                <c:pt idx="388">
                  <c:v>2.27496879478329E-2</c:v>
                </c:pt>
                <c:pt idx="389">
                  <c:v>2.2906243502347899E-2</c:v>
                </c:pt>
                <c:pt idx="390">
                  <c:v>2.3064408006518902E-2</c:v>
                </c:pt>
                <c:pt idx="391">
                  <c:v>2.3224218019587101E-2</c:v>
                </c:pt>
                <c:pt idx="392">
                  <c:v>2.3385711320760599E-2</c:v>
                </c:pt>
                <c:pt idx="393">
                  <c:v>2.3548926963690601E-2</c:v>
                </c:pt>
                <c:pt idx="394">
                  <c:v>2.3713905334010299E-2</c:v>
                </c:pt>
                <c:pt idx="395">
                  <c:v>2.3880688210143702E-2</c:v>
                </c:pt>
                <c:pt idx="396">
                  <c:v>2.4049318827611001E-2</c:v>
                </c:pt>
                <c:pt idx="397">
                  <c:v>2.42198419470727E-2</c:v>
                </c:pt>
                <c:pt idx="398">
                  <c:v>2.4392303926375699E-2</c:v>
                </c:pt>
                <c:pt idx="399">
                  <c:v>2.45667527968862E-2</c:v>
                </c:pt>
                <c:pt idx="400">
                  <c:v>2.4743238344419102E-2</c:v>
                </c:pt>
                <c:pt idx="401">
                  <c:v>2.4921812195098699E-2</c:v>
                </c:pt>
                <c:pt idx="402">
                  <c:v>2.5102527906513399E-2</c:v>
                </c:pt>
                <c:pt idx="403">
                  <c:v>2.52854410645625E-2</c:v>
                </c:pt>
                <c:pt idx="404">
                  <c:v>2.5470609386422999E-2</c:v>
                </c:pt>
                <c:pt idx="405">
                  <c:v>2.56580928301069E-2</c:v>
                </c:pt>
                <c:pt idx="406">
                  <c:v>2.5847953711119299E-2</c:v>
                </c:pt>
                <c:pt idx="407">
                  <c:v>2.60402568267766E-2</c:v>
                </c:pt>
                <c:pt idx="408">
                  <c:v>2.6235069588791501E-2</c:v>
                </c:pt>
                <c:pt idx="409">
                  <c:v>2.6432462164796298E-2</c:v>
                </c:pt>
                <c:pt idx="410">
                  <c:v>2.66325076295305E-2</c:v>
                </c:pt>
                <c:pt idx="411">
                  <c:v>2.6835282126496902E-2</c:v>
                </c:pt>
                <c:pt idx="412">
                  <c:v>2.7040865040963199E-2</c:v>
                </c:pt>
                <c:pt idx="413">
                  <c:v>2.72493391852776E-2</c:v>
                </c:pt>
                <c:pt idx="414">
                  <c:v>2.7460790997560901E-2</c:v>
                </c:pt>
                <c:pt idx="415">
                  <c:v>2.7675310754947599E-2</c:v>
                </c:pt>
                <c:pt idx="416">
                  <c:v>2.7892992802670401E-2</c:v>
                </c:pt>
                <c:pt idx="417">
                  <c:v>2.8113935800417999E-2</c:v>
                </c:pt>
                <c:pt idx="418">
                  <c:v>2.8338242987546499E-2</c:v>
                </c:pt>
                <c:pt idx="419">
                  <c:v>2.8566022468901799E-2</c:v>
                </c:pt>
                <c:pt idx="420">
                  <c:v>2.8797387523195501E-2</c:v>
                </c:pt>
                <c:pt idx="421">
                  <c:v>2.9032456936101899E-2</c:v>
                </c:pt>
                <c:pt idx="422">
                  <c:v>2.9271355360483701E-2</c:v>
                </c:pt>
                <c:pt idx="423">
                  <c:v>2.9514213706435401E-2</c:v>
                </c:pt>
                <c:pt idx="424">
                  <c:v>2.9761169564147701E-2</c:v>
                </c:pt>
                <c:pt idx="425">
                  <c:v>3.00123676629536E-2</c:v>
                </c:pt>
                <c:pt idx="426">
                  <c:v>3.02679603703273E-2</c:v>
                </c:pt>
                <c:pt idx="427">
                  <c:v>3.0528108235068199E-2</c:v>
                </c:pt>
                <c:pt idx="428">
                  <c:v>3.0792980579439001E-2</c:v>
                </c:pt>
                <c:pt idx="429">
                  <c:v>3.10627561456337E-2</c:v>
                </c:pt>
                <c:pt idx="430">
                  <c:v>3.13376238026528E-2</c:v>
                </c:pt>
                <c:pt idx="431">
                  <c:v>3.1617783320468301E-2</c:v>
                </c:pt>
                <c:pt idx="432">
                  <c:v>3.1903446219295598E-2</c:v>
                </c:pt>
                <c:pt idx="433">
                  <c:v>3.2194836702863001E-2</c:v>
                </c:pt>
                <c:pt idx="434">
                  <c:v>3.24921926858232E-2</c:v>
                </c:pt>
                <c:pt idx="435">
                  <c:v>3.27957669269053E-2</c:v>
                </c:pt>
                <c:pt idx="436">
                  <c:v>3.3105828281107003E-2</c:v>
                </c:pt>
                <c:pt idx="437">
                  <c:v>3.3422663086212799E-2</c:v>
                </c:pt>
                <c:pt idx="438">
                  <c:v>3.3746576701263901E-2</c:v>
                </c:pt>
                <c:pt idx="439">
                  <c:v>3.4077895217356699E-2</c:v>
                </c:pt>
                <c:pt idx="440">
                  <c:v>3.4416967364401398E-2</c:v>
                </c:pt>
                <c:pt idx="441">
                  <c:v>3.47641666413381E-2</c:v>
                </c:pt>
                <c:pt idx="442">
                  <c:v>3.5119893701902397E-2</c:v>
                </c:pt>
                <c:pt idx="443">
                  <c:v>3.5484579033541297E-2</c:v>
                </c:pt>
                <c:pt idx="444">
                  <c:v>3.58586859736751E-2</c:v>
                </c:pt>
                <c:pt idx="445">
                  <c:v>3.6242714115470399E-2</c:v>
                </c:pt>
                <c:pt idx="446">
                  <c:v>3.6637203164925997E-2</c:v>
                </c:pt>
                <c:pt idx="447">
                  <c:v>3.7042737322810999E-2</c:v>
                </c:pt>
                <c:pt idx="448">
                  <c:v>3.7459950279333701E-2</c:v>
                </c:pt>
                <c:pt idx="449">
                  <c:v>3.78895309270579E-2</c:v>
                </c:pt>
                <c:pt idx="450">
                  <c:v>3.8332229919368001E-2</c:v>
                </c:pt>
                <c:pt idx="451">
                  <c:v>3.8788867228867201E-2</c:v>
                </c:pt>
                <c:pt idx="452">
                  <c:v>3.9260340893961701E-2</c:v>
                </c:pt>
                <c:pt idx="453">
                  <c:v>3.9747637184501902E-2</c:v>
                </c:pt>
                <c:pt idx="454">
                  <c:v>4.0251842471360398E-2</c:v>
                </c:pt>
                <c:pt idx="455">
                  <c:v>4.0774157153755201E-2</c:v>
                </c:pt>
                <c:pt idx="456">
                  <c:v>4.1315912086782702E-2</c:v>
                </c:pt>
                <c:pt idx="457">
                  <c:v>4.1878588066581297E-2</c:v>
                </c:pt>
                <c:pt idx="458">
                  <c:v>4.2463839080928101E-2</c:v>
                </c:pt>
                <c:pt idx="459">
                  <c:v>4.3073520231626201E-2</c:v>
                </c:pt>
                <c:pt idx="460">
                  <c:v>4.3709721499861902E-2</c:v>
                </c:pt>
                <c:pt idx="461">
                  <c:v>4.43748088827291E-2</c:v>
                </c:pt>
                <c:pt idx="462">
                  <c:v>4.50714749160884E-2</c:v>
                </c:pt>
                <c:pt idx="463">
                  <c:v>4.5802801271551501E-2</c:v>
                </c:pt>
                <c:pt idx="464">
                  <c:v>4.6572337057258502E-2</c:v>
                </c:pt>
                <c:pt idx="465">
                  <c:v>4.7384197790786599E-2</c:v>
                </c:pt>
                <c:pt idx="466">
                  <c:v>4.8243191946501701E-2</c:v>
                </c:pt>
                <c:pt idx="467">
                  <c:v>4.9154984824078901E-2</c:v>
                </c:pt>
                <c:pt idx="468">
                  <c:v>5.0126313752009002E-2</c:v>
                </c:pt>
                <c:pt idx="469">
                  <c:v>5.1165275183261798E-2</c:v>
                </c:pt>
                <c:pt idx="470">
                  <c:v>5.2281714523160799E-2</c:v>
                </c:pt>
                <c:pt idx="471">
                  <c:v>5.3487766140542299E-2</c:v>
                </c:pt>
                <c:pt idx="472">
                  <c:v>5.4798618697660603E-2</c:v>
                </c:pt>
                <c:pt idx="473">
                  <c:v>5.6233628749822698E-2</c:v>
                </c:pt>
                <c:pt idx="474">
                  <c:v>5.6771187830411199E-2</c:v>
                </c:pt>
                <c:pt idx="475">
                  <c:v>5.7316381872757401E-2</c:v>
                </c:pt>
                <c:pt idx="476">
                  <c:v>5.7869463112243197E-2</c:v>
                </c:pt>
                <c:pt idx="477">
                  <c:v>5.8430643238468402E-2</c:v>
                </c:pt>
                <c:pt idx="478">
                  <c:v>5.90001419018613E-2</c:v>
                </c:pt>
                <c:pt idx="479">
                  <c:v>5.9578187070768403E-2</c:v>
                </c:pt>
                <c:pt idx="480">
                  <c:v>6.0165015407219802E-2</c:v>
                </c:pt>
                <c:pt idx="481">
                  <c:v>6.07608726625102E-2</c:v>
                </c:pt>
                <c:pt idx="482">
                  <c:v>6.1366014093820302E-2</c:v>
                </c:pt>
                <c:pt idx="483">
                  <c:v>6.1980704903187703E-2</c:v>
                </c:pt>
                <c:pt idx="484">
                  <c:v>6.2605220700231001E-2</c:v>
                </c:pt>
                <c:pt idx="485">
                  <c:v>6.3239847990136003E-2</c:v>
                </c:pt>
                <c:pt idx="486">
                  <c:v>6.3884884688521201E-2</c:v>
                </c:pt>
                <c:pt idx="487">
                  <c:v>6.4540640664921906E-2</c:v>
                </c:pt>
                <c:pt idx="488">
                  <c:v>6.5207438316760305E-2</c:v>
                </c:pt>
                <c:pt idx="489">
                  <c:v>6.5885613175813401E-2</c:v>
                </c:pt>
                <c:pt idx="490">
                  <c:v>6.6575514549342102E-2</c:v>
                </c:pt>
                <c:pt idx="491">
                  <c:v>6.7277506198215806E-2</c:v>
                </c:pt>
                <c:pt idx="492">
                  <c:v>6.7991967054543204E-2</c:v>
                </c:pt>
                <c:pt idx="493">
                  <c:v>6.8719291981523406E-2</c:v>
                </c:pt>
                <c:pt idx="494">
                  <c:v>6.9459892578447202E-2</c:v>
                </c:pt>
                <c:pt idx="495">
                  <c:v>7.0214198034011396E-2</c:v>
                </c:pt>
                <c:pt idx="496">
                  <c:v>7.0982656031367594E-2</c:v>
                </c:pt>
                <c:pt idx="497">
                  <c:v>7.1765733708613194E-2</c:v>
                </c:pt>
                <c:pt idx="498">
                  <c:v>7.2563918678732395E-2</c:v>
                </c:pt>
                <c:pt idx="499">
                  <c:v>7.3377720113339304E-2</c:v>
                </c:pt>
                <c:pt idx="500">
                  <c:v>7.4207669894939404E-2</c:v>
                </c:pt>
                <c:pt idx="501">
                  <c:v>7.5054323842836002E-2</c:v>
                </c:pt>
                <c:pt idx="502">
                  <c:v>7.5918263018250304E-2</c:v>
                </c:pt>
                <c:pt idx="503">
                  <c:v>7.6800095114713807E-2</c:v>
                </c:pt>
                <c:pt idx="504">
                  <c:v>7.7700455940331106E-2</c:v>
                </c:pt>
                <c:pt idx="505">
                  <c:v>7.8620010999102194E-2</c:v>
                </c:pt>
                <c:pt idx="506">
                  <c:v>7.9559457179151402E-2</c:v>
                </c:pt>
                <c:pt idx="507">
                  <c:v>8.05195245564269E-2</c:v>
                </c:pt>
                <c:pt idx="508">
                  <c:v>8.1500978323235898E-2</c:v>
                </c:pt>
                <c:pt idx="509">
                  <c:v>8.2504620851861707E-2</c:v>
                </c:pt>
                <c:pt idx="510">
                  <c:v>8.3531293904487006E-2</c:v>
                </c:pt>
                <c:pt idx="511">
                  <c:v>8.4581881001729406E-2</c:v>
                </c:pt>
                <c:pt idx="512">
                  <c:v>8.5657309963302494E-2</c:v>
                </c:pt>
                <c:pt idx="513">
                  <c:v>8.6758555635647799E-2</c:v>
                </c:pt>
                <c:pt idx="514">
                  <c:v>8.7886642822875699E-2</c:v>
                </c:pt>
                <c:pt idx="515">
                  <c:v>8.9042649439014604E-2</c:v>
                </c:pt>
                <c:pt idx="516">
                  <c:v>9.0227709901407604E-2</c:v>
                </c:pt>
                <c:pt idx="517">
                  <c:v>9.1443018787182001E-2</c:v>
                </c:pt>
                <c:pt idx="518">
                  <c:v>9.2689834777016006E-2</c:v>
                </c:pt>
                <c:pt idx="519">
                  <c:v>9.3969484913033793E-2</c:v>
                </c:pt>
                <c:pt idx="520">
                  <c:v>9.5283369200561602E-2</c:v>
                </c:pt>
                <c:pt idx="521">
                  <c:v>9.6632965586760003E-2</c:v>
                </c:pt>
                <c:pt idx="522">
                  <c:v>9.8019835352822202E-2</c:v>
                </c:pt>
                <c:pt idx="523">
                  <c:v>9.9445628960591906E-2</c:v>
                </c:pt>
                <c:pt idx="524">
                  <c:v>0.100912092399137</c:v>
                </c:pt>
                <c:pt idx="525">
                  <c:v>0.10242107408213</c:v>
                </c:pt>
                <c:pt idx="526">
                  <c:v>0.10397453235288601</c:v>
                </c:pt>
                <c:pt idx="527">
                  <c:v>0.105574543660772</c:v>
                </c:pt>
                <c:pt idx="528">
                  <c:v>0.107223311480404</c:v>
                </c:pt>
                <c:pt idx="529">
                  <c:v>0.10892317605396699</c:v>
                </c:pt>
                <c:pt idx="530">
                  <c:v>0.110676625047038</c:v>
                </c:pt>
                <c:pt idx="531">
                  <c:v>0.11248630521986799</c:v>
                </c:pt>
                <c:pt idx="532">
                  <c:v>0.11435503522932899</c:v>
                </c:pt>
                <c:pt idx="533">
                  <c:v>0.116285819691926</c:v>
                </c:pt>
                <c:pt idx="534">
                  <c:v>0.118281864655784</c:v>
                </c:pt>
                <c:pt idx="535">
                  <c:v>0.120346594649758</c:v>
                </c:pt>
                <c:pt idx="536">
                  <c:v>0.12248367150112099</c:v>
                </c:pt>
                <c:pt idx="537">
                  <c:v>0.124697015140418</c:v>
                </c:pt>
                <c:pt idx="538">
                  <c:v>0.12699082664351299</c:v>
                </c:pt>
                <c:pt idx="539">
                  <c:v>0.12936961379754999</c:v>
                </c:pt>
                <c:pt idx="540">
                  <c:v>0.13183821952035099</c:v>
                </c:pt>
                <c:pt idx="541">
                  <c:v>0.13440185351296299</c:v>
                </c:pt>
                <c:pt idx="542">
                  <c:v>0.13706612758401401</c:v>
                </c:pt>
                <c:pt idx="543">
                  <c:v>0.13983709515392601</c:v>
                </c:pt>
                <c:pt idx="544">
                  <c:v>0.14272129552914201</c:v>
                </c:pt>
                <c:pt idx="545">
                  <c:v>0.14572580363374699</c:v>
                </c:pt>
                <c:pt idx="546">
                  <c:v>0.14885828600159801</c:v>
                </c:pt>
                <c:pt idx="547">
                  <c:v>0.15212706397011699</c:v>
                </c:pt>
                <c:pt idx="548">
                  <c:v>0.155541185182343</c:v>
                </c:pt>
                <c:pt idx="549">
                  <c:v>0.159110504702585</c:v>
                </c:pt>
                <c:pt idx="550">
                  <c:v>0.16284577729104399</c:v>
                </c:pt>
                <c:pt idx="551">
                  <c:v>0.166758762673441</c:v>
                </c:pt>
                <c:pt idx="552">
                  <c:v>0.170862345995521</c:v>
                </c:pt>
                <c:pt idx="553">
                  <c:v>0.175170676084628</c:v>
                </c:pt>
                <c:pt idx="554">
                  <c:v>0.179699324671454</c:v>
                </c:pt>
                <c:pt idx="555">
                  <c:v>0.18446547037995401</c:v>
                </c:pt>
                <c:pt idx="556">
                  <c:v>0.18948811210552599</c:v>
                </c:pt>
                <c:pt idx="557">
                  <c:v>0.19478831741380701</c:v>
                </c:pt>
                <c:pt idx="558">
                  <c:v>0.20038951286131301</c:v>
                </c:pt>
                <c:pt idx="559">
                  <c:v>0.20631782473890101</c:v>
                </c:pt>
              </c:numCache>
            </c:numRef>
          </c:xVal>
          <c:yVal>
            <c:numRef>
              <c:f>Exp_res!$BG$3:$BG$650</c:f>
              <c:numCache>
                <c:formatCode>General</c:formatCode>
                <c:ptCount val="648"/>
                <c:pt idx="0">
                  <c:v>0</c:v>
                </c:pt>
                <c:pt idx="1">
                  <c:v>0.34499999999998499</c:v>
                </c:pt>
                <c:pt idx="2">
                  <c:v>1.0332793017456099</c:v>
                </c:pt>
                <c:pt idx="3">
                  <c:v>1.72155860349123</c:v>
                </c:pt>
                <c:pt idx="4">
                  <c:v>2.4098379052368601</c:v>
                </c:pt>
                <c:pt idx="5">
                  <c:v>3.0981172069824798</c:v>
                </c:pt>
                <c:pt idx="6">
                  <c:v>3.7863965087281</c:v>
                </c:pt>
                <c:pt idx="7">
                  <c:v>4.4746758104737303</c:v>
                </c:pt>
                <c:pt idx="8">
                  <c:v>5.1629551122193504</c:v>
                </c:pt>
                <c:pt idx="9">
                  <c:v>5.8512344139649697</c:v>
                </c:pt>
                <c:pt idx="10">
                  <c:v>6.5395137157105996</c:v>
                </c:pt>
                <c:pt idx="11">
                  <c:v>7.2277930174562197</c:v>
                </c:pt>
                <c:pt idx="12">
                  <c:v>7.9160723192018496</c:v>
                </c:pt>
                <c:pt idx="13">
                  <c:v>8.6043516209474706</c:v>
                </c:pt>
                <c:pt idx="14">
                  <c:v>9.2926309226930908</c:v>
                </c:pt>
                <c:pt idx="15">
                  <c:v>9.9809102244387198</c:v>
                </c:pt>
                <c:pt idx="16">
                  <c:v>10.669189526184301</c:v>
                </c:pt>
                <c:pt idx="17">
                  <c:v>11.357468827929999</c:v>
                </c:pt>
                <c:pt idx="18">
                  <c:v>12.0457481296756</c:v>
                </c:pt>
                <c:pt idx="19">
                  <c:v>12.7340274314212</c:v>
                </c:pt>
                <c:pt idx="20">
                  <c:v>13.422306733166799</c:v>
                </c:pt>
                <c:pt idx="21">
                  <c:v>14.110586034912499</c:v>
                </c:pt>
                <c:pt idx="22">
                  <c:v>14.7988653366581</c:v>
                </c:pt>
                <c:pt idx="23">
                  <c:v>15.4871446384037</c:v>
                </c:pt>
                <c:pt idx="24">
                  <c:v>16.175423940149301</c:v>
                </c:pt>
                <c:pt idx="25">
                  <c:v>16.863703241894999</c:v>
                </c:pt>
                <c:pt idx="26">
                  <c:v>17.551982543640602</c:v>
                </c:pt>
                <c:pt idx="27">
                  <c:v>18.2402618453862</c:v>
                </c:pt>
                <c:pt idx="28">
                  <c:v>18.928541147131799</c:v>
                </c:pt>
                <c:pt idx="29">
                  <c:v>19.616820448877402</c:v>
                </c:pt>
                <c:pt idx="30">
                  <c:v>20.3050997506231</c:v>
                </c:pt>
                <c:pt idx="31">
                  <c:v>20.993379052368699</c:v>
                </c:pt>
                <c:pt idx="32">
                  <c:v>21.681658354114301</c:v>
                </c:pt>
                <c:pt idx="33">
                  <c:v>22.3699376558599</c:v>
                </c:pt>
                <c:pt idx="34">
                  <c:v>23.058216957605602</c:v>
                </c:pt>
                <c:pt idx="35">
                  <c:v>23.746496259351201</c:v>
                </c:pt>
                <c:pt idx="36">
                  <c:v>24.434775561096799</c:v>
                </c:pt>
                <c:pt idx="37">
                  <c:v>25.123054862842402</c:v>
                </c:pt>
                <c:pt idx="38">
                  <c:v>25.8113341645881</c:v>
                </c:pt>
                <c:pt idx="39">
                  <c:v>26.499613466333699</c:v>
                </c:pt>
                <c:pt idx="40">
                  <c:v>27.187892768079301</c:v>
                </c:pt>
                <c:pt idx="41">
                  <c:v>27.8761720698249</c:v>
                </c:pt>
                <c:pt idx="42">
                  <c:v>28.564451371570598</c:v>
                </c:pt>
                <c:pt idx="43">
                  <c:v>29.252730673316201</c:v>
                </c:pt>
                <c:pt idx="44">
                  <c:v>29.9410099750618</c:v>
                </c:pt>
                <c:pt idx="45">
                  <c:v>30.629289276807398</c:v>
                </c:pt>
                <c:pt idx="46">
                  <c:v>31.3175685785531</c:v>
                </c:pt>
                <c:pt idx="47">
                  <c:v>32.005847880298703</c:v>
                </c:pt>
                <c:pt idx="48">
                  <c:v>32.694127182044298</c:v>
                </c:pt>
                <c:pt idx="49">
                  <c:v>33.3824064837899</c:v>
                </c:pt>
                <c:pt idx="50">
                  <c:v>34.070685785535503</c:v>
                </c:pt>
                <c:pt idx="51">
                  <c:v>34.758965087281197</c:v>
                </c:pt>
                <c:pt idx="52">
                  <c:v>35.4472443890268</c:v>
                </c:pt>
                <c:pt idx="53">
                  <c:v>36.135523690772402</c:v>
                </c:pt>
                <c:pt idx="54">
                  <c:v>36.823802992517997</c:v>
                </c:pt>
                <c:pt idx="55">
                  <c:v>37.512082294263699</c:v>
                </c:pt>
                <c:pt idx="56">
                  <c:v>38.200361596009301</c:v>
                </c:pt>
                <c:pt idx="57">
                  <c:v>38.888640897754897</c:v>
                </c:pt>
                <c:pt idx="58">
                  <c:v>39.576920199500499</c:v>
                </c:pt>
                <c:pt idx="59">
                  <c:v>40.265199501246201</c:v>
                </c:pt>
                <c:pt idx="60">
                  <c:v>40.953478802991803</c:v>
                </c:pt>
                <c:pt idx="61">
                  <c:v>41.641758104737399</c:v>
                </c:pt>
                <c:pt idx="62">
                  <c:v>42.330037406483001</c:v>
                </c:pt>
                <c:pt idx="63">
                  <c:v>43.018316708228703</c:v>
                </c:pt>
                <c:pt idx="64">
                  <c:v>43.706596009974298</c:v>
                </c:pt>
                <c:pt idx="65">
                  <c:v>44.3948753117199</c:v>
                </c:pt>
                <c:pt idx="66">
                  <c:v>45.083154613465503</c:v>
                </c:pt>
                <c:pt idx="67">
                  <c:v>45.771433915211098</c:v>
                </c:pt>
                <c:pt idx="68">
                  <c:v>46.4597132169568</c:v>
                </c:pt>
                <c:pt idx="69">
                  <c:v>47.147992518702402</c:v>
                </c:pt>
                <c:pt idx="70">
                  <c:v>47.836271820447998</c:v>
                </c:pt>
                <c:pt idx="71">
                  <c:v>48.5245511221936</c:v>
                </c:pt>
                <c:pt idx="72">
                  <c:v>49.212830423939302</c:v>
                </c:pt>
                <c:pt idx="73">
                  <c:v>49.901109725684897</c:v>
                </c:pt>
                <c:pt idx="74">
                  <c:v>50.589389027430499</c:v>
                </c:pt>
                <c:pt idx="75">
                  <c:v>51.277668329176102</c:v>
                </c:pt>
                <c:pt idx="76">
                  <c:v>51.965947630921796</c:v>
                </c:pt>
                <c:pt idx="77">
                  <c:v>52.654226932667399</c:v>
                </c:pt>
                <c:pt idx="78">
                  <c:v>53.342506234413001</c:v>
                </c:pt>
                <c:pt idx="79">
                  <c:v>54.030785536158596</c:v>
                </c:pt>
                <c:pt idx="80">
                  <c:v>54.719064837904298</c:v>
                </c:pt>
                <c:pt idx="81">
                  <c:v>55.407344139649901</c:v>
                </c:pt>
                <c:pt idx="82">
                  <c:v>56.095623441395503</c:v>
                </c:pt>
                <c:pt idx="83">
                  <c:v>56.783902743141098</c:v>
                </c:pt>
                <c:pt idx="84">
                  <c:v>57.4721820448868</c:v>
                </c:pt>
                <c:pt idx="85">
                  <c:v>58.160461346632403</c:v>
                </c:pt>
                <c:pt idx="86">
                  <c:v>58.848740648377998</c:v>
                </c:pt>
                <c:pt idx="87">
                  <c:v>59.5370199501236</c:v>
                </c:pt>
                <c:pt idx="88">
                  <c:v>60.225299251869302</c:v>
                </c:pt>
                <c:pt idx="89">
                  <c:v>60.913578553614897</c:v>
                </c:pt>
                <c:pt idx="90">
                  <c:v>61.6018578553605</c:v>
                </c:pt>
                <c:pt idx="91">
                  <c:v>62.290137157106102</c:v>
                </c:pt>
                <c:pt idx="92">
                  <c:v>62.978416458851697</c:v>
                </c:pt>
                <c:pt idx="93">
                  <c:v>63.666695760597399</c:v>
                </c:pt>
                <c:pt idx="94">
                  <c:v>64.354975062343001</c:v>
                </c:pt>
                <c:pt idx="95">
                  <c:v>65.043254364088597</c:v>
                </c:pt>
                <c:pt idx="96">
                  <c:v>65.731533665834206</c:v>
                </c:pt>
                <c:pt idx="97">
                  <c:v>66.419812967579901</c:v>
                </c:pt>
                <c:pt idx="98">
                  <c:v>67.108092269325496</c:v>
                </c:pt>
                <c:pt idx="99">
                  <c:v>67.796371571071106</c:v>
                </c:pt>
                <c:pt idx="100">
                  <c:v>68.484650872816701</c:v>
                </c:pt>
                <c:pt idx="101">
                  <c:v>69.172930174562396</c:v>
                </c:pt>
                <c:pt idx="102">
                  <c:v>69.861209476308005</c:v>
                </c:pt>
                <c:pt idx="103">
                  <c:v>70.5494887780536</c:v>
                </c:pt>
                <c:pt idx="104">
                  <c:v>71.237768079799196</c:v>
                </c:pt>
                <c:pt idx="105">
                  <c:v>71.926047381544805</c:v>
                </c:pt>
                <c:pt idx="106">
                  <c:v>72.6143266832905</c:v>
                </c:pt>
                <c:pt idx="107">
                  <c:v>73.302605985036095</c:v>
                </c:pt>
                <c:pt idx="108">
                  <c:v>73.990885286781705</c:v>
                </c:pt>
                <c:pt idx="109">
                  <c:v>74.6791645885273</c:v>
                </c:pt>
                <c:pt idx="110">
                  <c:v>75.367443890272995</c:v>
                </c:pt>
                <c:pt idx="111">
                  <c:v>76.055723192018604</c:v>
                </c:pt>
                <c:pt idx="112">
                  <c:v>76.744002493764199</c:v>
                </c:pt>
                <c:pt idx="113">
                  <c:v>77.432281795509795</c:v>
                </c:pt>
                <c:pt idx="114">
                  <c:v>78.120561097255504</c:v>
                </c:pt>
                <c:pt idx="115">
                  <c:v>78.808840399001099</c:v>
                </c:pt>
                <c:pt idx="116">
                  <c:v>79.497119700746694</c:v>
                </c:pt>
                <c:pt idx="117">
                  <c:v>80.185399002492304</c:v>
                </c:pt>
                <c:pt idx="118">
                  <c:v>80.873678304237998</c:v>
                </c:pt>
                <c:pt idx="119">
                  <c:v>81.561957605983594</c:v>
                </c:pt>
                <c:pt idx="120">
                  <c:v>82.250236907729203</c:v>
                </c:pt>
                <c:pt idx="121">
                  <c:v>82.938516209474798</c:v>
                </c:pt>
                <c:pt idx="122">
                  <c:v>83.626795511220493</c:v>
                </c:pt>
                <c:pt idx="123">
                  <c:v>84.315074812966103</c:v>
                </c:pt>
                <c:pt idx="124">
                  <c:v>85.003354114711797</c:v>
                </c:pt>
                <c:pt idx="125">
                  <c:v>85.691633416457407</c:v>
                </c:pt>
                <c:pt idx="126">
                  <c:v>86.379912718203101</c:v>
                </c:pt>
                <c:pt idx="127">
                  <c:v>87.068192019948796</c:v>
                </c:pt>
                <c:pt idx="128">
                  <c:v>87.756471321694406</c:v>
                </c:pt>
                <c:pt idx="129">
                  <c:v>88.4447506234401</c:v>
                </c:pt>
                <c:pt idx="130">
                  <c:v>89.133029925185795</c:v>
                </c:pt>
                <c:pt idx="131">
                  <c:v>89.821309226931504</c:v>
                </c:pt>
                <c:pt idx="132">
                  <c:v>90.509588528677099</c:v>
                </c:pt>
                <c:pt idx="133">
                  <c:v>91.197867830422794</c:v>
                </c:pt>
                <c:pt idx="134">
                  <c:v>91.886147132168503</c:v>
                </c:pt>
                <c:pt idx="135">
                  <c:v>92.574426433914098</c:v>
                </c:pt>
                <c:pt idx="136">
                  <c:v>93.262705735659793</c:v>
                </c:pt>
                <c:pt idx="137">
                  <c:v>93.950985037405502</c:v>
                </c:pt>
                <c:pt idx="138">
                  <c:v>94.639264339151097</c:v>
                </c:pt>
                <c:pt idx="139">
                  <c:v>95.327543640896806</c:v>
                </c:pt>
                <c:pt idx="140">
                  <c:v>96.015822942642401</c:v>
                </c:pt>
                <c:pt idx="141">
                  <c:v>96.704102244388096</c:v>
                </c:pt>
                <c:pt idx="142">
                  <c:v>97.392381546133805</c:v>
                </c:pt>
                <c:pt idx="143">
                  <c:v>98.0806608478794</c:v>
                </c:pt>
                <c:pt idx="144">
                  <c:v>98.768940149625095</c:v>
                </c:pt>
                <c:pt idx="145">
                  <c:v>99.457219451370804</c:v>
                </c:pt>
                <c:pt idx="146">
                  <c:v>100.145498753116</c:v>
                </c:pt>
                <c:pt idx="147">
                  <c:v>100.83377805486199</c:v>
                </c:pt>
                <c:pt idx="148">
                  <c:v>101.522057356608</c:v>
                </c:pt>
                <c:pt idx="149">
                  <c:v>102.210336658353</c:v>
                </c:pt>
                <c:pt idx="150">
                  <c:v>102.89861596009899</c:v>
                </c:pt>
                <c:pt idx="151">
                  <c:v>103.586895261845</c:v>
                </c:pt>
                <c:pt idx="152">
                  <c:v>104.27517456359</c:v>
                </c:pt>
                <c:pt idx="153">
                  <c:v>104.96345386533601</c:v>
                </c:pt>
                <c:pt idx="154">
                  <c:v>105.651733167082</c:v>
                </c:pt>
                <c:pt idx="155">
                  <c:v>106.340012468827</c:v>
                </c:pt>
                <c:pt idx="156">
                  <c:v>107.02829177057301</c:v>
                </c:pt>
                <c:pt idx="157">
                  <c:v>107.716571072319</c:v>
                </c:pt>
                <c:pt idx="158">
                  <c:v>108.404850374064</c:v>
                </c:pt>
                <c:pt idx="159">
                  <c:v>109.09312967581</c:v>
                </c:pt>
                <c:pt idx="160">
                  <c:v>109.781408977556</c:v>
                </c:pt>
                <c:pt idx="161">
                  <c:v>110.469688279301</c:v>
                </c:pt>
                <c:pt idx="162">
                  <c:v>111.157967581047</c:v>
                </c:pt>
                <c:pt idx="163">
                  <c:v>111.846246882793</c:v>
                </c:pt>
                <c:pt idx="164">
                  <c:v>112.534526184538</c:v>
                </c:pt>
                <c:pt idx="165">
                  <c:v>113.222805486284</c:v>
                </c:pt>
                <c:pt idx="166">
                  <c:v>113.91108478803</c:v>
                </c:pt>
                <c:pt idx="167">
                  <c:v>114.59936408977499</c:v>
                </c:pt>
                <c:pt idx="168">
                  <c:v>115.287643391521</c:v>
                </c:pt>
                <c:pt idx="169">
                  <c:v>115.97592269326699</c:v>
                </c:pt>
                <c:pt idx="170">
                  <c:v>116.66420199501199</c:v>
                </c:pt>
                <c:pt idx="171">
                  <c:v>117.352481296758</c:v>
                </c:pt>
                <c:pt idx="172">
                  <c:v>118.04076059850399</c:v>
                </c:pt>
                <c:pt idx="173">
                  <c:v>118.72903990024901</c:v>
                </c:pt>
                <c:pt idx="174">
                  <c:v>119.417319201995</c:v>
                </c:pt>
                <c:pt idx="175">
                  <c:v>120.10559850374101</c:v>
                </c:pt>
                <c:pt idx="176">
                  <c:v>120.79387780548601</c:v>
                </c:pt>
                <c:pt idx="177">
                  <c:v>121.482157107232</c:v>
                </c:pt>
                <c:pt idx="178">
                  <c:v>122.17043640897801</c:v>
                </c:pt>
                <c:pt idx="179">
                  <c:v>122.858715710723</c:v>
                </c:pt>
                <c:pt idx="180">
                  <c:v>123.546995012469</c:v>
                </c:pt>
                <c:pt idx="181">
                  <c:v>124.235274314215</c:v>
                </c:pt>
                <c:pt idx="182">
                  <c:v>124.92355361596</c:v>
                </c:pt>
                <c:pt idx="183">
                  <c:v>125.611832917706</c:v>
                </c:pt>
                <c:pt idx="184">
                  <c:v>126.300112219452</c:v>
                </c:pt>
                <c:pt idx="185">
                  <c:v>126.988391521197</c:v>
                </c:pt>
                <c:pt idx="186">
                  <c:v>127.676670822943</c:v>
                </c:pt>
                <c:pt idx="187">
                  <c:v>128.36495012468899</c:v>
                </c:pt>
                <c:pt idx="188">
                  <c:v>129.053229426434</c:v>
                </c:pt>
                <c:pt idx="189">
                  <c:v>129.74150872818001</c:v>
                </c:pt>
                <c:pt idx="190">
                  <c:v>130.42978802992599</c:v>
                </c:pt>
                <c:pt idx="191">
                  <c:v>131.118067331671</c:v>
                </c:pt>
                <c:pt idx="192">
                  <c:v>131.80634663341701</c:v>
                </c:pt>
                <c:pt idx="193">
                  <c:v>132.49462593516299</c:v>
                </c:pt>
                <c:pt idx="194">
                  <c:v>133.182905236908</c:v>
                </c:pt>
                <c:pt idx="195">
                  <c:v>133.87118453865401</c:v>
                </c:pt>
                <c:pt idx="196">
                  <c:v>134.55946384040001</c:v>
                </c:pt>
                <c:pt idx="197">
                  <c:v>135.247743142145</c:v>
                </c:pt>
                <c:pt idx="198">
                  <c:v>135.93602244389101</c:v>
                </c:pt>
                <c:pt idx="199">
                  <c:v>136.62430174563701</c:v>
                </c:pt>
                <c:pt idx="200">
                  <c:v>137.312581047382</c:v>
                </c:pt>
                <c:pt idx="201">
                  <c:v>138.000860349128</c:v>
                </c:pt>
                <c:pt idx="202">
                  <c:v>138.68913965087401</c:v>
                </c:pt>
                <c:pt idx="203">
                  <c:v>139.377418952619</c:v>
                </c:pt>
                <c:pt idx="204">
                  <c:v>140.065698254365</c:v>
                </c:pt>
                <c:pt idx="205">
                  <c:v>140.75397755611101</c:v>
                </c:pt>
                <c:pt idx="206">
                  <c:v>141.44225685785599</c:v>
                </c:pt>
                <c:pt idx="207">
                  <c:v>142.130536159602</c:v>
                </c:pt>
                <c:pt idx="208">
                  <c:v>142.81881546134801</c:v>
                </c:pt>
                <c:pt idx="209">
                  <c:v>143.50709476309299</c:v>
                </c:pt>
                <c:pt idx="210">
                  <c:v>144.195374064839</c:v>
                </c:pt>
                <c:pt idx="211">
                  <c:v>144.88365336658501</c:v>
                </c:pt>
                <c:pt idx="212">
                  <c:v>145.57193266832999</c:v>
                </c:pt>
                <c:pt idx="213">
                  <c:v>146.260211970076</c:v>
                </c:pt>
                <c:pt idx="214">
                  <c:v>146.94849127182201</c:v>
                </c:pt>
                <c:pt idx="215">
                  <c:v>147.63677057356699</c:v>
                </c:pt>
                <c:pt idx="216">
                  <c:v>148.325049875313</c:v>
                </c:pt>
                <c:pt idx="217">
                  <c:v>149.01332917705901</c:v>
                </c:pt>
                <c:pt idx="218">
                  <c:v>149.70160847880399</c:v>
                </c:pt>
                <c:pt idx="219">
                  <c:v>150.38988778055</c:v>
                </c:pt>
                <c:pt idx="220">
                  <c:v>151.07816708229601</c:v>
                </c:pt>
                <c:pt idx="221">
                  <c:v>151.76644638404099</c:v>
                </c:pt>
                <c:pt idx="222">
                  <c:v>152.454725685787</c:v>
                </c:pt>
                <c:pt idx="223">
                  <c:v>153.143004987533</c:v>
                </c:pt>
                <c:pt idx="224">
                  <c:v>153.83128428927799</c:v>
                </c:pt>
                <c:pt idx="225">
                  <c:v>154.519563591024</c:v>
                </c:pt>
                <c:pt idx="226">
                  <c:v>155.20784289277</c:v>
                </c:pt>
                <c:pt idx="227">
                  <c:v>155.89612219451499</c:v>
                </c:pt>
                <c:pt idx="228">
                  <c:v>156.58440149626099</c:v>
                </c:pt>
                <c:pt idx="229">
                  <c:v>157.272680798007</c:v>
                </c:pt>
                <c:pt idx="230">
                  <c:v>157.96096009975199</c:v>
                </c:pt>
                <c:pt idx="231">
                  <c:v>158.64923940149799</c:v>
                </c:pt>
                <c:pt idx="232">
                  <c:v>159.337518703244</c:v>
                </c:pt>
                <c:pt idx="233">
                  <c:v>160.02579800498901</c:v>
                </c:pt>
                <c:pt idx="234">
                  <c:v>160.71407730673499</c:v>
                </c:pt>
                <c:pt idx="235">
                  <c:v>161.402356608481</c:v>
                </c:pt>
                <c:pt idx="236">
                  <c:v>162.09063591022601</c:v>
                </c:pt>
                <c:pt idx="237">
                  <c:v>162.77891521197199</c:v>
                </c:pt>
                <c:pt idx="238">
                  <c:v>163.467194513718</c:v>
                </c:pt>
                <c:pt idx="239">
                  <c:v>164.15547381546301</c:v>
                </c:pt>
                <c:pt idx="240">
                  <c:v>164.84375311720899</c:v>
                </c:pt>
                <c:pt idx="241">
                  <c:v>165.532032418955</c:v>
                </c:pt>
                <c:pt idx="242">
                  <c:v>166.22031172070001</c:v>
                </c:pt>
                <c:pt idx="243">
                  <c:v>166.90859102244599</c:v>
                </c:pt>
                <c:pt idx="244">
                  <c:v>167.596870324192</c:v>
                </c:pt>
                <c:pt idx="245">
                  <c:v>168.28514962593701</c:v>
                </c:pt>
                <c:pt idx="246">
                  <c:v>168.97342892768299</c:v>
                </c:pt>
                <c:pt idx="247">
                  <c:v>169.661708229429</c:v>
                </c:pt>
                <c:pt idx="248">
                  <c:v>170.34998753117401</c:v>
                </c:pt>
                <c:pt idx="249">
                  <c:v>171.03826683291999</c:v>
                </c:pt>
                <c:pt idx="250">
                  <c:v>171.72654613466599</c:v>
                </c:pt>
                <c:pt idx="251">
                  <c:v>172.41482543641101</c:v>
                </c:pt>
                <c:pt idx="252">
                  <c:v>173.10310473815699</c:v>
                </c:pt>
                <c:pt idx="253">
                  <c:v>173.79138403990299</c:v>
                </c:pt>
                <c:pt idx="254">
                  <c:v>174.47966334164801</c:v>
                </c:pt>
                <c:pt idx="255">
                  <c:v>175.16794264339401</c:v>
                </c:pt>
                <c:pt idx="256">
                  <c:v>175.85622194513999</c:v>
                </c:pt>
                <c:pt idx="257">
                  <c:v>176.54450124688501</c:v>
                </c:pt>
                <c:pt idx="258">
                  <c:v>177.23278054863101</c:v>
                </c:pt>
                <c:pt idx="259">
                  <c:v>177.92105985037699</c:v>
                </c:pt>
                <c:pt idx="260">
                  <c:v>178.609339152122</c:v>
                </c:pt>
                <c:pt idx="261">
                  <c:v>179.29761845386801</c:v>
                </c:pt>
                <c:pt idx="262">
                  <c:v>179.98589775561399</c:v>
                </c:pt>
                <c:pt idx="263">
                  <c:v>180.674177057359</c:v>
                </c:pt>
                <c:pt idx="264">
                  <c:v>181.36245635910501</c:v>
                </c:pt>
                <c:pt idx="265">
                  <c:v>182.05073566085099</c:v>
                </c:pt>
                <c:pt idx="266">
                  <c:v>182.739014962596</c:v>
                </c:pt>
                <c:pt idx="267">
                  <c:v>183.42729426434201</c:v>
                </c:pt>
                <c:pt idx="268">
                  <c:v>184.11557356608799</c:v>
                </c:pt>
                <c:pt idx="269">
                  <c:v>184.803852867833</c:v>
                </c:pt>
                <c:pt idx="270">
                  <c:v>185.49213216957901</c:v>
                </c:pt>
                <c:pt idx="271">
                  <c:v>186.18041147132499</c:v>
                </c:pt>
                <c:pt idx="272">
                  <c:v>186.86869077307</c:v>
                </c:pt>
                <c:pt idx="273">
                  <c:v>187.55697007481601</c:v>
                </c:pt>
                <c:pt idx="274">
                  <c:v>188.24524937656199</c:v>
                </c:pt>
                <c:pt idx="275">
                  <c:v>188.933528678307</c:v>
                </c:pt>
                <c:pt idx="276">
                  <c:v>189.62180798005301</c:v>
                </c:pt>
                <c:pt idx="277">
                  <c:v>190.31008728179901</c:v>
                </c:pt>
                <c:pt idx="278">
                  <c:v>190.998366583544</c:v>
                </c:pt>
                <c:pt idx="279">
                  <c:v>191.68664588529001</c:v>
                </c:pt>
                <c:pt idx="280">
                  <c:v>192.37492518703601</c:v>
                </c:pt>
                <c:pt idx="281">
                  <c:v>193.063204488781</c:v>
                </c:pt>
                <c:pt idx="282">
                  <c:v>193.751483790527</c:v>
                </c:pt>
                <c:pt idx="283">
                  <c:v>194.43976309227301</c:v>
                </c:pt>
                <c:pt idx="284">
                  <c:v>195.128042394018</c:v>
                </c:pt>
                <c:pt idx="285">
                  <c:v>195.816321695764</c:v>
                </c:pt>
                <c:pt idx="286">
                  <c:v>196.50460099751001</c:v>
                </c:pt>
                <c:pt idx="287">
                  <c:v>197.19288029925499</c:v>
                </c:pt>
                <c:pt idx="288">
                  <c:v>197.881159601001</c:v>
                </c:pt>
                <c:pt idx="289">
                  <c:v>198.56943890274701</c:v>
                </c:pt>
                <c:pt idx="290">
                  <c:v>199.25771820449199</c:v>
                </c:pt>
                <c:pt idx="291">
                  <c:v>199.945997506238</c:v>
                </c:pt>
                <c:pt idx="292">
                  <c:v>200.63427680798401</c:v>
                </c:pt>
                <c:pt idx="293">
                  <c:v>201.32255610972899</c:v>
                </c:pt>
                <c:pt idx="294">
                  <c:v>202.010835411475</c:v>
                </c:pt>
                <c:pt idx="295">
                  <c:v>202.69911471322101</c:v>
                </c:pt>
                <c:pt idx="296">
                  <c:v>203.38739401496599</c:v>
                </c:pt>
                <c:pt idx="297">
                  <c:v>204.075673316712</c:v>
                </c:pt>
                <c:pt idx="298">
                  <c:v>204.76395261845801</c:v>
                </c:pt>
                <c:pt idx="299">
                  <c:v>205.45223192020299</c:v>
                </c:pt>
                <c:pt idx="300">
                  <c:v>206.140511221949</c:v>
                </c:pt>
                <c:pt idx="301">
                  <c:v>206.82879052369501</c:v>
                </c:pt>
                <c:pt idx="302">
                  <c:v>207.51706982543999</c:v>
                </c:pt>
                <c:pt idx="303">
                  <c:v>208.205349127186</c:v>
                </c:pt>
                <c:pt idx="304">
                  <c:v>208.893628428932</c:v>
                </c:pt>
                <c:pt idx="305">
                  <c:v>209.58190773067699</c:v>
                </c:pt>
                <c:pt idx="306">
                  <c:v>210.270187032423</c:v>
                </c:pt>
                <c:pt idx="307">
                  <c:v>210.958466334169</c:v>
                </c:pt>
                <c:pt idx="308">
                  <c:v>211.64674563591399</c:v>
                </c:pt>
                <c:pt idx="309">
                  <c:v>212.33502493765999</c:v>
                </c:pt>
                <c:pt idx="310">
                  <c:v>213.023304239406</c:v>
                </c:pt>
                <c:pt idx="311">
                  <c:v>213.71158354115099</c:v>
                </c:pt>
                <c:pt idx="312">
                  <c:v>214.39986284289699</c:v>
                </c:pt>
                <c:pt idx="313">
                  <c:v>215.088142144643</c:v>
                </c:pt>
                <c:pt idx="314">
                  <c:v>215.77642144638801</c:v>
                </c:pt>
                <c:pt idx="315">
                  <c:v>216.46470074813399</c:v>
                </c:pt>
                <c:pt idx="316">
                  <c:v>217.15298004988</c:v>
                </c:pt>
                <c:pt idx="317">
                  <c:v>217.84125935162501</c:v>
                </c:pt>
                <c:pt idx="318">
                  <c:v>218.52953865337099</c:v>
                </c:pt>
                <c:pt idx="319">
                  <c:v>219.217817955117</c:v>
                </c:pt>
                <c:pt idx="320">
                  <c:v>219.90609725686201</c:v>
                </c:pt>
                <c:pt idx="321">
                  <c:v>220.59437655860799</c:v>
                </c:pt>
                <c:pt idx="322">
                  <c:v>221.282655860354</c:v>
                </c:pt>
                <c:pt idx="323">
                  <c:v>221.97093516209901</c:v>
                </c:pt>
                <c:pt idx="324">
                  <c:v>222.65921446384499</c:v>
                </c:pt>
                <c:pt idx="325">
                  <c:v>223.347493765591</c:v>
                </c:pt>
                <c:pt idx="326">
                  <c:v>224.03577306733601</c:v>
                </c:pt>
                <c:pt idx="327">
                  <c:v>224.72405236908199</c:v>
                </c:pt>
                <c:pt idx="328">
                  <c:v>225.412331670828</c:v>
                </c:pt>
                <c:pt idx="329">
                  <c:v>226.10061097257301</c:v>
                </c:pt>
                <c:pt idx="330">
                  <c:v>226.78889027431899</c:v>
                </c:pt>
                <c:pt idx="331">
                  <c:v>227.47716957606499</c:v>
                </c:pt>
                <c:pt idx="332">
                  <c:v>228.16544887781001</c:v>
                </c:pt>
                <c:pt idx="333">
                  <c:v>228.85372817955599</c:v>
                </c:pt>
                <c:pt idx="334">
                  <c:v>229.54200748130199</c:v>
                </c:pt>
                <c:pt idx="335">
                  <c:v>230.23028678304701</c:v>
                </c:pt>
                <c:pt idx="336">
                  <c:v>230.91856608479301</c:v>
                </c:pt>
                <c:pt idx="337">
                  <c:v>231.60684538653899</c:v>
                </c:pt>
                <c:pt idx="338">
                  <c:v>232.29512468828401</c:v>
                </c:pt>
                <c:pt idx="339">
                  <c:v>232.98340399003001</c:v>
                </c:pt>
                <c:pt idx="340">
                  <c:v>233.67168329177599</c:v>
                </c:pt>
                <c:pt idx="341">
                  <c:v>234.359962593521</c:v>
                </c:pt>
                <c:pt idx="342">
                  <c:v>235.04824189526701</c:v>
                </c:pt>
                <c:pt idx="343">
                  <c:v>235.73652119701299</c:v>
                </c:pt>
                <c:pt idx="344">
                  <c:v>236.424800498758</c:v>
                </c:pt>
                <c:pt idx="345">
                  <c:v>237.11307980050401</c:v>
                </c:pt>
                <c:pt idx="346">
                  <c:v>237.80135910224999</c:v>
                </c:pt>
                <c:pt idx="347">
                  <c:v>238.489638403995</c:v>
                </c:pt>
                <c:pt idx="348">
                  <c:v>239.17791770574101</c:v>
                </c:pt>
                <c:pt idx="349">
                  <c:v>239.86619700748699</c:v>
                </c:pt>
                <c:pt idx="350">
                  <c:v>240.554476309232</c:v>
                </c:pt>
                <c:pt idx="351">
                  <c:v>241.24275561097801</c:v>
                </c:pt>
                <c:pt idx="352">
                  <c:v>241.93103491272399</c:v>
                </c:pt>
                <c:pt idx="353">
                  <c:v>242.619314214469</c:v>
                </c:pt>
                <c:pt idx="354">
                  <c:v>243.30759351621501</c:v>
                </c:pt>
                <c:pt idx="355">
                  <c:v>243.99587281796099</c:v>
                </c:pt>
                <c:pt idx="356">
                  <c:v>244.684152119706</c:v>
                </c:pt>
                <c:pt idx="357">
                  <c:v>245.37243142145201</c:v>
                </c:pt>
                <c:pt idx="358">
                  <c:v>246.06071072319801</c:v>
                </c:pt>
                <c:pt idx="359">
                  <c:v>246.748990024943</c:v>
                </c:pt>
                <c:pt idx="360">
                  <c:v>247.43726932668901</c:v>
                </c:pt>
                <c:pt idx="361">
                  <c:v>248.12554862843501</c:v>
                </c:pt>
                <c:pt idx="362">
                  <c:v>248.81382793018</c:v>
                </c:pt>
                <c:pt idx="363">
                  <c:v>249.502107231926</c:v>
                </c:pt>
                <c:pt idx="364">
                  <c:v>250.19038653367201</c:v>
                </c:pt>
                <c:pt idx="365">
                  <c:v>250.878665835417</c:v>
                </c:pt>
                <c:pt idx="366">
                  <c:v>251.566945137163</c:v>
                </c:pt>
                <c:pt idx="367">
                  <c:v>252.25522443890901</c:v>
                </c:pt>
                <c:pt idx="368">
                  <c:v>252.94350374065399</c:v>
                </c:pt>
                <c:pt idx="369">
                  <c:v>253.6317830424</c:v>
                </c:pt>
                <c:pt idx="370">
                  <c:v>254.32006234414601</c:v>
                </c:pt>
                <c:pt idx="371">
                  <c:v>255.00834164589099</c:v>
                </c:pt>
                <c:pt idx="372">
                  <c:v>255.696620947637</c:v>
                </c:pt>
                <c:pt idx="373">
                  <c:v>256.38490024938301</c:v>
                </c:pt>
                <c:pt idx="374">
                  <c:v>257.07317955112802</c:v>
                </c:pt>
                <c:pt idx="375">
                  <c:v>257.761458852874</c:v>
                </c:pt>
                <c:pt idx="376">
                  <c:v>258.44973815461998</c:v>
                </c:pt>
                <c:pt idx="377">
                  <c:v>259.13801745636499</c:v>
                </c:pt>
                <c:pt idx="378">
                  <c:v>259.82629675811103</c:v>
                </c:pt>
                <c:pt idx="379">
                  <c:v>260.51457605985701</c:v>
                </c:pt>
                <c:pt idx="380">
                  <c:v>261.20285536160202</c:v>
                </c:pt>
                <c:pt idx="381">
                  <c:v>261.891134663348</c:v>
                </c:pt>
                <c:pt idx="382">
                  <c:v>262.57941396509398</c:v>
                </c:pt>
                <c:pt idx="383">
                  <c:v>263.26769326683899</c:v>
                </c:pt>
                <c:pt idx="384">
                  <c:v>263.95597256858503</c:v>
                </c:pt>
                <c:pt idx="385">
                  <c:v>264.644251870331</c:v>
                </c:pt>
                <c:pt idx="386">
                  <c:v>265.33253117207602</c:v>
                </c:pt>
                <c:pt idx="387">
                  <c:v>266.020810473822</c:v>
                </c:pt>
                <c:pt idx="388">
                  <c:v>266.70908977556797</c:v>
                </c:pt>
                <c:pt idx="389">
                  <c:v>267.39736907731299</c:v>
                </c:pt>
                <c:pt idx="390">
                  <c:v>268.08564837905902</c:v>
                </c:pt>
                <c:pt idx="391">
                  <c:v>268.773927680805</c:v>
                </c:pt>
                <c:pt idx="392">
                  <c:v>269.46220698255001</c:v>
                </c:pt>
                <c:pt idx="393">
                  <c:v>270.15048628429599</c:v>
                </c:pt>
                <c:pt idx="394">
                  <c:v>270.83876558604197</c:v>
                </c:pt>
                <c:pt idx="395">
                  <c:v>271.52704488778699</c:v>
                </c:pt>
                <c:pt idx="396">
                  <c:v>272.21532418953302</c:v>
                </c:pt>
                <c:pt idx="397">
                  <c:v>272.903603491279</c:v>
                </c:pt>
                <c:pt idx="398">
                  <c:v>273.59188279302401</c:v>
                </c:pt>
                <c:pt idx="399">
                  <c:v>274.28016209476999</c:v>
                </c:pt>
                <c:pt idx="400">
                  <c:v>274.96844139651603</c:v>
                </c:pt>
                <c:pt idx="401">
                  <c:v>275.65672069826098</c:v>
                </c:pt>
                <c:pt idx="402">
                  <c:v>276.34500000000702</c:v>
                </c:pt>
                <c:pt idx="403">
                  <c:v>277.033279301753</c:v>
                </c:pt>
                <c:pt idx="404">
                  <c:v>277.72155860349801</c:v>
                </c:pt>
                <c:pt idx="405">
                  <c:v>278.40983790524399</c:v>
                </c:pt>
                <c:pt idx="406">
                  <c:v>279.09811720699003</c:v>
                </c:pt>
                <c:pt idx="407">
                  <c:v>279.78639650873498</c:v>
                </c:pt>
                <c:pt idx="408">
                  <c:v>280.47467581048102</c:v>
                </c:pt>
                <c:pt idx="409">
                  <c:v>281.162955112227</c:v>
                </c:pt>
                <c:pt idx="410">
                  <c:v>281.85123441397201</c:v>
                </c:pt>
                <c:pt idx="411">
                  <c:v>282.53951371571799</c:v>
                </c:pt>
                <c:pt idx="412">
                  <c:v>283.22779301746402</c:v>
                </c:pt>
                <c:pt idx="413">
                  <c:v>283.91607231920898</c:v>
                </c:pt>
                <c:pt idx="414">
                  <c:v>284.60435162095501</c:v>
                </c:pt>
                <c:pt idx="415">
                  <c:v>285.29263092270099</c:v>
                </c:pt>
                <c:pt idx="416">
                  <c:v>285.98091022444601</c:v>
                </c:pt>
                <c:pt idx="417">
                  <c:v>286.66918952619199</c:v>
                </c:pt>
                <c:pt idx="418">
                  <c:v>287.35746882793802</c:v>
                </c:pt>
                <c:pt idx="419">
                  <c:v>288.04574812968298</c:v>
                </c:pt>
                <c:pt idx="420">
                  <c:v>288.73402743142901</c:v>
                </c:pt>
                <c:pt idx="421">
                  <c:v>289.42230673317499</c:v>
                </c:pt>
                <c:pt idx="422">
                  <c:v>290.11058603492</c:v>
                </c:pt>
                <c:pt idx="423">
                  <c:v>290.79886533666598</c:v>
                </c:pt>
                <c:pt idx="424">
                  <c:v>291.48714463841202</c:v>
                </c:pt>
                <c:pt idx="425">
                  <c:v>292.17542394015697</c:v>
                </c:pt>
                <c:pt idx="426">
                  <c:v>292.86370324190301</c:v>
                </c:pt>
                <c:pt idx="427">
                  <c:v>293.55198254364899</c:v>
                </c:pt>
                <c:pt idx="428">
                  <c:v>294.240261845394</c:v>
                </c:pt>
                <c:pt idx="429">
                  <c:v>294.92854114713998</c:v>
                </c:pt>
                <c:pt idx="430">
                  <c:v>295.61682044888602</c:v>
                </c:pt>
                <c:pt idx="431">
                  <c:v>296.30509975063097</c:v>
                </c:pt>
                <c:pt idx="432">
                  <c:v>296.99337905237701</c:v>
                </c:pt>
                <c:pt idx="433">
                  <c:v>297.68165835412299</c:v>
                </c:pt>
                <c:pt idx="434">
                  <c:v>298.369937655868</c:v>
                </c:pt>
                <c:pt idx="435">
                  <c:v>299.05821695761398</c:v>
                </c:pt>
                <c:pt idx="436">
                  <c:v>299.74649625936001</c:v>
                </c:pt>
                <c:pt idx="437">
                  <c:v>300.43477556110503</c:v>
                </c:pt>
                <c:pt idx="438">
                  <c:v>301.12305486285101</c:v>
                </c:pt>
                <c:pt idx="439">
                  <c:v>301.81133416459699</c:v>
                </c:pt>
                <c:pt idx="440">
                  <c:v>302.499613466342</c:v>
                </c:pt>
                <c:pt idx="441">
                  <c:v>303.18789276808798</c:v>
                </c:pt>
                <c:pt idx="442">
                  <c:v>303.87617206983401</c:v>
                </c:pt>
                <c:pt idx="443">
                  <c:v>304.56445137157903</c:v>
                </c:pt>
                <c:pt idx="444">
                  <c:v>305.252730673325</c:v>
                </c:pt>
                <c:pt idx="445">
                  <c:v>305.94100997507098</c:v>
                </c:pt>
                <c:pt idx="446">
                  <c:v>306.629289276816</c:v>
                </c:pt>
                <c:pt idx="447">
                  <c:v>307.31756857856197</c:v>
                </c:pt>
                <c:pt idx="448">
                  <c:v>308.00584788030801</c:v>
                </c:pt>
                <c:pt idx="449">
                  <c:v>308.69412718205302</c:v>
                </c:pt>
                <c:pt idx="450">
                  <c:v>309.382406483799</c:v>
                </c:pt>
                <c:pt idx="451">
                  <c:v>310.07068578554498</c:v>
                </c:pt>
                <c:pt idx="452">
                  <c:v>310.75896508728999</c:v>
                </c:pt>
                <c:pt idx="453">
                  <c:v>311.44724438903597</c:v>
                </c:pt>
                <c:pt idx="454">
                  <c:v>312.13552369078201</c:v>
                </c:pt>
                <c:pt idx="455">
                  <c:v>312.82380299252702</c:v>
                </c:pt>
                <c:pt idx="456">
                  <c:v>313.512082294273</c:v>
                </c:pt>
                <c:pt idx="457">
                  <c:v>314.20036159601898</c:v>
                </c:pt>
                <c:pt idx="458">
                  <c:v>314.88864089776399</c:v>
                </c:pt>
                <c:pt idx="459">
                  <c:v>315.57692019951003</c:v>
                </c:pt>
                <c:pt idx="460">
                  <c:v>316.26519950125601</c:v>
                </c:pt>
                <c:pt idx="461">
                  <c:v>316.95347880300102</c:v>
                </c:pt>
                <c:pt idx="462">
                  <c:v>317.641758104747</c:v>
                </c:pt>
                <c:pt idx="463">
                  <c:v>318.33003740649298</c:v>
                </c:pt>
                <c:pt idx="464">
                  <c:v>319.01831670823799</c:v>
                </c:pt>
                <c:pt idx="465">
                  <c:v>319.70659600998403</c:v>
                </c:pt>
                <c:pt idx="466">
                  <c:v>320.39487531173</c:v>
                </c:pt>
                <c:pt idx="467">
                  <c:v>321.08315461347502</c:v>
                </c:pt>
                <c:pt idx="468">
                  <c:v>321.771433915221</c:v>
                </c:pt>
                <c:pt idx="469">
                  <c:v>322.45971321696697</c:v>
                </c:pt>
                <c:pt idx="470">
                  <c:v>323.14799251871199</c:v>
                </c:pt>
                <c:pt idx="471">
                  <c:v>323.83627182045802</c:v>
                </c:pt>
                <c:pt idx="472">
                  <c:v>324.524551122204</c:v>
                </c:pt>
                <c:pt idx="473">
                  <c:v>325.21283042394901</c:v>
                </c:pt>
                <c:pt idx="474">
                  <c:v>324.524551122204</c:v>
                </c:pt>
                <c:pt idx="475">
                  <c:v>323.83627182045802</c:v>
                </c:pt>
                <c:pt idx="476">
                  <c:v>323.14799251871199</c:v>
                </c:pt>
                <c:pt idx="477">
                  <c:v>322.45971321696697</c:v>
                </c:pt>
                <c:pt idx="478">
                  <c:v>321.771433915221</c:v>
                </c:pt>
                <c:pt idx="479">
                  <c:v>321.08315461347502</c:v>
                </c:pt>
                <c:pt idx="480">
                  <c:v>320.39487531173</c:v>
                </c:pt>
                <c:pt idx="481">
                  <c:v>319.70659600998403</c:v>
                </c:pt>
                <c:pt idx="482">
                  <c:v>319.01831670823799</c:v>
                </c:pt>
                <c:pt idx="483">
                  <c:v>318.33003740649298</c:v>
                </c:pt>
                <c:pt idx="484">
                  <c:v>317.641758104747</c:v>
                </c:pt>
                <c:pt idx="485">
                  <c:v>316.95347880300102</c:v>
                </c:pt>
                <c:pt idx="486">
                  <c:v>316.26519950125601</c:v>
                </c:pt>
                <c:pt idx="487">
                  <c:v>315.57692019951003</c:v>
                </c:pt>
                <c:pt idx="488">
                  <c:v>314.88864089776399</c:v>
                </c:pt>
                <c:pt idx="489">
                  <c:v>314.20036159601898</c:v>
                </c:pt>
                <c:pt idx="490">
                  <c:v>313.512082294273</c:v>
                </c:pt>
                <c:pt idx="491">
                  <c:v>312.82380299252702</c:v>
                </c:pt>
                <c:pt idx="492">
                  <c:v>312.13552369078201</c:v>
                </c:pt>
                <c:pt idx="493">
                  <c:v>311.44724438903597</c:v>
                </c:pt>
                <c:pt idx="494">
                  <c:v>310.75896508728999</c:v>
                </c:pt>
                <c:pt idx="495">
                  <c:v>310.07068578554498</c:v>
                </c:pt>
                <c:pt idx="496">
                  <c:v>309.382406483799</c:v>
                </c:pt>
                <c:pt idx="497">
                  <c:v>308.69412718205302</c:v>
                </c:pt>
                <c:pt idx="498">
                  <c:v>308.00584788030801</c:v>
                </c:pt>
                <c:pt idx="499">
                  <c:v>307.31756857856197</c:v>
                </c:pt>
                <c:pt idx="500">
                  <c:v>306.629289276816</c:v>
                </c:pt>
                <c:pt idx="501">
                  <c:v>305.94100997507098</c:v>
                </c:pt>
                <c:pt idx="502">
                  <c:v>305.252730673325</c:v>
                </c:pt>
                <c:pt idx="503">
                  <c:v>304.56445137157903</c:v>
                </c:pt>
                <c:pt idx="504">
                  <c:v>303.87617206983401</c:v>
                </c:pt>
                <c:pt idx="505">
                  <c:v>303.18789276808798</c:v>
                </c:pt>
                <c:pt idx="506">
                  <c:v>302.499613466342</c:v>
                </c:pt>
                <c:pt idx="507">
                  <c:v>301.81133416459699</c:v>
                </c:pt>
                <c:pt idx="508">
                  <c:v>301.12305486285101</c:v>
                </c:pt>
                <c:pt idx="509">
                  <c:v>300.43477556110503</c:v>
                </c:pt>
                <c:pt idx="510">
                  <c:v>299.74649625936001</c:v>
                </c:pt>
                <c:pt idx="511">
                  <c:v>299.05821695761398</c:v>
                </c:pt>
                <c:pt idx="512">
                  <c:v>298.369937655868</c:v>
                </c:pt>
                <c:pt idx="513">
                  <c:v>297.68165835412299</c:v>
                </c:pt>
                <c:pt idx="514">
                  <c:v>296.99337905237701</c:v>
                </c:pt>
                <c:pt idx="515">
                  <c:v>296.30509975063097</c:v>
                </c:pt>
                <c:pt idx="516">
                  <c:v>295.61682044888602</c:v>
                </c:pt>
                <c:pt idx="517">
                  <c:v>294.92854114713998</c:v>
                </c:pt>
                <c:pt idx="518">
                  <c:v>294.240261845394</c:v>
                </c:pt>
                <c:pt idx="519">
                  <c:v>293.55198254364899</c:v>
                </c:pt>
                <c:pt idx="520">
                  <c:v>292.86370324190301</c:v>
                </c:pt>
                <c:pt idx="521">
                  <c:v>292.17542394015697</c:v>
                </c:pt>
                <c:pt idx="522">
                  <c:v>291.48714463841202</c:v>
                </c:pt>
                <c:pt idx="523">
                  <c:v>290.79886533666598</c:v>
                </c:pt>
                <c:pt idx="524">
                  <c:v>290.11058603492</c:v>
                </c:pt>
                <c:pt idx="525">
                  <c:v>289.42230673317499</c:v>
                </c:pt>
                <c:pt idx="526">
                  <c:v>288.73402743142901</c:v>
                </c:pt>
                <c:pt idx="527">
                  <c:v>288.04574812968298</c:v>
                </c:pt>
                <c:pt idx="528">
                  <c:v>287.35746882793802</c:v>
                </c:pt>
                <c:pt idx="529">
                  <c:v>286.66918952619199</c:v>
                </c:pt>
                <c:pt idx="530">
                  <c:v>285.98091022444601</c:v>
                </c:pt>
                <c:pt idx="531">
                  <c:v>285.29263092270099</c:v>
                </c:pt>
                <c:pt idx="532">
                  <c:v>284.60435162095501</c:v>
                </c:pt>
                <c:pt idx="533">
                  <c:v>283.91607231920898</c:v>
                </c:pt>
                <c:pt idx="534">
                  <c:v>283.22779301746402</c:v>
                </c:pt>
                <c:pt idx="535">
                  <c:v>282.53951371571799</c:v>
                </c:pt>
                <c:pt idx="536">
                  <c:v>281.85123441397201</c:v>
                </c:pt>
                <c:pt idx="537">
                  <c:v>281.162955112227</c:v>
                </c:pt>
                <c:pt idx="538">
                  <c:v>280.47467581048102</c:v>
                </c:pt>
                <c:pt idx="539">
                  <c:v>279.78639650873498</c:v>
                </c:pt>
                <c:pt idx="540">
                  <c:v>279.09811720699003</c:v>
                </c:pt>
                <c:pt idx="541">
                  <c:v>278.40983790524399</c:v>
                </c:pt>
                <c:pt idx="542">
                  <c:v>277.72155860349801</c:v>
                </c:pt>
                <c:pt idx="543">
                  <c:v>277.033279301753</c:v>
                </c:pt>
                <c:pt idx="544">
                  <c:v>276.34500000000702</c:v>
                </c:pt>
                <c:pt idx="545">
                  <c:v>275.65672069826098</c:v>
                </c:pt>
                <c:pt idx="546">
                  <c:v>274.96844139651603</c:v>
                </c:pt>
                <c:pt idx="547">
                  <c:v>274.28016209476999</c:v>
                </c:pt>
                <c:pt idx="548">
                  <c:v>273.59188279302401</c:v>
                </c:pt>
                <c:pt idx="549">
                  <c:v>272.903603491279</c:v>
                </c:pt>
                <c:pt idx="550">
                  <c:v>272.21532418953302</c:v>
                </c:pt>
                <c:pt idx="551">
                  <c:v>271.52704488778699</c:v>
                </c:pt>
                <c:pt idx="552">
                  <c:v>270.83876558604197</c:v>
                </c:pt>
                <c:pt idx="553">
                  <c:v>270.15048628429599</c:v>
                </c:pt>
                <c:pt idx="554">
                  <c:v>269.46220698255001</c:v>
                </c:pt>
                <c:pt idx="555">
                  <c:v>268.773927680805</c:v>
                </c:pt>
                <c:pt idx="556">
                  <c:v>268.08564837905902</c:v>
                </c:pt>
                <c:pt idx="557">
                  <c:v>267.39736907731299</c:v>
                </c:pt>
                <c:pt idx="558">
                  <c:v>266.70908977556797</c:v>
                </c:pt>
                <c:pt idx="559">
                  <c:v>266.020810473822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39-4ED1-9D38-74B6D9C2CF12}"/>
            </c:ext>
          </c:extLst>
        </c:ser>
        <c:ser>
          <c:idx val="4"/>
          <c:order val="4"/>
          <c:tx>
            <c:v>0.5% 100kPa</c:v>
          </c:tx>
          <c:spPr>
            <a:ln w="21600">
              <a:solidFill>
                <a:srgbClr val="8D281E"/>
              </a:solidFill>
              <a:custDash>
                <a:ds d="300000" sp="300000"/>
              </a:custDash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Exp_res!$BI$3:$BI$650</c:f>
              <c:numCache>
                <c:formatCode>General</c:formatCode>
                <c:ptCount val="648"/>
                <c:pt idx="0">
                  <c:v>0</c:v>
                </c:pt>
                <c:pt idx="1">
                  <c:v>1.22655099878269E-5</c:v>
                </c:pt>
                <c:pt idx="2">
                  <c:v>3.66827027512801E-5</c:v>
                </c:pt>
                <c:pt idx="3">
                  <c:v>6.10292656862385E-5</c:v>
                </c:pt>
                <c:pt idx="4">
                  <c:v>8.5304619578060496E-5</c:v>
                </c:pt>
                <c:pt idx="5">
                  <c:v>1.09508209469929E-4</c:v>
                </c:pt>
                <c:pt idx="6">
                  <c:v>1.3363950427404099E-4</c:v>
                </c:pt>
                <c:pt idx="7">
                  <c:v>1.5769799642485801E-4</c:v>
                </c:pt>
                <c:pt idx="8">
                  <c:v>1.8168320152837E-4</c:v>
                </c:pt>
                <c:pt idx="9">
                  <c:v>2.0559465800752E-4</c:v>
                </c:pt>
                <c:pt idx="10">
                  <c:v>2.29431926745249E-4</c:v>
                </c:pt>
                <c:pt idx="11">
                  <c:v>2.5319459072619798E-4</c:v>
                </c:pt>
                <c:pt idx="12">
                  <c:v>2.7688225467638799E-4</c:v>
                </c:pt>
                <c:pt idx="13">
                  <c:v>3.0049454470349E-4</c:v>
                </c:pt>
                <c:pt idx="14">
                  <c:v>3.24031107936302E-4</c:v>
                </c:pt>
                <c:pt idx="15">
                  <c:v>3.4749161216570399E-4</c:v>
                </c:pt>
                <c:pt idx="16">
                  <c:v>3.70875745485822E-4</c:v>
                </c:pt>
                <c:pt idx="17">
                  <c:v>3.9418321593754599E-4</c:v>
                </c:pt>
                <c:pt idx="18">
                  <c:v>4.1741375115301999E-4</c:v>
                </c:pt>
                <c:pt idx="19">
                  <c:v>4.4056709800284997E-4</c:v>
                </c:pt>
                <c:pt idx="20">
                  <c:v>4.6364302224559498E-4</c:v>
                </c:pt>
                <c:pt idx="21">
                  <c:v>4.8664130817959703E-4</c:v>
                </c:pt>
                <c:pt idx="22">
                  <c:v>5.0956175829791497E-4</c:v>
                </c:pt>
                <c:pt idx="23">
                  <c:v>5.3240419294642695E-4</c:v>
                </c:pt>
                <c:pt idx="24">
                  <c:v>5.5516844998430295E-4</c:v>
                </c:pt>
                <c:pt idx="25">
                  <c:v>5.7785438444845304E-4</c:v>
                </c:pt>
                <c:pt idx="26">
                  <c:v>6.0046186822098398E-4</c:v>
                </c:pt>
                <c:pt idx="27">
                  <c:v>6.2299078969999704E-4</c:v>
                </c:pt>
                <c:pt idx="28">
                  <c:v>6.4544105347396599E-4</c:v>
                </c:pt>
                <c:pt idx="29">
                  <c:v>6.6781257999923001E-4</c:v>
                </c:pt>
                <c:pt idx="30">
                  <c:v>6.9010530528126098E-4</c:v>
                </c:pt>
                <c:pt idx="31">
                  <c:v>7.1231918055936303E-4</c:v>
                </c:pt>
                <c:pt idx="32">
                  <c:v>7.3445417199447904E-4</c:v>
                </c:pt>
                <c:pt idx="33">
                  <c:v>7.5651026036085696E-4</c:v>
                </c:pt>
                <c:pt idx="34">
                  <c:v>7.7848744074075402E-4</c:v>
                </c:pt>
                <c:pt idx="35">
                  <c:v>8.0038572222269802E-4</c:v>
                </c:pt>
                <c:pt idx="36">
                  <c:v>8.2220512760259603E-4</c:v>
                </c:pt>
                <c:pt idx="37">
                  <c:v>8.4394569308904202E-4</c:v>
                </c:pt>
                <c:pt idx="38">
                  <c:v>8.6560746801042101E-4</c:v>
                </c:pt>
                <c:pt idx="39">
                  <c:v>8.8719051452652397E-4</c:v>
                </c:pt>
                <c:pt idx="40">
                  <c:v>9.0869490734209895E-4</c:v>
                </c:pt>
                <c:pt idx="41">
                  <c:v>9.3012073342412795E-4</c:v>
                </c:pt>
                <c:pt idx="42">
                  <c:v>9.5146809172152905E-4</c:v>
                </c:pt>
                <c:pt idx="43">
                  <c:v>9.7273709288810497E-4</c:v>
                </c:pt>
                <c:pt idx="44">
                  <c:v>9.9392785900807292E-4</c:v>
                </c:pt>
                <c:pt idx="45">
                  <c:v>1.0150405233242501E-3</c:v>
                </c:pt>
                <c:pt idx="46">
                  <c:v>1.0360752299688901E-3</c:v>
                </c:pt>
                <c:pt idx="47">
                  <c:v>1.05703213369757E-3</c:v>
                </c:pt>
                <c:pt idx="48">
                  <c:v>1.0779113996250301E-3</c:v>
                </c:pt>
                <c:pt idx="49">
                  <c:v>1.09871320296376E-3</c:v>
                </c:pt>
                <c:pt idx="50">
                  <c:v>1.1194377287650601E-3</c:v>
                </c:pt>
                <c:pt idx="51">
                  <c:v>1.14008517166237E-3</c:v>
                </c:pt>
                <c:pt idx="52">
                  <c:v>1.16065573561704E-3</c:v>
                </c:pt>
                <c:pt idx="53">
                  <c:v>1.18114963366647E-3</c:v>
                </c:pt>
                <c:pt idx="54">
                  <c:v>1.2015670876742901E-3</c:v>
                </c:pt>
                <c:pt idx="55">
                  <c:v>1.22190832808284E-3</c:v>
                </c:pt>
                <c:pt idx="56">
                  <c:v>1.2421735936684599E-3</c:v>
                </c:pt>
                <c:pt idx="57">
                  <c:v>1.26236313129762E-3</c:v>
                </c:pt>
                <c:pt idx="58">
                  <c:v>1.2824771956868001E-3</c:v>
                </c:pt>
                <c:pt idx="59">
                  <c:v>1.3025160491632699E-3</c:v>
                </c:pt>
                <c:pt idx="60">
                  <c:v>1.32247996142886E-3</c:v>
                </c:pt>
                <c:pt idx="61">
                  <c:v>1.3423692093255501E-3</c:v>
                </c:pt>
                <c:pt idx="62">
                  <c:v>1.36218407660282E-3</c:v>
                </c:pt>
                <c:pt idx="63">
                  <c:v>1.3819248536880099E-3</c:v>
                </c:pt>
                <c:pt idx="64">
                  <c:v>1.4015918374582299E-3</c:v>
                </c:pt>
                <c:pt idx="65">
                  <c:v>1.42118533101436E-3</c:v>
                </c:pt>
                <c:pt idx="66">
                  <c:v>1.4407056434578801E-3</c:v>
                </c:pt>
                <c:pt idx="67">
                  <c:v>1.46015308966913E-3</c:v>
                </c:pt>
                <c:pt idx="68">
                  <c:v>1.47952799008846E-3</c:v>
                </c:pt>
                <c:pt idx="69">
                  <c:v>1.4988306704991599E-3</c:v>
                </c:pt>
                <c:pt idx="70">
                  <c:v>1.5180614618130999E-3</c:v>
                </c:pt>
                <c:pt idx="71">
                  <c:v>1.53722069985827E-3</c:v>
                </c:pt>
                <c:pt idx="72">
                  <c:v>1.5563087251690001E-3</c:v>
                </c:pt>
                <c:pt idx="73">
                  <c:v>1.5753258827784699E-3</c:v>
                </c:pt>
                <c:pt idx="74">
                  <c:v>1.5942725220139001E-3</c:v>
                </c:pt>
                <c:pt idx="75">
                  <c:v>1.6131489962934E-3</c:v>
                </c:pt>
                <c:pt idx="76">
                  <c:v>1.63195566292668E-3</c:v>
                </c:pt>
                <c:pt idx="77">
                  <c:v>1.65069288291689E-3</c:v>
                </c:pt>
                <c:pt idx="78">
                  <c:v>1.6693610207663501E-3</c:v>
                </c:pt>
                <c:pt idx="79">
                  <c:v>1.6879604442839201E-3</c:v>
                </c:pt>
                <c:pt idx="80">
                  <c:v>1.70649152439583E-3</c:v>
                </c:pt>
                <c:pt idx="81">
                  <c:v>1.7249546349585401E-3</c:v>
                </c:pt>
                <c:pt idx="82">
                  <c:v>1.74335015257535E-3</c:v>
                </c:pt>
                <c:pt idx="83">
                  <c:v>1.7616784564148599E-3</c:v>
                </c:pt>
                <c:pt idx="84">
                  <c:v>1.7799399280328499E-3</c:v>
                </c:pt>
                <c:pt idx="85">
                  <c:v>1.79813495119729E-3</c:v>
                </c:pt>
                <c:pt idx="86">
                  <c:v>1.8162639117155299E-3</c:v>
                </c:pt>
                <c:pt idx="87">
                  <c:v>1.83432719726539E-3</c:v>
                </c:pt>
                <c:pt idx="88">
                  <c:v>1.85232519722893E-3</c:v>
                </c:pt>
                <c:pt idx="89">
                  <c:v>1.8702583025290299E-3</c:v>
                </c:pt>
                <c:pt idx="90">
                  <c:v>1.8881269054697601E-3</c:v>
                </c:pt>
                <c:pt idx="91">
                  <c:v>1.9059313995792499E-3</c:v>
                </c:pt>
                <c:pt idx="92">
                  <c:v>1.9236721794561101E-3</c:v>
                </c:pt>
                <c:pt idx="93">
                  <c:v>1.94134964061906E-3</c:v>
                </c:pt>
                <c:pt idx="94">
                  <c:v>1.9589641793599198E-3</c:v>
                </c:pt>
                <c:pt idx="95">
                  <c:v>1.9765161925993399E-3</c:v>
                </c:pt>
                <c:pt idx="96">
                  <c:v>1.9940060777466702E-3</c:v>
                </c:pt>
                <c:pt idx="97">
                  <c:v>2.0114342325624102E-3</c:v>
                </c:pt>
                <c:pt idx="98">
                  <c:v>2.0288010550243499E-3</c:v>
                </c:pt>
                <c:pt idx="99">
                  <c:v>2.04610694319694E-3</c:v>
                </c:pt>
                <c:pt idx="100">
                  <c:v>2.0633522951043E-3</c:v>
                </c:pt>
                <c:pt idx="101">
                  <c:v>2.0805375086060799E-3</c:v>
                </c:pt>
                <c:pt idx="102">
                  <c:v>2.0976629812772202E-3</c:v>
                </c:pt>
                <c:pt idx="103">
                  <c:v>2.1147291102905398E-3</c:v>
                </c:pt>
                <c:pt idx="104">
                  <c:v>2.13173629230331E-3</c:v>
                </c:pt>
                <c:pt idx="105">
                  <c:v>2.1486849233467802E-3</c:v>
                </c:pt>
                <c:pt idx="106">
                  <c:v>2.1655753987188998E-3</c:v>
                </c:pt>
                <c:pt idx="107">
                  <c:v>2.1824081128809501E-3</c:v>
                </c:pt>
                <c:pt idx="108">
                  <c:v>2.1991834593569999E-3</c:v>
                </c:pt>
                <c:pt idx="109">
                  <c:v>2.2159018306368598E-3</c:v>
                </c:pt>
                <c:pt idx="110">
                  <c:v>2.23256361808249E-3</c:v>
                </c:pt>
                <c:pt idx="111">
                  <c:v>2.2491692118370601E-3</c:v>
                </c:pt>
                <c:pt idx="112">
                  <c:v>2.2657190007382201E-3</c:v>
                </c:pt>
                <c:pt idx="113">
                  <c:v>2.2822133722336501E-3</c:v>
                </c:pt>
                <c:pt idx="114">
                  <c:v>2.2986527123002799E-3</c:v>
                </c:pt>
                <c:pt idx="115">
                  <c:v>2.3150374053666602E-3</c:v>
                </c:pt>
                <c:pt idx="116">
                  <c:v>2.3313678342382301E-3</c:v>
                </c:pt>
                <c:pt idx="117">
                  <c:v>2.3476443800256801E-3</c:v>
                </c:pt>
                <c:pt idx="118">
                  <c:v>2.3638674220766999E-3</c:v>
                </c:pt>
                <c:pt idx="119">
                  <c:v>2.3800373379101701E-3</c:v>
                </c:pt>
                <c:pt idx="120">
                  <c:v>2.39615450315365E-3</c:v>
                </c:pt>
                <c:pt idx="121">
                  <c:v>2.4097996377943701E-3</c:v>
                </c:pt>
                <c:pt idx="122">
                  <c:v>2.4747325782115501E-3</c:v>
                </c:pt>
                <c:pt idx="123">
                  <c:v>2.53979085706665E-3</c:v>
                </c:pt>
                <c:pt idx="124">
                  <c:v>2.6049739770580001E-3</c:v>
                </c:pt>
                <c:pt idx="125">
                  <c:v>2.67028147930987E-3</c:v>
                </c:pt>
                <c:pt idx="126">
                  <c:v>2.7357129428236902E-3</c:v>
                </c:pt>
                <c:pt idx="127">
                  <c:v>2.8012679839349601E-3</c:v>
                </c:pt>
                <c:pt idx="128">
                  <c:v>2.8669462557748401E-3</c:v>
                </c:pt>
                <c:pt idx="129">
                  <c:v>2.93274744773876E-3</c:v>
                </c:pt>
                <c:pt idx="130">
                  <c:v>2.99867128496055E-3</c:v>
                </c:pt>
                <c:pt idx="131">
                  <c:v>3.0647175277941901E-3</c:v>
                </c:pt>
                <c:pt idx="132">
                  <c:v>3.1308859713020699E-3</c:v>
                </c:pt>
                <c:pt idx="133">
                  <c:v>3.19717644475145E-3</c:v>
                </c:pt>
                <c:pt idx="134">
                  <c:v>3.2635888111182099E-3</c:v>
                </c:pt>
                <c:pt idx="135">
                  <c:v>3.3301229665991501E-3</c:v>
                </c:pt>
                <c:pt idx="136">
                  <c:v>3.3967788401323001E-3</c:v>
                </c:pt>
                <c:pt idx="137">
                  <c:v>3.4635563929260602E-3</c:v>
                </c:pt>
                <c:pt idx="138">
                  <c:v>3.5304556179972502E-3</c:v>
                </c:pt>
                <c:pt idx="139">
                  <c:v>3.5974765397179401E-3</c:v>
                </c:pt>
                <c:pt idx="140">
                  <c:v>3.6646192133718801E-3</c:v>
                </c:pt>
                <c:pt idx="141">
                  <c:v>3.73188372471973E-3</c:v>
                </c:pt>
                <c:pt idx="142">
                  <c:v>3.79927018957441E-3</c:v>
                </c:pt>
                <c:pt idx="143">
                  <c:v>3.86677875338557E-3</c:v>
                </c:pt>
                <c:pt idx="144">
                  <c:v>3.9344095908342303E-3</c:v>
                </c:pt>
                <c:pt idx="145">
                  <c:v>4.0021629054366997E-3</c:v>
                </c:pt>
                <c:pt idx="146">
                  <c:v>4.0700389291588902E-3</c:v>
                </c:pt>
                <c:pt idx="147">
                  <c:v>4.1380379220405297E-3</c:v>
                </c:pt>
                <c:pt idx="148">
                  <c:v>4.2061601718290098E-3</c:v>
                </c:pt>
                <c:pt idx="149">
                  <c:v>4.2744059936236896E-3</c:v>
                </c:pt>
                <c:pt idx="150">
                  <c:v>4.3427757295300901E-3</c:v>
                </c:pt>
                <c:pt idx="151">
                  <c:v>4.41126974832424E-3</c:v>
                </c:pt>
                <c:pt idx="152">
                  <c:v>4.4798884451269297E-3</c:v>
                </c:pt>
                <c:pt idx="153">
                  <c:v>4.5486322410886798E-3</c:v>
                </c:pt>
                <c:pt idx="154">
                  <c:v>4.6175015830839201E-3</c:v>
                </c:pt>
                <c:pt idx="155">
                  <c:v>4.6864969434159201E-3</c:v>
                </c:pt>
                <c:pt idx="156">
                  <c:v>4.7556188195314901E-3</c:v>
                </c:pt>
                <c:pt idx="157">
                  <c:v>4.8248677337458697E-3</c:v>
                </c:pt>
                <c:pt idx="158">
                  <c:v>4.8942442329774002E-3</c:v>
                </c:pt>
                <c:pt idx="159">
                  <c:v>4.9637488884923297E-3</c:v>
                </c:pt>
                <c:pt idx="160">
                  <c:v>5.0333822956594903E-3</c:v>
                </c:pt>
                <c:pt idx="161">
                  <c:v>5.1031450737145396E-3</c:v>
                </c:pt>
                <c:pt idx="162">
                  <c:v>5.1730378655347204E-3</c:v>
                </c:pt>
                <c:pt idx="163">
                  <c:v>5.2430613374224704E-3</c:v>
                </c:pt>
                <c:pt idx="164">
                  <c:v>5.3132161788993597E-3</c:v>
                </c:pt>
                <c:pt idx="165">
                  <c:v>5.3835031025092801E-3</c:v>
                </c:pt>
                <c:pt idx="166">
                  <c:v>5.4539228436316697E-3</c:v>
                </c:pt>
                <c:pt idx="167">
                  <c:v>5.5244761603034697E-3</c:v>
                </c:pt>
                <c:pt idx="168">
                  <c:v>5.5951638330514102E-3</c:v>
                </c:pt>
                <c:pt idx="169">
                  <c:v>5.6659866647327901E-3</c:v>
                </c:pt>
                <c:pt idx="170">
                  <c:v>5.7369454803860602E-3</c:v>
                </c:pt>
                <c:pt idx="171">
                  <c:v>5.80804112709064E-3</c:v>
                </c:pt>
                <c:pt idx="172">
                  <c:v>5.87927447383559E-3</c:v>
                </c:pt>
                <c:pt idx="173">
                  <c:v>5.9506464113974998E-3</c:v>
                </c:pt>
                <c:pt idx="174">
                  <c:v>6.0221578522275396E-3</c:v>
                </c:pt>
                <c:pt idx="175">
                  <c:v>6.09380973034712E-3</c:v>
                </c:pt>
                <c:pt idx="176">
                  <c:v>6.1656030012526399E-3</c:v>
                </c:pt>
                <c:pt idx="177">
                  <c:v>6.2375386418290699E-3</c:v>
                </c:pt>
                <c:pt idx="178">
                  <c:v>6.3096176502722302E-3</c:v>
                </c:pt>
                <c:pt idx="179">
                  <c:v>6.3818410460195702E-3</c:v>
                </c:pt>
                <c:pt idx="180">
                  <c:v>6.4542098696897497E-3</c:v>
                </c:pt>
                <c:pt idx="181">
                  <c:v>6.5267251830306598E-3</c:v>
                </c:pt>
                <c:pt idx="182">
                  <c:v>6.5993880688762401E-3</c:v>
                </c:pt>
                <c:pt idx="183">
                  <c:v>6.6721996311112303E-3</c:v>
                </c:pt>
                <c:pt idx="184">
                  <c:v>6.7451609946444797E-3</c:v>
                </c:pt>
                <c:pt idx="185">
                  <c:v>6.8182733053909102E-3</c:v>
                </c:pt>
                <c:pt idx="186">
                  <c:v>6.8915377302613198E-3</c:v>
                </c:pt>
                <c:pt idx="187">
                  <c:v>6.9649554571607E-3</c:v>
                </c:pt>
                <c:pt idx="188">
                  <c:v>7.0385276949944597E-3</c:v>
                </c:pt>
                <c:pt idx="189">
                  <c:v>7.1122556736833301E-3</c:v>
                </c:pt>
                <c:pt idx="190">
                  <c:v>7.1861406441855197E-3</c:v>
                </c:pt>
                <c:pt idx="191">
                  <c:v>7.2601838785280202E-3</c:v>
                </c:pt>
                <c:pt idx="192">
                  <c:v>7.3343866698448697E-3</c:v>
                </c:pt>
                <c:pt idx="193">
                  <c:v>7.40875033242425E-3</c:v>
                </c:pt>
                <c:pt idx="194">
                  <c:v>7.4832762017630998E-3</c:v>
                </c:pt>
                <c:pt idx="195">
                  <c:v>7.5579656346300497E-3</c:v>
                </c:pt>
                <c:pt idx="196">
                  <c:v>7.6328200091360099E-3</c:v>
                </c:pt>
                <c:pt idx="197">
                  <c:v>7.7078407248127104E-3</c:v>
                </c:pt>
                <c:pt idx="198">
                  <c:v>7.78302920269963E-3</c:v>
                </c:pt>
                <c:pt idx="199">
                  <c:v>7.8583868854380599E-3</c:v>
                </c:pt>
                <c:pt idx="200">
                  <c:v>7.9339152373737194E-3</c:v>
                </c:pt>
                <c:pt idx="201">
                  <c:v>8.0096157446671208E-3</c:v>
                </c:pt>
                <c:pt idx="202">
                  <c:v>8.0854899154118795E-3</c:v>
                </c:pt>
                <c:pt idx="203">
                  <c:v>8.1615392797606302E-3</c:v>
                </c:pt>
                <c:pt idx="204">
                  <c:v>8.2377653900594806E-3</c:v>
                </c:pt>
                <c:pt idx="205">
                  <c:v>8.3141698209899893E-3</c:v>
                </c:pt>
                <c:pt idx="206">
                  <c:v>8.3907541697193395E-3</c:v>
                </c:pt>
                <c:pt idx="207">
                  <c:v>8.4675200560582701E-3</c:v>
                </c:pt>
                <c:pt idx="208">
                  <c:v>8.5444691226276605E-3</c:v>
                </c:pt>
                <c:pt idx="209">
                  <c:v>8.6216030350322794E-3</c:v>
                </c:pt>
                <c:pt idx="210">
                  <c:v>8.6989234820433903E-3</c:v>
                </c:pt>
                <c:pt idx="211">
                  <c:v>8.7764321757896301E-3</c:v>
                </c:pt>
                <c:pt idx="212">
                  <c:v>8.8541308519550898E-3</c:v>
                </c:pt>
                <c:pt idx="213">
                  <c:v>8.9320212699869703E-3</c:v>
                </c:pt>
                <c:pt idx="214">
                  <c:v>9.0101052133106391E-3</c:v>
                </c:pt>
                <c:pt idx="215">
                  <c:v>9.08838448955363E-3</c:v>
                </c:pt>
                <c:pt idx="216">
                  <c:v>9.1668609307776292E-3</c:v>
                </c:pt>
                <c:pt idx="217">
                  <c:v>9.2455363937193093E-3</c:v>
                </c:pt>
                <c:pt idx="218">
                  <c:v>9.3244127600400004E-3</c:v>
                </c:pt>
                <c:pt idx="219">
                  <c:v>9.40349193658346E-3</c:v>
                </c:pt>
                <c:pt idx="220">
                  <c:v>9.4827758556429494E-3</c:v>
                </c:pt>
                <c:pt idx="221">
                  <c:v>9.5622664752368792E-3</c:v>
                </c:pt>
                <c:pt idx="222">
                  <c:v>9.6419657793938001E-3</c:v>
                </c:pt>
                <c:pt idx="223">
                  <c:v>9.7218757784462897E-3</c:v>
                </c:pt>
                <c:pt idx="224">
                  <c:v>9.8019985093336908E-3</c:v>
                </c:pt>
                <c:pt idx="225">
                  <c:v>9.8823360359150802E-3</c:v>
                </c:pt>
                <c:pt idx="226">
                  <c:v>9.9628904492907004E-3</c:v>
                </c:pt>
                <c:pt idx="227">
                  <c:v>1.00436638681337E-2</c:v>
                </c:pt>
                <c:pt idx="228">
                  <c:v>1.01246584390311E-2</c:v>
                </c:pt>
                <c:pt idx="229">
                  <c:v>1.0205876336835101E-2</c:v>
                </c:pt>
                <c:pt idx="230">
                  <c:v>1.0287319765024E-2</c:v>
                </c:pt>
                <c:pt idx="231">
                  <c:v>1.03689909560736E-2</c:v>
                </c:pt>
                <c:pt idx="232">
                  <c:v>1.0450892171838399E-2</c:v>
                </c:pt>
                <c:pt idx="233">
                  <c:v>1.05330257039443E-2</c:v>
                </c:pt>
                <c:pt idx="234">
                  <c:v>1.0615393874191E-2</c:v>
                </c:pt>
                <c:pt idx="235">
                  <c:v>1.06979990349656E-2</c:v>
                </c:pt>
                <c:pt idx="236">
                  <c:v>1.07808435696676E-2</c:v>
                </c:pt>
                <c:pt idx="237">
                  <c:v>1.08639298931447E-2</c:v>
                </c:pt>
                <c:pt idx="238">
                  <c:v>1.0947260452140299E-2</c:v>
                </c:pt>
                <c:pt idx="239">
                  <c:v>1.10308377257526E-2</c:v>
                </c:pt>
                <c:pt idx="240">
                  <c:v>1.11146642259059E-2</c:v>
                </c:pt>
                <c:pt idx="241">
                  <c:v>1.1198742497833499E-2</c:v>
                </c:pt>
                <c:pt idx="242">
                  <c:v>1.12830751205734E-2</c:v>
                </c:pt>
                <c:pt idx="243">
                  <c:v>1.13676647074767E-2</c:v>
                </c:pt>
                <c:pt idx="244">
                  <c:v>1.1452513906728599E-2</c:v>
                </c:pt>
                <c:pt idx="245">
                  <c:v>1.1537625401883E-2</c:v>
                </c:pt>
                <c:pt idx="246">
                  <c:v>1.16230019124096E-2</c:v>
                </c:pt>
                <c:pt idx="247">
                  <c:v>1.1708646194256199E-2</c:v>
                </c:pt>
                <c:pt idx="248">
                  <c:v>1.1794561040423901E-2</c:v>
                </c:pt>
                <c:pt idx="249">
                  <c:v>1.1880749281556901E-2</c:v>
                </c:pt>
                <c:pt idx="250">
                  <c:v>1.1967213786547399E-2</c:v>
                </c:pt>
                <c:pt idx="251">
                  <c:v>1.2053957463154999E-2</c:v>
                </c:pt>
                <c:pt idx="252">
                  <c:v>1.2140983258641699E-2</c:v>
                </c:pt>
                <c:pt idx="253">
                  <c:v>1.2228294160422801E-2</c:v>
                </c:pt>
                <c:pt idx="254">
                  <c:v>1.2315893196732999E-2</c:v>
                </c:pt>
                <c:pt idx="255">
                  <c:v>1.2403783437310601E-2</c:v>
                </c:pt>
                <c:pt idx="256">
                  <c:v>1.24919679940969E-2</c:v>
                </c:pt>
                <c:pt idx="257">
                  <c:v>1.2580450021953699E-2</c:v>
                </c:pt>
                <c:pt idx="258">
                  <c:v>1.26692327193985E-2</c:v>
                </c:pt>
                <c:pt idx="259">
                  <c:v>1.27583193293578E-2</c:v>
                </c:pt>
                <c:pt idx="260">
                  <c:v>1.28477131399385E-2</c:v>
                </c:pt>
                <c:pt idx="261">
                  <c:v>1.29374174852192E-2</c:v>
                </c:pt>
                <c:pt idx="262">
                  <c:v>1.3027435746060301E-2</c:v>
                </c:pt>
                <c:pt idx="263">
                  <c:v>1.3117771350934899E-2</c:v>
                </c:pt>
                <c:pt idx="264">
                  <c:v>1.3208427776779301E-2</c:v>
                </c:pt>
                <c:pt idx="265">
                  <c:v>1.32994085498656E-2</c:v>
                </c:pt>
                <c:pt idx="266">
                  <c:v>1.3390717246695201E-2</c:v>
                </c:pt>
                <c:pt idx="267">
                  <c:v>1.3482357494915199E-2</c:v>
                </c:pt>
                <c:pt idx="268">
                  <c:v>1.35743329742571E-2</c:v>
                </c:pt>
                <c:pt idx="269">
                  <c:v>1.3666647417499201E-2</c:v>
                </c:pt>
                <c:pt idx="270">
                  <c:v>1.37593046114534E-2</c:v>
                </c:pt>
                <c:pt idx="271">
                  <c:v>1.3852308397975899E-2</c:v>
                </c:pt>
                <c:pt idx="272">
                  <c:v>1.3945662675004401E-2</c:v>
                </c:pt>
                <c:pt idx="273">
                  <c:v>1.40393713976206E-2</c:v>
                </c:pt>
                <c:pt idx="274">
                  <c:v>1.4133438579140499E-2</c:v>
                </c:pt>
                <c:pt idx="275">
                  <c:v>1.4227868292230999E-2</c:v>
                </c:pt>
                <c:pt idx="276">
                  <c:v>1.43226646700564E-2</c:v>
                </c:pt>
                <c:pt idx="277">
                  <c:v>1.4417831907453301E-2</c:v>
                </c:pt>
                <c:pt idx="278">
                  <c:v>1.4513374262135699E-2</c:v>
                </c:pt>
                <c:pt idx="279">
                  <c:v>1.4609296055931101E-2</c:v>
                </c:pt>
                <c:pt idx="280">
                  <c:v>1.4705601676049101E-2</c:v>
                </c:pt>
                <c:pt idx="281">
                  <c:v>1.48022955763813E-2</c:v>
                </c:pt>
                <c:pt idx="282">
                  <c:v>1.48993822788368E-2</c:v>
                </c:pt>
                <c:pt idx="283">
                  <c:v>1.49968663747111E-2</c:v>
                </c:pt>
                <c:pt idx="284">
                  <c:v>1.5094752526091699E-2</c:v>
                </c:pt>
                <c:pt idx="285">
                  <c:v>1.51930454673E-2</c:v>
                </c:pt>
                <c:pt idx="286">
                  <c:v>1.5291750006371599E-2</c:v>
                </c:pt>
                <c:pt idx="287">
                  <c:v>1.5390871026575799E-2</c:v>
                </c:pt>
                <c:pt idx="288">
                  <c:v>1.5490413487975301E-2</c:v>
                </c:pt>
                <c:pt idx="289">
                  <c:v>1.5590382429027799E-2</c:v>
                </c:pt>
                <c:pt idx="290">
                  <c:v>1.5690782968230101E-2</c:v>
                </c:pt>
                <c:pt idx="291">
                  <c:v>1.5791620305807001E-2</c:v>
                </c:pt>
                <c:pt idx="292">
                  <c:v>1.5892899725446E-2</c:v>
                </c:pt>
                <c:pt idx="293">
                  <c:v>1.5994626596078199E-2</c:v>
                </c:pt>
                <c:pt idx="294">
                  <c:v>1.6096806373708802E-2</c:v>
                </c:pt>
                <c:pt idx="295">
                  <c:v>1.61994446032977E-2</c:v>
                </c:pt>
                <c:pt idx="296">
                  <c:v>1.6302546920691101E-2</c:v>
                </c:pt>
                <c:pt idx="297">
                  <c:v>1.6406119054607499E-2</c:v>
                </c:pt>
                <c:pt idx="298">
                  <c:v>1.6510166828679101E-2</c:v>
                </c:pt>
                <c:pt idx="299">
                  <c:v>1.6614696163548499E-2</c:v>
                </c:pt>
                <c:pt idx="300">
                  <c:v>1.6719713079027101E-2</c:v>
                </c:pt>
                <c:pt idx="301">
                  <c:v>1.6825223696312199E-2</c:v>
                </c:pt>
                <c:pt idx="302">
                  <c:v>1.69312342402675E-2</c:v>
                </c:pt>
                <c:pt idx="303">
                  <c:v>1.7037751041769699E-2</c:v>
                </c:pt>
                <c:pt idx="304">
                  <c:v>1.71447805401212E-2</c:v>
                </c:pt>
                <c:pt idx="305">
                  <c:v>1.7252329285532698E-2</c:v>
                </c:pt>
                <c:pt idx="306">
                  <c:v>1.7360403941677999E-2</c:v>
                </c:pt>
                <c:pt idx="307">
                  <c:v>1.74690112883229E-2</c:v>
                </c:pt>
                <c:pt idx="308">
                  <c:v>1.7578158224031502E-2</c:v>
                </c:pt>
                <c:pt idx="309">
                  <c:v>1.7687851768951799E-2</c:v>
                </c:pt>
                <c:pt idx="310">
                  <c:v>1.7798099067683499E-2</c:v>
                </c:pt>
                <c:pt idx="311">
                  <c:v>1.79089073922322E-2</c:v>
                </c:pt>
                <c:pt idx="312">
                  <c:v>1.8020284145051101E-2</c:v>
                </c:pt>
                <c:pt idx="313">
                  <c:v>1.8132236862174699E-2</c:v>
                </c:pt>
                <c:pt idx="314">
                  <c:v>1.8244773216447401E-2</c:v>
                </c:pt>
                <c:pt idx="315">
                  <c:v>1.8357901020850199E-2</c:v>
                </c:pt>
                <c:pt idx="316">
                  <c:v>1.8471628231929299E-2</c:v>
                </c:pt>
                <c:pt idx="317">
                  <c:v>1.8585962953330901E-2</c:v>
                </c:pt>
                <c:pt idx="318">
                  <c:v>1.8700913439444598E-2</c:v>
                </c:pt>
                <c:pt idx="319">
                  <c:v>1.8816488099161401E-2</c:v>
                </c:pt>
                <c:pt idx="320">
                  <c:v>1.8932695499748398E-2</c:v>
                </c:pt>
                <c:pt idx="321">
                  <c:v>1.9049544370846799E-2</c:v>
                </c:pt>
                <c:pt idx="322">
                  <c:v>1.9167043608596598E-2</c:v>
                </c:pt>
                <c:pt idx="323">
                  <c:v>1.92852022798921E-2</c:v>
                </c:pt>
                <c:pt idx="324">
                  <c:v>1.9404029626775302E-2</c:v>
                </c:pt>
                <c:pt idx="325">
                  <c:v>1.9523535070970901E-2</c:v>
                </c:pt>
                <c:pt idx="326">
                  <c:v>1.9643728218568499E-2</c:v>
                </c:pt>
                <c:pt idx="327">
                  <c:v>1.9764618864858901E-2</c:v>
                </c:pt>
                <c:pt idx="328">
                  <c:v>1.9886216999328798E-2</c:v>
                </c:pt>
                <c:pt idx="329">
                  <c:v>2.00085328108217E-2</c:v>
                </c:pt>
                <c:pt idx="330">
                  <c:v>2.01315766928713E-2</c:v>
                </c:pt>
                <c:pt idx="331">
                  <c:v>2.0255359249212901E-2</c:v>
                </c:pt>
                <c:pt idx="332">
                  <c:v>2.03798912994827E-2</c:v>
                </c:pt>
                <c:pt idx="333">
                  <c:v>2.0505183885109801E-2</c:v>
                </c:pt>
                <c:pt idx="334">
                  <c:v>2.0631248275411001E-2</c:v>
                </c:pt>
                <c:pt idx="335">
                  <c:v>2.0758095973894799E-2</c:v>
                </c:pt>
                <c:pt idx="336">
                  <c:v>2.0885738724785101E-2</c:v>
                </c:pt>
                <c:pt idx="337">
                  <c:v>2.1014188519773401E-2</c:v>
                </c:pt>
                <c:pt idx="338">
                  <c:v>2.1143457605006698E-2</c:v>
                </c:pt>
                <c:pt idx="339">
                  <c:v>2.1273558488325701E-2</c:v>
                </c:pt>
                <c:pt idx="340">
                  <c:v>2.1404503946759301E-2</c:v>
                </c:pt>
                <c:pt idx="341">
                  <c:v>2.1536307034289302E-2</c:v>
                </c:pt>
                <c:pt idx="342">
                  <c:v>2.1668981089896601E-2</c:v>
                </c:pt>
                <c:pt idx="343">
                  <c:v>2.18025397458993E-2</c:v>
                </c:pt>
                <c:pt idx="344">
                  <c:v>2.19369969365985E-2</c:v>
                </c:pt>
                <c:pt idx="345">
                  <c:v>2.2072366907242999E-2</c:v>
                </c:pt>
                <c:pt idx="346">
                  <c:v>2.22086642233277E-2</c:v>
                </c:pt>
                <c:pt idx="347">
                  <c:v>2.2345903780241799E-2</c:v>
                </c:pt>
                <c:pt idx="348">
                  <c:v>2.2484100813281199E-2</c:v>
                </c:pt>
                <c:pt idx="349">
                  <c:v>2.2623270908041899E-2</c:v>
                </c:pt>
                <c:pt idx="350">
                  <c:v>2.2763430011212799E-2</c:v>
                </c:pt>
                <c:pt idx="351">
                  <c:v>2.2904594441785699E-2</c:v>
                </c:pt>
                <c:pt idx="352">
                  <c:v>2.3046780902701701E-2</c:v>
                </c:pt>
                <c:pt idx="353">
                  <c:v>2.31900064929552E-2</c:v>
                </c:pt>
                <c:pt idx="354">
                  <c:v>2.3334288720176101E-2</c:v>
                </c:pt>
                <c:pt idx="355">
                  <c:v>2.3479645513715001E-2</c:v>
                </c:pt>
                <c:pt idx="356">
                  <c:v>2.3626095238252699E-2</c:v>
                </c:pt>
                <c:pt idx="357">
                  <c:v>2.3773656707962099E-2</c:v>
                </c:pt>
                <c:pt idx="358">
                  <c:v>2.3922349201247899E-2</c:v>
                </c:pt>
                <c:pt idx="359">
                  <c:v>2.4072192476093501E-2</c:v>
                </c:pt>
                <c:pt idx="360">
                  <c:v>2.4223206786044098E-2</c:v>
                </c:pt>
                <c:pt idx="361">
                  <c:v>2.4375412896858999E-2</c:v>
                </c:pt>
                <c:pt idx="362">
                  <c:v>2.45288321038666E-2</c:v>
                </c:pt>
                <c:pt idx="363">
                  <c:v>2.4683486250056699E-2</c:v>
                </c:pt>
                <c:pt idx="364">
                  <c:v>2.4839397744950999E-2</c:v>
                </c:pt>
                <c:pt idx="365">
                  <c:v>2.4996589584287798E-2</c:v>
                </c:pt>
                <c:pt idx="366">
                  <c:v>2.5155085370566901E-2</c:v>
                </c:pt>
                <c:pt idx="367">
                  <c:v>2.5314909334498498E-2</c:v>
                </c:pt>
                <c:pt idx="368">
                  <c:v>2.5476086357404899E-2</c:v>
                </c:pt>
                <c:pt idx="369">
                  <c:v>2.5638641994624602E-2</c:v>
                </c:pt>
                <c:pt idx="370">
                  <c:v>2.5802602499975302E-2</c:v>
                </c:pt>
                <c:pt idx="371">
                  <c:v>2.5967994851331399E-2</c:v>
                </c:pt>
                <c:pt idx="372">
                  <c:v>2.61348467773782E-2</c:v>
                </c:pt>
                <c:pt idx="373">
                  <c:v>2.6303186785609702E-2</c:v>
                </c:pt>
                <c:pt idx="374">
                  <c:v>2.6473044191636201E-2</c:v>
                </c:pt>
                <c:pt idx="375">
                  <c:v>2.6644449149880099E-2</c:v>
                </c:pt>
                <c:pt idx="376">
                  <c:v>2.6817432685735599E-2</c:v>
                </c:pt>
                <c:pt idx="377">
                  <c:v>2.6992026729279299E-2</c:v>
                </c:pt>
                <c:pt idx="378">
                  <c:v>2.71682641506205E-2</c:v>
                </c:pt>
                <c:pt idx="379">
                  <c:v>2.7346178796988301E-2</c:v>
                </c:pt>
                <c:pt idx="380">
                  <c:v>2.7525805531658499E-2</c:v>
                </c:pt>
                <c:pt idx="381">
                  <c:v>2.77071802748305E-2</c:v>
                </c:pt>
                <c:pt idx="382">
                  <c:v>2.7890340046573099E-2</c:v>
                </c:pt>
                <c:pt idx="383">
                  <c:v>2.8075323011963998E-2</c:v>
                </c:pt>
                <c:pt idx="384">
                  <c:v>2.82621685285608E-2</c:v>
                </c:pt>
                <c:pt idx="385">
                  <c:v>2.8450917196347399E-2</c:v>
                </c:pt>
                <c:pt idx="386">
                  <c:v>2.8641610910312702E-2</c:v>
                </c:pt>
                <c:pt idx="387">
                  <c:v>2.8834292915829601E-2</c:v>
                </c:pt>
                <c:pt idx="388">
                  <c:v>2.90290078670138E-2</c:v>
                </c:pt>
                <c:pt idx="389">
                  <c:v>2.9225801888258102E-2</c:v>
                </c:pt>
                <c:pt idx="390">
                  <c:v>2.9424722639148901E-2</c:v>
                </c:pt>
                <c:pt idx="391">
                  <c:v>2.9625819382992701E-2</c:v>
                </c:pt>
                <c:pt idx="392">
                  <c:v>2.9829143059193399E-2</c:v>
                </c:pt>
                <c:pt idx="393">
                  <c:v>3.0034746359743202E-2</c:v>
                </c:pt>
                <c:pt idx="394">
                  <c:v>3.0242683810110901E-2</c:v>
                </c:pt>
                <c:pt idx="395">
                  <c:v>3.04530118548321E-2</c:v>
                </c:pt>
                <c:pt idx="396">
                  <c:v>3.0665788948134001E-2</c:v>
                </c:pt>
                <c:pt idx="397">
                  <c:v>3.0881075649952499E-2</c:v>
                </c:pt>
                <c:pt idx="398">
                  <c:v>3.1098934727731099E-2</c:v>
                </c:pt>
                <c:pt idx="399">
                  <c:v>3.1319431264422097E-2</c:v>
                </c:pt>
                <c:pt idx="400">
                  <c:v>3.15426327731506E-2</c:v>
                </c:pt>
                <c:pt idx="401">
                  <c:v>3.1768609319036203E-2</c:v>
                </c:pt>
                <c:pt idx="402">
                  <c:v>3.1997433648717301E-2</c:v>
                </c:pt>
                <c:pt idx="403">
                  <c:v>3.2229181328166101E-2</c:v>
                </c:pt>
                <c:pt idx="404">
                  <c:v>3.24639308894396E-2</c:v>
                </c:pt>
                <c:pt idx="405">
                  <c:v>3.2701763987067603E-2</c:v>
                </c:pt>
                <c:pt idx="406">
                  <c:v>3.2942765564847702E-2</c:v>
                </c:pt>
                <c:pt idx="407">
                  <c:v>3.3187024033885799E-2</c:v>
                </c:pt>
                <c:pt idx="408">
                  <c:v>3.3434631462802601E-2</c:v>
                </c:pt>
                <c:pt idx="409">
                  <c:v>3.3685683781116103E-2</c:v>
                </c:pt>
                <c:pt idx="410">
                  <c:v>3.3940280996907102E-2</c:v>
                </c:pt>
                <c:pt idx="411">
                  <c:v>3.4198527429986199E-2</c:v>
                </c:pt>
                <c:pt idx="412">
                  <c:v>3.4460531961904198E-2</c:v>
                </c:pt>
                <c:pt idx="413">
                  <c:v>3.47264083042816E-2</c:v>
                </c:pt>
                <c:pt idx="414">
                  <c:v>3.4996275287090498E-2</c:v>
                </c:pt>
                <c:pt idx="415">
                  <c:v>3.5270257168691699E-2</c:v>
                </c:pt>
                <c:pt idx="416">
                  <c:v>3.5548483969621403E-2</c:v>
                </c:pt>
                <c:pt idx="417">
                  <c:v>3.5831091832342198E-2</c:v>
                </c:pt>
                <c:pt idx="418">
                  <c:v>3.6118223409412002E-2</c:v>
                </c:pt>
                <c:pt idx="419">
                  <c:v>3.6410028282803999E-2</c:v>
                </c:pt>
                <c:pt idx="420">
                  <c:v>3.6706663417419801E-2</c:v>
                </c:pt>
                <c:pt idx="421">
                  <c:v>3.7008293652188697E-2</c:v>
                </c:pt>
                <c:pt idx="422">
                  <c:v>3.7315092232545602E-2</c:v>
                </c:pt>
                <c:pt idx="423">
                  <c:v>3.7627241388536903E-2</c:v>
                </c:pt>
                <c:pt idx="424">
                  <c:v>3.7944932963313603E-2</c:v>
                </c:pt>
                <c:pt idx="425">
                  <c:v>3.8268369097367E-2</c:v>
                </c:pt>
                <c:pt idx="426">
                  <c:v>3.8597762974532997E-2</c:v>
                </c:pt>
                <c:pt idx="427">
                  <c:v>3.8933339636565097E-2</c:v>
                </c:pt>
                <c:pt idx="428">
                  <c:v>3.9275336873964402E-2</c:v>
                </c:pt>
                <c:pt idx="429">
                  <c:v>3.9624006201779499E-2</c:v>
                </c:pt>
                <c:pt idx="430">
                  <c:v>3.9979613930270302E-2</c:v>
                </c:pt>
                <c:pt idx="431">
                  <c:v>4.03424423416988E-2</c:v>
                </c:pt>
                <c:pt idx="432">
                  <c:v>4.0712790986099701E-2</c:v>
                </c:pt>
                <c:pt idx="433">
                  <c:v>4.1090978110735601E-2</c:v>
                </c:pt>
                <c:pt idx="434">
                  <c:v>4.14773422401013E-2</c:v>
                </c:pt>
                <c:pt idx="435">
                  <c:v>4.1872243925875803E-2</c:v>
                </c:pt>
                <c:pt idx="436">
                  <c:v>4.2276067689197498E-2</c:v>
                </c:pt>
                <c:pt idx="437">
                  <c:v>4.26892241811445E-2</c:v>
                </c:pt>
                <c:pt idx="438">
                  <c:v>4.3112152591457398E-2</c:v>
                </c:pt>
                <c:pt idx="439">
                  <c:v>4.3545323340471197E-2</c:v>
                </c:pt>
                <c:pt idx="440">
                  <c:v>4.39892410951013E-2</c:v>
                </c:pt>
                <c:pt idx="441">
                  <c:v>4.4444448156758701E-2</c:v>
                </c:pt>
                <c:pt idx="442">
                  <c:v>4.4911528277527597E-2</c:v>
                </c:pt>
                <c:pt idx="443">
                  <c:v>4.53911109711281E-2</c:v>
                </c:pt>
                <c:pt idx="444">
                  <c:v>4.58838763975589E-2</c:v>
                </c:pt>
                <c:pt idx="445">
                  <c:v>4.63905609153695E-2</c:v>
                </c:pt>
                <c:pt idx="446">
                  <c:v>4.6911963413946101E-2</c:v>
                </c:pt>
                <c:pt idx="447">
                  <c:v>4.7448952560883099E-2</c:v>
                </c:pt>
                <c:pt idx="448">
                  <c:v>4.8002475127576501E-2</c:v>
                </c:pt>
                <c:pt idx="449">
                  <c:v>4.8573565591114101E-2</c:v>
                </c:pt>
                <c:pt idx="450">
                  <c:v>4.9163357254286E-2</c:v>
                </c:pt>
                <c:pt idx="451">
                  <c:v>4.9773095180683201E-2</c:v>
                </c:pt>
                <c:pt idx="452">
                  <c:v>5.0404151311845898E-2</c:v>
                </c:pt>
                <c:pt idx="453">
                  <c:v>5.1058042222915503E-2</c:v>
                </c:pt>
                <c:pt idx="454">
                  <c:v>5.1736450088563299E-2</c:v>
                </c:pt>
                <c:pt idx="455">
                  <c:v>5.2441247580819299E-2</c:v>
                </c:pt>
                <c:pt idx="456">
                  <c:v>5.3174527616871699E-2</c:v>
                </c:pt>
                <c:pt idx="457">
                  <c:v>5.3938639134924297E-2</c:v>
                </c:pt>
                <c:pt idx="458">
                  <c:v>5.4736230423886797E-2</c:v>
                </c:pt>
                <c:pt idx="459">
                  <c:v>5.5570302002732802E-2</c:v>
                </c:pt>
                <c:pt idx="460">
                  <c:v>5.6444271688490498E-2</c:v>
                </c:pt>
                <c:pt idx="461">
                  <c:v>5.7362055383126803E-2</c:v>
                </c:pt>
                <c:pt idx="462">
                  <c:v>5.8328168362241098E-2</c:v>
                </c:pt>
                <c:pt idx="463">
                  <c:v>5.9347853636068801E-2</c:v>
                </c:pt>
                <c:pt idx="464">
                  <c:v>6.0427246547252803E-2</c:v>
                </c:pt>
                <c:pt idx="465">
                  <c:v>6.1573588603756002E-2</c:v>
                </c:pt>
                <c:pt idx="466">
                  <c:v>6.2795509328296098E-2</c:v>
                </c:pt>
                <c:pt idx="467">
                  <c:v>6.4103403827966393E-2</c:v>
                </c:pt>
                <c:pt idx="468">
                  <c:v>6.55099479058113E-2</c:v>
                </c:pt>
                <c:pt idx="469">
                  <c:v>6.6032543422811105E-2</c:v>
                </c:pt>
                <c:pt idx="470">
                  <c:v>6.6561429072592104E-2</c:v>
                </c:pt>
                <c:pt idx="471">
                  <c:v>6.7096822678511595E-2</c:v>
                </c:pt>
                <c:pt idx="472">
                  <c:v>6.7638870450822799E-2</c:v>
                </c:pt>
                <c:pt idx="473">
                  <c:v>6.8187723241494802E-2</c:v>
                </c:pt>
                <c:pt idx="474">
                  <c:v>6.8743536721409496E-2</c:v>
                </c:pt>
                <c:pt idx="475">
                  <c:v>6.9306471565431502E-2</c:v>
                </c:pt>
                <c:pt idx="476">
                  <c:v>6.9876693645757201E-2</c:v>
                </c:pt>
                <c:pt idx="477">
                  <c:v>7.0454374233974396E-2</c:v>
                </c:pt>
                <c:pt idx="478">
                  <c:v>7.1039690212291506E-2</c:v>
                </c:pt>
                <c:pt idx="479">
                  <c:v>7.1632824294421693E-2</c:v>
                </c:pt>
                <c:pt idx="480">
                  <c:v>7.22339652566375E-2</c:v>
                </c:pt>
                <c:pt idx="481">
                  <c:v>7.2843308179543501E-2</c:v>
                </c:pt>
                <c:pt idx="482">
                  <c:v>7.34610547011499E-2</c:v>
                </c:pt>
                <c:pt idx="483">
                  <c:v>7.4087413281863898E-2</c:v>
                </c:pt>
                <c:pt idx="484">
                  <c:v>7.4722599482057506E-2</c:v>
                </c:pt>
                <c:pt idx="485">
                  <c:v>7.5366836252912101E-2</c:v>
                </c:pt>
                <c:pt idx="486">
                  <c:v>7.6020354241283394E-2</c:v>
                </c:pt>
                <c:pt idx="487">
                  <c:v>7.6683392109382006E-2</c:v>
                </c:pt>
                <c:pt idx="488">
                  <c:v>7.7356196870113594E-2</c:v>
                </c:pt>
                <c:pt idx="489">
                  <c:v>7.8039024238982499E-2</c:v>
                </c:pt>
                <c:pt idx="490">
                  <c:v>7.8732139003517707E-2</c:v>
                </c:pt>
                <c:pt idx="491">
                  <c:v>7.9435815411252594E-2</c:v>
                </c:pt>
                <c:pt idx="492">
                  <c:v>8.0150337577350197E-2</c:v>
                </c:pt>
                <c:pt idx="493">
                  <c:v>8.0875999913050195E-2</c:v>
                </c:pt>
                <c:pt idx="494">
                  <c:v>8.1613107576188101E-2</c:v>
                </c:pt>
                <c:pt idx="495">
                  <c:v>8.2361976945130005E-2</c:v>
                </c:pt>
                <c:pt idx="496">
                  <c:v>8.3122936117555599E-2</c:v>
                </c:pt>
                <c:pt idx="497">
                  <c:v>8.3896325435630997E-2</c:v>
                </c:pt>
                <c:pt idx="498">
                  <c:v>8.4682498039214807E-2</c:v>
                </c:pt>
                <c:pt idx="499">
                  <c:v>8.5481820448870094E-2</c:v>
                </c:pt>
                <c:pt idx="500">
                  <c:v>8.6294673180577305E-2</c:v>
                </c:pt>
                <c:pt idx="501">
                  <c:v>8.7121451394185201E-2</c:v>
                </c:pt>
                <c:pt idx="502">
                  <c:v>8.7962565577792098E-2</c:v>
                </c:pt>
                <c:pt idx="503">
                  <c:v>8.88184422704099E-2</c:v>
                </c:pt>
                <c:pt idx="504">
                  <c:v>8.9689524825448397E-2</c:v>
                </c:pt>
                <c:pt idx="505">
                  <c:v>9.0576274217745098E-2</c:v>
                </c:pt>
                <c:pt idx="506">
                  <c:v>9.14791698970851E-2</c:v>
                </c:pt>
                <c:pt idx="507">
                  <c:v>9.2398710691382793E-2</c:v>
                </c:pt>
                <c:pt idx="508">
                  <c:v>9.3335415762947294E-2</c:v>
                </c:pt>
                <c:pt idx="509">
                  <c:v>9.4289825621530099E-2</c:v>
                </c:pt>
                <c:pt idx="510">
                  <c:v>9.5262503198152299E-2</c:v>
                </c:pt>
                <c:pt idx="511">
                  <c:v>9.6254034984035106E-2</c:v>
                </c:pt>
                <c:pt idx="512">
                  <c:v>9.7265032239313196E-2</c:v>
                </c:pt>
                <c:pt idx="513">
                  <c:v>9.8296132276604803E-2</c:v>
                </c:pt>
                <c:pt idx="514">
                  <c:v>9.9347999824935501E-2</c:v>
                </c:pt>
                <c:pt idx="515">
                  <c:v>0.10042132847999</c:v>
                </c:pt>
                <c:pt idx="516">
                  <c:v>0.101516842247173</c:v>
                </c:pt>
                <c:pt idx="517">
                  <c:v>0.10263529718452501</c:v>
                </c:pt>
                <c:pt idx="518">
                  <c:v>0.103777483153178</c:v>
                </c:pt>
                <c:pt idx="519">
                  <c:v>0.10494422568369401</c:v>
                </c:pt>
                <c:pt idx="520">
                  <c:v>0.106136387967405</c:v>
                </c:pt>
                <c:pt idx="521">
                  <c:v>0.107354872982694</c:v>
                </c:pt>
                <c:pt idx="522">
                  <c:v>0.108600625767084</c:v>
                </c:pt>
                <c:pt idx="523">
                  <c:v>0.109874635847001</c:v>
                </c:pt>
                <c:pt idx="524">
                  <c:v>0.11117793983822</c:v>
                </c:pt>
                <c:pt idx="525">
                  <c:v>0.11251162423123701</c:v>
                </c:pt>
                <c:pt idx="526">
                  <c:v>0.11387682837718301</c:v>
                </c:pt>
                <c:pt idx="527">
                  <c:v>0.115274747691456</c:v>
                </c:pt>
                <c:pt idx="528">
                  <c:v>0.11670663709391001</c:v>
                </c:pt>
                <c:pt idx="529">
                  <c:v>0.11817381470638599</c:v>
                </c:pt>
                <c:pt idx="530">
                  <c:v>0.119677665830439</c:v>
                </c:pt>
                <c:pt idx="531">
                  <c:v>0.12121964723051901</c:v>
                </c:pt>
                <c:pt idx="532">
                  <c:v>0.122801291750462</c:v>
                </c:pt>
                <c:pt idx="533">
                  <c:v>0.124424213294152</c:v>
                </c:pt>
                <c:pt idx="534">
                  <c:v>0.126090112204466</c:v>
                </c:pt>
                <c:pt idx="535">
                  <c:v>0.12780078107840001</c:v>
                </c:pt>
                <c:pt idx="536">
                  <c:v>0.129558111060396</c:v>
                </c:pt>
                <c:pt idx="537">
                  <c:v>0.131364098660636</c:v>
                </c:pt>
                <c:pt idx="538">
                  <c:v>0.133220853150367</c:v>
                </c:pt>
                <c:pt idx="539">
                  <c:v>0.13513060459231899</c:v>
                </c:pt>
                <c:pt idx="540">
                  <c:v>0.13709571257106501</c:v>
                </c:pt>
                <c:pt idx="541">
                  <c:v>0.13911867569587799</c:v>
                </c:pt>
                <c:pt idx="542">
                  <c:v>0.14120214195737199</c:v>
                </c:pt>
                <c:pt idx="543">
                  <c:v>0.143348920029154</c:v>
                </c:pt>
                <c:pt idx="544">
                  <c:v>0.145561991617044</c:v>
                </c:pt>
                <c:pt idx="545">
                  <c:v>0.147844524971395</c:v>
                </c:pt>
                <c:pt idx="546">
                  <c:v>0.150199889692782</c:v>
                </c:pt>
                <c:pt idx="547">
                  <c:v>0.15263167297841501</c:v>
                </c:pt>
                <c:pt idx="548">
                  <c:v>0.15514369747602699</c:v>
                </c:pt>
                <c:pt idx="549">
                  <c:v>0.15774004093456701</c:v>
                </c:pt>
                <c:pt idx="550">
                  <c:v>0.16042505786689401</c:v>
                </c:pt>
                <c:pt idx="551">
                  <c:v>0.16320340346971199</c:v>
                </c:pt>
                <c:pt idx="552">
                  <c:v>0.16608006008076101</c:v>
                </c:pt>
                <c:pt idx="553">
                  <c:v>0.16906036649376199</c:v>
                </c:pt>
                <c:pt idx="554">
                  <c:v>0.17215005049875601</c:v>
                </c:pt>
                <c:pt idx="555">
                  <c:v>0.17535526507056901</c:v>
                </c:pt>
                <c:pt idx="556">
                  <c:v>0.17868262869276699</c:v>
                </c:pt>
                <c:pt idx="557">
                  <c:v>0.182139270380313</c:v>
                </c:pt>
                <c:pt idx="558">
                  <c:v>0.185732880053637</c:v>
                </c:pt>
                <c:pt idx="559">
                  <c:v>0.189471765022624</c:v>
                </c:pt>
                <c:pt idx="560">
                  <c:v>0.19336491346446899</c:v>
                </c:pt>
                <c:pt idx="561">
                  <c:v>0.19742206592870701</c:v>
                </c:pt>
                <c:pt idx="562">
                  <c:v>0.20165379608102799</c:v>
                </c:pt>
                <c:pt idx="563">
                  <c:v>0.206071602111222</c:v>
                </c:pt>
              </c:numCache>
            </c:numRef>
          </c:xVal>
          <c:yVal>
            <c:numRef>
              <c:f>Exp_res!$BJ$3:$BJ$650</c:f>
              <c:numCache>
                <c:formatCode>General</c:formatCode>
                <c:ptCount val="648"/>
                <c:pt idx="0" formatCode="0.00">
                  <c:v>0</c:v>
                </c:pt>
                <c:pt idx="1">
                  <c:v>0.43124999999999197</c:v>
                </c:pt>
                <c:pt idx="2">
                  <c:v>1.2915991271820499</c:v>
                </c:pt>
                <c:pt idx="3">
                  <c:v>2.1519482543641102</c:v>
                </c:pt>
                <c:pt idx="4">
                  <c:v>3.0122973815461802</c:v>
                </c:pt>
                <c:pt idx="5">
                  <c:v>3.87264650872824</c:v>
                </c:pt>
                <c:pt idx="6">
                  <c:v>4.7329956359103003</c:v>
                </c:pt>
                <c:pt idx="7">
                  <c:v>5.5933447630923601</c:v>
                </c:pt>
                <c:pt idx="8">
                  <c:v>6.4536938902744199</c:v>
                </c:pt>
                <c:pt idx="9">
                  <c:v>7.3140430174564797</c:v>
                </c:pt>
                <c:pt idx="10">
                  <c:v>8.1743921446385492</c:v>
                </c:pt>
                <c:pt idx="11">
                  <c:v>9.0347412718206108</c:v>
                </c:pt>
                <c:pt idx="12">
                  <c:v>9.8950903990026706</c:v>
                </c:pt>
                <c:pt idx="13">
                  <c:v>10.7554395261847</c:v>
                </c:pt>
                <c:pt idx="14">
                  <c:v>11.615788653366801</c:v>
                </c:pt>
                <c:pt idx="15">
                  <c:v>12.4761377805489</c:v>
                </c:pt>
                <c:pt idx="16">
                  <c:v>13.336486907730899</c:v>
                </c:pt>
                <c:pt idx="17">
                  <c:v>14.196836034913</c:v>
                </c:pt>
                <c:pt idx="18">
                  <c:v>15.057185162094999</c:v>
                </c:pt>
                <c:pt idx="19">
                  <c:v>15.9175342892771</c:v>
                </c:pt>
                <c:pt idx="20">
                  <c:v>16.777883416459201</c:v>
                </c:pt>
                <c:pt idx="21">
                  <c:v>17.638232543641202</c:v>
                </c:pt>
                <c:pt idx="22">
                  <c:v>18.498581670823299</c:v>
                </c:pt>
                <c:pt idx="23">
                  <c:v>19.3589307980053</c:v>
                </c:pt>
                <c:pt idx="24">
                  <c:v>20.219279925187401</c:v>
                </c:pt>
                <c:pt idx="25">
                  <c:v>21.079629052369501</c:v>
                </c:pt>
                <c:pt idx="26">
                  <c:v>21.939978179551499</c:v>
                </c:pt>
                <c:pt idx="27">
                  <c:v>22.8003273067336</c:v>
                </c:pt>
                <c:pt idx="28">
                  <c:v>23.6606764339157</c:v>
                </c:pt>
                <c:pt idx="29">
                  <c:v>24.521025561097701</c:v>
                </c:pt>
                <c:pt idx="30">
                  <c:v>25.381374688279799</c:v>
                </c:pt>
                <c:pt idx="31">
                  <c:v>26.2417238154618</c:v>
                </c:pt>
                <c:pt idx="32">
                  <c:v>27.1020729426439</c:v>
                </c:pt>
                <c:pt idx="33">
                  <c:v>27.962422069826001</c:v>
                </c:pt>
                <c:pt idx="34">
                  <c:v>28.822771197007999</c:v>
                </c:pt>
                <c:pt idx="35">
                  <c:v>29.683120324190099</c:v>
                </c:pt>
                <c:pt idx="36">
                  <c:v>30.543469451372101</c:v>
                </c:pt>
                <c:pt idx="37">
                  <c:v>31.403818578554201</c:v>
                </c:pt>
                <c:pt idx="38">
                  <c:v>32.264167705736298</c:v>
                </c:pt>
                <c:pt idx="39">
                  <c:v>33.124516832918303</c:v>
                </c:pt>
                <c:pt idx="40">
                  <c:v>33.9848659601004</c:v>
                </c:pt>
                <c:pt idx="41">
                  <c:v>34.845215087282497</c:v>
                </c:pt>
                <c:pt idx="42">
                  <c:v>35.705564214464502</c:v>
                </c:pt>
                <c:pt idx="43">
                  <c:v>36.565913341646599</c:v>
                </c:pt>
                <c:pt idx="44">
                  <c:v>37.426262468828597</c:v>
                </c:pt>
                <c:pt idx="45">
                  <c:v>38.286611596010701</c:v>
                </c:pt>
                <c:pt idx="46">
                  <c:v>39.146960723192798</c:v>
                </c:pt>
                <c:pt idx="47">
                  <c:v>40.007309850374803</c:v>
                </c:pt>
                <c:pt idx="48">
                  <c:v>40.8676589775569</c:v>
                </c:pt>
                <c:pt idx="49">
                  <c:v>41.728008104738997</c:v>
                </c:pt>
                <c:pt idx="50">
                  <c:v>42.588357231921002</c:v>
                </c:pt>
                <c:pt idx="51">
                  <c:v>43.448706359103099</c:v>
                </c:pt>
                <c:pt idx="52">
                  <c:v>44.309055486285096</c:v>
                </c:pt>
                <c:pt idx="53">
                  <c:v>45.169404613467201</c:v>
                </c:pt>
                <c:pt idx="54">
                  <c:v>46.029753740649298</c:v>
                </c:pt>
                <c:pt idx="55">
                  <c:v>46.890102867831303</c:v>
                </c:pt>
                <c:pt idx="56">
                  <c:v>47.7504519950134</c:v>
                </c:pt>
                <c:pt idx="57">
                  <c:v>48.610801122195397</c:v>
                </c:pt>
                <c:pt idx="58">
                  <c:v>49.471150249377501</c:v>
                </c:pt>
                <c:pt idx="59">
                  <c:v>50.331499376559599</c:v>
                </c:pt>
                <c:pt idx="60">
                  <c:v>51.191848503741603</c:v>
                </c:pt>
                <c:pt idx="61">
                  <c:v>52.0521976309237</c:v>
                </c:pt>
                <c:pt idx="62">
                  <c:v>52.912546758105798</c:v>
                </c:pt>
                <c:pt idx="63">
                  <c:v>53.772895885287802</c:v>
                </c:pt>
                <c:pt idx="64">
                  <c:v>54.633245012469899</c:v>
                </c:pt>
                <c:pt idx="65">
                  <c:v>55.493594139651897</c:v>
                </c:pt>
                <c:pt idx="66">
                  <c:v>56.353943266834001</c:v>
                </c:pt>
                <c:pt idx="67">
                  <c:v>57.214292394016098</c:v>
                </c:pt>
                <c:pt idx="68">
                  <c:v>58.074641521198103</c:v>
                </c:pt>
                <c:pt idx="69">
                  <c:v>58.9349906483802</c:v>
                </c:pt>
                <c:pt idx="70">
                  <c:v>59.795339775562198</c:v>
                </c:pt>
                <c:pt idx="71">
                  <c:v>60.655688902744302</c:v>
                </c:pt>
                <c:pt idx="72">
                  <c:v>61.516038029926399</c:v>
                </c:pt>
                <c:pt idx="73">
                  <c:v>62.376387157108397</c:v>
                </c:pt>
                <c:pt idx="74">
                  <c:v>63.236736284290501</c:v>
                </c:pt>
                <c:pt idx="75">
                  <c:v>64.097085411472605</c:v>
                </c:pt>
                <c:pt idx="76">
                  <c:v>64.957434538654596</c:v>
                </c:pt>
                <c:pt idx="77">
                  <c:v>65.8177836658367</c:v>
                </c:pt>
                <c:pt idx="78">
                  <c:v>66.678132793018705</c:v>
                </c:pt>
                <c:pt idx="79">
                  <c:v>67.538481920200795</c:v>
                </c:pt>
                <c:pt idx="80">
                  <c:v>68.398831047382899</c:v>
                </c:pt>
                <c:pt idx="81">
                  <c:v>69.259180174564904</c:v>
                </c:pt>
                <c:pt idx="82">
                  <c:v>70.119529301746994</c:v>
                </c:pt>
                <c:pt idx="83">
                  <c:v>70.979878428928998</c:v>
                </c:pt>
                <c:pt idx="84">
                  <c:v>71.840227556111103</c:v>
                </c:pt>
                <c:pt idx="85">
                  <c:v>72.700576683293207</c:v>
                </c:pt>
                <c:pt idx="86">
                  <c:v>73.560925810475197</c:v>
                </c:pt>
                <c:pt idx="87">
                  <c:v>74.421274937657302</c:v>
                </c:pt>
                <c:pt idx="88">
                  <c:v>75.281624064839306</c:v>
                </c:pt>
                <c:pt idx="89">
                  <c:v>76.141973192021396</c:v>
                </c:pt>
                <c:pt idx="90">
                  <c:v>77.0023223192035</c:v>
                </c:pt>
                <c:pt idx="91">
                  <c:v>77.862671446385505</c:v>
                </c:pt>
                <c:pt idx="92">
                  <c:v>78.723020573567595</c:v>
                </c:pt>
                <c:pt idx="93">
                  <c:v>79.583369700749699</c:v>
                </c:pt>
                <c:pt idx="94">
                  <c:v>80.443718827931704</c:v>
                </c:pt>
                <c:pt idx="95">
                  <c:v>81.304067955113794</c:v>
                </c:pt>
                <c:pt idx="96">
                  <c:v>82.164417082295898</c:v>
                </c:pt>
                <c:pt idx="97">
                  <c:v>83.024766209477903</c:v>
                </c:pt>
                <c:pt idx="98">
                  <c:v>83.885115336659993</c:v>
                </c:pt>
                <c:pt idx="99">
                  <c:v>84.745464463841998</c:v>
                </c:pt>
                <c:pt idx="100">
                  <c:v>85.605813591024003</c:v>
                </c:pt>
                <c:pt idx="101">
                  <c:v>86.466162718205993</c:v>
                </c:pt>
                <c:pt idx="102">
                  <c:v>87.326511845387998</c:v>
                </c:pt>
                <c:pt idx="103">
                  <c:v>88.186860972570102</c:v>
                </c:pt>
                <c:pt idx="104">
                  <c:v>89.047210099752107</c:v>
                </c:pt>
                <c:pt idx="105">
                  <c:v>89.907559226934097</c:v>
                </c:pt>
                <c:pt idx="106">
                  <c:v>90.767908354116102</c:v>
                </c:pt>
                <c:pt idx="107">
                  <c:v>91.628257481298107</c:v>
                </c:pt>
                <c:pt idx="108">
                  <c:v>92.488606608480197</c:v>
                </c:pt>
                <c:pt idx="109">
                  <c:v>93.348955735662202</c:v>
                </c:pt>
                <c:pt idx="110">
                  <c:v>94.209304862844206</c:v>
                </c:pt>
                <c:pt idx="111">
                  <c:v>95.069653990026197</c:v>
                </c:pt>
                <c:pt idx="112">
                  <c:v>95.930003117208202</c:v>
                </c:pt>
                <c:pt idx="113">
                  <c:v>96.790352244390206</c:v>
                </c:pt>
                <c:pt idx="114">
                  <c:v>97.650701371572296</c:v>
                </c:pt>
                <c:pt idx="115">
                  <c:v>98.511050498754301</c:v>
                </c:pt>
                <c:pt idx="116">
                  <c:v>99.371399625936306</c:v>
                </c:pt>
                <c:pt idx="117">
                  <c:v>100.231748753118</c:v>
                </c:pt>
                <c:pt idx="118">
                  <c:v>101.0920978803</c:v>
                </c:pt>
                <c:pt idx="119">
                  <c:v>101.95244700748199</c:v>
                </c:pt>
                <c:pt idx="120">
                  <c:v>102.812796134664</c:v>
                </c:pt>
                <c:pt idx="121">
                  <c:v>103.673145261846</c:v>
                </c:pt>
                <c:pt idx="122">
                  <c:v>104.53349438902799</c:v>
                </c:pt>
                <c:pt idx="123">
                  <c:v>105.39384351621</c:v>
                </c:pt>
                <c:pt idx="124">
                  <c:v>106.254192643392</c:v>
                </c:pt>
                <c:pt idx="125">
                  <c:v>107.11454177057399</c:v>
                </c:pt>
                <c:pt idx="126">
                  <c:v>107.97489089775701</c:v>
                </c:pt>
                <c:pt idx="127">
                  <c:v>108.835240024939</c:v>
                </c:pt>
                <c:pt idx="128">
                  <c:v>109.695589152121</c:v>
                </c:pt>
                <c:pt idx="129">
                  <c:v>110.55593827930301</c:v>
                </c:pt>
                <c:pt idx="130">
                  <c:v>111.416287406485</c:v>
                </c:pt>
                <c:pt idx="131">
                  <c:v>112.276636533667</c:v>
                </c:pt>
                <c:pt idx="132">
                  <c:v>113.13698566084901</c:v>
                </c:pt>
                <c:pt idx="133">
                  <c:v>113.997334788031</c:v>
                </c:pt>
                <c:pt idx="134">
                  <c:v>114.857683915213</c:v>
                </c:pt>
                <c:pt idx="135">
                  <c:v>115.71803304239501</c:v>
                </c:pt>
                <c:pt idx="136">
                  <c:v>116.578382169577</c:v>
                </c:pt>
                <c:pt idx="137">
                  <c:v>117.438731296759</c:v>
                </c:pt>
                <c:pt idx="138">
                  <c:v>118.29908042394101</c:v>
                </c:pt>
                <c:pt idx="139">
                  <c:v>119.159429551123</c:v>
                </c:pt>
                <c:pt idx="140">
                  <c:v>120.019778678305</c:v>
                </c:pt>
                <c:pt idx="141">
                  <c:v>120.88012780548701</c:v>
                </c:pt>
                <c:pt idx="142">
                  <c:v>121.740476932669</c:v>
                </c:pt>
                <c:pt idx="143">
                  <c:v>122.600826059851</c:v>
                </c:pt>
                <c:pt idx="144">
                  <c:v>123.46117518703301</c:v>
                </c:pt>
                <c:pt idx="145">
                  <c:v>124.321524314215</c:v>
                </c:pt>
                <c:pt idx="146">
                  <c:v>125.181873441397</c:v>
                </c:pt>
                <c:pt idx="147">
                  <c:v>126.04222256857901</c:v>
                </c:pt>
                <c:pt idx="148">
                  <c:v>126.902571695761</c:v>
                </c:pt>
                <c:pt idx="149">
                  <c:v>127.762920822943</c:v>
                </c:pt>
                <c:pt idx="150">
                  <c:v>128.62326995012501</c:v>
                </c:pt>
                <c:pt idx="151">
                  <c:v>129.483619077307</c:v>
                </c:pt>
                <c:pt idx="152">
                  <c:v>130.34396820448899</c:v>
                </c:pt>
                <c:pt idx="153">
                  <c:v>131.20431733167101</c:v>
                </c:pt>
                <c:pt idx="154">
                  <c:v>132.064666458853</c:v>
                </c:pt>
                <c:pt idx="155">
                  <c:v>132.92501558603499</c:v>
                </c:pt>
                <c:pt idx="156">
                  <c:v>133.78536471321701</c:v>
                </c:pt>
                <c:pt idx="157">
                  <c:v>134.645713840399</c:v>
                </c:pt>
                <c:pt idx="158">
                  <c:v>135.50606296758099</c:v>
                </c:pt>
                <c:pt idx="159">
                  <c:v>136.36641209476301</c:v>
                </c:pt>
                <c:pt idx="160">
                  <c:v>137.226761221945</c:v>
                </c:pt>
                <c:pt idx="161">
                  <c:v>138.08711034912699</c:v>
                </c:pt>
                <c:pt idx="162">
                  <c:v>138.94745947630901</c:v>
                </c:pt>
                <c:pt idx="163">
                  <c:v>139.807808603491</c:v>
                </c:pt>
                <c:pt idx="164">
                  <c:v>140.66815773067299</c:v>
                </c:pt>
                <c:pt idx="165">
                  <c:v>141.52850685785501</c:v>
                </c:pt>
                <c:pt idx="166">
                  <c:v>142.388855985037</c:v>
                </c:pt>
                <c:pt idx="167">
                  <c:v>143.24920511221899</c:v>
                </c:pt>
                <c:pt idx="168">
                  <c:v>144.10955423940101</c:v>
                </c:pt>
                <c:pt idx="169">
                  <c:v>144.969903366583</c:v>
                </c:pt>
                <c:pt idx="170">
                  <c:v>145.83025249376499</c:v>
                </c:pt>
                <c:pt idx="171">
                  <c:v>146.69060162094701</c:v>
                </c:pt>
                <c:pt idx="172">
                  <c:v>147.550950748129</c:v>
                </c:pt>
                <c:pt idx="173">
                  <c:v>148.41129987531099</c:v>
                </c:pt>
                <c:pt idx="174">
                  <c:v>149.27164900249301</c:v>
                </c:pt>
                <c:pt idx="175">
                  <c:v>150.131998129675</c:v>
                </c:pt>
                <c:pt idx="176">
                  <c:v>150.99234725685699</c:v>
                </c:pt>
                <c:pt idx="177">
                  <c:v>151.85269638403901</c:v>
                </c:pt>
                <c:pt idx="178">
                  <c:v>152.71304551122199</c:v>
                </c:pt>
                <c:pt idx="179">
                  <c:v>153.57339463840401</c:v>
                </c:pt>
                <c:pt idx="180">
                  <c:v>154.433743765586</c:v>
                </c:pt>
                <c:pt idx="181">
                  <c:v>155.29409289276799</c:v>
                </c:pt>
                <c:pt idx="182">
                  <c:v>156.15444201995001</c:v>
                </c:pt>
                <c:pt idx="183">
                  <c:v>157.014791147132</c:v>
                </c:pt>
                <c:pt idx="184">
                  <c:v>157.87514027431399</c:v>
                </c:pt>
                <c:pt idx="185">
                  <c:v>158.73548940149601</c:v>
                </c:pt>
                <c:pt idx="186">
                  <c:v>159.595838528678</c:v>
                </c:pt>
                <c:pt idx="187">
                  <c:v>160.45618765585999</c:v>
                </c:pt>
                <c:pt idx="188">
                  <c:v>161.31653678304201</c:v>
                </c:pt>
                <c:pt idx="189">
                  <c:v>162.176885910224</c:v>
                </c:pt>
                <c:pt idx="190">
                  <c:v>163.03723503740599</c:v>
                </c:pt>
                <c:pt idx="191">
                  <c:v>163.89758416458801</c:v>
                </c:pt>
                <c:pt idx="192">
                  <c:v>164.75793329177</c:v>
                </c:pt>
                <c:pt idx="193">
                  <c:v>165.61828241895199</c:v>
                </c:pt>
                <c:pt idx="194">
                  <c:v>166.47863154613401</c:v>
                </c:pt>
                <c:pt idx="195">
                  <c:v>167.338980673316</c:v>
                </c:pt>
                <c:pt idx="196">
                  <c:v>168.19932980049799</c:v>
                </c:pt>
                <c:pt idx="197">
                  <c:v>169.05967892768001</c:v>
                </c:pt>
                <c:pt idx="198">
                  <c:v>169.920028054862</c:v>
                </c:pt>
                <c:pt idx="199">
                  <c:v>170.78037718204399</c:v>
                </c:pt>
                <c:pt idx="200">
                  <c:v>171.64072630922601</c:v>
                </c:pt>
                <c:pt idx="201">
                  <c:v>172.501075436408</c:v>
                </c:pt>
                <c:pt idx="202">
                  <c:v>173.36142456358999</c:v>
                </c:pt>
                <c:pt idx="203">
                  <c:v>174.22177369077201</c:v>
                </c:pt>
                <c:pt idx="204">
                  <c:v>175.082122817954</c:v>
                </c:pt>
                <c:pt idx="205">
                  <c:v>175.94247194513599</c:v>
                </c:pt>
                <c:pt idx="206">
                  <c:v>176.80282107231801</c:v>
                </c:pt>
                <c:pt idx="207">
                  <c:v>177.6631701995</c:v>
                </c:pt>
                <c:pt idx="208">
                  <c:v>178.52351932668199</c:v>
                </c:pt>
                <c:pt idx="209">
                  <c:v>179.38386845386401</c:v>
                </c:pt>
                <c:pt idx="210">
                  <c:v>180.244217581046</c:v>
                </c:pt>
                <c:pt idx="211">
                  <c:v>181.10456670822799</c:v>
                </c:pt>
                <c:pt idx="212">
                  <c:v>181.96491583541001</c:v>
                </c:pt>
                <c:pt idx="213">
                  <c:v>182.825264962592</c:v>
                </c:pt>
                <c:pt idx="214">
                  <c:v>183.68561408977399</c:v>
                </c:pt>
                <c:pt idx="215">
                  <c:v>184.54596321695601</c:v>
                </c:pt>
                <c:pt idx="216">
                  <c:v>185.406312344138</c:v>
                </c:pt>
                <c:pt idx="217">
                  <c:v>186.26666147131999</c:v>
                </c:pt>
                <c:pt idx="218">
                  <c:v>187.12701059850201</c:v>
                </c:pt>
                <c:pt idx="219">
                  <c:v>187.987359725684</c:v>
                </c:pt>
                <c:pt idx="220">
                  <c:v>188.84770885286599</c:v>
                </c:pt>
                <c:pt idx="221">
                  <c:v>189.70805798004801</c:v>
                </c:pt>
                <c:pt idx="222">
                  <c:v>190.56840710723</c:v>
                </c:pt>
                <c:pt idx="223">
                  <c:v>191.42875623441199</c:v>
                </c:pt>
                <c:pt idx="224">
                  <c:v>192.28910536159401</c:v>
                </c:pt>
                <c:pt idx="225">
                  <c:v>193.149454488776</c:v>
                </c:pt>
                <c:pt idx="226">
                  <c:v>194.00980361595799</c:v>
                </c:pt>
                <c:pt idx="227">
                  <c:v>194.87015274314001</c:v>
                </c:pt>
                <c:pt idx="228">
                  <c:v>195.730501870322</c:v>
                </c:pt>
                <c:pt idx="229">
                  <c:v>196.59085099750399</c:v>
                </c:pt>
                <c:pt idx="230">
                  <c:v>197.45120012468601</c:v>
                </c:pt>
                <c:pt idx="231">
                  <c:v>198.311549251869</c:v>
                </c:pt>
                <c:pt idx="232">
                  <c:v>199.17189837905099</c:v>
                </c:pt>
                <c:pt idx="233">
                  <c:v>200.03224750623301</c:v>
                </c:pt>
                <c:pt idx="234">
                  <c:v>200.892596633415</c:v>
                </c:pt>
                <c:pt idx="235">
                  <c:v>201.75294576059699</c:v>
                </c:pt>
                <c:pt idx="236">
                  <c:v>202.61329488777901</c:v>
                </c:pt>
                <c:pt idx="237">
                  <c:v>203.473644014961</c:v>
                </c:pt>
                <c:pt idx="238">
                  <c:v>204.33399314214299</c:v>
                </c:pt>
                <c:pt idx="239">
                  <c:v>205.19434226932501</c:v>
                </c:pt>
                <c:pt idx="240">
                  <c:v>206.054691396507</c:v>
                </c:pt>
                <c:pt idx="241">
                  <c:v>206.91504052368899</c:v>
                </c:pt>
                <c:pt idx="242">
                  <c:v>207.77538965087101</c:v>
                </c:pt>
                <c:pt idx="243">
                  <c:v>208.635738778053</c:v>
                </c:pt>
                <c:pt idx="244">
                  <c:v>209.49608790523499</c:v>
                </c:pt>
                <c:pt idx="245">
                  <c:v>210.35643703241701</c:v>
                </c:pt>
                <c:pt idx="246">
                  <c:v>211.216786159599</c:v>
                </c:pt>
                <c:pt idx="247">
                  <c:v>212.07713528678099</c:v>
                </c:pt>
                <c:pt idx="248">
                  <c:v>212.93748441396301</c:v>
                </c:pt>
                <c:pt idx="249">
                  <c:v>213.797833541145</c:v>
                </c:pt>
                <c:pt idx="250">
                  <c:v>214.65818266832699</c:v>
                </c:pt>
                <c:pt idx="251">
                  <c:v>215.51853179550901</c:v>
                </c:pt>
                <c:pt idx="252">
                  <c:v>216.378880922691</c:v>
                </c:pt>
                <c:pt idx="253">
                  <c:v>217.23923004987299</c:v>
                </c:pt>
                <c:pt idx="254">
                  <c:v>218.09957917705501</c:v>
                </c:pt>
                <c:pt idx="255">
                  <c:v>218.959928304237</c:v>
                </c:pt>
                <c:pt idx="256">
                  <c:v>219.82027743141899</c:v>
                </c:pt>
                <c:pt idx="257">
                  <c:v>220.68062655860101</c:v>
                </c:pt>
                <c:pt idx="258">
                  <c:v>221.540975685783</c:v>
                </c:pt>
                <c:pt idx="259">
                  <c:v>222.40132481296499</c:v>
                </c:pt>
                <c:pt idx="260">
                  <c:v>223.26167394014701</c:v>
                </c:pt>
                <c:pt idx="261">
                  <c:v>224.122023067329</c:v>
                </c:pt>
                <c:pt idx="262">
                  <c:v>224.98237219451099</c:v>
                </c:pt>
                <c:pt idx="263">
                  <c:v>225.84272132169301</c:v>
                </c:pt>
                <c:pt idx="264">
                  <c:v>226.703070448875</c:v>
                </c:pt>
                <c:pt idx="265">
                  <c:v>227.56341957605699</c:v>
                </c:pt>
                <c:pt idx="266">
                  <c:v>228.42376870323901</c:v>
                </c:pt>
                <c:pt idx="267">
                  <c:v>229.284117830421</c:v>
                </c:pt>
                <c:pt idx="268">
                  <c:v>230.14446695760299</c:v>
                </c:pt>
                <c:pt idx="269">
                  <c:v>231.00481608478501</c:v>
                </c:pt>
                <c:pt idx="270">
                  <c:v>231.865165211967</c:v>
                </c:pt>
                <c:pt idx="271">
                  <c:v>232.72551433914899</c:v>
                </c:pt>
                <c:pt idx="272">
                  <c:v>233.58586346633101</c:v>
                </c:pt>
                <c:pt idx="273">
                  <c:v>234.446212593513</c:v>
                </c:pt>
                <c:pt idx="274">
                  <c:v>235.30656172069499</c:v>
                </c:pt>
                <c:pt idx="275">
                  <c:v>236.16691084787701</c:v>
                </c:pt>
                <c:pt idx="276">
                  <c:v>237.027259975059</c:v>
                </c:pt>
                <c:pt idx="277">
                  <c:v>237.88760910224099</c:v>
                </c:pt>
                <c:pt idx="278">
                  <c:v>238.74795822942301</c:v>
                </c:pt>
                <c:pt idx="279">
                  <c:v>239.608307356605</c:v>
                </c:pt>
                <c:pt idx="280">
                  <c:v>240.46865648378699</c:v>
                </c:pt>
                <c:pt idx="281">
                  <c:v>241.32900561096901</c:v>
                </c:pt>
                <c:pt idx="282">
                  <c:v>242.189354738151</c:v>
                </c:pt>
                <c:pt idx="283">
                  <c:v>243.04970386533299</c:v>
                </c:pt>
                <c:pt idx="284">
                  <c:v>243.91005299251501</c:v>
                </c:pt>
                <c:pt idx="285">
                  <c:v>244.77040211969799</c:v>
                </c:pt>
                <c:pt idx="286">
                  <c:v>245.63075124688001</c:v>
                </c:pt>
                <c:pt idx="287">
                  <c:v>246.491100374062</c:v>
                </c:pt>
                <c:pt idx="288">
                  <c:v>247.35144950124399</c:v>
                </c:pt>
                <c:pt idx="289">
                  <c:v>248.21179862842601</c:v>
                </c:pt>
                <c:pt idx="290">
                  <c:v>249.072147755608</c:v>
                </c:pt>
                <c:pt idx="291">
                  <c:v>249.93249688278999</c:v>
                </c:pt>
                <c:pt idx="292">
                  <c:v>250.79284600997201</c:v>
                </c:pt>
                <c:pt idx="293">
                  <c:v>251.653195137154</c:v>
                </c:pt>
                <c:pt idx="294">
                  <c:v>252.51354426433599</c:v>
                </c:pt>
                <c:pt idx="295">
                  <c:v>253.37389339151801</c:v>
                </c:pt>
                <c:pt idx="296">
                  <c:v>254.2342425187</c:v>
                </c:pt>
                <c:pt idx="297">
                  <c:v>255.09459164588199</c:v>
                </c:pt>
                <c:pt idx="298">
                  <c:v>255.95494077306401</c:v>
                </c:pt>
                <c:pt idx="299">
                  <c:v>256.815289900246</c:v>
                </c:pt>
                <c:pt idx="300">
                  <c:v>257.67563902742802</c:v>
                </c:pt>
                <c:pt idx="301">
                  <c:v>258.53598815460998</c:v>
                </c:pt>
                <c:pt idx="302">
                  <c:v>259.396337281792</c:v>
                </c:pt>
                <c:pt idx="303">
                  <c:v>260.25668640897402</c:v>
                </c:pt>
                <c:pt idx="304">
                  <c:v>261.11703553615598</c:v>
                </c:pt>
                <c:pt idx="305">
                  <c:v>261.977384663338</c:v>
                </c:pt>
                <c:pt idx="306">
                  <c:v>262.83773379052002</c:v>
                </c:pt>
                <c:pt idx="307">
                  <c:v>263.69808291770198</c:v>
                </c:pt>
                <c:pt idx="308">
                  <c:v>264.558432044884</c:v>
                </c:pt>
                <c:pt idx="309">
                  <c:v>265.41878117206602</c:v>
                </c:pt>
                <c:pt idx="310">
                  <c:v>266.27913029924798</c:v>
                </c:pt>
                <c:pt idx="311">
                  <c:v>267.13947942643</c:v>
                </c:pt>
                <c:pt idx="312">
                  <c:v>267.99982855361202</c:v>
                </c:pt>
                <c:pt idx="313">
                  <c:v>268.86017768079398</c:v>
                </c:pt>
                <c:pt idx="314">
                  <c:v>269.720526807976</c:v>
                </c:pt>
                <c:pt idx="315">
                  <c:v>270.58087593515802</c:v>
                </c:pt>
                <c:pt idx="316">
                  <c:v>271.44122506233998</c:v>
                </c:pt>
                <c:pt idx="317">
                  <c:v>272.301574189522</c:v>
                </c:pt>
                <c:pt idx="318">
                  <c:v>273.16192331670402</c:v>
                </c:pt>
                <c:pt idx="319">
                  <c:v>274.02227244388598</c:v>
                </c:pt>
                <c:pt idx="320">
                  <c:v>274.882621571068</c:v>
                </c:pt>
                <c:pt idx="321">
                  <c:v>275.74297069825002</c:v>
                </c:pt>
                <c:pt idx="322">
                  <c:v>276.60331982543198</c:v>
                </c:pt>
                <c:pt idx="323">
                  <c:v>277.463668952614</c:v>
                </c:pt>
                <c:pt idx="324">
                  <c:v>278.32401807979602</c:v>
                </c:pt>
                <c:pt idx="325">
                  <c:v>279.18436720697798</c:v>
                </c:pt>
                <c:pt idx="326">
                  <c:v>280.04471633416</c:v>
                </c:pt>
                <c:pt idx="327">
                  <c:v>280.90506546134202</c:v>
                </c:pt>
                <c:pt idx="328">
                  <c:v>281.76541458852398</c:v>
                </c:pt>
                <c:pt idx="329">
                  <c:v>282.625763715706</c:v>
                </c:pt>
                <c:pt idx="330">
                  <c:v>283.48611284288802</c:v>
                </c:pt>
                <c:pt idx="331">
                  <c:v>284.34646197006998</c:v>
                </c:pt>
                <c:pt idx="332">
                  <c:v>285.206811097252</c:v>
                </c:pt>
                <c:pt idx="333">
                  <c:v>286.06716022443402</c:v>
                </c:pt>
                <c:pt idx="334">
                  <c:v>286.92750935161598</c:v>
                </c:pt>
                <c:pt idx="335">
                  <c:v>287.787858478798</c:v>
                </c:pt>
                <c:pt idx="336">
                  <c:v>288.64820760598002</c:v>
                </c:pt>
                <c:pt idx="337">
                  <c:v>289.508556733163</c:v>
                </c:pt>
                <c:pt idx="338">
                  <c:v>290.36890586034502</c:v>
                </c:pt>
                <c:pt idx="339">
                  <c:v>291.22925498752602</c:v>
                </c:pt>
                <c:pt idx="340">
                  <c:v>292.089604114709</c:v>
                </c:pt>
                <c:pt idx="341">
                  <c:v>292.94995324189102</c:v>
                </c:pt>
                <c:pt idx="342">
                  <c:v>293.81030236907299</c:v>
                </c:pt>
                <c:pt idx="343">
                  <c:v>294.670651496255</c:v>
                </c:pt>
                <c:pt idx="344">
                  <c:v>295.53100062343702</c:v>
                </c:pt>
                <c:pt idx="345">
                  <c:v>296.39134975061899</c:v>
                </c:pt>
                <c:pt idx="346">
                  <c:v>297.251698877801</c:v>
                </c:pt>
                <c:pt idx="347">
                  <c:v>298.11204800498302</c:v>
                </c:pt>
                <c:pt idx="348">
                  <c:v>298.97239713216499</c:v>
                </c:pt>
                <c:pt idx="349">
                  <c:v>299.832746259347</c:v>
                </c:pt>
                <c:pt idx="350">
                  <c:v>300.69309538652902</c:v>
                </c:pt>
                <c:pt idx="351">
                  <c:v>301.55344451371099</c:v>
                </c:pt>
                <c:pt idx="352">
                  <c:v>302.413793640893</c:v>
                </c:pt>
                <c:pt idx="353">
                  <c:v>303.27414276807502</c:v>
                </c:pt>
                <c:pt idx="354">
                  <c:v>304.13449189525699</c:v>
                </c:pt>
                <c:pt idx="355">
                  <c:v>304.994841022439</c:v>
                </c:pt>
                <c:pt idx="356">
                  <c:v>305.85519014962102</c:v>
                </c:pt>
                <c:pt idx="357">
                  <c:v>306.71553927680299</c:v>
                </c:pt>
                <c:pt idx="358">
                  <c:v>307.575888403985</c:v>
                </c:pt>
                <c:pt idx="359">
                  <c:v>308.43623753116702</c:v>
                </c:pt>
                <c:pt idx="360">
                  <c:v>309.29658665834899</c:v>
                </c:pt>
                <c:pt idx="361">
                  <c:v>310.156935785531</c:v>
                </c:pt>
                <c:pt idx="362">
                  <c:v>311.01728491271302</c:v>
                </c:pt>
                <c:pt idx="363">
                  <c:v>311.87763403989499</c:v>
                </c:pt>
                <c:pt idx="364">
                  <c:v>312.737983167077</c:v>
                </c:pt>
                <c:pt idx="365">
                  <c:v>313.59833229425902</c:v>
                </c:pt>
                <c:pt idx="366">
                  <c:v>314.45868142144099</c:v>
                </c:pt>
                <c:pt idx="367">
                  <c:v>315.319030548623</c:v>
                </c:pt>
                <c:pt idx="368">
                  <c:v>316.17937967580502</c:v>
                </c:pt>
                <c:pt idx="369">
                  <c:v>317.03972880298699</c:v>
                </c:pt>
                <c:pt idx="370">
                  <c:v>317.900077930169</c:v>
                </c:pt>
                <c:pt idx="371">
                  <c:v>318.76042705735102</c:v>
                </c:pt>
                <c:pt idx="372">
                  <c:v>319.62077618453299</c:v>
                </c:pt>
                <c:pt idx="373">
                  <c:v>320.481125311715</c:v>
                </c:pt>
                <c:pt idx="374">
                  <c:v>321.34147443889702</c:v>
                </c:pt>
                <c:pt idx="375">
                  <c:v>322.20182356607899</c:v>
                </c:pt>
                <c:pt idx="376">
                  <c:v>323.062172693261</c:v>
                </c:pt>
                <c:pt idx="377">
                  <c:v>323.92252182044302</c:v>
                </c:pt>
                <c:pt idx="378">
                  <c:v>324.78287094762499</c:v>
                </c:pt>
                <c:pt idx="379">
                  <c:v>325.643220074807</c:v>
                </c:pt>
                <c:pt idx="380">
                  <c:v>326.50356920198902</c:v>
                </c:pt>
                <c:pt idx="381">
                  <c:v>327.36391832917099</c:v>
                </c:pt>
                <c:pt idx="382">
                  <c:v>328.224267456353</c:v>
                </c:pt>
                <c:pt idx="383">
                  <c:v>329.08461658353502</c:v>
                </c:pt>
                <c:pt idx="384">
                  <c:v>329.94496571071699</c:v>
                </c:pt>
                <c:pt idx="385">
                  <c:v>330.805314837899</c:v>
                </c:pt>
                <c:pt idx="386">
                  <c:v>331.66566396508102</c:v>
                </c:pt>
                <c:pt idx="387">
                  <c:v>332.52601309226299</c:v>
                </c:pt>
                <c:pt idx="388">
                  <c:v>333.386362219445</c:v>
                </c:pt>
                <c:pt idx="389">
                  <c:v>334.24671134662702</c:v>
                </c:pt>
                <c:pt idx="390">
                  <c:v>335.10706047381001</c:v>
                </c:pt>
                <c:pt idx="391">
                  <c:v>335.96740960099203</c:v>
                </c:pt>
                <c:pt idx="392">
                  <c:v>336.82775872817399</c:v>
                </c:pt>
                <c:pt idx="393">
                  <c:v>337.68810785535601</c:v>
                </c:pt>
                <c:pt idx="394">
                  <c:v>338.54845698253803</c:v>
                </c:pt>
                <c:pt idx="395">
                  <c:v>339.40880610971999</c:v>
                </c:pt>
                <c:pt idx="396">
                  <c:v>340.26915523690201</c:v>
                </c:pt>
                <c:pt idx="397">
                  <c:v>341.12950436408403</c:v>
                </c:pt>
                <c:pt idx="398">
                  <c:v>341.98985349126599</c:v>
                </c:pt>
                <c:pt idx="399">
                  <c:v>342.85020261844801</c:v>
                </c:pt>
                <c:pt idx="400">
                  <c:v>343.71055174563003</c:v>
                </c:pt>
                <c:pt idx="401">
                  <c:v>344.57090087281199</c:v>
                </c:pt>
                <c:pt idx="402">
                  <c:v>345.43124999999401</c:v>
                </c:pt>
                <c:pt idx="403">
                  <c:v>346.29159912717603</c:v>
                </c:pt>
                <c:pt idx="404">
                  <c:v>347.15194825435799</c:v>
                </c:pt>
                <c:pt idx="405">
                  <c:v>348.01229738154001</c:v>
                </c:pt>
                <c:pt idx="406">
                  <c:v>348.87264650872203</c:v>
                </c:pt>
                <c:pt idx="407">
                  <c:v>349.73299563590399</c:v>
                </c:pt>
                <c:pt idx="408">
                  <c:v>350.59334476308601</c:v>
                </c:pt>
                <c:pt idx="409">
                  <c:v>351.45369389026803</c:v>
                </c:pt>
                <c:pt idx="410">
                  <c:v>352.31404301744999</c:v>
                </c:pt>
                <c:pt idx="411">
                  <c:v>353.17439214463201</c:v>
                </c:pt>
                <c:pt idx="412">
                  <c:v>354.03474127181403</c:v>
                </c:pt>
                <c:pt idx="413">
                  <c:v>354.89509039899599</c:v>
                </c:pt>
                <c:pt idx="414">
                  <c:v>355.75543952617801</c:v>
                </c:pt>
                <c:pt idx="415">
                  <c:v>356.61578865336003</c:v>
                </c:pt>
                <c:pt idx="416">
                  <c:v>357.47613778054199</c:v>
                </c:pt>
                <c:pt idx="417">
                  <c:v>358.33648690772401</c:v>
                </c:pt>
                <c:pt idx="418">
                  <c:v>359.19683603490603</c:v>
                </c:pt>
                <c:pt idx="419">
                  <c:v>360.05718516208799</c:v>
                </c:pt>
                <c:pt idx="420">
                  <c:v>360.91753428927001</c:v>
                </c:pt>
                <c:pt idx="421">
                  <c:v>361.77788341645203</c:v>
                </c:pt>
                <c:pt idx="422">
                  <c:v>362.63823254363399</c:v>
                </c:pt>
                <c:pt idx="423">
                  <c:v>363.49858167081601</c:v>
                </c:pt>
                <c:pt idx="424">
                  <c:v>364.35893079799803</c:v>
                </c:pt>
                <c:pt idx="425">
                  <c:v>365.21927992517999</c:v>
                </c:pt>
                <c:pt idx="426">
                  <c:v>366.07962905236201</c:v>
                </c:pt>
                <c:pt idx="427">
                  <c:v>366.93997817954403</c:v>
                </c:pt>
                <c:pt idx="428">
                  <c:v>367.80032730672599</c:v>
                </c:pt>
                <c:pt idx="429">
                  <c:v>368.66067643390801</c:v>
                </c:pt>
                <c:pt idx="430">
                  <c:v>369.52102556109003</c:v>
                </c:pt>
                <c:pt idx="431">
                  <c:v>370.38137468827199</c:v>
                </c:pt>
                <c:pt idx="432">
                  <c:v>371.24172381545401</c:v>
                </c:pt>
                <c:pt idx="433">
                  <c:v>372.10207294263603</c:v>
                </c:pt>
                <c:pt idx="434">
                  <c:v>372.96242206981799</c:v>
                </c:pt>
                <c:pt idx="435">
                  <c:v>373.82277119700001</c:v>
                </c:pt>
                <c:pt idx="436">
                  <c:v>374.68312032418203</c:v>
                </c:pt>
                <c:pt idx="437">
                  <c:v>375.54346945136399</c:v>
                </c:pt>
                <c:pt idx="438">
                  <c:v>376.40381857854601</c:v>
                </c:pt>
                <c:pt idx="439">
                  <c:v>377.26416770572803</c:v>
                </c:pt>
                <c:pt idx="440">
                  <c:v>378.12451683290999</c:v>
                </c:pt>
                <c:pt idx="441">
                  <c:v>378.98486596009201</c:v>
                </c:pt>
                <c:pt idx="442">
                  <c:v>379.84521508727403</c:v>
                </c:pt>
                <c:pt idx="443">
                  <c:v>380.70556421445701</c:v>
                </c:pt>
                <c:pt idx="444">
                  <c:v>381.56591334163897</c:v>
                </c:pt>
                <c:pt idx="445">
                  <c:v>382.42626246882099</c:v>
                </c:pt>
                <c:pt idx="446">
                  <c:v>383.28661159600301</c:v>
                </c:pt>
                <c:pt idx="447">
                  <c:v>384.14696072318497</c:v>
                </c:pt>
                <c:pt idx="448">
                  <c:v>385.00730985036699</c:v>
                </c:pt>
                <c:pt idx="449">
                  <c:v>385.86765897754901</c:v>
                </c:pt>
                <c:pt idx="450">
                  <c:v>386.72800810473097</c:v>
                </c:pt>
                <c:pt idx="451">
                  <c:v>387.58835723191299</c:v>
                </c:pt>
                <c:pt idx="452">
                  <c:v>388.44870635909501</c:v>
                </c:pt>
                <c:pt idx="453">
                  <c:v>389.30905548627697</c:v>
                </c:pt>
                <c:pt idx="454">
                  <c:v>390.16940461345899</c:v>
                </c:pt>
                <c:pt idx="455">
                  <c:v>391.02975374064101</c:v>
                </c:pt>
                <c:pt idx="456">
                  <c:v>391.89010286782297</c:v>
                </c:pt>
                <c:pt idx="457">
                  <c:v>392.75045199500499</c:v>
                </c:pt>
                <c:pt idx="458">
                  <c:v>393.61080112218701</c:v>
                </c:pt>
                <c:pt idx="459">
                  <c:v>394.47115024936897</c:v>
                </c:pt>
                <c:pt idx="460">
                  <c:v>395.33149937655099</c:v>
                </c:pt>
                <c:pt idx="461">
                  <c:v>396.19184850373301</c:v>
                </c:pt>
                <c:pt idx="462">
                  <c:v>397.05219763091497</c:v>
                </c:pt>
                <c:pt idx="463">
                  <c:v>397.91254675809699</c:v>
                </c:pt>
                <c:pt idx="464">
                  <c:v>398.77289588527901</c:v>
                </c:pt>
                <c:pt idx="465">
                  <c:v>399.63324501246097</c:v>
                </c:pt>
                <c:pt idx="466">
                  <c:v>400.49359413964299</c:v>
                </c:pt>
                <c:pt idx="467">
                  <c:v>401.35394326682501</c:v>
                </c:pt>
                <c:pt idx="468">
                  <c:v>402.21429239400697</c:v>
                </c:pt>
                <c:pt idx="469">
                  <c:v>401.35394326682501</c:v>
                </c:pt>
                <c:pt idx="470">
                  <c:v>400.49359413964299</c:v>
                </c:pt>
                <c:pt idx="471">
                  <c:v>399.63324501246097</c:v>
                </c:pt>
                <c:pt idx="472">
                  <c:v>398.77289588527901</c:v>
                </c:pt>
                <c:pt idx="473">
                  <c:v>397.91254675809699</c:v>
                </c:pt>
                <c:pt idx="474">
                  <c:v>397.05219763091497</c:v>
                </c:pt>
                <c:pt idx="475">
                  <c:v>396.19184850373301</c:v>
                </c:pt>
                <c:pt idx="476">
                  <c:v>395.33149937655099</c:v>
                </c:pt>
                <c:pt idx="477">
                  <c:v>394.47115024936897</c:v>
                </c:pt>
                <c:pt idx="478">
                  <c:v>393.61080112218701</c:v>
                </c:pt>
                <c:pt idx="479">
                  <c:v>392.75045199500499</c:v>
                </c:pt>
                <c:pt idx="480">
                  <c:v>391.89010286782297</c:v>
                </c:pt>
                <c:pt idx="481">
                  <c:v>391.02975374064101</c:v>
                </c:pt>
                <c:pt idx="482">
                  <c:v>390.16940461345899</c:v>
                </c:pt>
                <c:pt idx="483">
                  <c:v>389.30905548627697</c:v>
                </c:pt>
                <c:pt idx="484">
                  <c:v>388.44870635909501</c:v>
                </c:pt>
                <c:pt idx="485">
                  <c:v>387.58835723191299</c:v>
                </c:pt>
                <c:pt idx="486">
                  <c:v>386.72800810473097</c:v>
                </c:pt>
                <c:pt idx="487">
                  <c:v>385.86765897754901</c:v>
                </c:pt>
                <c:pt idx="488">
                  <c:v>385.00730985036699</c:v>
                </c:pt>
                <c:pt idx="489">
                  <c:v>384.14696072318497</c:v>
                </c:pt>
                <c:pt idx="490">
                  <c:v>383.28661159600301</c:v>
                </c:pt>
                <c:pt idx="491">
                  <c:v>382.42626246882099</c:v>
                </c:pt>
                <c:pt idx="492">
                  <c:v>381.56591334163897</c:v>
                </c:pt>
                <c:pt idx="493">
                  <c:v>380.70556421445701</c:v>
                </c:pt>
                <c:pt idx="494">
                  <c:v>379.84521508727403</c:v>
                </c:pt>
                <c:pt idx="495">
                  <c:v>378.98486596009201</c:v>
                </c:pt>
                <c:pt idx="496">
                  <c:v>378.12451683290999</c:v>
                </c:pt>
                <c:pt idx="497">
                  <c:v>377.26416770572803</c:v>
                </c:pt>
                <c:pt idx="498">
                  <c:v>376.40381857854601</c:v>
                </c:pt>
                <c:pt idx="499">
                  <c:v>375.54346945136399</c:v>
                </c:pt>
                <c:pt idx="500">
                  <c:v>374.68312032418203</c:v>
                </c:pt>
                <c:pt idx="501">
                  <c:v>373.82277119700001</c:v>
                </c:pt>
                <c:pt idx="502">
                  <c:v>372.96242206981799</c:v>
                </c:pt>
                <c:pt idx="503">
                  <c:v>372.10207294263603</c:v>
                </c:pt>
                <c:pt idx="504">
                  <c:v>371.24172381545401</c:v>
                </c:pt>
                <c:pt idx="505">
                  <c:v>370.38137468827199</c:v>
                </c:pt>
                <c:pt idx="506">
                  <c:v>369.52102556109003</c:v>
                </c:pt>
                <c:pt idx="507">
                  <c:v>368.66067643390801</c:v>
                </c:pt>
                <c:pt idx="508">
                  <c:v>367.80032730672599</c:v>
                </c:pt>
                <c:pt idx="509">
                  <c:v>366.93997817954403</c:v>
                </c:pt>
                <c:pt idx="510">
                  <c:v>366.07962905236201</c:v>
                </c:pt>
                <c:pt idx="511">
                  <c:v>365.21927992517999</c:v>
                </c:pt>
                <c:pt idx="512">
                  <c:v>364.35893079799803</c:v>
                </c:pt>
                <c:pt idx="513">
                  <c:v>363.49858167081601</c:v>
                </c:pt>
                <c:pt idx="514">
                  <c:v>362.63823254363399</c:v>
                </c:pt>
                <c:pt idx="515">
                  <c:v>361.77788341645203</c:v>
                </c:pt>
                <c:pt idx="516">
                  <c:v>360.91753428927001</c:v>
                </c:pt>
                <c:pt idx="517">
                  <c:v>360.05718516208799</c:v>
                </c:pt>
                <c:pt idx="518">
                  <c:v>359.19683603490603</c:v>
                </c:pt>
                <c:pt idx="519">
                  <c:v>358.33648690772401</c:v>
                </c:pt>
                <c:pt idx="520">
                  <c:v>357.47613778054199</c:v>
                </c:pt>
                <c:pt idx="521">
                  <c:v>356.61578865336003</c:v>
                </c:pt>
                <c:pt idx="522">
                  <c:v>355.75543952617801</c:v>
                </c:pt>
                <c:pt idx="523">
                  <c:v>354.89509039899599</c:v>
                </c:pt>
                <c:pt idx="524">
                  <c:v>354.03474127181403</c:v>
                </c:pt>
                <c:pt idx="525">
                  <c:v>353.17439214463201</c:v>
                </c:pt>
                <c:pt idx="526">
                  <c:v>352.31404301744999</c:v>
                </c:pt>
                <c:pt idx="527">
                  <c:v>351.45369389026803</c:v>
                </c:pt>
                <c:pt idx="528">
                  <c:v>350.59334476308601</c:v>
                </c:pt>
                <c:pt idx="529">
                  <c:v>349.73299563590399</c:v>
                </c:pt>
                <c:pt idx="530">
                  <c:v>348.87264650872203</c:v>
                </c:pt>
                <c:pt idx="531">
                  <c:v>348.01229738154001</c:v>
                </c:pt>
                <c:pt idx="532">
                  <c:v>347.15194825435799</c:v>
                </c:pt>
                <c:pt idx="533">
                  <c:v>346.29159912717603</c:v>
                </c:pt>
                <c:pt idx="534">
                  <c:v>345.43124999999401</c:v>
                </c:pt>
                <c:pt idx="535">
                  <c:v>344.57090087281199</c:v>
                </c:pt>
                <c:pt idx="536">
                  <c:v>343.71055174563003</c:v>
                </c:pt>
                <c:pt idx="537">
                  <c:v>342.85020261844801</c:v>
                </c:pt>
                <c:pt idx="538">
                  <c:v>341.98985349126599</c:v>
                </c:pt>
                <c:pt idx="539">
                  <c:v>341.12950436408403</c:v>
                </c:pt>
                <c:pt idx="540">
                  <c:v>340.26915523690201</c:v>
                </c:pt>
                <c:pt idx="541">
                  <c:v>339.40880610971999</c:v>
                </c:pt>
                <c:pt idx="542">
                  <c:v>338.54845698253803</c:v>
                </c:pt>
                <c:pt idx="543">
                  <c:v>337.68810785535601</c:v>
                </c:pt>
                <c:pt idx="544">
                  <c:v>336.82775872817399</c:v>
                </c:pt>
                <c:pt idx="545">
                  <c:v>335.96740960099203</c:v>
                </c:pt>
                <c:pt idx="546">
                  <c:v>335.10706047381001</c:v>
                </c:pt>
                <c:pt idx="547">
                  <c:v>334.24671134662702</c:v>
                </c:pt>
                <c:pt idx="548">
                  <c:v>333.386362219445</c:v>
                </c:pt>
                <c:pt idx="549">
                  <c:v>332.52601309226299</c:v>
                </c:pt>
                <c:pt idx="550">
                  <c:v>331.66566396508102</c:v>
                </c:pt>
                <c:pt idx="551">
                  <c:v>330.805314837899</c:v>
                </c:pt>
                <c:pt idx="552">
                  <c:v>329.94496571071699</c:v>
                </c:pt>
                <c:pt idx="553">
                  <c:v>329.08461658353502</c:v>
                </c:pt>
                <c:pt idx="554">
                  <c:v>328.224267456353</c:v>
                </c:pt>
                <c:pt idx="555">
                  <c:v>327.36391832917099</c:v>
                </c:pt>
                <c:pt idx="556">
                  <c:v>326.50356920198902</c:v>
                </c:pt>
                <c:pt idx="557">
                  <c:v>325.643220074807</c:v>
                </c:pt>
                <c:pt idx="558">
                  <c:v>324.78287094762499</c:v>
                </c:pt>
                <c:pt idx="559">
                  <c:v>323.92252182044302</c:v>
                </c:pt>
                <c:pt idx="560">
                  <c:v>323.062172693261</c:v>
                </c:pt>
                <c:pt idx="561">
                  <c:v>322.20182356607899</c:v>
                </c:pt>
                <c:pt idx="562">
                  <c:v>321.34147443889702</c:v>
                </c:pt>
                <c:pt idx="563">
                  <c:v>320.481125311715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C39-4ED1-9D38-74B6D9C2CF12}"/>
            </c:ext>
          </c:extLst>
        </c:ser>
        <c:ser>
          <c:idx val="5"/>
          <c:order val="5"/>
          <c:tx>
            <c:v>0% 300kPa</c:v>
          </c:tx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66666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Exp_res!$AK$3:$AK$150</c:f>
              <c:numCache>
                <c:formatCode>General</c:formatCode>
                <c:ptCount val="148"/>
                <c:pt idx="0">
                  <c:v>0</c:v>
                </c:pt>
                <c:pt idx="1">
                  <c:v>0</c:v>
                </c:pt>
                <c:pt idx="2">
                  <c:v>5.0344260569865301E-4</c:v>
                </c:pt>
                <c:pt idx="3">
                  <c:v>2.5172130284932702E-3</c:v>
                </c:pt>
                <c:pt idx="4">
                  <c:v>5.0344260569865299E-3</c:v>
                </c:pt>
                <c:pt idx="5">
                  <c:v>8.0550816911784499E-3</c:v>
                </c:pt>
                <c:pt idx="6">
                  <c:v>1.2082622536767699E-2</c:v>
                </c:pt>
                <c:pt idx="7">
                  <c:v>1.5606720776658299E-2</c:v>
                </c:pt>
                <c:pt idx="8">
                  <c:v>2.0137704227946099E-2</c:v>
                </c:pt>
                <c:pt idx="9">
                  <c:v>2.31583598621381E-2</c:v>
                </c:pt>
                <c:pt idx="10">
                  <c:v>2.8696228524823199E-2</c:v>
                </c:pt>
                <c:pt idx="11">
                  <c:v>3.5240982398905697E-2</c:v>
                </c:pt>
                <c:pt idx="12">
                  <c:v>4.3296064090084199E-2</c:v>
                </c:pt>
                <c:pt idx="13">
                  <c:v>4.98408179641667E-2</c:v>
                </c:pt>
                <c:pt idx="14">
                  <c:v>5.9909670078139798E-2</c:v>
                </c:pt>
                <c:pt idx="15">
                  <c:v>6.8468194375016805E-2</c:v>
                </c:pt>
                <c:pt idx="16">
                  <c:v>7.6019833460496705E-2</c:v>
                </c:pt>
                <c:pt idx="17">
                  <c:v>8.5081800363072405E-2</c:v>
                </c:pt>
                <c:pt idx="18">
                  <c:v>9.3640324659949495E-2</c:v>
                </c:pt>
                <c:pt idx="19">
                  <c:v>0.103709176773923</c:v>
                </c:pt>
                <c:pt idx="20">
                  <c:v>0.11780556973348499</c:v>
                </c:pt>
                <c:pt idx="21">
                  <c:v>0.13391573311584201</c:v>
                </c:pt>
                <c:pt idx="22">
                  <c:v>0.14599835565260999</c:v>
                </c:pt>
                <c:pt idx="23">
                  <c:v>0.15858442079507601</c:v>
                </c:pt>
                <c:pt idx="24">
                  <c:v>0.170163600726145</c:v>
                </c:pt>
                <c:pt idx="25">
                  <c:v>0.18577032150280301</c:v>
                </c:pt>
                <c:pt idx="26">
                  <c:v>0.20490114051935199</c:v>
                </c:pt>
                <c:pt idx="27">
                  <c:v>0</c:v>
                </c:pt>
                <c:pt idx="28">
                  <c:v>2.5184288263778798E-3</c:v>
                </c:pt>
                <c:pt idx="29">
                  <c:v>5.5405434180313302E-3</c:v>
                </c:pt>
                <c:pt idx="30">
                  <c:v>7.0516007138580498E-3</c:v>
                </c:pt>
                <c:pt idx="31">
                  <c:v>1.05774010707871E-2</c:v>
                </c:pt>
                <c:pt idx="32">
                  <c:v>1.41032014277161E-2</c:v>
                </c:pt>
                <c:pt idx="33">
                  <c:v>2.3673230967952E-2</c:v>
                </c:pt>
                <c:pt idx="34">
                  <c:v>3.3243260508188002E-2</c:v>
                </c:pt>
                <c:pt idx="35">
                  <c:v>4.2813290048423901E-2</c:v>
                </c:pt>
                <c:pt idx="36">
                  <c:v>5.2383319588659799E-2</c:v>
                </c:pt>
                <c:pt idx="37">
                  <c:v>6.1449663363620198E-2</c:v>
                </c:pt>
                <c:pt idx="38">
                  <c:v>7.1019692903856096E-2</c:v>
                </c:pt>
                <c:pt idx="39">
                  <c:v>7.9582350913540906E-2</c:v>
                </c:pt>
                <c:pt idx="40">
                  <c:v>9.0663437749603504E-2</c:v>
                </c:pt>
                <c:pt idx="41">
                  <c:v>0.102248210350942</c:v>
                </c:pt>
                <c:pt idx="42">
                  <c:v>0.11332929718700401</c:v>
                </c:pt>
                <c:pt idx="43">
                  <c:v>0.125417755553618</c:v>
                </c:pt>
                <c:pt idx="44">
                  <c:v>0.13750621392023199</c:v>
                </c:pt>
                <c:pt idx="45">
                  <c:v>0.150602043817397</c:v>
                </c:pt>
                <c:pt idx="46">
                  <c:v>0.16369787371456199</c:v>
                </c:pt>
                <c:pt idx="47">
                  <c:v>0.17830476090755401</c:v>
                </c:pt>
                <c:pt idx="48">
                  <c:v>0.19240796233526999</c:v>
                </c:pt>
                <c:pt idx="49">
                  <c:v>0.202985363406057</c:v>
                </c:pt>
              </c:numCache>
            </c:numRef>
          </c:xVal>
          <c:yVal>
            <c:numRef>
              <c:f>Exp_res!$AL$3:$AL$150</c:f>
              <c:numCache>
                <c:formatCode>General</c:formatCode>
                <c:ptCount val="148"/>
                <c:pt idx="0">
                  <c:v>0</c:v>
                </c:pt>
                <c:pt idx="1">
                  <c:v>7.00999999999999</c:v>
                </c:pt>
                <c:pt idx="2">
                  <c:v>32.358592785092597</c:v>
                </c:pt>
                <c:pt idx="3">
                  <c:v>233.839823093571</c:v>
                </c:pt>
                <c:pt idx="4">
                  <c:v>421.34575323884502</c:v>
                </c:pt>
                <c:pt idx="5">
                  <c:v>552.43087488920003</c:v>
                </c:pt>
                <c:pt idx="6">
                  <c:v>693.31513511917001</c:v>
                </c:pt>
                <c:pt idx="7">
                  <c:v>766.522929849197</c:v>
                </c:pt>
                <c:pt idx="8">
                  <c:v>780.24884266445395</c:v>
                </c:pt>
                <c:pt idx="9">
                  <c:v>814.12215698858597</c:v>
                </c:pt>
                <c:pt idx="10">
                  <c:v>858.95303200799401</c:v>
                </c:pt>
                <c:pt idx="11">
                  <c:v>863.39057665820201</c:v>
                </c:pt>
                <c:pt idx="12">
                  <c:v>873.69297292577096</c:v>
                </c:pt>
                <c:pt idx="13">
                  <c:v>868.00199543590497</c:v>
                </c:pt>
                <c:pt idx="14">
                  <c:v>881.22699246618402</c:v>
                </c:pt>
                <c:pt idx="15">
                  <c:v>885.85564717373495</c:v>
                </c:pt>
                <c:pt idx="16">
                  <c:v>866.38581301255101</c:v>
                </c:pt>
                <c:pt idx="17">
                  <c:v>868.47188954733895</c:v>
                </c:pt>
                <c:pt idx="18">
                  <c:v>849.00114254759103</c:v>
                </c:pt>
                <c:pt idx="19">
                  <c:v>840.33658726214196</c:v>
                </c:pt>
                <c:pt idx="20">
                  <c:v>819.03462984248802</c:v>
                </c:pt>
                <c:pt idx="21">
                  <c:v>787.52887450648802</c:v>
                </c:pt>
                <c:pt idx="22">
                  <c:v>778.15180949759304</c:v>
                </c:pt>
                <c:pt idx="23">
                  <c:v>764.67449558481599</c:v>
                </c:pt>
                <c:pt idx="24">
                  <c:v>754.19557095836694</c:v>
                </c:pt>
                <c:pt idx="25">
                  <c:v>745.59959581861699</c:v>
                </c:pt>
                <c:pt idx="26">
                  <c:v>719.77515340314199</c:v>
                </c:pt>
                <c:pt idx="27">
                  <c:v>0</c:v>
                </c:pt>
                <c:pt idx="28">
                  <c:v>144.794154345859</c:v>
                </c:pt>
                <c:pt idx="29">
                  <c:v>367.17846167845101</c:v>
                </c:pt>
                <c:pt idx="30">
                  <c:v>422.73211254516201</c:v>
                </c:pt>
                <c:pt idx="31">
                  <c:v>551.032671795071</c:v>
                </c:pt>
                <c:pt idx="32">
                  <c:v>596.563334338716</c:v>
                </c:pt>
                <c:pt idx="33">
                  <c:v>731.37603086093202</c:v>
                </c:pt>
                <c:pt idx="34">
                  <c:v>773.25239969999802</c:v>
                </c:pt>
                <c:pt idx="35">
                  <c:v>812.78685865844704</c:v>
                </c:pt>
                <c:pt idx="36">
                  <c:v>783.14665439902501</c:v>
                </c:pt>
                <c:pt idx="37">
                  <c:v>804.937642763231</c:v>
                </c:pt>
                <c:pt idx="38">
                  <c:v>829.71766876880497</c:v>
                </c:pt>
                <c:pt idx="39">
                  <c:v>828.91145515725998</c:v>
                </c:pt>
                <c:pt idx="40">
                  <c:v>820.49642984017896</c:v>
                </c:pt>
                <c:pt idx="41">
                  <c:v>809.97150279669802</c:v>
                </c:pt>
                <c:pt idx="42">
                  <c:v>803.09835132288504</c:v>
                </c:pt>
                <c:pt idx="43">
                  <c:v>782.68756904604004</c:v>
                </c:pt>
                <c:pt idx="44">
                  <c:v>780.14751647082403</c:v>
                </c:pt>
                <c:pt idx="45">
                  <c:v>770.72100724720701</c:v>
                </c:pt>
                <c:pt idx="46">
                  <c:v>726.84774371027697</c:v>
                </c:pt>
                <c:pt idx="47">
                  <c:v>718.87797014294904</c:v>
                </c:pt>
                <c:pt idx="48">
                  <c:v>707.70088960062606</c:v>
                </c:pt>
                <c:pt idx="49">
                  <c:v>698.90059989384395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C39-4ED1-9D38-74B6D9C2CF12}"/>
            </c:ext>
          </c:extLst>
        </c:ser>
        <c:ser>
          <c:idx val="6"/>
          <c:order val="6"/>
          <c:tx>
            <c:v>0.5% 300kPa</c:v>
          </c:tx>
          <c:spPr>
            <a:ln w="28800"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dPt>
            <c:idx val="106"/>
            <c:bubble3D val="0"/>
            <c:extLst>
              <c:ext xmlns:c16="http://schemas.microsoft.com/office/drawing/2014/chart" uri="{C3380CC4-5D6E-409C-BE32-E72D297353CC}">
                <c16:uniqueId val="{00000006-0C39-4ED1-9D38-74B6D9C2CF12}"/>
              </c:ext>
            </c:extLst>
          </c:dPt>
          <c:dLbls>
            <c:dLbl>
              <c:idx val="106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6-0C39-4ED1-9D38-74B6D9C2CF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Exp_res!$AO$3:$AO$150</c:f>
              <c:numCache>
                <c:formatCode>General</c:formatCode>
                <c:ptCount val="148"/>
                <c:pt idx="0">
                  <c:v>0</c:v>
                </c:pt>
                <c:pt idx="1">
                  <c:v>1.0069821373158399E-3</c:v>
                </c:pt>
                <c:pt idx="2">
                  <c:v>3.02094641194752E-3</c:v>
                </c:pt>
                <c:pt idx="3">
                  <c:v>5.5384017552371099E-3</c:v>
                </c:pt>
                <c:pt idx="4">
                  <c:v>8.5593481671846303E-3</c:v>
                </c:pt>
                <c:pt idx="5">
                  <c:v>1.1076803510474201E-2</c:v>
                </c:pt>
                <c:pt idx="6">
                  <c:v>1.4601240991079701E-2</c:v>
                </c:pt>
                <c:pt idx="7">
                  <c:v>1.9132660609000901E-2</c:v>
                </c:pt>
                <c:pt idx="8">
                  <c:v>2.86989909135014E-2</c:v>
                </c:pt>
                <c:pt idx="9">
                  <c:v>3.4237392668738501E-2</c:v>
                </c:pt>
                <c:pt idx="10">
                  <c:v>4.0279285492633599E-2</c:v>
                </c:pt>
                <c:pt idx="11">
                  <c:v>4.7328160453844401E-2</c:v>
                </c:pt>
                <c:pt idx="12">
                  <c:v>6.3439874650897898E-2</c:v>
                </c:pt>
                <c:pt idx="13">
                  <c:v>7.4516678161372099E-2</c:v>
                </c:pt>
                <c:pt idx="14">
                  <c:v>8.1565553122582998E-2</c:v>
                </c:pt>
                <c:pt idx="15">
                  <c:v>9.3145847701715107E-2</c:v>
                </c:pt>
                <c:pt idx="16">
                  <c:v>0.106740106555479</c:v>
                </c:pt>
                <c:pt idx="17">
                  <c:v>0.117313418997295</c:v>
                </c:pt>
                <c:pt idx="18">
                  <c:v>0.12536927609582199</c:v>
                </c:pt>
                <c:pt idx="19">
                  <c:v>0.14198448136153299</c:v>
                </c:pt>
                <c:pt idx="20">
                  <c:v>0.15306128487200801</c:v>
                </c:pt>
                <c:pt idx="21">
                  <c:v>0.16866950800040301</c:v>
                </c:pt>
                <c:pt idx="22">
                  <c:v>0.181256784716851</c:v>
                </c:pt>
                <c:pt idx="23">
                  <c:v>0.19686500784524699</c:v>
                </c:pt>
                <c:pt idx="24">
                  <c:v>0</c:v>
                </c:pt>
                <c:pt idx="25">
                  <c:v>2.0134594361931098E-3</c:v>
                </c:pt>
                <c:pt idx="26">
                  <c:v>3.02018915428966E-3</c:v>
                </c:pt>
                <c:pt idx="27">
                  <c:v>4.5302837314345002E-3</c:v>
                </c:pt>
                <c:pt idx="28">
                  <c:v>9.0605674628689899E-3</c:v>
                </c:pt>
                <c:pt idx="29">
                  <c:v>1.35908511943035E-2</c:v>
                </c:pt>
                <c:pt idx="30">
                  <c:v>2.26514186571725E-2</c:v>
                </c:pt>
                <c:pt idx="31">
                  <c:v>3.0705256401944901E-2</c:v>
                </c:pt>
                <c:pt idx="32">
                  <c:v>3.8759094146717299E-2</c:v>
                </c:pt>
                <c:pt idx="33">
                  <c:v>4.7316296750538098E-2</c:v>
                </c:pt>
                <c:pt idx="34">
                  <c:v>5.5370134495310502E-2</c:v>
                </c:pt>
                <c:pt idx="35">
                  <c:v>6.3423972240082893E-2</c:v>
                </c:pt>
                <c:pt idx="36">
                  <c:v>7.1477809984855395E-2</c:v>
                </c:pt>
                <c:pt idx="37">
                  <c:v>7.95316477296278E-2</c:v>
                </c:pt>
                <c:pt idx="38">
                  <c:v>8.8088850333448501E-2</c:v>
                </c:pt>
                <c:pt idx="39">
                  <c:v>9.6142688078220906E-2</c:v>
                </c:pt>
                <c:pt idx="40">
                  <c:v>0.10570662040013799</c:v>
                </c:pt>
                <c:pt idx="41">
                  <c:v>0.115270552722055</c:v>
                </c:pt>
                <c:pt idx="42">
                  <c:v>0.123827755325876</c:v>
                </c:pt>
                <c:pt idx="43">
                  <c:v>0.13288832278874499</c:v>
                </c:pt>
                <c:pt idx="44">
                  <c:v>0.14245225511066201</c:v>
                </c:pt>
                <c:pt idx="45">
                  <c:v>0.15201618743258</c:v>
                </c:pt>
                <c:pt idx="46">
                  <c:v>0.16158011975449699</c:v>
                </c:pt>
                <c:pt idx="47">
                  <c:v>0.17164741693546301</c:v>
                </c:pt>
                <c:pt idx="48">
                  <c:v>0.18221807897547601</c:v>
                </c:pt>
                <c:pt idx="49">
                  <c:v>0.19329210587453899</c:v>
                </c:pt>
                <c:pt idx="50">
                  <c:v>0.201849308478359</c:v>
                </c:pt>
              </c:numCache>
            </c:numRef>
          </c:xVal>
          <c:yVal>
            <c:numRef>
              <c:f>Exp_res!$AP$3:$AP$150</c:f>
              <c:numCache>
                <c:formatCode>General</c:formatCode>
                <c:ptCount val="148"/>
                <c:pt idx="0">
                  <c:v>0</c:v>
                </c:pt>
                <c:pt idx="1">
                  <c:v>116.766182032668</c:v>
                </c:pt>
                <c:pt idx="2">
                  <c:v>320.81249604200002</c:v>
                </c:pt>
                <c:pt idx="3">
                  <c:v>482.88321113325901</c:v>
                </c:pt>
                <c:pt idx="4">
                  <c:v>607.57924552251995</c:v>
                </c:pt>
                <c:pt idx="5">
                  <c:v>701.71652975100801</c:v>
                </c:pt>
                <c:pt idx="6">
                  <c:v>780.45043633159696</c:v>
                </c:pt>
                <c:pt idx="7">
                  <c:v>878.62822943755395</c:v>
                </c:pt>
                <c:pt idx="8">
                  <c:v>958.19972870309596</c:v>
                </c:pt>
                <c:pt idx="9">
                  <c:v>995.01988254460696</c:v>
                </c:pt>
                <c:pt idx="10">
                  <c:v>1029.6504516997099</c:v>
                </c:pt>
                <c:pt idx="11">
                  <c:v>1021.0619407919</c:v>
                </c:pt>
                <c:pt idx="12">
                  <c:v>1012.67779703574</c:v>
                </c:pt>
                <c:pt idx="13">
                  <c:v>977.41481417677801</c:v>
                </c:pt>
                <c:pt idx="14">
                  <c:v>994.647702674995</c:v>
                </c:pt>
                <c:pt idx="15">
                  <c:v>950.01377934646905</c:v>
                </c:pt>
                <c:pt idx="16">
                  <c:v>900.37945460499895</c:v>
                </c:pt>
                <c:pt idx="17">
                  <c:v>881.63046425178698</c:v>
                </c:pt>
                <c:pt idx="18">
                  <c:v>889.67702441411097</c:v>
                </c:pt>
                <c:pt idx="19">
                  <c:v>873.54673030014897</c:v>
                </c:pt>
                <c:pt idx="20">
                  <c:v>863.71324023292095</c:v>
                </c:pt>
                <c:pt idx="21">
                  <c:v>814.09016606771502</c:v>
                </c:pt>
                <c:pt idx="22">
                  <c:v>797.74195932053101</c:v>
                </c:pt>
                <c:pt idx="23">
                  <c:v>792.482957433146</c:v>
                </c:pt>
                <c:pt idx="24">
                  <c:v>0</c:v>
                </c:pt>
                <c:pt idx="25">
                  <c:v>137.703661547275</c:v>
                </c:pt>
                <c:pt idx="26">
                  <c:v>226.168145499693</c:v>
                </c:pt>
                <c:pt idx="27">
                  <c:v>370.530373789105</c:v>
                </c:pt>
                <c:pt idx="28">
                  <c:v>596.33988254902999</c:v>
                </c:pt>
                <c:pt idx="29">
                  <c:v>751.62502856784795</c:v>
                </c:pt>
                <c:pt idx="30">
                  <c:v>896.04613032477198</c:v>
                </c:pt>
                <c:pt idx="31">
                  <c:v>991.596158970072</c:v>
                </c:pt>
                <c:pt idx="32">
                  <c:v>1040.3413592024899</c:v>
                </c:pt>
                <c:pt idx="33">
                  <c:v>1081.2810878365899</c:v>
                </c:pt>
                <c:pt idx="34">
                  <c:v>1059.99345199448</c:v>
                </c:pt>
                <c:pt idx="35">
                  <c:v>1071.3539028703599</c:v>
                </c:pt>
                <c:pt idx="36">
                  <c:v>1054.99021054175</c:v>
                </c:pt>
                <c:pt idx="37">
                  <c:v>1057.2720104126799</c:v>
                </c:pt>
                <c:pt idx="38">
                  <c:v>1011.0162701047</c:v>
                </c:pt>
                <c:pt idx="39">
                  <c:v>1024.6410706076199</c:v>
                </c:pt>
                <c:pt idx="40">
                  <c:v>1008.98485989985</c:v>
                </c:pt>
                <c:pt idx="41">
                  <c:v>970.56650119787696</c:v>
                </c:pt>
                <c:pt idx="42">
                  <c:v>966.17291862760896</c:v>
                </c:pt>
                <c:pt idx="43">
                  <c:v>937.16709242069101</c:v>
                </c:pt>
                <c:pt idx="44">
                  <c:v>920.89949188919502</c:v>
                </c:pt>
                <c:pt idx="45">
                  <c:v>921.061397065802</c:v>
                </c:pt>
                <c:pt idx="46">
                  <c:v>913.45099071581603</c:v>
                </c:pt>
                <c:pt idx="47">
                  <c:v>922.40359687252203</c:v>
                </c:pt>
                <c:pt idx="48">
                  <c:v>897.43993990614695</c:v>
                </c:pt>
                <c:pt idx="49">
                  <c:v>858.95055508897497</c:v>
                </c:pt>
                <c:pt idx="50">
                  <c:v>884.24190542238603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C39-4ED1-9D38-74B6D9C2CF12}"/>
            </c:ext>
          </c:extLst>
        </c:ser>
        <c:ser>
          <c:idx val="7"/>
          <c:order val="7"/>
          <c:tx>
            <c:v>0% 300kPa</c:v>
          </c:tx>
          <c:spPr>
            <a:ln w="14400">
              <a:solidFill>
                <a:srgbClr val="FF3838"/>
              </a:solidFill>
              <a:custDash>
                <a:ds d="197000" sp="197000"/>
              </a:custDash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44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Exp_res!$BX$3:$BX$650</c:f>
              <c:numCache>
                <c:formatCode>General</c:formatCode>
                <c:ptCount val="648"/>
                <c:pt idx="0">
                  <c:v>0</c:v>
                </c:pt>
                <c:pt idx="1">
                  <c:v>1.0817828372557499E-5</c:v>
                </c:pt>
                <c:pt idx="2">
                  <c:v>3.3393608530151003E-5</c:v>
                </c:pt>
                <c:pt idx="3">
                  <c:v>5.6151315658613301E-5</c:v>
                </c:pt>
                <c:pt idx="4">
                  <c:v>7.9092297599158405E-5</c:v>
                </c:pt>
                <c:pt idx="5">
                  <c:v>1.0221800550482E-4</c:v>
                </c:pt>
                <c:pt idx="6">
                  <c:v>1.25529842511723E-4</c:v>
                </c:pt>
                <c:pt idx="7">
                  <c:v>1.4902915103833401E-4</c:v>
                </c:pt>
                <c:pt idx="8">
                  <c:v>1.7271721072517401E-4</c:v>
                </c:pt>
                <c:pt idx="9">
                  <c:v>1.96595238504063E-4</c:v>
                </c:pt>
                <c:pt idx="10">
                  <c:v>2.2066438929204101E-4</c:v>
                </c:pt>
                <c:pt idx="11">
                  <c:v>2.44925756917421E-4</c:v>
                </c:pt>
                <c:pt idx="12">
                  <c:v>2.6938037514354302E-4</c:v>
                </c:pt>
                <c:pt idx="13">
                  <c:v>2.9402921873936599E-4</c:v>
                </c:pt>
                <c:pt idx="14">
                  <c:v>3.18873204573738E-4</c:v>
                </c:pt>
                <c:pt idx="15">
                  <c:v>3.4391319272145598E-4</c:v>
                </c:pt>
                <c:pt idx="16">
                  <c:v>3.6914998757478197E-4</c:v>
                </c:pt>
                <c:pt idx="17">
                  <c:v>3.9458433895819698E-4</c:v>
                </c:pt>
                <c:pt idx="18">
                  <c:v>4.2021694324220299E-4</c:v>
                </c:pt>
                <c:pt idx="19">
                  <c:v>4.4604844445593998E-4</c:v>
                </c:pt>
                <c:pt idx="20">
                  <c:v>4.7207943539741699E-4</c:v>
                </c:pt>
                <c:pt idx="21">
                  <c:v>4.9831045873960703E-4</c:v>
                </c:pt>
                <c:pt idx="22">
                  <c:v>5.2474200813263305E-4</c:v>
                </c:pt>
                <c:pt idx="23">
                  <c:v>5.5137452930092805E-4</c:v>
                </c:pt>
                <c:pt idx="24">
                  <c:v>5.7820842113495599E-4</c:v>
                </c:pt>
                <c:pt idx="25">
                  <c:v>6.0524403677685002E-4</c:v>
                </c:pt>
                <c:pt idx="26">
                  <c:v>6.3248168469971495E-4</c:v>
                </c:pt>
                <c:pt idx="27">
                  <c:v>6.5992162978007298E-4</c:v>
                </c:pt>
                <c:pt idx="28">
                  <c:v>6.8756409436300601E-4</c:v>
                </c:pt>
                <c:pt idx="29">
                  <c:v>7.1540925931952903E-4</c:v>
                </c:pt>
                <c:pt idx="30">
                  <c:v>7.4345726509607703E-4</c:v>
                </c:pt>
                <c:pt idx="31">
                  <c:v>7.71708212755519E-4</c:v>
                </c:pt>
                <c:pt idx="32">
                  <c:v>8.0016216500962997E-4</c:v>
                </c:pt>
                <c:pt idx="33">
                  <c:v>8.2881914724234197E-4</c:v>
                </c:pt>
                <c:pt idx="34">
                  <c:v>8.5767914852374904E-4</c:v>
                </c:pt>
                <c:pt idx="35">
                  <c:v>8.86742122614584E-4</c:v>
                </c:pt>
                <c:pt idx="36">
                  <c:v>9.1600798896075198E-4</c:v>
                </c:pt>
                <c:pt idx="37">
                  <c:v>9.4547663367793705E-4</c:v>
                </c:pt>
                <c:pt idx="38">
                  <c:v>9.7514791052526802E-4</c:v>
                </c:pt>
                <c:pt idx="39">
                  <c:v>1.0050216418694201E-3</c:v>
                </c:pt>
                <c:pt idx="40">
                  <c:v>1.03509761963696E-3</c:v>
                </c:pt>
                <c:pt idx="41">
                  <c:v>1.0653756062561899E-3</c:v>
                </c:pt>
                <c:pt idx="42">
                  <c:v>1.0958553355877E-3</c:v>
                </c:pt>
                <c:pt idx="43">
                  <c:v>1.1265365138437499E-3</c:v>
                </c:pt>
                <c:pt idx="44">
                  <c:v>1.15741882049577E-3</c:v>
                </c:pt>
                <c:pt idx="45">
                  <c:v>1.18850190917066E-3</c:v>
                </c:pt>
                <c:pt idx="46">
                  <c:v>1.2197854085352301E-3</c:v>
                </c:pt>
                <c:pt idx="47">
                  <c:v>1.25126892316824E-3</c:v>
                </c:pt>
                <c:pt idx="48">
                  <c:v>1.28295203442122E-3</c:v>
                </c:pt>
                <c:pt idx="49">
                  <c:v>1.31483430126667E-3</c:v>
                </c:pt>
                <c:pt idx="50">
                  <c:v>1.34691526113427E-3</c:v>
                </c:pt>
                <c:pt idx="51">
                  <c:v>1.3791944307346799E-3</c:v>
                </c:pt>
                <c:pt idx="52">
                  <c:v>1.41167130687106E-3</c:v>
                </c:pt>
                <c:pt idx="53">
                  <c:v>1.4443453672386599E-3</c:v>
                </c:pt>
                <c:pt idx="54">
                  <c:v>1.47721607121097E-3</c:v>
                </c:pt>
                <c:pt idx="55">
                  <c:v>1.51028286061465E-3</c:v>
                </c:pt>
                <c:pt idx="56">
                  <c:v>1.54354516049088E-3</c:v>
                </c:pt>
                <c:pt idx="57">
                  <c:v>1.57700237984497E-3</c:v>
                </c:pt>
                <c:pt idx="58">
                  <c:v>1.61065391238316E-3</c:v>
                </c:pt>
                <c:pt idx="59">
                  <c:v>1.64449913723698E-3</c:v>
                </c:pt>
                <c:pt idx="60">
                  <c:v>1.6785374196748701E-3</c:v>
                </c:pt>
                <c:pt idx="61">
                  <c:v>1.71276811180195E-3</c:v>
                </c:pt>
                <c:pt idx="62">
                  <c:v>1.74719055324653E-3</c:v>
                </c:pt>
                <c:pt idx="63">
                  <c:v>1.78180407183495E-3</c:v>
                </c:pt>
                <c:pt idx="64">
                  <c:v>1.8166079842534899E-3</c:v>
                </c:pt>
                <c:pt idx="65">
                  <c:v>1.8516015966984099E-3</c:v>
                </c:pt>
                <c:pt idx="66">
                  <c:v>1.88678420551322E-3</c:v>
                </c:pt>
                <c:pt idx="67">
                  <c:v>1.92215509781436E-3</c:v>
                </c:pt>
                <c:pt idx="68">
                  <c:v>1.9577135521039999E-3</c:v>
                </c:pt>
                <c:pt idx="69">
                  <c:v>1.99345883887152E-3</c:v>
                </c:pt>
                <c:pt idx="70">
                  <c:v>2.0293902211823301E-3</c:v>
                </c:pt>
                <c:pt idx="71">
                  <c:v>2.0655069552551601E-3</c:v>
                </c:pt>
                <c:pt idx="72">
                  <c:v>2.1018082910276999E-3</c:v>
                </c:pt>
                <c:pt idx="73">
                  <c:v>2.13829347270979E-3</c:v>
                </c:pt>
                <c:pt idx="74">
                  <c:v>2.1749617393257898E-3</c:v>
                </c:pt>
                <c:pt idx="75">
                  <c:v>2.21181232524476E-3</c:v>
                </c:pt>
                <c:pt idx="76">
                  <c:v>2.2488444606996402E-3</c:v>
                </c:pt>
                <c:pt idx="77">
                  <c:v>2.2860573722950301E-3</c:v>
                </c:pt>
                <c:pt idx="78">
                  <c:v>2.3234502835035101E-3</c:v>
                </c:pt>
                <c:pt idx="79">
                  <c:v>2.3610224151510602E-3</c:v>
                </c:pt>
                <c:pt idx="80">
                  <c:v>2.3987729858914999E-3</c:v>
                </c:pt>
                <c:pt idx="81">
                  <c:v>2.4367012126699701E-3</c:v>
                </c:pt>
                <c:pt idx="82">
                  <c:v>2.4748063111758398E-3</c:v>
                </c:pt>
                <c:pt idx="83">
                  <c:v>2.5130874962848099E-3</c:v>
                </c:pt>
                <c:pt idx="84">
                  <c:v>2.5515439824905402E-3</c:v>
                </c:pt>
                <c:pt idx="85">
                  <c:v>2.5901749843263498E-3</c:v>
                </c:pt>
                <c:pt idx="86">
                  <c:v>2.6289797167757399E-3</c:v>
                </c:pt>
                <c:pt idx="87">
                  <c:v>2.6679573956740598E-3</c:v>
                </c:pt>
                <c:pt idx="88">
                  <c:v>2.70710723809918E-3</c:v>
                </c:pt>
                <c:pt idx="89">
                  <c:v>2.7464284627529601E-3</c:v>
                </c:pt>
                <c:pt idx="90">
                  <c:v>2.7859202903327599E-3</c:v>
                </c:pt>
                <c:pt idx="91">
                  <c:v>2.8255819438936201E-3</c:v>
                </c:pt>
                <c:pt idx="92">
                  <c:v>2.8654126492006701E-3</c:v>
                </c:pt>
                <c:pt idx="93">
                  <c:v>2.90541163507297E-3</c:v>
                </c:pt>
                <c:pt idx="94">
                  <c:v>2.9455781337173401E-3</c:v>
                </c:pt>
                <c:pt idx="95">
                  <c:v>2.9859113810539501E-3</c:v>
                </c:pt>
                <c:pt idx="96">
                  <c:v>3.0264106170329202E-3</c:v>
                </c:pt>
                <c:pt idx="97">
                  <c:v>3.06707508594179E-3</c:v>
                </c:pt>
                <c:pt idx="98">
                  <c:v>3.10790403670519E-3</c:v>
                </c:pt>
                <c:pt idx="99">
                  <c:v>3.1488967231754201E-3</c:v>
                </c:pt>
                <c:pt idx="100">
                  <c:v>3.1900524044153802E-3</c:v>
                </c:pt>
                <c:pt idx="101">
                  <c:v>3.2313703449729598E-3</c:v>
                </c:pt>
                <c:pt idx="102">
                  <c:v>3.2728498151475801E-3</c:v>
                </c:pt>
                <c:pt idx="103">
                  <c:v>3.3144900912489002E-3</c:v>
                </c:pt>
                <c:pt idx="104">
                  <c:v>3.3562904558483899E-3</c:v>
                </c:pt>
                <c:pt idx="105">
                  <c:v>3.3982501980222798E-3</c:v>
                </c:pt>
                <c:pt idx="106">
                  <c:v>3.4403686135880702E-3</c:v>
                </c:pt>
                <c:pt idx="107">
                  <c:v>3.4826450053336102E-3</c:v>
                </c:pt>
                <c:pt idx="108">
                  <c:v>3.5250786832385799E-3</c:v>
                </c:pt>
                <c:pt idx="109">
                  <c:v>3.5676689646897699E-3</c:v>
                </c:pt>
                <c:pt idx="110">
                  <c:v>3.6104151746889799E-3</c:v>
                </c:pt>
                <c:pt idx="111">
                  <c:v>3.6533166460544502E-3</c:v>
                </c:pt>
                <c:pt idx="112">
                  <c:v>3.6963727196157501E-3</c:v>
                </c:pt>
                <c:pt idx="113">
                  <c:v>3.7395827444024702E-3</c:v>
                </c:pt>
                <c:pt idx="114">
                  <c:v>3.7829460778261098E-3</c:v>
                </c:pt>
                <c:pt idx="115">
                  <c:v>3.8264620858565099E-3</c:v>
                </c:pt>
                <c:pt idx="116">
                  <c:v>3.87013014319192E-3</c:v>
                </c:pt>
                <c:pt idx="117">
                  <c:v>3.9139496334232903E-3</c:v>
                </c:pt>
                <c:pt idx="118">
                  <c:v>3.9579199491927798E-3</c:v>
                </c:pt>
                <c:pt idx="119">
                  <c:v>4.0020404923469402E-3</c:v>
                </c:pt>
                <c:pt idx="120">
                  <c:v>4.0463106740842303E-3</c:v>
                </c:pt>
                <c:pt idx="121">
                  <c:v>4.0907299150973299E-3</c:v>
                </c:pt>
                <c:pt idx="122">
                  <c:v>4.1352976457102097E-3</c:v>
                </c:pt>
                <c:pt idx="123">
                  <c:v>4.1800133060100201E-3</c:v>
                </c:pt>
                <c:pt idx="124">
                  <c:v>4.2248763459746897E-3</c:v>
                </c:pt>
                <c:pt idx="125">
                  <c:v>4.26988622559473E-3</c:v>
                </c:pt>
                <c:pt idx="126">
                  <c:v>4.3150424149911203E-3</c:v>
                </c:pt>
                <c:pt idx="127">
                  <c:v>4.3603443945285899E-3</c:v>
                </c:pt>
                <c:pt idx="128">
                  <c:v>4.4057916549240898E-3</c:v>
                </c:pt>
                <c:pt idx="129">
                  <c:v>4.4513836973512797E-3</c:v>
                </c:pt>
                <c:pt idx="130">
                  <c:v>4.4971200335408501E-3</c:v>
                </c:pt>
                <c:pt idx="131">
                  <c:v>4.5430001858764897E-3</c:v>
                </c:pt>
                <c:pt idx="132">
                  <c:v>4.5890236874875602E-3</c:v>
                </c:pt>
                <c:pt idx="133">
                  <c:v>4.6351900823369497E-3</c:v>
                </c:pt>
                <c:pt idx="134">
                  <c:v>4.68149892530629E-3</c:v>
                </c:pt>
                <c:pt idx="135">
                  <c:v>4.7279497822767204E-3</c:v>
                </c:pt>
                <c:pt idx="136">
                  <c:v>4.7745422302069799E-3</c:v>
                </c:pt>
                <c:pt idx="137">
                  <c:v>4.8212758572071203E-3</c:v>
                </c:pt>
                <c:pt idx="138">
                  <c:v>4.8681502626102199E-3</c:v>
                </c:pt>
                <c:pt idx="139">
                  <c:v>4.9151650570397202E-3</c:v>
                </c:pt>
                <c:pt idx="140">
                  <c:v>4.9623198624746297E-3</c:v>
                </c:pt>
                <c:pt idx="141">
                  <c:v>5.0096143123113598E-3</c:v>
                </c:pt>
                <c:pt idx="142">
                  <c:v>5.05704805142289E-3</c:v>
                </c:pt>
                <c:pt idx="143">
                  <c:v>5.1046207362150098E-3</c:v>
                </c:pt>
                <c:pt idx="144">
                  <c:v>5.1523320346805101E-3</c:v>
                </c:pt>
                <c:pt idx="145">
                  <c:v>5.2001816264499404E-3</c:v>
                </c:pt>
                <c:pt idx="146">
                  <c:v>5.2481692028408496E-3</c:v>
                </c:pt>
                <c:pt idx="147">
                  <c:v>5.29629446690409E-3</c:v>
                </c:pt>
                <c:pt idx="148">
                  <c:v>5.3445571334686101E-3</c:v>
                </c:pt>
                <c:pt idx="149">
                  <c:v>5.3929569291829502E-3</c:v>
                </c:pt>
                <c:pt idx="150">
                  <c:v>5.4414935925560298E-3</c:v>
                </c:pt>
                <c:pt idx="151">
                  <c:v>5.4901668739951899E-3</c:v>
                </c:pt>
                <c:pt idx="152">
                  <c:v>5.53897653584263E-3</c:v>
                </c:pt>
                <c:pt idx="153">
                  <c:v>5.5879223524100997E-3</c:v>
                </c:pt>
                <c:pt idx="154">
                  <c:v>5.6370041100118297E-3</c:v>
                </c:pt>
                <c:pt idx="155">
                  <c:v>5.6862216069960897E-3</c:v>
                </c:pt>
                <c:pt idx="156">
                  <c:v>5.7355746537750898E-3</c:v>
                </c:pt>
                <c:pt idx="157">
                  <c:v>5.7850630728535201E-3</c:v>
                </c:pt>
                <c:pt idx="158">
                  <c:v>5.8346866988560299E-3</c:v>
                </c:pt>
                <c:pt idx="159">
                  <c:v>5.8844453785528803E-3</c:v>
                </c:pt>
                <c:pt idx="160">
                  <c:v>5.9343389708851604E-3</c:v>
                </c:pt>
                <c:pt idx="161">
                  <c:v>5.9843673469883304E-3</c:v>
                </c:pt>
                <c:pt idx="162">
                  <c:v>6.03453039021545E-3</c:v>
                </c:pt>
                <c:pt idx="163">
                  <c:v>6.0848279961586297E-3</c:v>
                </c:pt>
                <c:pt idx="164">
                  <c:v>6.1352600726705302E-3</c:v>
                </c:pt>
                <c:pt idx="165">
                  <c:v>6.1858265398844498E-3</c:v>
                </c:pt>
                <c:pt idx="166">
                  <c:v>6.2365273302342396E-3</c:v>
                </c:pt>
                <c:pt idx="167">
                  <c:v>6.2873623884731203E-3</c:v>
                </c:pt>
                <c:pt idx="168">
                  <c:v>6.3383316716924803E-3</c:v>
                </c:pt>
                <c:pt idx="169">
                  <c:v>6.3894351493397304E-3</c:v>
                </c:pt>
                <c:pt idx="170">
                  <c:v>6.4406728032362802E-3</c:v>
                </c:pt>
                <c:pt idx="171">
                  <c:v>6.4920446275946696E-3</c:v>
                </c:pt>
                <c:pt idx="172">
                  <c:v>6.5435506290359401E-3</c:v>
                </c:pt>
                <c:pt idx="173">
                  <c:v>6.59519082660639E-3</c:v>
                </c:pt>
                <c:pt idx="174">
                  <c:v>6.6469652517945899E-3</c:v>
                </c:pt>
                <c:pt idx="175">
                  <c:v>6.6988739485482696E-3</c:v>
                </c:pt>
                <c:pt idx="176">
                  <c:v>6.7509169732907796E-3</c:v>
                </c:pt>
                <c:pt idx="177">
                  <c:v>6.8030943949385402E-3</c:v>
                </c:pt>
                <c:pt idx="178">
                  <c:v>6.8554062949175796E-3</c:v>
                </c:pt>
                <c:pt idx="179">
                  <c:v>6.9078527671812802E-3</c:v>
                </c:pt>
                <c:pt idx="180">
                  <c:v>6.9604339182276096E-3</c:v>
                </c:pt>
                <c:pt idx="181">
                  <c:v>7.0131498671170498E-3</c:v>
                </c:pt>
                <c:pt idx="182">
                  <c:v>7.0660007454910797E-3</c:v>
                </c:pt>
                <c:pt idx="183">
                  <c:v>7.1189866975905902E-3</c:v>
                </c:pt>
                <c:pt idx="184">
                  <c:v>7.1721078802753097E-3</c:v>
                </c:pt>
                <c:pt idx="185">
                  <c:v>7.2253644630436101E-3</c:v>
                </c:pt>
                <c:pt idx="186">
                  <c:v>7.2787566280527903E-3</c:v>
                </c:pt>
                <c:pt idx="187">
                  <c:v>7.3322845701403903E-3</c:v>
                </c:pt>
                <c:pt idx="188">
                  <c:v>7.3859484968457302E-3</c:v>
                </c:pt>
                <c:pt idx="189">
                  <c:v>7.4397486284329102E-3</c:v>
                </c:pt>
                <c:pt idx="190">
                  <c:v>7.49368519791393E-3</c:v>
                </c:pt>
                <c:pt idx="191">
                  <c:v>7.5477584510733296E-3</c:v>
                </c:pt>
                <c:pt idx="192">
                  <c:v>7.6019686464933204E-3</c:v>
                </c:pt>
                <c:pt idx="193">
                  <c:v>7.6563160555801497E-3</c:v>
                </c:pt>
                <c:pt idx="194">
                  <c:v>7.7108009625916204E-3</c:v>
                </c:pt>
                <c:pt idx="195">
                  <c:v>7.7654236646655002E-3</c:v>
                </c:pt>
                <c:pt idx="196">
                  <c:v>7.8201844718489393E-3</c:v>
                </c:pt>
                <c:pt idx="197">
                  <c:v>7.8750837071296393E-3</c:v>
                </c:pt>
                <c:pt idx="198">
                  <c:v>7.9301217064678999E-3</c:v>
                </c:pt>
                <c:pt idx="199">
                  <c:v>7.9852988188298304E-3</c:v>
                </c:pt>
                <c:pt idx="200">
                  <c:v>8.0406154062224594E-3</c:v>
                </c:pt>
                <c:pt idx="201">
                  <c:v>8.0960718437296294E-3</c:v>
                </c:pt>
                <c:pt idx="202">
                  <c:v>8.1516685195497096E-3</c:v>
                </c:pt>
                <c:pt idx="203">
                  <c:v>8.2074058350349102E-3</c:v>
                </c:pt>
                <c:pt idx="204">
                  <c:v>8.2632842047318002E-3</c:v>
                </c:pt>
                <c:pt idx="205">
                  <c:v>8.3193040564235095E-3</c:v>
                </c:pt>
                <c:pt idx="206">
                  <c:v>8.3754658311741594E-3</c:v>
                </c:pt>
                <c:pt idx="207">
                  <c:v>8.4317699833739608E-3</c:v>
                </c:pt>
                <c:pt idx="208">
                  <c:v>8.4882169807868006E-3</c:v>
                </c:pt>
                <c:pt idx="209">
                  <c:v>8.5448073045996803E-3</c:v>
                </c:pt>
                <c:pt idx="210">
                  <c:v>8.60154144947331E-3</c:v>
                </c:pt>
                <c:pt idx="211">
                  <c:v>8.6584199235954507E-3</c:v>
                </c:pt>
                <c:pt idx="212">
                  <c:v>8.7154432487354608E-3</c:v>
                </c:pt>
                <c:pt idx="213">
                  <c:v>8.7726119603013901E-3</c:v>
                </c:pt>
                <c:pt idx="214">
                  <c:v>8.8299266073985205E-3</c:v>
                </c:pt>
                <c:pt idx="215">
                  <c:v>8.8873877528907897E-3</c:v>
                </c:pt>
                <c:pt idx="216">
                  <c:v>8.9449959734634408E-3</c:v>
                </c:pt>
                <c:pt idx="217">
                  <c:v>9.0027518596886499E-3</c:v>
                </c:pt>
                <c:pt idx="218">
                  <c:v>9.0606560160927108E-3</c:v>
                </c:pt>
                <c:pt idx="219">
                  <c:v>9.1187090612260303E-3</c:v>
                </c:pt>
                <c:pt idx="220">
                  <c:v>9.1769116277352295E-3</c:v>
                </c:pt>
                <c:pt idx="221">
                  <c:v>9.2352643624375504E-3</c:v>
                </c:pt>
                <c:pt idx="222">
                  <c:v>9.2937679263976909E-3</c:v>
                </c:pt>
                <c:pt idx="223">
                  <c:v>9.3524229950072806E-3</c:v>
                </c:pt>
                <c:pt idx="224">
                  <c:v>9.4112302580670291E-3</c:v>
                </c:pt>
                <c:pt idx="225">
                  <c:v>9.4701904198706503E-3</c:v>
                </c:pt>
                <c:pt idx="226">
                  <c:v>9.5293041992926802E-3</c:v>
                </c:pt>
                <c:pt idx="227">
                  <c:v>9.5885723298777294E-3</c:v>
                </c:pt>
                <c:pt idx="228">
                  <c:v>9.6479955599334203E-3</c:v>
                </c:pt>
                <c:pt idx="229">
                  <c:v>9.7075746526254399E-3</c:v>
                </c:pt>
                <c:pt idx="230">
                  <c:v>9.7673103860760405E-3</c:v>
                </c:pt>
                <c:pt idx="231">
                  <c:v>9.8272035534650096E-3</c:v>
                </c:pt>
                <c:pt idx="232">
                  <c:v>9.8872549631335901E-3</c:v>
                </c:pt>
                <c:pt idx="233">
                  <c:v>9.9474654386919707E-3</c:v>
                </c:pt>
                <c:pt idx="234">
                  <c:v>1.0007835819129E-2</c:v>
                </c:pt>
                <c:pt idx="235">
                  <c:v>1.0068366958926E-2</c:v>
                </c:pt>
                <c:pt idx="236">
                  <c:v>1.0129059728172501E-2</c:v>
                </c:pt>
                <c:pt idx="237">
                  <c:v>1.01899150126871E-2</c:v>
                </c:pt>
                <c:pt idx="238">
                  <c:v>1.02509337141395E-2</c:v>
                </c:pt>
                <c:pt idx="239">
                  <c:v>1.03121167501778E-2</c:v>
                </c:pt>
                <c:pt idx="240">
                  <c:v>1.03734650545577E-2</c:v>
                </c:pt>
                <c:pt idx="241">
                  <c:v>1.04349795772766E-2</c:v>
                </c:pt>
                <c:pt idx="242">
                  <c:v>1.0496661284710201E-2</c:v>
                </c:pt>
                <c:pt idx="243">
                  <c:v>1.05585111597533E-2</c:v>
                </c:pt>
                <c:pt idx="244">
                  <c:v>1.0620530201964601E-2</c:v>
                </c:pt>
                <c:pt idx="245">
                  <c:v>1.0682719427714E-2</c:v>
                </c:pt>
                <c:pt idx="246">
                  <c:v>1.07450798703357E-2</c:v>
                </c:pt>
                <c:pt idx="247">
                  <c:v>1.0807612580283499E-2</c:v>
                </c:pt>
                <c:pt idx="248">
                  <c:v>1.0870318625291E-2</c:v>
                </c:pt>
                <c:pt idx="249">
                  <c:v>1.09331990905363E-2</c:v>
                </c:pt>
                <c:pt idx="250">
                  <c:v>1.0996255078809299E-2</c:v>
                </c:pt>
                <c:pt idx="251">
                  <c:v>1.1059487710685E-2</c:v>
                </c:pt>
                <c:pt idx="252">
                  <c:v>1.11228981247007E-2</c:v>
                </c:pt>
                <c:pt idx="253">
                  <c:v>1.11864874775362E-2</c:v>
                </c:pt>
                <c:pt idx="254">
                  <c:v>1.1250256944201001E-2</c:v>
                </c:pt>
                <c:pt idx="255">
                  <c:v>1.13142077182239E-2</c:v>
                </c:pt>
                <c:pt idx="256">
                  <c:v>1.13783410118485E-2</c:v>
                </c:pt>
                <c:pt idx="257">
                  <c:v>1.1442658056233301E-2</c:v>
                </c:pt>
                <c:pt idx="258">
                  <c:v>1.1507160101656399E-2</c:v>
                </c:pt>
                <c:pt idx="259">
                  <c:v>1.15718484177254E-2</c:v>
                </c:pt>
                <c:pt idx="260">
                  <c:v>1.16367242935925E-2</c:v>
                </c:pt>
                <c:pt idx="261">
                  <c:v>1.1701789038174501E-2</c:v>
                </c:pt>
                <c:pt idx="262">
                  <c:v>1.1767043980378301E-2</c:v>
                </c:pt>
                <c:pt idx="263">
                  <c:v>1.1832490469332E-2</c:v>
                </c:pt>
                <c:pt idx="264">
                  <c:v>1.18981298746212E-2</c:v>
                </c:pt>
                <c:pt idx="265">
                  <c:v>1.19639635865309E-2</c:v>
                </c:pt>
                <c:pt idx="266">
                  <c:v>1.2029993016293599E-2</c:v>
                </c:pt>
                <c:pt idx="267">
                  <c:v>1.20962195963429E-2</c:v>
                </c:pt>
                <c:pt idx="268">
                  <c:v>1.21626447805734E-2</c:v>
                </c:pt>
                <c:pt idx="269">
                  <c:v>1.2229270044606199E-2</c:v>
                </c:pt>
                <c:pt idx="270">
                  <c:v>1.2296096886061701E-2</c:v>
                </c:pt>
                <c:pt idx="271">
                  <c:v>1.2363126824837501E-2</c:v>
                </c:pt>
                <c:pt idx="272">
                  <c:v>1.2430361403394E-2</c:v>
                </c:pt>
                <c:pt idx="273">
                  <c:v>1.2497802187046001E-2</c:v>
                </c:pt>
                <c:pt idx="274">
                  <c:v>1.25654507642614E-2</c:v>
                </c:pt>
                <c:pt idx="275">
                  <c:v>1.2633308746967199E-2</c:v>
                </c:pt>
                <c:pt idx="276">
                  <c:v>1.2701377770861499E-2</c:v>
                </c:pt>
                <c:pt idx="277">
                  <c:v>1.27696594957346E-2</c:v>
                </c:pt>
                <c:pt idx="278">
                  <c:v>1.2838155605796099E-2</c:v>
                </c:pt>
                <c:pt idx="279">
                  <c:v>1.2906867810010301E-2</c:v>
                </c:pt>
                <c:pt idx="280">
                  <c:v>1.2975797842439201E-2</c:v>
                </c:pt>
                <c:pt idx="281">
                  <c:v>1.30449474625936E-2</c:v>
                </c:pt>
                <c:pt idx="282">
                  <c:v>1.31143184557927E-2</c:v>
                </c:pt>
                <c:pt idx="283">
                  <c:v>1.31839126335314E-2</c:v>
                </c:pt>
                <c:pt idx="284">
                  <c:v>1.32537318338566E-2</c:v>
                </c:pt>
                <c:pt idx="285">
                  <c:v>1.33237779217527E-2</c:v>
                </c:pt>
                <c:pt idx="286">
                  <c:v>1.3394052789534899E-2</c:v>
                </c:pt>
                <c:pt idx="287">
                  <c:v>1.34645583572534E-2</c:v>
                </c:pt>
                <c:pt idx="288">
                  <c:v>1.35352965731048E-2</c:v>
                </c:pt>
                <c:pt idx="289">
                  <c:v>1.3606269413855799E-2</c:v>
                </c:pt>
                <c:pt idx="290">
                  <c:v>1.3677478885274499E-2</c:v>
                </c:pt>
                <c:pt idx="291">
                  <c:v>1.3748927022573101E-2</c:v>
                </c:pt>
                <c:pt idx="292">
                  <c:v>1.38206158908605E-2</c:v>
                </c:pt>
                <c:pt idx="293">
                  <c:v>1.3892547585605699E-2</c:v>
                </c:pt>
                <c:pt idx="294">
                  <c:v>1.3964724233112499E-2</c:v>
                </c:pt>
                <c:pt idx="295">
                  <c:v>1.40371479910041E-2</c:v>
                </c:pt>
                <c:pt idx="296">
                  <c:v>1.41098210487206E-2</c:v>
                </c:pt>
                <c:pt idx="297">
                  <c:v>1.4182745628027999E-2</c:v>
                </c:pt>
                <c:pt idx="298">
                  <c:v>1.4255923983537901E-2</c:v>
                </c:pt>
                <c:pt idx="299">
                  <c:v>1.43293584032415E-2</c:v>
                </c:pt>
                <c:pt idx="300">
                  <c:v>1.44030512090548E-2</c:v>
                </c:pt>
                <c:pt idx="301">
                  <c:v>1.44770047573774E-2</c:v>
                </c:pt>
                <c:pt idx="302">
                  <c:v>1.4551221439665101E-2</c:v>
                </c:pt>
                <c:pt idx="303">
                  <c:v>1.4625703683015001E-2</c:v>
                </c:pt>
                <c:pt idx="304">
                  <c:v>1.47004539507655E-2</c:v>
                </c:pt>
                <c:pt idx="305">
                  <c:v>1.4775474743110801E-2</c:v>
                </c:pt>
                <c:pt idx="306">
                  <c:v>1.4850768597729699E-2</c:v>
                </c:pt>
                <c:pt idx="307">
                  <c:v>1.49263380904301E-2</c:v>
                </c:pt>
                <c:pt idx="308">
                  <c:v>1.5002185835808601E-2</c:v>
                </c:pt>
                <c:pt idx="309">
                  <c:v>1.50783144879264E-2</c:v>
                </c:pt>
                <c:pt idx="310">
                  <c:v>1.51547267410021E-2</c:v>
                </c:pt>
                <c:pt idx="311">
                  <c:v>1.52314253301204E-2</c:v>
                </c:pt>
                <c:pt idx="312">
                  <c:v>1.5308413031959201E-2</c:v>
                </c:pt>
                <c:pt idx="313">
                  <c:v>1.5385692665534301E-2</c:v>
                </c:pt>
                <c:pt idx="314">
                  <c:v>1.5463267092961801E-2</c:v>
                </c:pt>
                <c:pt idx="315">
                  <c:v>1.5541139220240301E-2</c:v>
                </c:pt>
                <c:pt idx="316">
                  <c:v>1.56193119980521E-2</c:v>
                </c:pt>
                <c:pt idx="317">
                  <c:v>1.5697788422584499E-2</c:v>
                </c:pt>
                <c:pt idx="318">
                  <c:v>1.57765715363711E-2</c:v>
                </c:pt>
                <c:pt idx="319">
                  <c:v>1.5855664429155099E-2</c:v>
                </c:pt>
                <c:pt idx="320">
                  <c:v>1.5935070238773899E-2</c:v>
                </c:pt>
                <c:pt idx="321">
                  <c:v>1.6014792152065499E-2</c:v>
                </c:pt>
                <c:pt idx="322">
                  <c:v>1.6094833405799199E-2</c:v>
                </c:pt>
                <c:pt idx="323">
                  <c:v>1.6175197287628701E-2</c:v>
                </c:pt>
                <c:pt idx="324">
                  <c:v>1.6255887137070199E-2</c:v>
                </c:pt>
                <c:pt idx="325">
                  <c:v>1.6336906346505801E-2</c:v>
                </c:pt>
                <c:pt idx="326">
                  <c:v>1.6418258362212099E-2</c:v>
                </c:pt>
                <c:pt idx="327">
                  <c:v>1.6499946685415899E-2</c:v>
                </c:pt>
                <c:pt idx="328">
                  <c:v>1.65819748733773E-2</c:v>
                </c:pt>
                <c:pt idx="329">
                  <c:v>1.6664346540501002E-2</c:v>
                </c:pt>
                <c:pt idx="330">
                  <c:v>1.6747065359476301E-2</c:v>
                </c:pt>
                <c:pt idx="331">
                  <c:v>1.6830135062447699E-2</c:v>
                </c:pt>
                <c:pt idx="332">
                  <c:v>1.6913559442216401E-2</c:v>
                </c:pt>
                <c:pt idx="333">
                  <c:v>1.6997342353472899E-2</c:v>
                </c:pt>
                <c:pt idx="334">
                  <c:v>1.70814877140637E-2</c:v>
                </c:pt>
                <c:pt idx="335">
                  <c:v>1.71659995062905E-2</c:v>
                </c:pt>
                <c:pt idx="336">
                  <c:v>1.7250881778245498E-2</c:v>
                </c:pt>
                <c:pt idx="337">
                  <c:v>1.7336138645182499E-2</c:v>
                </c:pt>
                <c:pt idx="338">
                  <c:v>1.7421774290924601E-2</c:v>
                </c:pt>
                <c:pt idx="339">
                  <c:v>1.7507792969311101E-2</c:v>
                </c:pt>
                <c:pt idx="340">
                  <c:v>1.7594199005683601E-2</c:v>
                </c:pt>
                <c:pt idx="341">
                  <c:v>1.7680996798413E-2</c:v>
                </c:pt>
                <c:pt idx="342">
                  <c:v>1.7768190820469099E-2</c:v>
                </c:pt>
                <c:pt idx="343">
                  <c:v>1.7855785621033501E-2</c:v>
                </c:pt>
                <c:pt idx="344">
                  <c:v>1.7943785827157499E-2</c:v>
                </c:pt>
                <c:pt idx="345">
                  <c:v>1.8032196145467101E-2</c:v>
                </c:pt>
                <c:pt idx="346">
                  <c:v>1.8121021363915302E-2</c:v>
                </c:pt>
                <c:pt idx="347">
                  <c:v>1.8210266353585101E-2</c:v>
                </c:pt>
                <c:pt idx="348">
                  <c:v>1.8299936070542599E-2</c:v>
                </c:pt>
                <c:pt idx="349">
                  <c:v>1.8390035557744801E-2</c:v>
                </c:pt>
                <c:pt idx="350">
                  <c:v>1.8480569947001001E-2</c:v>
                </c:pt>
                <c:pt idx="351">
                  <c:v>1.8571544460991601E-2</c:v>
                </c:pt>
                <c:pt idx="352">
                  <c:v>1.86629644153458E-2</c:v>
                </c:pt>
                <c:pt idx="353">
                  <c:v>1.8754835220779899E-2</c:v>
                </c:pt>
                <c:pt idx="354">
                  <c:v>1.88471623852982E-2</c:v>
                </c:pt>
                <c:pt idx="355">
                  <c:v>1.8939951516460302E-2</c:v>
                </c:pt>
                <c:pt idx="356">
                  <c:v>1.9033208323713899E-2</c:v>
                </c:pt>
                <c:pt idx="357">
                  <c:v>1.9126938620799401E-2</c:v>
                </c:pt>
                <c:pt idx="358">
                  <c:v>1.9221148328225399E-2</c:v>
                </c:pt>
                <c:pt idx="359">
                  <c:v>1.9315843475820101E-2</c:v>
                </c:pt>
                <c:pt idx="360">
                  <c:v>1.9411030205359298E-2</c:v>
                </c:pt>
                <c:pt idx="361">
                  <c:v>1.9506714773276101E-2</c:v>
                </c:pt>
                <c:pt idx="362">
                  <c:v>1.9602903553453298E-2</c:v>
                </c:pt>
                <c:pt idx="363">
                  <c:v>1.9699603040102001E-2</c:v>
                </c:pt>
                <c:pt idx="364">
                  <c:v>1.97968198507304E-2</c:v>
                </c:pt>
                <c:pt idx="365">
                  <c:v>1.9894560729205799E-2</c:v>
                </c:pt>
                <c:pt idx="366">
                  <c:v>1.99928325489124E-2</c:v>
                </c:pt>
                <c:pt idx="367">
                  <c:v>2.0091642316009999E-2</c:v>
                </c:pt>
                <c:pt idx="368">
                  <c:v>2.0190997172795901E-2</c:v>
                </c:pt>
                <c:pt idx="369">
                  <c:v>2.0290904401175602E-2</c:v>
                </c:pt>
                <c:pt idx="370">
                  <c:v>2.03913714262451E-2</c:v>
                </c:pt>
                <c:pt idx="371">
                  <c:v>2.04924058199893E-2</c:v>
                </c:pt>
                <c:pt idx="372">
                  <c:v>2.0594015305102301E-2</c:v>
                </c:pt>
                <c:pt idx="373">
                  <c:v>2.06962077589328E-2</c:v>
                </c:pt>
                <c:pt idx="374">
                  <c:v>2.0798991217560101E-2</c:v>
                </c:pt>
                <c:pt idx="375">
                  <c:v>2.0902373880006299E-2</c:v>
                </c:pt>
                <c:pt idx="376">
                  <c:v>2.1006364112589899E-2</c:v>
                </c:pt>
                <c:pt idx="377">
                  <c:v>2.11109704534258E-2</c:v>
                </c:pt>
                <c:pt idx="378">
                  <c:v>2.1216201617079499E-2</c:v>
                </c:pt>
                <c:pt idx="379">
                  <c:v>2.1322066499379101E-2</c:v>
                </c:pt>
                <c:pt idx="380">
                  <c:v>2.14285741823938E-2</c:v>
                </c:pt>
                <c:pt idx="381">
                  <c:v>2.1535733939585602E-2</c:v>
                </c:pt>
                <c:pt idx="382">
                  <c:v>2.16435552411397E-2</c:v>
                </c:pt>
                <c:pt idx="383">
                  <c:v>2.17520477594828E-2</c:v>
                </c:pt>
                <c:pt idx="384">
                  <c:v>2.1861221374997401E-2</c:v>
                </c:pt>
                <c:pt idx="385">
                  <c:v>2.19710861819386E-2</c:v>
                </c:pt>
                <c:pt idx="386">
                  <c:v>2.20816524945638E-2</c:v>
                </c:pt>
                <c:pt idx="387">
                  <c:v>2.21929308534843E-2</c:v>
                </c:pt>
                <c:pt idx="388">
                  <c:v>2.2304932032247302E-2</c:v>
                </c:pt>
                <c:pt idx="389">
                  <c:v>2.2417667044160001E-2</c:v>
                </c:pt>
                <c:pt idx="390">
                  <c:v>2.2531147149364699E-2</c:v>
                </c:pt>
                <c:pt idx="391">
                  <c:v>2.2645383862178702E-2</c:v>
                </c:pt>
                <c:pt idx="392">
                  <c:v>2.27603889587067E-2</c:v>
                </c:pt>
                <c:pt idx="393">
                  <c:v>2.2876174484743099E-2</c:v>
                </c:pt>
                <c:pt idx="394">
                  <c:v>2.2992752763973001E-2</c:v>
                </c:pt>
                <c:pt idx="395">
                  <c:v>2.3110136406488201E-2</c:v>
                </c:pt>
                <c:pt idx="396">
                  <c:v>2.32283383176311E-2</c:v>
                </c:pt>
                <c:pt idx="397">
                  <c:v>2.33473717071838E-2</c:v>
                </c:pt>
                <c:pt idx="398">
                  <c:v>2.34672500989162E-2</c:v>
                </c:pt>
                <c:pt idx="399">
                  <c:v>2.3587987340511402E-2</c:v>
                </c:pt>
                <c:pt idx="400">
                  <c:v>2.3709597613886899E-2</c:v>
                </c:pt>
                <c:pt idx="401">
                  <c:v>2.3832095445928601E-2</c:v>
                </c:pt>
                <c:pt idx="402">
                  <c:v>2.3955495719660099E-2</c:v>
                </c:pt>
                <c:pt idx="403">
                  <c:v>2.4079813685866199E-2</c:v>
                </c:pt>
                <c:pt idx="404">
                  <c:v>2.4205064975194601E-2</c:v>
                </c:pt>
                <c:pt idx="405">
                  <c:v>2.43312656107584E-2</c:v>
                </c:pt>
                <c:pt idx="406">
                  <c:v>2.44584320212657E-2</c:v>
                </c:pt>
                <c:pt idx="407">
                  <c:v>2.45865810547009E-2</c:v>
                </c:pt>
                <c:pt idx="408">
                  <c:v>2.4715729992587799E-2</c:v>
                </c:pt>
                <c:pt idx="409">
                  <c:v>2.4845896564862999E-2</c:v>
                </c:pt>
                <c:pt idx="410">
                  <c:v>2.49770989653917E-2</c:v>
                </c:pt>
                <c:pt idx="411">
                  <c:v>2.5109355868159201E-2</c:v>
                </c:pt>
                <c:pt idx="412">
                  <c:v>2.5242686444173101E-2</c:v>
                </c:pt>
                <c:pt idx="413">
                  <c:v>2.5377110379115799E-2</c:v>
                </c:pt>
                <c:pt idx="414">
                  <c:v>2.5512647891784E-2</c:v>
                </c:pt>
                <c:pt idx="415">
                  <c:v>2.5649319753362199E-2</c:v>
                </c:pt>
                <c:pt idx="416">
                  <c:v>2.5787147307571E-2</c:v>
                </c:pt>
                <c:pt idx="417">
                  <c:v>2.5926152491741999E-2</c:v>
                </c:pt>
                <c:pt idx="418">
                  <c:v>2.60663578588681E-2</c:v>
                </c:pt>
                <c:pt idx="419">
                  <c:v>2.6207786600685599E-2</c:v>
                </c:pt>
                <c:pt idx="420">
                  <c:v>2.6350462571845399E-2</c:v>
                </c:pt>
                <c:pt idx="421">
                  <c:v>2.6494410315235299E-2</c:v>
                </c:pt>
                <c:pt idx="422">
                  <c:v>2.66396550885208E-2</c:v>
                </c:pt>
                <c:pt idx="423">
                  <c:v>2.67862228919734E-2</c:v>
                </c:pt>
                <c:pt idx="424">
                  <c:v>2.6934140497664599E-2</c:v>
                </c:pt>
                <c:pt idx="425">
                  <c:v>2.70834354801027E-2</c:v>
                </c:pt>
                <c:pt idx="426">
                  <c:v>2.7234136248403502E-2</c:v>
                </c:pt>
                <c:pt idx="427">
                  <c:v>2.7386272080082898E-2</c:v>
                </c:pt>
                <c:pt idx="428">
                  <c:v>2.7539873156574302E-2</c:v>
                </c:pt>
                <c:pt idx="429">
                  <c:v>2.7694970600574399E-2</c:v>
                </c:pt>
                <c:pt idx="430">
                  <c:v>2.78515965153328E-2</c:v>
                </c:pt>
                <c:pt idx="431">
                  <c:v>2.8009784026007799E-2</c:v>
                </c:pt>
                <c:pt idx="432">
                  <c:v>2.81695673232185E-2</c:v>
                </c:pt>
                <c:pt idx="433">
                  <c:v>2.8330981708936401E-2</c:v>
                </c:pt>
                <c:pt idx="434">
                  <c:v>2.8494063644866799E-2</c:v>
                </c:pt>
                <c:pt idx="435">
                  <c:v>2.8658850803484199E-2</c:v>
                </c:pt>
                <c:pt idx="436">
                  <c:v>2.8825382121898099E-2</c:v>
                </c:pt>
                <c:pt idx="437">
                  <c:v>2.8993697858739401E-2</c:v>
                </c:pt>
                <c:pt idx="438">
                  <c:v>2.9163839654271599E-2</c:v>
                </c:pt>
                <c:pt idx="439">
                  <c:v>2.9335850593948599E-2</c:v>
                </c:pt>
                <c:pt idx="440">
                  <c:v>2.95097752756599E-2</c:v>
                </c:pt>
                <c:pt idx="441">
                  <c:v>2.9685659880919101E-2</c:v>
                </c:pt>
                <c:pt idx="442">
                  <c:v>2.98635522502795E-2</c:v>
                </c:pt>
                <c:pt idx="443">
                  <c:v>3.0043501963278402E-2</c:v>
                </c:pt>
                <c:pt idx="444">
                  <c:v>3.0225560423240198E-2</c:v>
                </c:pt>
                <c:pt idx="445">
                  <c:v>3.0409780947297401E-2</c:v>
                </c:pt>
                <c:pt idx="446">
                  <c:v>3.0596218862017199E-2</c:v>
                </c:pt>
                <c:pt idx="447">
                  <c:v>3.07849316050572E-2</c:v>
                </c:pt>
                <c:pt idx="448">
                  <c:v>3.0975978833312601E-2</c:v>
                </c:pt>
                <c:pt idx="449">
                  <c:v>3.1169422538055502E-2</c:v>
                </c:pt>
                <c:pt idx="450">
                  <c:v>3.13653271676156E-2</c:v>
                </c:pt>
                <c:pt idx="451">
                  <c:v>3.1563759758202699E-2</c:v>
                </c:pt>
                <c:pt idx="452">
                  <c:v>3.17647900735245E-2</c:v>
                </c:pt>
                <c:pt idx="453">
                  <c:v>3.1968490753919498E-2</c:v>
                </c:pt>
                <c:pt idx="454">
                  <c:v>3.2174937475789998E-2</c:v>
                </c:pt>
                <c:pt idx="455">
                  <c:v>3.2384209122201503E-2</c:v>
                </c:pt>
                <c:pt idx="456">
                  <c:v>3.2596387965595802E-2</c:v>
                </c:pt>
                <c:pt idx="457">
                  <c:v>3.2811559863663797E-2</c:v>
                </c:pt>
                <c:pt idx="458">
                  <c:v>3.3029814469529899E-2</c:v>
                </c:pt>
                <c:pt idx="459">
                  <c:v>3.3251245457517502E-2</c:v>
                </c:pt>
                <c:pt idx="460">
                  <c:v>3.3475950765899501E-2</c:v>
                </c:pt>
                <c:pt idx="461">
                  <c:v>3.3704032858189598E-2</c:v>
                </c:pt>
                <c:pt idx="462">
                  <c:v>3.3935599004691702E-2</c:v>
                </c:pt>
                <c:pt idx="463">
                  <c:v>3.4170761586223598E-2</c:v>
                </c:pt>
                <c:pt idx="464">
                  <c:v>3.4409638422133799E-2</c:v>
                </c:pt>
                <c:pt idx="465">
                  <c:v>3.46523531249801E-2</c:v>
                </c:pt>
                <c:pt idx="466">
                  <c:v>3.4899035484506097E-2</c:v>
                </c:pt>
                <c:pt idx="467">
                  <c:v>3.5149821883861697E-2</c:v>
                </c:pt>
                <c:pt idx="468">
                  <c:v>3.5404855751367099E-2</c:v>
                </c:pt>
                <c:pt idx="469">
                  <c:v>3.5664288051515301E-2</c:v>
                </c:pt>
                <c:pt idx="470">
                  <c:v>3.5928277819368699E-2</c:v>
                </c:pt>
                <c:pt idx="471">
                  <c:v>3.6196992743023702E-2</c:v>
                </c:pt>
                <c:pt idx="472">
                  <c:v>3.6470609799415001E-2</c:v>
                </c:pt>
                <c:pt idx="473">
                  <c:v>3.6749315949418201E-2</c:v>
                </c:pt>
                <c:pt idx="474">
                  <c:v>3.7033308899000299E-2</c:v>
                </c:pt>
                <c:pt idx="475">
                  <c:v>3.7322797934076203E-2</c:v>
                </c:pt>
                <c:pt idx="476">
                  <c:v>3.7618004837789001E-2</c:v>
                </c:pt>
                <c:pt idx="477">
                  <c:v>3.7919164900153797E-2</c:v>
                </c:pt>
                <c:pt idx="478">
                  <c:v>3.8226528031431298E-2</c:v>
                </c:pt>
                <c:pt idx="479">
                  <c:v>3.8540359992260298E-2</c:v>
                </c:pt>
                <c:pt idx="480">
                  <c:v>3.88609437555269E-2</c:v>
                </c:pt>
                <c:pt idx="481">
                  <c:v>3.9188581017232799E-2</c:v>
                </c:pt>
                <c:pt idx="482">
                  <c:v>3.9523593876323898E-2</c:v>
                </c:pt>
                <c:pt idx="483">
                  <c:v>3.9866326706620298E-2</c:v>
                </c:pt>
                <c:pt idx="484">
                  <c:v>4.0217148247775301E-2</c:v>
                </c:pt>
                <c:pt idx="485">
                  <c:v>4.0576453946685999E-2</c:v>
                </c:pt>
                <c:pt idx="486">
                  <c:v>4.0944668586166702E-2</c:v>
                </c:pt>
                <c:pt idx="487">
                  <c:v>4.13222492441499E-2</c:v>
                </c:pt>
                <c:pt idx="488">
                  <c:v>4.1709688634475099E-2</c:v>
                </c:pt>
                <c:pt idx="489">
                  <c:v>4.21075188897524E-2</c:v>
                </c:pt>
                <c:pt idx="490">
                  <c:v>4.2516315858265798E-2</c:v>
                </c:pt>
                <c:pt idx="491">
                  <c:v>4.2936704000909903E-2</c:v>
                </c:pt>
                <c:pt idx="492">
                  <c:v>4.3369361991396502E-2</c:v>
                </c:pt>
                <c:pt idx="493">
                  <c:v>4.3815029144277297E-2</c:v>
                </c:pt>
                <c:pt idx="494">
                  <c:v>4.4274512821802302E-2</c:v>
                </c:pt>
                <c:pt idx="495">
                  <c:v>4.4748697003755701E-2</c:v>
                </c:pt>
                <c:pt idx="496">
                  <c:v>4.5238552246071803E-2</c:v>
                </c:pt>
                <c:pt idx="497">
                  <c:v>4.5745147306835203E-2</c:v>
                </c:pt>
                <c:pt idx="498">
                  <c:v>4.6269662785650097E-2</c:v>
                </c:pt>
                <c:pt idx="499">
                  <c:v>4.68134072090233E-2</c:v>
                </c:pt>
                <c:pt idx="500">
                  <c:v>4.73778361067686E-2</c:v>
                </c:pt>
                <c:pt idx="501">
                  <c:v>4.79645747714234E-2</c:v>
                </c:pt>
                <c:pt idx="502">
                  <c:v>4.8575445586724698E-2</c:v>
                </c:pt>
                <c:pt idx="503">
                  <c:v>4.9212501070002003E-2</c:v>
                </c:pt>
                <c:pt idx="504">
                  <c:v>4.98780641222571E-2</c:v>
                </c:pt>
                <c:pt idx="505">
                  <c:v>5.05747774555858E-2</c:v>
                </c:pt>
                <c:pt idx="506">
                  <c:v>5.1305664824904E-2</c:v>
                </c:pt>
                <c:pt idx="507">
                  <c:v>5.2074207611349198E-2</c:v>
                </c:pt>
                <c:pt idx="508">
                  <c:v>5.2884441612889903E-2</c:v>
                </c:pt>
                <c:pt idx="509">
                  <c:v>5.3741080787536297E-2</c:v>
                </c:pt>
                <c:pt idx="510">
                  <c:v>5.46496774741448E-2</c:v>
                </c:pt>
                <c:pt idx="511">
                  <c:v>5.5616832785686597E-2</c:v>
                </c:pt>
                <c:pt idx="512">
                  <c:v>5.66504772643497E-2</c:v>
                </c:pt>
                <c:pt idx="513">
                  <c:v>5.7760251937149398E-2</c:v>
                </c:pt>
                <c:pt idx="514">
                  <c:v>5.8958036145278003E-2</c:v>
                </c:pt>
                <c:pt idx="515">
                  <c:v>6.0258695579208897E-2</c:v>
                </c:pt>
                <c:pt idx="516">
                  <c:v>6.1396832833996703E-2</c:v>
                </c:pt>
                <c:pt idx="517">
                  <c:v>6.25582738852168E-2</c:v>
                </c:pt>
                <c:pt idx="518">
                  <c:v>6.3743898455068504E-2</c:v>
                </c:pt>
                <c:pt idx="519">
                  <c:v>6.4954566036964395E-2</c:v>
                </c:pt>
                <c:pt idx="520">
                  <c:v>6.6191178331312397E-2</c:v>
                </c:pt>
                <c:pt idx="521">
                  <c:v>6.7454681783734594E-2</c:v>
                </c:pt>
                <c:pt idx="522">
                  <c:v>6.8746070304897794E-2</c:v>
                </c:pt>
                <c:pt idx="523">
                  <c:v>7.0066388187263004E-2</c:v>
                </c:pt>
                <c:pt idx="524">
                  <c:v>7.1416733235561802E-2</c:v>
                </c:pt>
                <c:pt idx="525">
                  <c:v>7.2798260129475004E-2</c:v>
                </c:pt>
                <c:pt idx="526">
                  <c:v>7.4212184038849202E-2</c:v>
                </c:pt>
                <c:pt idx="527">
                  <c:v>7.56597845138368E-2</c:v>
                </c:pt>
                <c:pt idx="528">
                  <c:v>7.7142409674680598E-2</c:v>
                </c:pt>
                <c:pt idx="529">
                  <c:v>7.86614807284165E-2</c:v>
                </c:pt>
                <c:pt idx="530">
                  <c:v>8.0218496842672002E-2</c:v>
                </c:pt>
                <c:pt idx="531">
                  <c:v>8.1815040409973602E-2</c:v>
                </c:pt>
                <c:pt idx="532">
                  <c:v>8.3452782739599704E-2</c:v>
                </c:pt>
                <c:pt idx="533">
                  <c:v>8.5133490218114699E-2</c:v>
                </c:pt>
                <c:pt idx="534">
                  <c:v>8.6859030984310998E-2</c:v>
                </c:pt>
                <c:pt idx="535">
                  <c:v>8.8631382169475803E-2</c:v>
                </c:pt>
                <c:pt idx="536">
                  <c:v>9.0452637759768306E-2</c:v>
                </c:pt>
                <c:pt idx="537">
                  <c:v>9.2325017144115604E-2</c:v>
                </c:pt>
                <c:pt idx="538">
                  <c:v>9.4250874418565E-2</c:v>
                </c:pt>
                <c:pt idx="539">
                  <c:v>9.6232708526567498E-2</c:v>
                </c:pt>
                <c:pt idx="540">
                  <c:v>9.8273174324382206E-2</c:v>
                </c:pt>
                <c:pt idx="541">
                  <c:v>0.100375094671869</c:v>
                </c:pt>
                <c:pt idx="542">
                  <c:v>0.102541473661591</c:v>
                </c:pt>
                <c:pt idx="543">
                  <c:v>0.104775511113609</c:v>
                </c:pt>
                <c:pt idx="544">
                  <c:v>0.10708061847998</c:v>
                </c:pt>
                <c:pt idx="545">
                  <c:v>0.10946043632201199</c:v>
                </c:pt>
                <c:pt idx="546">
                  <c:v>0.111918853545347</c:v>
                </c:pt>
                <c:pt idx="547">
                  <c:v>0.11446002860325601</c:v>
                </c:pt>
                <c:pt idx="548">
                  <c:v>0.11708841290793701</c:v>
                </c:pt>
                <c:pt idx="549">
                  <c:v>0.119808776723589</c:v>
                </c:pt>
                <c:pt idx="550">
                  <c:v>0.122626237854673</c:v>
                </c:pt>
                <c:pt idx="551">
                  <c:v>0.12554629348886201</c:v>
                </c:pt>
                <c:pt idx="552">
                  <c:v>0.12857485560815499</c:v>
                </c:pt>
                <c:pt idx="553">
                  <c:v>0.13171829044484101</c:v>
                </c:pt>
                <c:pt idx="554">
                  <c:v>0.134983462533282</c:v>
                </c:pt>
                <c:pt idx="555">
                  <c:v>0.138377783996152</c:v>
                </c:pt>
                <c:pt idx="556">
                  <c:v>0.14190926980733801</c:v>
                </c:pt>
                <c:pt idx="557">
                  <c:v>0.145586599896666</c:v>
                </c:pt>
                <c:pt idx="558">
                  <c:v>0.14941918910792901</c:v>
                </c:pt>
                <c:pt idx="559">
                  <c:v>0.153417266196513</c:v>
                </c:pt>
                <c:pt idx="560">
                  <c:v>0.15759196326243199</c:v>
                </c:pt>
                <c:pt idx="561">
                  <c:v>0.16195541726673701</c:v>
                </c:pt>
                <c:pt idx="562">
                  <c:v>0.16652088558384801</c:v>
                </c:pt>
                <c:pt idx="563">
                  <c:v>0.17130287791176199</c:v>
                </c:pt>
                <c:pt idx="564">
                  <c:v>0.17631730731214701</c:v>
                </c:pt>
                <c:pt idx="565">
                  <c:v>0.18158166370285</c:v>
                </c:pt>
                <c:pt idx="566">
                  <c:v>0.18711521380215601</c:v>
                </c:pt>
                <c:pt idx="567">
                  <c:v>0.19293923236008501</c:v>
                </c:pt>
                <c:pt idx="568">
                  <c:v>0.199077270549845</c:v>
                </c:pt>
                <c:pt idx="569">
                  <c:v>0.20555546868798699</c:v>
                </c:pt>
                <c:pt idx="570">
                  <c:v>0.212402922077843</c:v>
                </c:pt>
                <c:pt idx="571">
                  <c:v>0.21965211082397601</c:v>
                </c:pt>
                <c:pt idx="572">
                  <c:v>0.227339407074066</c:v>
                </c:pt>
              </c:numCache>
            </c:numRef>
          </c:xVal>
          <c:yVal>
            <c:numRef>
              <c:f>Exp_res!$BY$3:$BY$650</c:f>
              <c:numCache>
                <c:formatCode>General</c:formatCode>
                <c:ptCount val="648"/>
                <c:pt idx="0" formatCode="0.00%">
                  <c:v>0</c:v>
                </c:pt>
                <c:pt idx="1">
                  <c:v>0.84375</c:v>
                </c:pt>
                <c:pt idx="2">
                  <c:v>2.5270417705735899</c:v>
                </c:pt>
                <c:pt idx="3">
                  <c:v>4.2103335411471798</c:v>
                </c:pt>
                <c:pt idx="4">
                  <c:v>5.8936253117207702</c:v>
                </c:pt>
                <c:pt idx="5">
                  <c:v>7.5769170822943597</c:v>
                </c:pt>
                <c:pt idx="6">
                  <c:v>9.2602088528679491</c:v>
                </c:pt>
                <c:pt idx="7">
                  <c:v>10.9435006234415</c:v>
                </c:pt>
                <c:pt idx="8">
                  <c:v>12.6267923940151</c:v>
                </c:pt>
                <c:pt idx="9">
                  <c:v>14.3100841645887</c:v>
                </c:pt>
                <c:pt idx="10">
                  <c:v>15.9933759351623</c:v>
                </c:pt>
                <c:pt idx="11">
                  <c:v>17.676667705735898</c:v>
                </c:pt>
                <c:pt idx="12">
                  <c:v>19.359959476309498</c:v>
                </c:pt>
                <c:pt idx="13">
                  <c:v>21.043251246883099</c:v>
                </c:pt>
                <c:pt idx="14">
                  <c:v>22.726543017456699</c:v>
                </c:pt>
                <c:pt idx="15">
                  <c:v>24.409834788030299</c:v>
                </c:pt>
                <c:pt idx="16">
                  <c:v>26.093126558603799</c:v>
                </c:pt>
                <c:pt idx="17">
                  <c:v>27.7764183291774</c:v>
                </c:pt>
                <c:pt idx="18">
                  <c:v>29.459710099751</c:v>
                </c:pt>
                <c:pt idx="19">
                  <c:v>31.1430018703246</c:v>
                </c:pt>
                <c:pt idx="20">
                  <c:v>32.8262936408982</c:v>
                </c:pt>
                <c:pt idx="21">
                  <c:v>34.509585411471797</c:v>
                </c:pt>
                <c:pt idx="22">
                  <c:v>36.1928771820454</c:v>
                </c:pt>
                <c:pt idx="23">
                  <c:v>37.876168952618997</c:v>
                </c:pt>
                <c:pt idx="24">
                  <c:v>39.559460723192601</c:v>
                </c:pt>
                <c:pt idx="25">
                  <c:v>41.242752493766098</c:v>
                </c:pt>
                <c:pt idx="26">
                  <c:v>42.926044264339701</c:v>
                </c:pt>
                <c:pt idx="27">
                  <c:v>44.609336034913298</c:v>
                </c:pt>
                <c:pt idx="28">
                  <c:v>46.292627805486902</c:v>
                </c:pt>
                <c:pt idx="29">
                  <c:v>47.975919576060498</c:v>
                </c:pt>
                <c:pt idx="30">
                  <c:v>49.659211346634102</c:v>
                </c:pt>
                <c:pt idx="31">
                  <c:v>51.342503117207698</c:v>
                </c:pt>
                <c:pt idx="32">
                  <c:v>53.025794887781302</c:v>
                </c:pt>
                <c:pt idx="33">
                  <c:v>54.709086658354899</c:v>
                </c:pt>
                <c:pt idx="34">
                  <c:v>56.392378428928502</c:v>
                </c:pt>
                <c:pt idx="35">
                  <c:v>58.075670199501999</c:v>
                </c:pt>
                <c:pt idx="36">
                  <c:v>59.758961970075603</c:v>
                </c:pt>
                <c:pt idx="37">
                  <c:v>61.4422537406492</c:v>
                </c:pt>
                <c:pt idx="38">
                  <c:v>63.125545511222803</c:v>
                </c:pt>
                <c:pt idx="39">
                  <c:v>64.8088372817964</c:v>
                </c:pt>
                <c:pt idx="40">
                  <c:v>66.492129052370004</c:v>
                </c:pt>
                <c:pt idx="41">
                  <c:v>68.175420822943593</c:v>
                </c:pt>
                <c:pt idx="42">
                  <c:v>69.858712593517197</c:v>
                </c:pt>
                <c:pt idx="43">
                  <c:v>71.542004364090801</c:v>
                </c:pt>
                <c:pt idx="44">
                  <c:v>73.225296134664305</c:v>
                </c:pt>
                <c:pt idx="45">
                  <c:v>74.908587905237894</c:v>
                </c:pt>
                <c:pt idx="46">
                  <c:v>76.591879675811498</c:v>
                </c:pt>
                <c:pt idx="47">
                  <c:v>78.275171446385102</c:v>
                </c:pt>
                <c:pt idx="48">
                  <c:v>79.958463216958705</c:v>
                </c:pt>
                <c:pt idx="49">
                  <c:v>81.641754987532295</c:v>
                </c:pt>
                <c:pt idx="50">
                  <c:v>83.325046758105898</c:v>
                </c:pt>
                <c:pt idx="51">
                  <c:v>85.008338528679502</c:v>
                </c:pt>
                <c:pt idx="52">
                  <c:v>86.691630299253106</c:v>
                </c:pt>
                <c:pt idx="53">
                  <c:v>88.374922069826695</c:v>
                </c:pt>
                <c:pt idx="54">
                  <c:v>90.0582138404002</c:v>
                </c:pt>
                <c:pt idx="55">
                  <c:v>91.741505610973803</c:v>
                </c:pt>
                <c:pt idx="56">
                  <c:v>93.424797381547407</c:v>
                </c:pt>
                <c:pt idx="57">
                  <c:v>95.108089152120996</c:v>
                </c:pt>
                <c:pt idx="58">
                  <c:v>96.7913809226946</c:v>
                </c:pt>
                <c:pt idx="59">
                  <c:v>98.474672693268204</c:v>
                </c:pt>
                <c:pt idx="60">
                  <c:v>100.15796446384201</c:v>
                </c:pt>
                <c:pt idx="61">
                  <c:v>101.841256234415</c:v>
                </c:pt>
                <c:pt idx="62">
                  <c:v>103.524548004989</c:v>
                </c:pt>
                <c:pt idx="63">
                  <c:v>105.207839775563</c:v>
                </c:pt>
                <c:pt idx="64">
                  <c:v>106.89113154613599</c:v>
                </c:pt>
                <c:pt idx="65">
                  <c:v>108.57442331671</c:v>
                </c:pt>
                <c:pt idx="66">
                  <c:v>110.257715087283</c:v>
                </c:pt>
                <c:pt idx="67">
                  <c:v>111.941006857857</c:v>
                </c:pt>
                <c:pt idx="68">
                  <c:v>113.62429862843</c:v>
                </c:pt>
                <c:pt idx="69">
                  <c:v>115.307590399004</c:v>
                </c:pt>
                <c:pt idx="70">
                  <c:v>116.990882169578</c:v>
                </c:pt>
                <c:pt idx="71">
                  <c:v>118.67417394015099</c:v>
                </c:pt>
                <c:pt idx="72">
                  <c:v>120.35746571072499</c:v>
                </c:pt>
                <c:pt idx="73">
                  <c:v>122.040757481298</c:v>
                </c:pt>
                <c:pt idx="74">
                  <c:v>123.724049251872</c:v>
                </c:pt>
                <c:pt idx="75">
                  <c:v>125.407341022446</c:v>
                </c:pt>
                <c:pt idx="76">
                  <c:v>127.090632793019</c:v>
                </c:pt>
                <c:pt idx="77">
                  <c:v>128.773924563593</c:v>
                </c:pt>
                <c:pt idx="78">
                  <c:v>130.45721633416599</c:v>
                </c:pt>
                <c:pt idx="79">
                  <c:v>132.14050810474001</c:v>
                </c:pt>
                <c:pt idx="80">
                  <c:v>133.82379987531399</c:v>
                </c:pt>
                <c:pt idx="81">
                  <c:v>135.50709164588699</c:v>
                </c:pt>
                <c:pt idx="82">
                  <c:v>137.190383416461</c:v>
                </c:pt>
                <c:pt idx="83">
                  <c:v>138.873675187034</c:v>
                </c:pt>
                <c:pt idx="84">
                  <c:v>140.55696695760801</c:v>
                </c:pt>
                <c:pt idx="85">
                  <c:v>142.240258728182</c:v>
                </c:pt>
                <c:pt idx="86">
                  <c:v>143.92355049875499</c:v>
                </c:pt>
                <c:pt idx="87">
                  <c:v>145.60684226932901</c:v>
                </c:pt>
                <c:pt idx="88">
                  <c:v>147.290134039902</c:v>
                </c:pt>
                <c:pt idx="89">
                  <c:v>148.97342581047599</c:v>
                </c:pt>
                <c:pt idx="90">
                  <c:v>150.65671758104901</c:v>
                </c:pt>
                <c:pt idx="91">
                  <c:v>152.340009351623</c:v>
                </c:pt>
                <c:pt idx="92">
                  <c:v>154.02330112219701</c:v>
                </c:pt>
                <c:pt idx="93">
                  <c:v>155.70659289277</c:v>
                </c:pt>
                <c:pt idx="94">
                  <c:v>157.38988466334399</c:v>
                </c:pt>
                <c:pt idx="95">
                  <c:v>159.07317643391701</c:v>
                </c:pt>
                <c:pt idx="96">
                  <c:v>160.756468204491</c:v>
                </c:pt>
                <c:pt idx="97">
                  <c:v>162.43975997506499</c:v>
                </c:pt>
                <c:pt idx="98">
                  <c:v>164.12305174563801</c:v>
                </c:pt>
                <c:pt idx="99">
                  <c:v>165.806343516212</c:v>
                </c:pt>
                <c:pt idx="100">
                  <c:v>167.48963528678499</c:v>
                </c:pt>
                <c:pt idx="101">
                  <c:v>169.172927057359</c:v>
                </c:pt>
                <c:pt idx="102">
                  <c:v>170.85621882793299</c:v>
                </c:pt>
                <c:pt idx="103">
                  <c:v>172.53951059850601</c:v>
                </c:pt>
                <c:pt idx="104">
                  <c:v>174.22280236908</c:v>
                </c:pt>
                <c:pt idx="105">
                  <c:v>175.90609413965299</c:v>
                </c:pt>
                <c:pt idx="106">
                  <c:v>177.58938591022701</c:v>
                </c:pt>
                <c:pt idx="107">
                  <c:v>179.2726776808</c:v>
                </c:pt>
                <c:pt idx="108">
                  <c:v>180.95596945137399</c:v>
                </c:pt>
                <c:pt idx="109">
                  <c:v>182.639261221948</c:v>
                </c:pt>
                <c:pt idx="110">
                  <c:v>184.322552992521</c:v>
                </c:pt>
                <c:pt idx="111">
                  <c:v>186.00584476309501</c:v>
                </c:pt>
                <c:pt idx="112">
                  <c:v>187.68913653366801</c:v>
                </c:pt>
                <c:pt idx="113">
                  <c:v>189.37242830424199</c:v>
                </c:pt>
                <c:pt idx="114">
                  <c:v>191.05572007481601</c:v>
                </c:pt>
                <c:pt idx="115">
                  <c:v>192.739011845389</c:v>
                </c:pt>
                <c:pt idx="116">
                  <c:v>194.42230361596299</c:v>
                </c:pt>
                <c:pt idx="117">
                  <c:v>196.10559538653601</c:v>
                </c:pt>
                <c:pt idx="118">
                  <c:v>197.78888715711</c:v>
                </c:pt>
                <c:pt idx="119">
                  <c:v>199.47217892768401</c:v>
                </c:pt>
                <c:pt idx="120">
                  <c:v>201.15547069825701</c:v>
                </c:pt>
                <c:pt idx="121">
                  <c:v>202.83876246883099</c:v>
                </c:pt>
                <c:pt idx="122">
                  <c:v>204.52205423940401</c:v>
                </c:pt>
                <c:pt idx="123">
                  <c:v>206.205346009978</c:v>
                </c:pt>
                <c:pt idx="124">
                  <c:v>207.88863778055099</c:v>
                </c:pt>
                <c:pt idx="125">
                  <c:v>209.57192955112501</c:v>
                </c:pt>
                <c:pt idx="126">
                  <c:v>211.255221321699</c:v>
                </c:pt>
                <c:pt idx="127">
                  <c:v>212.93851309227199</c:v>
                </c:pt>
                <c:pt idx="128">
                  <c:v>214.62180486284601</c:v>
                </c:pt>
                <c:pt idx="129">
                  <c:v>216.305096633419</c:v>
                </c:pt>
                <c:pt idx="130">
                  <c:v>217.98838840399301</c:v>
                </c:pt>
                <c:pt idx="131">
                  <c:v>219.671680174567</c:v>
                </c:pt>
                <c:pt idx="132">
                  <c:v>221.35497194513999</c:v>
                </c:pt>
                <c:pt idx="133">
                  <c:v>223.03826371571401</c:v>
                </c:pt>
                <c:pt idx="134">
                  <c:v>224.721555486287</c:v>
                </c:pt>
                <c:pt idx="135">
                  <c:v>226.40484725686099</c:v>
                </c:pt>
                <c:pt idx="136">
                  <c:v>228.08813902743501</c:v>
                </c:pt>
                <c:pt idx="137">
                  <c:v>229.771430798008</c:v>
                </c:pt>
                <c:pt idx="138">
                  <c:v>231.45472256858201</c:v>
                </c:pt>
                <c:pt idx="139">
                  <c:v>233.13801433915501</c:v>
                </c:pt>
                <c:pt idx="140">
                  <c:v>234.82130610972899</c:v>
                </c:pt>
                <c:pt idx="141">
                  <c:v>236.50459788030301</c:v>
                </c:pt>
                <c:pt idx="142">
                  <c:v>238.187889650876</c:v>
                </c:pt>
                <c:pt idx="143">
                  <c:v>239.87118142144999</c:v>
                </c:pt>
                <c:pt idx="144">
                  <c:v>241.55447319202301</c:v>
                </c:pt>
                <c:pt idx="145">
                  <c:v>243.237764962597</c:v>
                </c:pt>
                <c:pt idx="146">
                  <c:v>244.92105673316999</c:v>
                </c:pt>
                <c:pt idx="147">
                  <c:v>246.60434850374401</c:v>
                </c:pt>
                <c:pt idx="148">
                  <c:v>248.28764027431799</c:v>
                </c:pt>
                <c:pt idx="149">
                  <c:v>249.97093204489099</c:v>
                </c:pt>
                <c:pt idx="150">
                  <c:v>251.654223815465</c:v>
                </c:pt>
                <c:pt idx="151">
                  <c:v>253.33751558603799</c:v>
                </c:pt>
                <c:pt idx="152">
                  <c:v>255.02080735661201</c:v>
                </c:pt>
                <c:pt idx="153">
                  <c:v>256.704099127186</c:v>
                </c:pt>
                <c:pt idx="154">
                  <c:v>258.38739089775902</c:v>
                </c:pt>
                <c:pt idx="155">
                  <c:v>260.07068266833301</c:v>
                </c:pt>
                <c:pt idx="156">
                  <c:v>261.75397443890603</c:v>
                </c:pt>
                <c:pt idx="157">
                  <c:v>263.43726620948001</c:v>
                </c:pt>
                <c:pt idx="158">
                  <c:v>265.120557980054</c:v>
                </c:pt>
                <c:pt idx="159">
                  <c:v>266.80384975062702</c:v>
                </c:pt>
                <c:pt idx="160">
                  <c:v>268.48714152120101</c:v>
                </c:pt>
                <c:pt idx="161">
                  <c:v>270.17043329177397</c:v>
                </c:pt>
                <c:pt idx="162">
                  <c:v>271.85372506234802</c:v>
                </c:pt>
                <c:pt idx="163">
                  <c:v>273.53701683292098</c:v>
                </c:pt>
                <c:pt idx="164">
                  <c:v>275.22030860349503</c:v>
                </c:pt>
                <c:pt idx="165">
                  <c:v>276.90360037406901</c:v>
                </c:pt>
                <c:pt idx="166">
                  <c:v>278.58689214464198</c:v>
                </c:pt>
                <c:pt idx="167">
                  <c:v>280.27018391521602</c:v>
                </c:pt>
                <c:pt idx="168">
                  <c:v>281.95347568578899</c:v>
                </c:pt>
                <c:pt idx="169">
                  <c:v>283.63676745636297</c:v>
                </c:pt>
                <c:pt idx="170">
                  <c:v>285.32005922693702</c:v>
                </c:pt>
                <c:pt idx="171">
                  <c:v>287.00335099750998</c:v>
                </c:pt>
                <c:pt idx="172">
                  <c:v>288.68664276808403</c:v>
                </c:pt>
                <c:pt idx="173">
                  <c:v>290.36993453865699</c:v>
                </c:pt>
                <c:pt idx="174">
                  <c:v>292.05322630923098</c:v>
                </c:pt>
                <c:pt idx="175">
                  <c:v>293.73651807980502</c:v>
                </c:pt>
                <c:pt idx="176">
                  <c:v>295.41980985037799</c:v>
                </c:pt>
                <c:pt idx="177">
                  <c:v>297.10310162095197</c:v>
                </c:pt>
                <c:pt idx="178">
                  <c:v>298.786393391525</c:v>
                </c:pt>
                <c:pt idx="179">
                  <c:v>300.46968516209898</c:v>
                </c:pt>
                <c:pt idx="180">
                  <c:v>302.15297693267303</c:v>
                </c:pt>
                <c:pt idx="181">
                  <c:v>303.83626870324599</c:v>
                </c:pt>
                <c:pt idx="182">
                  <c:v>305.51956047381998</c:v>
                </c:pt>
                <c:pt idx="183">
                  <c:v>307.202852244393</c:v>
                </c:pt>
                <c:pt idx="184">
                  <c:v>308.88614401496699</c:v>
                </c:pt>
                <c:pt idx="185">
                  <c:v>310.56943578554001</c:v>
                </c:pt>
                <c:pt idx="186">
                  <c:v>312.252727556114</c:v>
                </c:pt>
                <c:pt idx="187">
                  <c:v>313.93601932668798</c:v>
                </c:pt>
                <c:pt idx="188">
                  <c:v>315.619311097261</c:v>
                </c:pt>
                <c:pt idx="189">
                  <c:v>317.30260286783499</c:v>
                </c:pt>
                <c:pt idx="190">
                  <c:v>318.98589463840801</c:v>
                </c:pt>
                <c:pt idx="191">
                  <c:v>320.669186408982</c:v>
                </c:pt>
                <c:pt idx="192">
                  <c:v>322.35247817955599</c:v>
                </c:pt>
                <c:pt idx="193">
                  <c:v>324.03576995012901</c:v>
                </c:pt>
                <c:pt idx="194">
                  <c:v>325.719061720703</c:v>
                </c:pt>
                <c:pt idx="195">
                  <c:v>327.40235349127602</c:v>
                </c:pt>
                <c:pt idx="196">
                  <c:v>329.08564526185</c:v>
                </c:pt>
                <c:pt idx="197">
                  <c:v>330.76893703242399</c:v>
                </c:pt>
                <c:pt idx="198">
                  <c:v>332.45222880299701</c:v>
                </c:pt>
                <c:pt idx="199">
                  <c:v>334.135520573571</c:v>
                </c:pt>
                <c:pt idx="200">
                  <c:v>335.81881234414402</c:v>
                </c:pt>
                <c:pt idx="201">
                  <c:v>337.50210411471801</c:v>
                </c:pt>
                <c:pt idx="202">
                  <c:v>339.18539588529097</c:v>
                </c:pt>
                <c:pt idx="203">
                  <c:v>340.86868765586502</c:v>
                </c:pt>
                <c:pt idx="204">
                  <c:v>342.551979426439</c:v>
                </c:pt>
                <c:pt idx="205">
                  <c:v>344.23527119701203</c:v>
                </c:pt>
                <c:pt idx="206">
                  <c:v>345.91856296758601</c:v>
                </c:pt>
                <c:pt idx="207">
                  <c:v>347.60185473815898</c:v>
                </c:pt>
                <c:pt idx="208">
                  <c:v>349.28514650873302</c:v>
                </c:pt>
                <c:pt idx="209">
                  <c:v>350.96843827930701</c:v>
                </c:pt>
                <c:pt idx="210">
                  <c:v>352.65173004987997</c:v>
                </c:pt>
                <c:pt idx="211">
                  <c:v>354.33502182045402</c:v>
                </c:pt>
                <c:pt idx="212">
                  <c:v>356.01831359102698</c:v>
                </c:pt>
                <c:pt idx="213">
                  <c:v>357.70160536160103</c:v>
                </c:pt>
                <c:pt idx="214">
                  <c:v>359.38489713217501</c:v>
                </c:pt>
                <c:pt idx="215">
                  <c:v>361.06818890274798</c:v>
                </c:pt>
                <c:pt idx="216">
                  <c:v>362.75148067332202</c:v>
                </c:pt>
                <c:pt idx="217">
                  <c:v>364.43477244389499</c:v>
                </c:pt>
                <c:pt idx="218">
                  <c:v>366.11806421446897</c:v>
                </c:pt>
                <c:pt idx="219">
                  <c:v>367.80135598504199</c:v>
                </c:pt>
                <c:pt idx="220">
                  <c:v>369.48464775561598</c:v>
                </c:pt>
                <c:pt idx="221">
                  <c:v>371.16793952619003</c:v>
                </c:pt>
                <c:pt idx="222">
                  <c:v>372.85123129676299</c:v>
                </c:pt>
                <c:pt idx="223">
                  <c:v>374.53452306733698</c:v>
                </c:pt>
                <c:pt idx="224">
                  <c:v>376.21781483791</c:v>
                </c:pt>
                <c:pt idx="225">
                  <c:v>377.90110660848399</c:v>
                </c:pt>
                <c:pt idx="226">
                  <c:v>379.58439837905797</c:v>
                </c:pt>
                <c:pt idx="227">
                  <c:v>381.26769014963099</c:v>
                </c:pt>
                <c:pt idx="228">
                  <c:v>382.95098192020498</c:v>
                </c:pt>
                <c:pt idx="229">
                  <c:v>384.634273690778</c:v>
                </c:pt>
                <c:pt idx="230">
                  <c:v>386.31756546135199</c:v>
                </c:pt>
                <c:pt idx="231">
                  <c:v>388.00085723192598</c:v>
                </c:pt>
                <c:pt idx="232">
                  <c:v>389.684149002499</c:v>
                </c:pt>
                <c:pt idx="233">
                  <c:v>391.36744077307299</c:v>
                </c:pt>
                <c:pt idx="234">
                  <c:v>393.05073254364601</c:v>
                </c:pt>
                <c:pt idx="235">
                  <c:v>394.73402431421999</c:v>
                </c:pt>
                <c:pt idx="236">
                  <c:v>396.41731608479398</c:v>
                </c:pt>
                <c:pt idx="237">
                  <c:v>398.100607855367</c:v>
                </c:pt>
                <c:pt idx="238">
                  <c:v>399.78389962594099</c:v>
                </c:pt>
                <c:pt idx="239">
                  <c:v>401.46719139651401</c:v>
                </c:pt>
                <c:pt idx="240">
                  <c:v>403.150483167088</c:v>
                </c:pt>
                <c:pt idx="241">
                  <c:v>404.83377493766199</c:v>
                </c:pt>
                <c:pt idx="242">
                  <c:v>406.51706670823501</c:v>
                </c:pt>
                <c:pt idx="243">
                  <c:v>408.20035847880899</c:v>
                </c:pt>
                <c:pt idx="244">
                  <c:v>409.88365024938201</c:v>
                </c:pt>
                <c:pt idx="245">
                  <c:v>411.566942019956</c:v>
                </c:pt>
                <c:pt idx="246">
                  <c:v>413.25023379052902</c:v>
                </c:pt>
                <c:pt idx="247">
                  <c:v>414.93352556110301</c:v>
                </c:pt>
                <c:pt idx="248">
                  <c:v>416.616817331677</c:v>
                </c:pt>
                <c:pt idx="249">
                  <c:v>418.30010910225002</c:v>
                </c:pt>
                <c:pt idx="250">
                  <c:v>419.98340087282401</c:v>
                </c:pt>
                <c:pt idx="251">
                  <c:v>421.66669264339703</c:v>
                </c:pt>
                <c:pt idx="252">
                  <c:v>423.34998441397101</c:v>
                </c:pt>
                <c:pt idx="253">
                  <c:v>425.033276184545</c:v>
                </c:pt>
                <c:pt idx="254">
                  <c:v>426.71656795511802</c:v>
                </c:pt>
                <c:pt idx="255">
                  <c:v>428.39985972569201</c:v>
                </c:pt>
                <c:pt idx="256">
                  <c:v>430.08315149626497</c:v>
                </c:pt>
                <c:pt idx="257">
                  <c:v>431.76644326683902</c:v>
                </c:pt>
                <c:pt idx="258">
                  <c:v>433.44973503741301</c:v>
                </c:pt>
                <c:pt idx="259">
                  <c:v>435.13302680798603</c:v>
                </c:pt>
                <c:pt idx="260">
                  <c:v>436.81631857856001</c:v>
                </c:pt>
                <c:pt idx="261">
                  <c:v>438.49961034913298</c:v>
                </c:pt>
                <c:pt idx="262">
                  <c:v>440.18290211970702</c:v>
                </c:pt>
                <c:pt idx="263">
                  <c:v>441.86619389027999</c:v>
                </c:pt>
                <c:pt idx="264">
                  <c:v>443.54948566085397</c:v>
                </c:pt>
                <c:pt idx="265">
                  <c:v>445.23277743142802</c:v>
                </c:pt>
                <c:pt idx="266">
                  <c:v>446.91606920200098</c:v>
                </c:pt>
                <c:pt idx="267">
                  <c:v>448.59936097257503</c:v>
                </c:pt>
                <c:pt idx="268">
                  <c:v>450.28265274314799</c:v>
                </c:pt>
                <c:pt idx="269">
                  <c:v>451.96594451372198</c:v>
                </c:pt>
                <c:pt idx="270">
                  <c:v>453.64923628429602</c:v>
                </c:pt>
                <c:pt idx="271">
                  <c:v>455.33252805486899</c:v>
                </c:pt>
                <c:pt idx="272">
                  <c:v>457.01581982544297</c:v>
                </c:pt>
                <c:pt idx="273">
                  <c:v>458.699111596016</c:v>
                </c:pt>
                <c:pt idx="274">
                  <c:v>460.38240336658998</c:v>
                </c:pt>
                <c:pt idx="275">
                  <c:v>462.06569513716403</c:v>
                </c:pt>
                <c:pt idx="276">
                  <c:v>463.74898690773699</c:v>
                </c:pt>
                <c:pt idx="277">
                  <c:v>465.43227867831098</c:v>
                </c:pt>
                <c:pt idx="278">
                  <c:v>467.115570448884</c:v>
                </c:pt>
                <c:pt idx="279">
                  <c:v>468.79886221945799</c:v>
                </c:pt>
                <c:pt idx="280">
                  <c:v>470.48215399003101</c:v>
                </c:pt>
                <c:pt idx="281">
                  <c:v>472.165445760605</c:v>
                </c:pt>
                <c:pt idx="282">
                  <c:v>473.84873753117898</c:v>
                </c:pt>
                <c:pt idx="283">
                  <c:v>475.532029301752</c:v>
                </c:pt>
                <c:pt idx="284">
                  <c:v>477.21532107232599</c:v>
                </c:pt>
                <c:pt idx="285">
                  <c:v>478.89861284289901</c:v>
                </c:pt>
                <c:pt idx="286">
                  <c:v>480.581904613473</c:v>
                </c:pt>
                <c:pt idx="287">
                  <c:v>482.26519638404699</c:v>
                </c:pt>
                <c:pt idx="288">
                  <c:v>483.94848815462001</c:v>
                </c:pt>
                <c:pt idx="289">
                  <c:v>485.631779925194</c:v>
                </c:pt>
                <c:pt idx="290">
                  <c:v>487.31507169576702</c:v>
                </c:pt>
                <c:pt idx="291">
                  <c:v>488.998363466341</c:v>
                </c:pt>
                <c:pt idx="292">
                  <c:v>490.68165523691499</c:v>
                </c:pt>
                <c:pt idx="293">
                  <c:v>492.36494700748801</c:v>
                </c:pt>
                <c:pt idx="294">
                  <c:v>494.048238778062</c:v>
                </c:pt>
                <c:pt idx="295">
                  <c:v>495.73153054863502</c:v>
                </c:pt>
                <c:pt idx="296">
                  <c:v>497.41482231920901</c:v>
                </c:pt>
                <c:pt idx="297">
                  <c:v>499.09811408978197</c:v>
                </c:pt>
                <c:pt idx="298">
                  <c:v>500.78140586035602</c:v>
                </c:pt>
                <c:pt idx="299">
                  <c:v>502.46469763093</c:v>
                </c:pt>
                <c:pt idx="300">
                  <c:v>504.14798940150303</c:v>
                </c:pt>
                <c:pt idx="301">
                  <c:v>505.83128117207701</c:v>
                </c:pt>
                <c:pt idx="302">
                  <c:v>507.51457294264998</c:v>
                </c:pt>
                <c:pt idx="303">
                  <c:v>509.19786471322402</c:v>
                </c:pt>
                <c:pt idx="304">
                  <c:v>510.88115648379801</c:v>
                </c:pt>
                <c:pt idx="305">
                  <c:v>512.56444825437097</c:v>
                </c:pt>
                <c:pt idx="306">
                  <c:v>514.24774002494496</c:v>
                </c:pt>
                <c:pt idx="307">
                  <c:v>515.93103179551804</c:v>
                </c:pt>
                <c:pt idx="308">
                  <c:v>517.61432356609203</c:v>
                </c:pt>
                <c:pt idx="309">
                  <c:v>519.29761533666601</c:v>
                </c:pt>
                <c:pt idx="310">
                  <c:v>520.98090710723898</c:v>
                </c:pt>
                <c:pt idx="311">
                  <c:v>522.66419887781296</c:v>
                </c:pt>
                <c:pt idx="312">
                  <c:v>524.34749064838604</c:v>
                </c:pt>
                <c:pt idx="313">
                  <c:v>526.03078241896003</c:v>
                </c:pt>
                <c:pt idx="314">
                  <c:v>527.71407418953299</c:v>
                </c:pt>
                <c:pt idx="315">
                  <c:v>529.39736596010698</c:v>
                </c:pt>
                <c:pt idx="316">
                  <c:v>531.08065773068097</c:v>
                </c:pt>
                <c:pt idx="317">
                  <c:v>532.76394950125405</c:v>
                </c:pt>
                <c:pt idx="318">
                  <c:v>534.44724127182803</c:v>
                </c:pt>
                <c:pt idx="319">
                  <c:v>536.130533042401</c:v>
                </c:pt>
                <c:pt idx="320">
                  <c:v>537.81382481297499</c:v>
                </c:pt>
                <c:pt idx="321">
                  <c:v>539.49711658354897</c:v>
                </c:pt>
                <c:pt idx="322">
                  <c:v>541.18040835412205</c:v>
                </c:pt>
                <c:pt idx="323">
                  <c:v>542.86370012469604</c:v>
                </c:pt>
                <c:pt idx="324">
                  <c:v>544.546991895269</c:v>
                </c:pt>
                <c:pt idx="325">
                  <c:v>546.23028366584299</c:v>
                </c:pt>
                <c:pt idx="326">
                  <c:v>547.91357543641698</c:v>
                </c:pt>
                <c:pt idx="327">
                  <c:v>549.59686720699005</c:v>
                </c:pt>
                <c:pt idx="328">
                  <c:v>551.28015897756404</c:v>
                </c:pt>
                <c:pt idx="329">
                  <c:v>552.96345074813701</c:v>
                </c:pt>
                <c:pt idx="330">
                  <c:v>554.64674251871099</c:v>
                </c:pt>
                <c:pt idx="331">
                  <c:v>556.33003428928498</c:v>
                </c:pt>
                <c:pt idx="332">
                  <c:v>558.01332605985795</c:v>
                </c:pt>
                <c:pt idx="333">
                  <c:v>559.69661783043205</c:v>
                </c:pt>
                <c:pt idx="334">
                  <c:v>561.37990960100501</c:v>
                </c:pt>
                <c:pt idx="335">
                  <c:v>563.063201371579</c:v>
                </c:pt>
                <c:pt idx="336">
                  <c:v>564.74649314215299</c:v>
                </c:pt>
                <c:pt idx="337">
                  <c:v>566.42978491272595</c:v>
                </c:pt>
                <c:pt idx="338">
                  <c:v>568.11307668330005</c:v>
                </c:pt>
                <c:pt idx="339">
                  <c:v>569.79636845387301</c:v>
                </c:pt>
                <c:pt idx="340">
                  <c:v>571.479660224447</c:v>
                </c:pt>
                <c:pt idx="341">
                  <c:v>573.16295199501997</c:v>
                </c:pt>
                <c:pt idx="342">
                  <c:v>574.84624376559395</c:v>
                </c:pt>
                <c:pt idx="343">
                  <c:v>576.52953553616805</c:v>
                </c:pt>
                <c:pt idx="344">
                  <c:v>578.21282730674102</c:v>
                </c:pt>
                <c:pt idx="345">
                  <c:v>579.89611907731501</c:v>
                </c:pt>
                <c:pt idx="346">
                  <c:v>581.57941084788797</c:v>
                </c:pt>
                <c:pt idx="347">
                  <c:v>583.26270261846196</c:v>
                </c:pt>
                <c:pt idx="348">
                  <c:v>584.94599438903595</c:v>
                </c:pt>
                <c:pt idx="349">
                  <c:v>586.62928615960902</c:v>
                </c:pt>
                <c:pt idx="350">
                  <c:v>588.31257793018301</c:v>
                </c:pt>
                <c:pt idx="351">
                  <c:v>589.99586970075597</c:v>
                </c:pt>
                <c:pt idx="352">
                  <c:v>591.67916147132996</c:v>
                </c:pt>
                <c:pt idx="353">
                  <c:v>593.36245324190395</c:v>
                </c:pt>
                <c:pt idx="354">
                  <c:v>595.04574501247703</c:v>
                </c:pt>
                <c:pt idx="355">
                  <c:v>596.72903678305101</c:v>
                </c:pt>
                <c:pt idx="356">
                  <c:v>598.41232855362398</c:v>
                </c:pt>
                <c:pt idx="357">
                  <c:v>600.09562032419797</c:v>
                </c:pt>
                <c:pt idx="358">
                  <c:v>601.77891209477104</c:v>
                </c:pt>
                <c:pt idx="359">
                  <c:v>603.46220386534503</c:v>
                </c:pt>
                <c:pt idx="360">
                  <c:v>605.14549563591902</c:v>
                </c:pt>
                <c:pt idx="361">
                  <c:v>606.82878740649198</c:v>
                </c:pt>
                <c:pt idx="362">
                  <c:v>608.51207917706597</c:v>
                </c:pt>
                <c:pt idx="363">
                  <c:v>610.19537094763905</c:v>
                </c:pt>
                <c:pt idx="364">
                  <c:v>611.87866271821304</c:v>
                </c:pt>
                <c:pt idx="365">
                  <c:v>613.56195448878702</c:v>
                </c:pt>
                <c:pt idx="366">
                  <c:v>615.24524625935999</c:v>
                </c:pt>
                <c:pt idx="367">
                  <c:v>616.92853802993397</c:v>
                </c:pt>
                <c:pt idx="368">
                  <c:v>618.61182980050705</c:v>
                </c:pt>
                <c:pt idx="369">
                  <c:v>620.29512157108104</c:v>
                </c:pt>
                <c:pt idx="370">
                  <c:v>621.978413341654</c:v>
                </c:pt>
                <c:pt idx="371">
                  <c:v>623.66170511222799</c:v>
                </c:pt>
                <c:pt idx="372">
                  <c:v>625.34499688280198</c:v>
                </c:pt>
                <c:pt idx="373">
                  <c:v>627.02828865337494</c:v>
                </c:pt>
                <c:pt idx="374">
                  <c:v>628.71158042394904</c:v>
                </c:pt>
                <c:pt idx="375">
                  <c:v>630.39487219452201</c:v>
                </c:pt>
                <c:pt idx="376">
                  <c:v>632.078163965096</c:v>
                </c:pt>
                <c:pt idx="377">
                  <c:v>633.76145573566998</c:v>
                </c:pt>
                <c:pt idx="378">
                  <c:v>635.44474750624295</c:v>
                </c:pt>
                <c:pt idx="379">
                  <c:v>637.12803927681705</c:v>
                </c:pt>
                <c:pt idx="380">
                  <c:v>638.81133104739001</c:v>
                </c:pt>
                <c:pt idx="381">
                  <c:v>640.494622817964</c:v>
                </c:pt>
                <c:pt idx="382">
                  <c:v>642.17791458853696</c:v>
                </c:pt>
                <c:pt idx="383">
                  <c:v>643.86120635911095</c:v>
                </c:pt>
                <c:pt idx="384">
                  <c:v>645.54449812968403</c:v>
                </c:pt>
                <c:pt idx="385">
                  <c:v>647.22778990025699</c:v>
                </c:pt>
                <c:pt idx="386">
                  <c:v>648.91108167083098</c:v>
                </c:pt>
                <c:pt idx="387">
                  <c:v>650.59437344140395</c:v>
                </c:pt>
                <c:pt idx="388">
                  <c:v>652.27766521197805</c:v>
                </c:pt>
                <c:pt idx="389">
                  <c:v>653.96095698255101</c:v>
                </c:pt>
                <c:pt idx="390">
                  <c:v>655.64424875312397</c:v>
                </c:pt>
                <c:pt idx="391">
                  <c:v>657.32754052369796</c:v>
                </c:pt>
                <c:pt idx="392">
                  <c:v>659.01083229427104</c:v>
                </c:pt>
                <c:pt idx="393">
                  <c:v>660.69412406484503</c:v>
                </c:pt>
                <c:pt idx="394">
                  <c:v>662.37741583541799</c:v>
                </c:pt>
                <c:pt idx="395">
                  <c:v>664.06070760599198</c:v>
                </c:pt>
                <c:pt idx="396">
                  <c:v>665.74399937656494</c:v>
                </c:pt>
                <c:pt idx="397">
                  <c:v>667.42729114713802</c:v>
                </c:pt>
                <c:pt idx="398">
                  <c:v>669.11058291771201</c:v>
                </c:pt>
                <c:pt idx="399">
                  <c:v>670.79387468828497</c:v>
                </c:pt>
                <c:pt idx="400">
                  <c:v>672.47716645885896</c:v>
                </c:pt>
                <c:pt idx="401">
                  <c:v>674.16045822943204</c:v>
                </c:pt>
                <c:pt idx="402">
                  <c:v>675.843750000005</c:v>
                </c:pt>
                <c:pt idx="403">
                  <c:v>677.52704177057899</c:v>
                </c:pt>
                <c:pt idx="404">
                  <c:v>679.21033354115195</c:v>
                </c:pt>
                <c:pt idx="405">
                  <c:v>680.89362531172605</c:v>
                </c:pt>
                <c:pt idx="406">
                  <c:v>682.57691708229902</c:v>
                </c:pt>
                <c:pt idx="407">
                  <c:v>684.26020885287301</c:v>
                </c:pt>
                <c:pt idx="408">
                  <c:v>685.94350062344597</c:v>
                </c:pt>
                <c:pt idx="409">
                  <c:v>687.62679239401905</c:v>
                </c:pt>
                <c:pt idx="410">
                  <c:v>689.31008416459304</c:v>
                </c:pt>
                <c:pt idx="411">
                  <c:v>690.993375935166</c:v>
                </c:pt>
                <c:pt idx="412">
                  <c:v>692.67666770573999</c:v>
                </c:pt>
                <c:pt idx="413">
                  <c:v>694.35995947631295</c:v>
                </c:pt>
                <c:pt idx="414">
                  <c:v>696.04325124688603</c:v>
                </c:pt>
                <c:pt idx="415">
                  <c:v>697.72654301746002</c:v>
                </c:pt>
                <c:pt idx="416">
                  <c:v>699.40983478803298</c:v>
                </c:pt>
                <c:pt idx="417">
                  <c:v>701.09312655860697</c:v>
                </c:pt>
                <c:pt idx="418">
                  <c:v>702.77641832918005</c:v>
                </c:pt>
                <c:pt idx="419">
                  <c:v>704.45971009975403</c:v>
                </c:pt>
                <c:pt idx="420">
                  <c:v>706.143001870327</c:v>
                </c:pt>
                <c:pt idx="421">
                  <c:v>707.82629364089996</c:v>
                </c:pt>
                <c:pt idx="422">
                  <c:v>709.50958541147395</c:v>
                </c:pt>
                <c:pt idx="423">
                  <c:v>711.19287718204703</c:v>
                </c:pt>
                <c:pt idx="424">
                  <c:v>712.87616895262101</c:v>
                </c:pt>
                <c:pt idx="425">
                  <c:v>714.55946072319398</c:v>
                </c:pt>
                <c:pt idx="426">
                  <c:v>716.24275249376797</c:v>
                </c:pt>
                <c:pt idx="427">
                  <c:v>717.92604426434104</c:v>
                </c:pt>
                <c:pt idx="428">
                  <c:v>719.60933603491401</c:v>
                </c:pt>
                <c:pt idx="429">
                  <c:v>721.292627805488</c:v>
                </c:pt>
                <c:pt idx="430">
                  <c:v>722.97591957606096</c:v>
                </c:pt>
                <c:pt idx="431">
                  <c:v>724.65921134663495</c:v>
                </c:pt>
                <c:pt idx="432">
                  <c:v>726.34250311720803</c:v>
                </c:pt>
                <c:pt idx="433">
                  <c:v>728.02579488778099</c:v>
                </c:pt>
                <c:pt idx="434">
                  <c:v>729.70908665835498</c:v>
                </c:pt>
                <c:pt idx="435">
                  <c:v>731.39237842892805</c:v>
                </c:pt>
                <c:pt idx="436">
                  <c:v>733.07567019950204</c:v>
                </c:pt>
                <c:pt idx="437">
                  <c:v>734.75896197007501</c:v>
                </c:pt>
                <c:pt idx="438">
                  <c:v>736.44225374064899</c:v>
                </c:pt>
                <c:pt idx="439">
                  <c:v>738.12554551122196</c:v>
                </c:pt>
                <c:pt idx="440">
                  <c:v>739.80883728179504</c:v>
                </c:pt>
                <c:pt idx="441">
                  <c:v>741.49212905236902</c:v>
                </c:pt>
                <c:pt idx="442">
                  <c:v>743.17542082294199</c:v>
                </c:pt>
                <c:pt idx="443">
                  <c:v>744.85871259351597</c:v>
                </c:pt>
                <c:pt idx="444">
                  <c:v>746.54200436408905</c:v>
                </c:pt>
                <c:pt idx="445">
                  <c:v>748.22529613466202</c:v>
                </c:pt>
                <c:pt idx="446">
                  <c:v>749.908587905236</c:v>
                </c:pt>
                <c:pt idx="447">
                  <c:v>751.59187967580897</c:v>
                </c:pt>
                <c:pt idx="448">
                  <c:v>753.27517144638296</c:v>
                </c:pt>
                <c:pt idx="449">
                  <c:v>754.95846321695603</c:v>
                </c:pt>
                <c:pt idx="450">
                  <c:v>756.64175498753002</c:v>
                </c:pt>
                <c:pt idx="451">
                  <c:v>758.32504675810299</c:v>
                </c:pt>
                <c:pt idx="452">
                  <c:v>760.00833852867595</c:v>
                </c:pt>
                <c:pt idx="453">
                  <c:v>761.69163029925005</c:v>
                </c:pt>
                <c:pt idx="454">
                  <c:v>763.37492206982301</c:v>
                </c:pt>
                <c:pt idx="455">
                  <c:v>765.058213840397</c:v>
                </c:pt>
                <c:pt idx="456">
                  <c:v>766.74150561096997</c:v>
                </c:pt>
                <c:pt idx="457">
                  <c:v>768.42479738154304</c:v>
                </c:pt>
                <c:pt idx="458">
                  <c:v>770.10808915211703</c:v>
                </c:pt>
                <c:pt idx="459">
                  <c:v>771.79138092269</c:v>
                </c:pt>
                <c:pt idx="460">
                  <c:v>773.47467269326398</c:v>
                </c:pt>
                <c:pt idx="461">
                  <c:v>775.15796446383695</c:v>
                </c:pt>
                <c:pt idx="462">
                  <c:v>776.84125623441105</c:v>
                </c:pt>
                <c:pt idx="463">
                  <c:v>778.52454800498401</c:v>
                </c:pt>
                <c:pt idx="464">
                  <c:v>780.20783977555698</c:v>
                </c:pt>
                <c:pt idx="465">
                  <c:v>781.89113154613096</c:v>
                </c:pt>
                <c:pt idx="466">
                  <c:v>783.57442331670404</c:v>
                </c:pt>
                <c:pt idx="467">
                  <c:v>785.25771508727803</c:v>
                </c:pt>
                <c:pt idx="468">
                  <c:v>786.94100685785099</c:v>
                </c:pt>
                <c:pt idx="469">
                  <c:v>788.62429862842498</c:v>
                </c:pt>
                <c:pt idx="470">
                  <c:v>790.30759039899795</c:v>
                </c:pt>
                <c:pt idx="471">
                  <c:v>791.99088216957102</c:v>
                </c:pt>
                <c:pt idx="472">
                  <c:v>793.67417394014501</c:v>
                </c:pt>
                <c:pt idx="473">
                  <c:v>795.35746571071797</c:v>
                </c:pt>
                <c:pt idx="474">
                  <c:v>797.04075748129196</c:v>
                </c:pt>
                <c:pt idx="475">
                  <c:v>798.72404925186504</c:v>
                </c:pt>
                <c:pt idx="476">
                  <c:v>800.407341022438</c:v>
                </c:pt>
                <c:pt idx="477">
                  <c:v>802.09063279301199</c:v>
                </c:pt>
                <c:pt idx="478">
                  <c:v>803.77392456358496</c:v>
                </c:pt>
                <c:pt idx="479">
                  <c:v>805.45721633415906</c:v>
                </c:pt>
                <c:pt idx="480">
                  <c:v>807.14050810473202</c:v>
                </c:pt>
                <c:pt idx="481">
                  <c:v>808.82379987530601</c:v>
                </c:pt>
                <c:pt idx="482">
                  <c:v>810.50709164587897</c:v>
                </c:pt>
                <c:pt idx="483">
                  <c:v>812.19038341645205</c:v>
                </c:pt>
                <c:pt idx="484">
                  <c:v>813.87367518702604</c:v>
                </c:pt>
                <c:pt idx="485">
                  <c:v>815.556966957599</c:v>
                </c:pt>
                <c:pt idx="486">
                  <c:v>817.24025872817299</c:v>
                </c:pt>
                <c:pt idx="487">
                  <c:v>818.92355049874595</c:v>
                </c:pt>
                <c:pt idx="488">
                  <c:v>820.60684226931903</c:v>
                </c:pt>
                <c:pt idx="489">
                  <c:v>822.29013403989302</c:v>
                </c:pt>
                <c:pt idx="490">
                  <c:v>823.97342581046598</c:v>
                </c:pt>
                <c:pt idx="491">
                  <c:v>825.65671758103997</c:v>
                </c:pt>
                <c:pt idx="492">
                  <c:v>827.34000935161305</c:v>
                </c:pt>
                <c:pt idx="493">
                  <c:v>829.02330112218704</c:v>
                </c:pt>
                <c:pt idx="494">
                  <c:v>830.70659289276</c:v>
                </c:pt>
                <c:pt idx="495">
                  <c:v>832.38988466333296</c:v>
                </c:pt>
                <c:pt idx="496">
                  <c:v>834.07317643390695</c:v>
                </c:pt>
                <c:pt idx="497">
                  <c:v>835.75646820448003</c:v>
                </c:pt>
                <c:pt idx="498">
                  <c:v>837.43975997505402</c:v>
                </c:pt>
                <c:pt idx="499">
                  <c:v>839.12305174562698</c:v>
                </c:pt>
                <c:pt idx="500">
                  <c:v>840.80634351619995</c:v>
                </c:pt>
                <c:pt idx="501">
                  <c:v>842.48963528677405</c:v>
                </c:pt>
                <c:pt idx="502">
                  <c:v>844.17292705734701</c:v>
                </c:pt>
                <c:pt idx="503">
                  <c:v>845.856218827921</c:v>
                </c:pt>
                <c:pt idx="504">
                  <c:v>847.53951059849396</c:v>
                </c:pt>
                <c:pt idx="505">
                  <c:v>849.22280236906795</c:v>
                </c:pt>
                <c:pt idx="506">
                  <c:v>850.90609413964103</c:v>
                </c:pt>
                <c:pt idx="507">
                  <c:v>852.58938591021399</c:v>
                </c:pt>
                <c:pt idx="508">
                  <c:v>854.27267768078798</c:v>
                </c:pt>
                <c:pt idx="509">
                  <c:v>855.95596945136106</c:v>
                </c:pt>
                <c:pt idx="510">
                  <c:v>857.63926122193504</c:v>
                </c:pt>
                <c:pt idx="511">
                  <c:v>859.32255299250801</c:v>
                </c:pt>
                <c:pt idx="512">
                  <c:v>861.00584476308097</c:v>
                </c:pt>
                <c:pt idx="513">
                  <c:v>862.68913653365496</c:v>
                </c:pt>
                <c:pt idx="514">
                  <c:v>864.37242830422804</c:v>
                </c:pt>
                <c:pt idx="515">
                  <c:v>866.05572007480203</c:v>
                </c:pt>
                <c:pt idx="516">
                  <c:v>864.37242830422804</c:v>
                </c:pt>
                <c:pt idx="517">
                  <c:v>862.68913653365496</c:v>
                </c:pt>
                <c:pt idx="518">
                  <c:v>861.00584476308097</c:v>
                </c:pt>
                <c:pt idx="519">
                  <c:v>859.32255299250801</c:v>
                </c:pt>
                <c:pt idx="520">
                  <c:v>857.63926122193504</c:v>
                </c:pt>
                <c:pt idx="521">
                  <c:v>855.95596945136106</c:v>
                </c:pt>
                <c:pt idx="522">
                  <c:v>854.27267768078798</c:v>
                </c:pt>
                <c:pt idx="523">
                  <c:v>852.58938591021399</c:v>
                </c:pt>
                <c:pt idx="524">
                  <c:v>850.90609413964103</c:v>
                </c:pt>
                <c:pt idx="525">
                  <c:v>849.22280236906795</c:v>
                </c:pt>
                <c:pt idx="526">
                  <c:v>847.53951059849396</c:v>
                </c:pt>
                <c:pt idx="527">
                  <c:v>845.856218827921</c:v>
                </c:pt>
                <c:pt idx="528">
                  <c:v>844.17292705734701</c:v>
                </c:pt>
                <c:pt idx="529">
                  <c:v>842.48963528677405</c:v>
                </c:pt>
                <c:pt idx="530">
                  <c:v>840.80634351619995</c:v>
                </c:pt>
                <c:pt idx="531">
                  <c:v>839.12305174562698</c:v>
                </c:pt>
                <c:pt idx="532">
                  <c:v>837.43975997505402</c:v>
                </c:pt>
                <c:pt idx="533">
                  <c:v>835.75646820448003</c:v>
                </c:pt>
                <c:pt idx="534">
                  <c:v>834.07317643390695</c:v>
                </c:pt>
                <c:pt idx="535">
                  <c:v>832.38988466333296</c:v>
                </c:pt>
                <c:pt idx="536">
                  <c:v>830.70659289276</c:v>
                </c:pt>
                <c:pt idx="537">
                  <c:v>829.02330112218704</c:v>
                </c:pt>
                <c:pt idx="538">
                  <c:v>827.34000935161305</c:v>
                </c:pt>
                <c:pt idx="539">
                  <c:v>825.65671758103997</c:v>
                </c:pt>
                <c:pt idx="540">
                  <c:v>823.97342581046598</c:v>
                </c:pt>
                <c:pt idx="541">
                  <c:v>822.29013403989302</c:v>
                </c:pt>
                <c:pt idx="542">
                  <c:v>820.60684226931903</c:v>
                </c:pt>
                <c:pt idx="543">
                  <c:v>818.92355049874595</c:v>
                </c:pt>
                <c:pt idx="544">
                  <c:v>817.24025872817299</c:v>
                </c:pt>
                <c:pt idx="545">
                  <c:v>815.556966957599</c:v>
                </c:pt>
                <c:pt idx="546">
                  <c:v>813.87367518702604</c:v>
                </c:pt>
                <c:pt idx="547">
                  <c:v>812.19038341645205</c:v>
                </c:pt>
                <c:pt idx="548">
                  <c:v>810.50709164587897</c:v>
                </c:pt>
                <c:pt idx="549">
                  <c:v>808.82379987530601</c:v>
                </c:pt>
                <c:pt idx="550">
                  <c:v>807.14050810473202</c:v>
                </c:pt>
                <c:pt idx="551">
                  <c:v>805.45721633415906</c:v>
                </c:pt>
                <c:pt idx="552">
                  <c:v>803.77392456358496</c:v>
                </c:pt>
                <c:pt idx="553">
                  <c:v>802.09063279301199</c:v>
                </c:pt>
                <c:pt idx="554">
                  <c:v>800.407341022438</c:v>
                </c:pt>
                <c:pt idx="555">
                  <c:v>798.72404925186504</c:v>
                </c:pt>
                <c:pt idx="556">
                  <c:v>797.04075748129196</c:v>
                </c:pt>
                <c:pt idx="557">
                  <c:v>795.35746571071797</c:v>
                </c:pt>
                <c:pt idx="558">
                  <c:v>793.67417394014501</c:v>
                </c:pt>
                <c:pt idx="559">
                  <c:v>791.99088216957102</c:v>
                </c:pt>
                <c:pt idx="560">
                  <c:v>790.30759039899795</c:v>
                </c:pt>
                <c:pt idx="561">
                  <c:v>788.62429862842498</c:v>
                </c:pt>
                <c:pt idx="562">
                  <c:v>786.94100685785099</c:v>
                </c:pt>
                <c:pt idx="563">
                  <c:v>785.25771508727803</c:v>
                </c:pt>
                <c:pt idx="564">
                  <c:v>783.57442331670404</c:v>
                </c:pt>
                <c:pt idx="565">
                  <c:v>781.89113154613096</c:v>
                </c:pt>
                <c:pt idx="566">
                  <c:v>780.20783977555698</c:v>
                </c:pt>
                <c:pt idx="567">
                  <c:v>778.52454800498401</c:v>
                </c:pt>
                <c:pt idx="568">
                  <c:v>776.84125623441105</c:v>
                </c:pt>
                <c:pt idx="569">
                  <c:v>775.15796446383695</c:v>
                </c:pt>
                <c:pt idx="570">
                  <c:v>773.47467269326398</c:v>
                </c:pt>
                <c:pt idx="571">
                  <c:v>771.79138092269</c:v>
                </c:pt>
                <c:pt idx="572">
                  <c:v>770.10808915211703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C39-4ED1-9D38-74B6D9C2CF12}"/>
            </c:ext>
          </c:extLst>
        </c:ser>
        <c:ser>
          <c:idx val="8"/>
          <c:order val="8"/>
          <c:tx>
            <c:v>0.5% 300kPa</c:v>
          </c:tx>
          <c:spPr>
            <a:ln w="21600">
              <a:solidFill>
                <a:srgbClr val="8D281E"/>
              </a:solidFill>
              <a:custDash>
                <a:ds d="197000" sp="197000"/>
              </a:custDash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Exp_res!$CA$3:$CA$650</c:f>
              <c:numCache>
                <c:formatCode>General</c:formatCode>
                <c:ptCount val="648"/>
                <c:pt idx="0">
                  <c:v>0</c:v>
                </c:pt>
                <c:pt idx="1">
                  <c:v>1.2900321154728799E-5</c:v>
                </c:pt>
                <c:pt idx="2">
                  <c:v>4.0049551766808603E-5</c:v>
                </c:pt>
                <c:pt idx="3">
                  <c:v>6.7463559188588203E-5</c:v>
                </c:pt>
                <c:pt idx="4">
                  <c:v>9.5144615696405395E-5</c:v>
                </c:pt>
                <c:pt idx="5">
                  <c:v>1.2309504603332099E-4</c:v>
                </c:pt>
                <c:pt idx="6">
                  <c:v>1.51317050736565E-4</c:v>
                </c:pt>
                <c:pt idx="7">
                  <c:v>1.7981269246091899E-4</c:v>
                </c:pt>
                <c:pt idx="8">
                  <c:v>2.0858389485768901E-4</c:v>
                </c:pt>
                <c:pt idx="9">
                  <c:v>2.37632443991887E-4</c:v>
                </c:pt>
                <c:pt idx="10">
                  <c:v>2.66959990528029E-4</c:v>
                </c:pt>
                <c:pt idx="11">
                  <c:v>2.9656805221654498E-4</c:v>
                </c:pt>
                <c:pt idx="12">
                  <c:v>3.2645801652234302E-4</c:v>
                </c:pt>
                <c:pt idx="13">
                  <c:v>3.5663114333195302E-4</c:v>
                </c:pt>
                <c:pt idx="14">
                  <c:v>3.8708856770982002E-4</c:v>
                </c:pt>
                <c:pt idx="15">
                  <c:v>4.1783130268601099E-4</c:v>
                </c:pt>
                <c:pt idx="16">
                  <c:v>4.48860242068408E-4</c:v>
                </c:pt>
                <c:pt idx="17">
                  <c:v>4.8017616326964403E-4</c:v>
                </c:pt>
                <c:pt idx="18">
                  <c:v>5.1177973014622296E-4</c:v>
                </c:pt>
                <c:pt idx="19">
                  <c:v>5.4367149584408001E-4</c:v>
                </c:pt>
                <c:pt idx="20">
                  <c:v>5.7585190564794905E-4</c:v>
                </c:pt>
                <c:pt idx="21">
                  <c:v>6.0832129983040702E-4</c:v>
                </c:pt>
                <c:pt idx="22">
                  <c:v>6.4107991649852499E-4</c:v>
                </c:pt>
                <c:pt idx="23">
                  <c:v>6.7412789443466398E-4</c:v>
                </c:pt>
                <c:pt idx="24">
                  <c:v>7.0746527592921405E-4</c:v>
                </c:pt>
                <c:pt idx="25">
                  <c:v>7.4109200960232799E-4</c:v>
                </c:pt>
                <c:pt idx="26">
                  <c:v>7.7500795321300601E-4</c:v>
                </c:pt>
                <c:pt idx="27">
                  <c:v>8.0921287645204897E-4</c:v>
                </c:pt>
                <c:pt idx="28">
                  <c:v>8.4370646371835197E-4</c:v>
                </c:pt>
                <c:pt idx="29">
                  <c:v>8.7848831687493002E-4</c:v>
                </c:pt>
                <c:pt idx="30">
                  <c:v>9.1355795798390104E-4</c:v>
                </c:pt>
                <c:pt idx="31">
                  <c:v>9.4891483201783899E-4</c:v>
                </c:pt>
                <c:pt idx="32">
                  <c:v>9.8455830954593203E-4</c:v>
                </c:pt>
                <c:pt idx="33">
                  <c:v>1.02048768939359E-3</c:v>
                </c:pt>
                <c:pt idx="34">
                  <c:v>1.0567022012737499E-3</c:v>
                </c:pt>
                <c:pt idx="35">
                  <c:v>1.09320100838797E-3</c:v>
                </c:pt>
                <c:pt idx="36">
                  <c:v>1.1299832099969001E-3</c:v>
                </c:pt>
                <c:pt idx="37">
                  <c:v>1.1670478439579099E-3</c:v>
                </c:pt>
                <c:pt idx="38">
                  <c:v>1.20439388922895E-3</c:v>
                </c:pt>
                <c:pt idx="39">
                  <c:v>1.2420202683382699E-3</c:v>
                </c:pt>
                <c:pt idx="40">
                  <c:v>1.27992584981736E-3</c:v>
                </c:pt>
                <c:pt idx="41">
                  <c:v>1.3181094505980301E-3</c:v>
                </c:pt>
                <c:pt idx="42">
                  <c:v>1.3565698383714399E-3</c:v>
                </c:pt>
                <c:pt idx="43">
                  <c:v>1.3953057339084801E-3</c:v>
                </c:pt>
                <c:pt idx="44">
                  <c:v>1.43431581334162E-3</c:v>
                </c:pt>
                <c:pt idx="45">
                  <c:v>1.4735987104064999E-3</c:v>
                </c:pt>
                <c:pt idx="46">
                  <c:v>1.5131530186432999E-3</c:v>
                </c:pt>
                <c:pt idx="47">
                  <c:v>1.5529772935572899E-3</c:v>
                </c:pt>
                <c:pt idx="48">
                  <c:v>1.5930700547381301E-3</c:v>
                </c:pt>
                <c:pt idx="49">
                  <c:v>1.6334297879375E-3</c:v>
                </c:pt>
                <c:pt idx="50">
                  <c:v>1.6740549471045E-3</c:v>
                </c:pt>
                <c:pt idx="51">
                  <c:v>1.71494395637939E-3</c:v>
                </c:pt>
                <c:pt idx="52">
                  <c:v>1.7560952120440701E-3</c:v>
                </c:pt>
                <c:pt idx="53">
                  <c:v>1.7975070844312301E-3</c:v>
                </c:pt>
                <c:pt idx="54">
                  <c:v>1.8391779197894E-3</c:v>
                </c:pt>
                <c:pt idx="55">
                  <c:v>1.8811060421066101E-3</c:v>
                </c:pt>
                <c:pt idx="56">
                  <c:v>1.92328975489042E-3</c:v>
                </c:pt>
                <c:pt idx="57">
                  <c:v>1.9657273429061401E-3</c:v>
                </c:pt>
                <c:pt idx="58">
                  <c:v>2.00841707387194E-3</c:v>
                </c:pt>
                <c:pt idx="59">
                  <c:v>2.0513572001116002E-3</c:v>
                </c:pt>
                <c:pt idx="60">
                  <c:v>2.0945459601657401E-3</c:v>
                </c:pt>
                <c:pt idx="61">
                  <c:v>2.1379815803602899E-3</c:v>
                </c:pt>
                <c:pt idx="62">
                  <c:v>2.1816622763336699E-3</c:v>
                </c:pt>
                <c:pt idx="63">
                  <c:v>2.2255862545222898E-3</c:v>
                </c:pt>
                <c:pt idx="64">
                  <c:v>2.2697517136053098E-3</c:v>
                </c:pt>
                <c:pt idx="65">
                  <c:v>2.3141568459082002E-3</c:v>
                </c:pt>
                <c:pt idx="66">
                  <c:v>2.3587998387662799E-3</c:v>
                </c:pt>
                <c:pt idx="67">
                  <c:v>2.4036788758477101E-3</c:v>
                </c:pt>
                <c:pt idx="68">
                  <c:v>2.4487921384376801E-3</c:v>
                </c:pt>
                <c:pt idx="69">
                  <c:v>2.4941378066829401E-3</c:v>
                </c:pt>
                <c:pt idx="70">
                  <c:v>2.5397140607976102E-3</c:v>
                </c:pt>
                <c:pt idx="71">
                  <c:v>2.58551908223112E-3</c:v>
                </c:pt>
                <c:pt idx="72">
                  <c:v>2.6315510547984498E-3</c:v>
                </c:pt>
                <c:pt idx="73">
                  <c:v>2.67780816577289E-3</c:v>
                </c:pt>
                <c:pt idx="74">
                  <c:v>2.7242886069423701E-3</c:v>
                </c:pt>
                <c:pt idx="75">
                  <c:v>2.7709905756301599E-3</c:v>
                </c:pt>
                <c:pt idx="76">
                  <c:v>2.81791227567907E-3</c:v>
                </c:pt>
                <c:pt idx="77">
                  <c:v>2.8650519184017001E-3</c:v>
                </c:pt>
                <c:pt idx="78">
                  <c:v>2.9124077234955301E-3</c:v>
                </c:pt>
                <c:pt idx="79">
                  <c:v>2.9599779199252002E-3</c:v>
                </c:pt>
                <c:pt idx="80">
                  <c:v>3.0077607467702801E-3</c:v>
                </c:pt>
                <c:pt idx="81">
                  <c:v>3.0557544540419602E-3</c:v>
                </c:pt>
                <c:pt idx="82">
                  <c:v>3.10395730346643E-3</c:v>
                </c:pt>
                <c:pt idx="83">
                  <c:v>3.1523675692380201E-3</c:v>
                </c:pt>
                <c:pt idx="84">
                  <c:v>3.2009835387409101E-3</c:v>
                </c:pt>
                <c:pt idx="85">
                  <c:v>3.24980351324099E-3</c:v>
                </c:pt>
                <c:pt idx="86">
                  <c:v>3.2988258085484001E-3</c:v>
                </c:pt>
                <c:pt idx="87">
                  <c:v>3.3480487556509101E-3</c:v>
                </c:pt>
                <c:pt idx="88">
                  <c:v>3.3974707013194102E-3</c:v>
                </c:pt>
                <c:pt idx="89">
                  <c:v>3.4470900086854199E-3</c:v>
                </c:pt>
                <c:pt idx="90">
                  <c:v>3.49690505779208E-3</c:v>
                </c:pt>
                <c:pt idx="91">
                  <c:v>3.5469142461187599E-3</c:v>
                </c:pt>
                <c:pt idx="92">
                  <c:v>3.5971159890793602E-3</c:v>
                </c:pt>
                <c:pt idx="93">
                  <c:v>3.64750872049632E-3</c:v>
                </c:pt>
                <c:pt idx="94">
                  <c:v>3.69809089305001E-3</c:v>
                </c:pt>
                <c:pt idx="95">
                  <c:v>3.7488609787036699E-3</c:v>
                </c:pt>
                <c:pt idx="96">
                  <c:v>3.7998174691059798E-3</c:v>
                </c:pt>
                <c:pt idx="97">
                  <c:v>3.8509588759703399E-3</c:v>
                </c:pt>
                <c:pt idx="98">
                  <c:v>3.9022837314326101E-3</c:v>
                </c:pt>
                <c:pt idx="99">
                  <c:v>3.95379058838723E-3</c:v>
                </c:pt>
                <c:pt idx="100">
                  <c:v>4.0054780208024499E-3</c:v>
                </c:pt>
                <c:pt idx="101">
                  <c:v>4.0573446240155997E-3</c:v>
                </c:pt>
                <c:pt idx="102">
                  <c:v>4.1093890150083398E-3</c:v>
                </c:pt>
                <c:pt idx="103">
                  <c:v>4.1616098326635303E-3</c:v>
                </c:pt>
                <c:pt idx="104">
                  <c:v>4.21400573800286E-3</c:v>
                </c:pt>
                <c:pt idx="105">
                  <c:v>4.26657541440696E-3</c:v>
                </c:pt>
                <c:pt idx="106">
                  <c:v>4.31931756781822E-3</c:v>
                </c:pt>
                <c:pt idx="107">
                  <c:v>4.3722309269266903E-3</c:v>
                </c:pt>
                <c:pt idx="108">
                  <c:v>4.4253142433396198E-3</c:v>
                </c:pt>
                <c:pt idx="109">
                  <c:v>4.4785662917356198E-3</c:v>
                </c:pt>
                <c:pt idx="110">
                  <c:v>4.5319858700033199E-3</c:v>
                </c:pt>
                <c:pt idx="111">
                  <c:v>4.5855717993654298E-3</c:v>
                </c:pt>
                <c:pt idx="112">
                  <c:v>4.6393229244888201E-3</c:v>
                </c:pt>
                <c:pt idx="113">
                  <c:v>4.6932381135808996E-3</c:v>
                </c:pt>
                <c:pt idx="114">
                  <c:v>4.7473162584727602E-3</c:v>
                </c:pt>
                <c:pt idx="115">
                  <c:v>4.8015562746896896E-3</c:v>
                </c:pt>
                <c:pt idx="116">
                  <c:v>4.8559571015098502E-3</c:v>
                </c:pt>
                <c:pt idx="117">
                  <c:v>4.9105177020104902E-3</c:v>
                </c:pt>
                <c:pt idx="118">
                  <c:v>4.9652370631041104E-3</c:v>
                </c:pt>
                <c:pt idx="119">
                  <c:v>5.0201141955628203E-3</c:v>
                </c:pt>
                <c:pt idx="120">
                  <c:v>5.0751481340325297E-3</c:v>
                </c:pt>
                <c:pt idx="121">
                  <c:v>5.1303379370382799E-3</c:v>
                </c:pt>
                <c:pt idx="122">
                  <c:v>5.1856826869786299E-3</c:v>
                </c:pt>
                <c:pt idx="123">
                  <c:v>5.2411814901120596E-3</c:v>
                </c:pt>
                <c:pt idx="124">
                  <c:v>5.2968334765346103E-3</c:v>
                </c:pt>
                <c:pt idx="125">
                  <c:v>5.3526378001489596E-3</c:v>
                </c:pt>
                <c:pt idx="126">
                  <c:v>5.4085936386260702E-3</c:v>
                </c:pt>
                <c:pt idx="127">
                  <c:v>5.4647001933591901E-3</c:v>
                </c:pt>
                <c:pt idx="128">
                  <c:v>5.5209566894111901E-3</c:v>
                </c:pt>
                <c:pt idx="129">
                  <c:v>5.5773623754546003E-3</c:v>
                </c:pt>
                <c:pt idx="130">
                  <c:v>5.6339165237060699E-3</c:v>
                </c:pt>
                <c:pt idx="131">
                  <c:v>5.6906184298544096E-3</c:v>
                </c:pt>
                <c:pt idx="132">
                  <c:v>5.7474674129831304E-3</c:v>
                </c:pt>
                <c:pt idx="133">
                  <c:v>5.80446281548779E-3</c:v>
                </c:pt>
                <c:pt idx="134">
                  <c:v>5.8616040029885602E-3</c:v>
                </c:pt>
                <c:pt idx="135">
                  <c:v>5.9188903642377402E-3</c:v>
                </c:pt>
                <c:pt idx="136">
                  <c:v>5.9763213110234897E-3</c:v>
                </c:pt>
                <c:pt idx="137">
                  <c:v>6.0338962780692E-3</c:v>
                </c:pt>
                <c:pt idx="138">
                  <c:v>6.0916147229293496E-3</c:v>
                </c:pt>
                <c:pt idx="139">
                  <c:v>6.1494761258817201E-3</c:v>
                </c:pt>
                <c:pt idx="140">
                  <c:v>6.2074799898170297E-3</c:v>
                </c:pt>
                <c:pt idx="141">
                  <c:v>6.2656258401249804E-3</c:v>
                </c:pt>
                <c:pt idx="142">
                  <c:v>6.3239132245781898E-3</c:v>
                </c:pt>
                <c:pt idx="143">
                  <c:v>6.3823417132136797E-3</c:v>
                </c:pt>
                <c:pt idx="144">
                  <c:v>6.4409108982123103E-3</c:v>
                </c:pt>
                <c:pt idx="145">
                  <c:v>6.4996203937760996E-3</c:v>
                </c:pt>
                <c:pt idx="146">
                  <c:v>6.5584698360044904E-3</c:v>
                </c:pt>
                <c:pt idx="147">
                  <c:v>6.6174588827685402E-3</c:v>
                </c:pt>
                <c:pt idx="148">
                  <c:v>6.6765872135844898E-3</c:v>
                </c:pt>
                <c:pt idx="149">
                  <c:v>6.7358545294861297E-3</c:v>
                </c:pt>
                <c:pt idx="150">
                  <c:v>6.7952605528965402E-3</c:v>
                </c:pt>
                <c:pt idx="151">
                  <c:v>6.8548050274989296E-3</c:v>
                </c:pt>
                <c:pt idx="152">
                  <c:v>6.91448771810788E-3</c:v>
                </c:pt>
                <c:pt idx="153">
                  <c:v>6.9743084105394898E-3</c:v>
                </c:pt>
                <c:pt idx="154">
                  <c:v>7.03426691148219E-3</c:v>
                </c:pt>
                <c:pt idx="155">
                  <c:v>7.0943630483675801E-3</c:v>
                </c:pt>
                <c:pt idx="156">
                  <c:v>7.1545966692413802E-3</c:v>
                </c:pt>
                <c:pt idx="157">
                  <c:v>7.2149676426352203E-3</c:v>
                </c:pt>
                <c:pt idx="158">
                  <c:v>7.2754758574389696E-3</c:v>
                </c:pt>
                <c:pt idx="159">
                  <c:v>7.3361212227739496E-3</c:v>
                </c:pt>
                <c:pt idx="160">
                  <c:v>7.3969036678666897E-3</c:v>
                </c:pt>
                <c:pt idx="161">
                  <c:v>7.4578231419244996E-3</c:v>
                </c:pt>
                <c:pt idx="162">
                  <c:v>7.5188796140118301E-3</c:v>
                </c:pt>
                <c:pt idx="163">
                  <c:v>7.5800730729279498E-3</c:v>
                </c:pt>
                <c:pt idx="164">
                  <c:v>7.64140352708633E-3</c:v>
                </c:pt>
                <c:pt idx="165">
                  <c:v>7.7028710043955499E-3</c:v>
                </c:pt>
                <c:pt idx="166">
                  <c:v>7.7644755521418798E-3</c:v>
                </c:pt>
                <c:pt idx="167">
                  <c:v>7.8262172368739405E-3</c:v>
                </c:pt>
                <c:pt idx="168">
                  <c:v>7.8880961442887206E-3</c:v>
                </c:pt>
                <c:pt idx="169">
                  <c:v>7.9501123791202392E-3</c:v>
                </c:pt>
                <c:pt idx="170">
                  <c:v>8.0122660650302803E-3</c:v>
                </c:pt>
                <c:pt idx="171">
                  <c:v>8.0745573445008094E-3</c:v>
                </c:pt>
                <c:pt idx="172">
                  <c:v>8.1369863787293904E-3</c:v>
                </c:pt>
                <c:pt idx="173">
                  <c:v>8.19955334752661E-3</c:v>
                </c:pt>
                <c:pt idx="174">
                  <c:v>8.2622584492159402E-3</c:v>
                </c:pt>
                <c:pt idx="175">
                  <c:v>8.3251019005365409E-3</c:v>
                </c:pt>
                <c:pt idx="176">
                  <c:v>8.3880839365483902E-3</c:v>
                </c:pt>
                <c:pt idx="177">
                  <c:v>8.4512048105401406E-3</c:v>
                </c:pt>
                <c:pt idx="178">
                  <c:v>8.5144647939398195E-3</c:v>
                </c:pt>
                <c:pt idx="179">
                  <c:v>8.5778641762284495E-3</c:v>
                </c:pt>
                <c:pt idx="180">
                  <c:v>8.6414032648564707E-3</c:v>
                </c:pt>
                <c:pt idx="181">
                  <c:v>8.7050823851629808E-3</c:v>
                </c:pt>
                <c:pt idx="182">
                  <c:v>8.7689018802986404E-3</c:v>
                </c:pt>
                <c:pt idx="183">
                  <c:v>8.8328621111505995E-3</c:v>
                </c:pt>
                <c:pt idx="184">
                  <c:v>8.8969634562716896E-3</c:v>
                </c:pt>
                <c:pt idx="185">
                  <c:v>8.96120631181185E-3</c:v>
                </c:pt>
                <c:pt idx="186">
                  <c:v>9.0255910914536098E-3</c:v>
                </c:pt>
                <c:pt idx="187">
                  <c:v>9.0901182263501308E-3</c:v>
                </c:pt>
                <c:pt idx="188">
                  <c:v>9.1547881650672E-3</c:v>
                </c:pt>
                <c:pt idx="189">
                  <c:v>9.2196013735278606E-3</c:v>
                </c:pt>
                <c:pt idx="190">
                  <c:v>9.2845583349613903E-3</c:v>
                </c:pt>
                <c:pt idx="191">
                  <c:v>9.34965954985492E-3</c:v>
                </c:pt>
                <c:pt idx="192">
                  <c:v>9.4149055359090909E-3</c:v>
                </c:pt>
                <c:pt idx="193">
                  <c:v>9.4802968279965802E-3</c:v>
                </c:pt>
                <c:pt idx="194">
                  <c:v>9.5458339781251695E-3</c:v>
                </c:pt>
                <c:pt idx="195">
                  <c:v>9.6115175554034905E-3</c:v>
                </c:pt>
                <c:pt idx="196">
                  <c:v>9.6773481460107596E-3</c:v>
                </c:pt>
                <c:pt idx="197">
                  <c:v>9.7433263531706005E-3</c:v>
                </c:pt>
                <c:pt idx="198">
                  <c:v>9.8094527971276692E-3</c:v>
                </c:pt>
                <c:pt idx="199">
                  <c:v>9.8757281151287107E-3</c:v>
                </c:pt>
                <c:pt idx="200">
                  <c:v>9.9421529614073193E-3</c:v>
                </c:pt>
                <c:pt idx="201">
                  <c:v>1.0008728007172099E-2</c:v>
                </c:pt>
                <c:pt idx="202">
                  <c:v>1.0075453940598901E-2</c:v>
                </c:pt>
                <c:pt idx="203">
                  <c:v>1.01423314668273E-2</c:v>
                </c:pt>
                <c:pt idx="204">
                  <c:v>1.02093613079601E-2</c:v>
                </c:pt>
                <c:pt idx="205">
                  <c:v>1.02765442030671E-2</c:v>
                </c:pt>
                <c:pt idx="206">
                  <c:v>1.03438809081936E-2</c:v>
                </c:pt>
                <c:pt idx="207">
                  <c:v>1.0411372196371499E-2</c:v>
                </c:pt>
                <c:pt idx="208">
                  <c:v>1.04790188576352E-2</c:v>
                </c:pt>
                <c:pt idx="209">
                  <c:v>1.05468216990418E-2</c:v>
                </c:pt>
                <c:pt idx="210">
                  <c:v>1.06147815446945E-2</c:v>
                </c:pt>
                <c:pt idx="211">
                  <c:v>1.0682899235770701E-2</c:v>
                </c:pt>
                <c:pt idx="212">
                  <c:v>1.0751175630554E-2</c:v>
                </c:pt>
                <c:pt idx="213">
                  <c:v>1.0819611604470701E-2</c:v>
                </c:pt>
                <c:pt idx="214">
                  <c:v>1.08882080501296E-2</c:v>
                </c:pt>
                <c:pt idx="215">
                  <c:v>1.0956965877367201E-2</c:v>
                </c:pt>
                <c:pt idx="216">
                  <c:v>1.1025886013295801E-2</c:v>
                </c:pt>
                <c:pt idx="217">
                  <c:v>1.1094969402357199E-2</c:v>
                </c:pt>
                <c:pt idx="218">
                  <c:v>1.1164217006379901E-2</c:v>
                </c:pt>
                <c:pt idx="219">
                  <c:v>1.12336298046407E-2</c:v>
                </c:pt>
                <c:pt idx="220">
                  <c:v>1.1303208793930901E-2</c:v>
                </c:pt>
                <c:pt idx="221">
                  <c:v>1.1372954988626499E-2</c:v>
                </c:pt>
                <c:pt idx="222">
                  <c:v>1.14428694207637E-2</c:v>
                </c:pt>
                <c:pt idx="223">
                  <c:v>1.15129531401175E-2</c:v>
                </c:pt>
                <c:pt idx="224">
                  <c:v>1.1583207214286699E-2</c:v>
                </c:pt>
                <c:pt idx="225">
                  <c:v>1.16536327287813E-2</c:v>
                </c:pt>
                <c:pt idx="226">
                  <c:v>1.1724230787116201E-2</c:v>
                </c:pt>
                <c:pt idx="227">
                  <c:v>1.1795002510909E-2</c:v>
                </c:pt>
                <c:pt idx="228">
                  <c:v>1.18659490399818E-2</c:v>
                </c:pt>
                <c:pt idx="229">
                  <c:v>1.19370715324693E-2</c:v>
                </c:pt>
                <c:pt idx="230">
                  <c:v>1.20083711649296E-2</c:v>
                </c:pt>
                <c:pt idx="231">
                  <c:v>1.20798491324618E-2</c:v>
                </c:pt>
                <c:pt idx="232">
                  <c:v>1.21515066488275E-2</c:v>
                </c:pt>
                <c:pt idx="233">
                  <c:v>1.2223344946576901E-2</c:v>
                </c:pt>
                <c:pt idx="234">
                  <c:v>1.2295365277180901E-2</c:v>
                </c:pt>
                <c:pt idx="235">
                  <c:v>1.23675689111672E-2</c:v>
                </c:pt>
                <c:pt idx="236">
                  <c:v>1.24399571382624E-2</c:v>
                </c:pt>
                <c:pt idx="237">
                  <c:v>1.2512531267538299E-2</c:v>
                </c:pt>
                <c:pt idx="238">
                  <c:v>1.2585292627564601E-2</c:v>
                </c:pt>
                <c:pt idx="239">
                  <c:v>1.26582425665658E-2</c:v>
                </c:pt>
                <c:pt idx="240">
                  <c:v>1.27313824525836E-2</c:v>
                </c:pt>
                <c:pt idx="241">
                  <c:v>1.2804713673645701E-2</c:v>
                </c:pt>
                <c:pt idx="242">
                  <c:v>1.28782376379386E-2</c:v>
                </c:pt>
                <c:pt idx="243">
                  <c:v>1.29519557739875E-2</c:v>
                </c:pt>
                <c:pt idx="244">
                  <c:v>1.30258695308401E-2</c:v>
                </c:pt>
                <c:pt idx="245">
                  <c:v>1.3099980378258E-2</c:v>
                </c:pt>
                <c:pt idx="246">
                  <c:v>1.31742898069123E-2</c:v>
                </c:pt>
                <c:pt idx="247">
                  <c:v>1.32487993285858E-2</c:v>
                </c:pt>
                <c:pt idx="248">
                  <c:v>1.33235104763814E-2</c:v>
                </c:pt>
                <c:pt idx="249">
                  <c:v>1.33984248049359E-2</c:v>
                </c:pt>
                <c:pt idx="250">
                  <c:v>1.34735438906402E-2</c:v>
                </c:pt>
                <c:pt idx="251">
                  <c:v>1.35488693318661E-2</c:v>
                </c:pt>
                <c:pt idx="252">
                  <c:v>1.36244027491989E-2</c:v>
                </c:pt>
                <c:pt idx="253">
                  <c:v>1.3700145785676399E-2</c:v>
                </c:pt>
                <c:pt idx="254">
                  <c:v>1.37761001070355E-2</c:v>
                </c:pt>
                <c:pt idx="255">
                  <c:v>1.3852267401963299E-2</c:v>
                </c:pt>
                <c:pt idx="256">
                  <c:v>1.3928649382357799E-2</c:v>
                </c:pt>
                <c:pt idx="257">
                  <c:v>1.40052477835925E-2</c:v>
                </c:pt>
                <c:pt idx="258">
                  <c:v>1.4082064364790601E-2</c:v>
                </c:pt>
                <c:pt idx="259">
                  <c:v>1.4159100909104201E-2</c:v>
                </c:pt>
                <c:pt idx="260">
                  <c:v>1.4236359224002701E-2</c:v>
                </c:pt>
                <c:pt idx="261">
                  <c:v>1.4313841141566299E-2</c:v>
                </c:pt>
                <c:pt idx="262">
                  <c:v>1.43915485187892E-2</c:v>
                </c:pt>
                <c:pt idx="263">
                  <c:v>1.44694832378893E-2</c:v>
                </c:pt>
                <c:pt idx="264">
                  <c:v>1.4547647206625399E-2</c:v>
                </c:pt>
                <c:pt idx="265">
                  <c:v>1.46260423586236E-2</c:v>
                </c:pt>
                <c:pt idx="266">
                  <c:v>1.47046706537102E-2</c:v>
                </c:pt>
                <c:pt idx="267">
                  <c:v>1.4783534078254E-2</c:v>
                </c:pt>
                <c:pt idx="268">
                  <c:v>1.4862634645516799E-2</c:v>
                </c:pt>
                <c:pt idx="269">
                  <c:v>1.49419743960118E-2</c:v>
                </c:pt>
                <c:pt idx="270">
                  <c:v>1.5021555397871899E-2</c:v>
                </c:pt>
                <c:pt idx="271">
                  <c:v>1.51013797472257E-2</c:v>
                </c:pt>
                <c:pt idx="272">
                  <c:v>1.5181449568583499E-2</c:v>
                </c:pt>
                <c:pt idx="273">
                  <c:v>1.5261767015232301E-2</c:v>
                </c:pt>
                <c:pt idx="274">
                  <c:v>1.53423342696402E-2</c:v>
                </c:pt>
                <c:pt idx="275">
                  <c:v>1.54231535438706E-2</c:v>
                </c:pt>
                <c:pt idx="276">
                  <c:v>1.55042270800062E-2</c:v>
                </c:pt>
                <c:pt idx="277">
                  <c:v>1.55855571505834E-2</c:v>
                </c:pt>
                <c:pt idx="278">
                  <c:v>1.56671460590368E-2</c:v>
                </c:pt>
                <c:pt idx="279">
                  <c:v>1.57489961401544E-2</c:v>
                </c:pt>
                <c:pt idx="280">
                  <c:v>1.58311097605431E-2</c:v>
                </c:pt>
                <c:pt idx="281">
                  <c:v>1.59134893191064E-2</c:v>
                </c:pt>
                <c:pt idx="282">
                  <c:v>1.5996137247532301E-2</c:v>
                </c:pt>
                <c:pt idx="283">
                  <c:v>1.6079056010793302E-2</c:v>
                </c:pt>
                <c:pt idx="284">
                  <c:v>1.6162248107657599E-2</c:v>
                </c:pt>
                <c:pt idx="285">
                  <c:v>1.6245716071214E-2</c:v>
                </c:pt>
                <c:pt idx="286">
                  <c:v>1.6329462469406902E-2</c:v>
                </c:pt>
                <c:pt idx="287">
                  <c:v>1.6413489905586099E-2</c:v>
                </c:pt>
                <c:pt idx="288">
                  <c:v>1.6497801019068298E-2</c:v>
                </c:pt>
                <c:pt idx="289">
                  <c:v>1.6582398485712298E-2</c:v>
                </c:pt>
                <c:pt idx="290">
                  <c:v>1.66672850185078E-2</c:v>
                </c:pt>
                <c:pt idx="291">
                  <c:v>1.6752463368178299E-2</c:v>
                </c:pt>
                <c:pt idx="292">
                  <c:v>1.6837936323798201E-2</c:v>
                </c:pt>
                <c:pt idx="293">
                  <c:v>1.69237067134244E-2</c:v>
                </c:pt>
                <c:pt idx="294">
                  <c:v>1.7009777404743499E-2</c:v>
                </c:pt>
                <c:pt idx="295">
                  <c:v>1.7096151305733099E-2</c:v>
                </c:pt>
                <c:pt idx="296">
                  <c:v>1.7182831365341E-2</c:v>
                </c:pt>
                <c:pt idx="297">
                  <c:v>1.7269820574178502E-2</c:v>
                </c:pt>
                <c:pt idx="298">
                  <c:v>1.73571219652312E-2</c:v>
                </c:pt>
                <c:pt idx="299">
                  <c:v>1.7444738614587601E-2</c:v>
                </c:pt>
                <c:pt idx="300">
                  <c:v>1.7532673642183801E-2</c:v>
                </c:pt>
                <c:pt idx="301">
                  <c:v>1.7620930212566999E-2</c:v>
                </c:pt>
                <c:pt idx="302">
                  <c:v>1.7709511535677298E-2</c:v>
                </c:pt>
                <c:pt idx="303">
                  <c:v>1.7798420867648199E-2</c:v>
                </c:pt>
                <c:pt idx="304">
                  <c:v>1.7887661511627E-2</c:v>
                </c:pt>
                <c:pt idx="305">
                  <c:v>1.7977236818614298E-2</c:v>
                </c:pt>
                <c:pt idx="306">
                  <c:v>1.8067150188324999E-2</c:v>
                </c:pt>
                <c:pt idx="307">
                  <c:v>1.8157405070069799E-2</c:v>
                </c:pt>
                <c:pt idx="308">
                  <c:v>1.8248004963657801E-2</c:v>
                </c:pt>
                <c:pt idx="309">
                  <c:v>1.8338953420323E-2</c:v>
                </c:pt>
                <c:pt idx="310">
                  <c:v>1.84302540436714E-2</c:v>
                </c:pt>
                <c:pt idx="311">
                  <c:v>1.85219104906535E-2</c:v>
                </c:pt>
                <c:pt idx="312">
                  <c:v>1.8613926472559699E-2</c:v>
                </c:pt>
                <c:pt idx="313">
                  <c:v>1.8706305756041101E-2</c:v>
                </c:pt>
                <c:pt idx="314">
                  <c:v>1.8799052164156099E-2</c:v>
                </c:pt>
                <c:pt idx="315">
                  <c:v>1.8892169577442101E-2</c:v>
                </c:pt>
                <c:pt idx="316">
                  <c:v>1.8985661935015399E-2</c:v>
                </c:pt>
                <c:pt idx="317">
                  <c:v>1.9079533235698599E-2</c:v>
                </c:pt>
                <c:pt idx="318">
                  <c:v>1.9173787539176E-2</c:v>
                </c:pt>
                <c:pt idx="319">
                  <c:v>1.9268428967179198E-2</c:v>
                </c:pt>
                <c:pt idx="320">
                  <c:v>1.9363461704702802E-2</c:v>
                </c:pt>
                <c:pt idx="321">
                  <c:v>1.94588900012507E-2</c:v>
                </c:pt>
                <c:pt idx="322">
                  <c:v>1.9554718172115699E-2</c:v>
                </c:pt>
                <c:pt idx="323">
                  <c:v>1.9650950599690999E-2</c:v>
                </c:pt>
                <c:pt idx="324">
                  <c:v>1.9747591734816501E-2</c:v>
                </c:pt>
                <c:pt idx="325">
                  <c:v>1.98446460981604E-2</c:v>
                </c:pt>
                <c:pt idx="326">
                  <c:v>1.99421182816359E-2</c:v>
                </c:pt>
                <c:pt idx="327">
                  <c:v>2.00400129498567E-2</c:v>
                </c:pt>
                <c:pt idx="328">
                  <c:v>2.0138334841629899E-2</c:v>
                </c:pt>
                <c:pt idx="329">
                  <c:v>2.02370887714888E-2</c:v>
                </c:pt>
                <c:pt idx="330">
                  <c:v>2.03362796312671E-2</c:v>
                </c:pt>
                <c:pt idx="331">
                  <c:v>2.04359123917142E-2</c:v>
                </c:pt>
                <c:pt idx="332">
                  <c:v>2.0535992104155298E-2</c:v>
                </c:pt>
                <c:pt idx="333">
                  <c:v>2.0636523902195499E-2</c:v>
                </c:pt>
                <c:pt idx="334">
                  <c:v>2.0737513003470098E-2</c:v>
                </c:pt>
                <c:pt idx="335">
                  <c:v>2.0838964711443801E-2</c:v>
                </c:pt>
                <c:pt idx="336">
                  <c:v>2.0940884417257902E-2</c:v>
                </c:pt>
                <c:pt idx="337">
                  <c:v>2.1043277601629499E-2</c:v>
                </c:pt>
                <c:pt idx="338">
                  <c:v>2.1146149836802599E-2</c:v>
                </c:pt>
                <c:pt idx="339">
                  <c:v>2.1249506788554001E-2</c:v>
                </c:pt>
                <c:pt idx="340">
                  <c:v>2.1353354218255099E-2</c:v>
                </c:pt>
                <c:pt idx="341">
                  <c:v>2.1457697984991898E-2</c:v>
                </c:pt>
                <c:pt idx="342">
                  <c:v>2.1562544047744801E-2</c:v>
                </c:pt>
                <c:pt idx="343">
                  <c:v>2.1667898467630401E-2</c:v>
                </c:pt>
                <c:pt idx="344">
                  <c:v>2.1773767410207399E-2</c:v>
                </c:pt>
                <c:pt idx="345">
                  <c:v>2.1880157147848502E-2</c:v>
                </c:pt>
                <c:pt idx="346">
                  <c:v>2.1987074062181301E-2</c:v>
                </c:pt>
                <c:pt idx="347">
                  <c:v>2.2094524646599799E-2</c:v>
                </c:pt>
                <c:pt idx="348">
                  <c:v>2.22025155088489E-2</c:v>
                </c:pt>
                <c:pt idx="349">
                  <c:v>2.2311053373685299E-2</c:v>
                </c:pt>
                <c:pt idx="350">
                  <c:v>2.24201450856166E-2</c:v>
                </c:pt>
                <c:pt idx="351">
                  <c:v>2.25297976117219E-2</c:v>
                </c:pt>
                <c:pt idx="352">
                  <c:v>2.2640018044556301E-2</c:v>
                </c:pt>
                <c:pt idx="353">
                  <c:v>2.27508136051431E-2</c:v>
                </c:pt>
                <c:pt idx="354">
                  <c:v>2.2862191646055699E-2</c:v>
                </c:pt>
                <c:pt idx="355">
                  <c:v>2.2974159654593498E-2</c:v>
                </c:pt>
                <c:pt idx="356">
                  <c:v>2.3086725256054801E-2</c:v>
                </c:pt>
                <c:pt idx="357">
                  <c:v>2.3199896217109699E-2</c:v>
                </c:pt>
                <c:pt idx="358">
                  <c:v>2.3313680449278101E-2</c:v>
                </c:pt>
                <c:pt idx="359">
                  <c:v>2.3428086012515201E-2</c:v>
                </c:pt>
                <c:pt idx="360">
                  <c:v>2.3543121118908699E-2</c:v>
                </c:pt>
                <c:pt idx="361">
                  <c:v>2.3658794136493799E-2</c:v>
                </c:pt>
                <c:pt idx="362">
                  <c:v>2.3775113593187201E-2</c:v>
                </c:pt>
                <c:pt idx="363">
                  <c:v>2.38920881808476E-2</c:v>
                </c:pt>
                <c:pt idx="364">
                  <c:v>2.4009726759465399E-2</c:v>
                </c:pt>
                <c:pt idx="365">
                  <c:v>2.4128038361488399E-2</c:v>
                </c:pt>
                <c:pt idx="366">
                  <c:v>2.42470321962872E-2</c:v>
                </c:pt>
                <c:pt idx="367">
                  <c:v>2.43667176547663E-2</c:v>
                </c:pt>
                <c:pt idx="368">
                  <c:v>2.4487104314127199E-2</c:v>
                </c:pt>
                <c:pt idx="369">
                  <c:v>2.46082019427885E-2</c:v>
                </c:pt>
                <c:pt idx="370">
                  <c:v>2.4730020505470299E-2</c:v>
                </c:pt>
                <c:pt idx="371">
                  <c:v>2.4852570168448E-2</c:v>
                </c:pt>
                <c:pt idx="372">
                  <c:v>2.4975861304984099E-2</c:v>
                </c:pt>
                <c:pt idx="373">
                  <c:v>2.5099904500944101E-2</c:v>
                </c:pt>
                <c:pt idx="374">
                  <c:v>2.5224710560604099E-2</c:v>
                </c:pt>
                <c:pt idx="375">
                  <c:v>2.5350290512657799E-2</c:v>
                </c:pt>
                <c:pt idx="376">
                  <c:v>2.5476655616432701E-2</c:v>
                </c:pt>
                <c:pt idx="377">
                  <c:v>2.5603817368321399E-2</c:v>
                </c:pt>
                <c:pt idx="378">
                  <c:v>2.5731787508440001E-2</c:v>
                </c:pt>
                <c:pt idx="379">
                  <c:v>2.58605780275208E-2</c:v>
                </c:pt>
                <c:pt idx="380">
                  <c:v>2.5990201174051399E-2</c:v>
                </c:pt>
                <c:pt idx="381">
                  <c:v>2.6120669461668099E-2</c:v>
                </c:pt>
                <c:pt idx="382">
                  <c:v>2.6251995676818001E-2</c:v>
                </c:pt>
                <c:pt idx="383">
                  <c:v>2.63841928866979E-2</c:v>
                </c:pt>
                <c:pt idx="384">
                  <c:v>2.6517274447485299E-2</c:v>
                </c:pt>
                <c:pt idx="385">
                  <c:v>2.6651254012871502E-2</c:v>
                </c:pt>
                <c:pt idx="386">
                  <c:v>2.6786145542912702E-2</c:v>
                </c:pt>
                <c:pt idx="387">
                  <c:v>2.69219633132123E-2</c:v>
                </c:pt>
                <c:pt idx="388">
                  <c:v>2.7058721924448199E-2</c:v>
                </c:pt>
                <c:pt idx="389">
                  <c:v>2.71964363122634E-2</c:v>
                </c:pt>
                <c:pt idx="390">
                  <c:v>2.7335121757533699E-2</c:v>
                </c:pt>
                <c:pt idx="391">
                  <c:v>2.7474793897032002E-2</c:v>
                </c:pt>
                <c:pt idx="392">
                  <c:v>2.76154687345069E-2</c:v>
                </c:pt>
                <c:pt idx="393">
                  <c:v>2.77571626521943E-2</c:v>
                </c:pt>
                <c:pt idx="394">
                  <c:v>2.78998924227838E-2</c:v>
                </c:pt>
                <c:pt idx="395">
                  <c:v>2.8043675221860399E-2</c:v>
                </c:pt>
                <c:pt idx="396">
                  <c:v>2.8188528640845301E-2</c:v>
                </c:pt>
                <c:pt idx="397">
                  <c:v>2.83344707004584E-2</c:v>
                </c:pt>
                <c:pt idx="398">
                  <c:v>2.8481519864730201E-2</c:v>
                </c:pt>
                <c:pt idx="399">
                  <c:v>2.8629695055587601E-2</c:v>
                </c:pt>
                <c:pt idx="400">
                  <c:v>2.8779015668043799E-2</c:v>
                </c:pt>
                <c:pt idx="401">
                  <c:v>2.89295015860223E-2</c:v>
                </c:pt>
                <c:pt idx="402">
                  <c:v>2.90811731988454E-2</c:v>
                </c:pt>
                <c:pt idx="403">
                  <c:v>2.92340514184233E-2</c:v>
                </c:pt>
                <c:pt idx="404">
                  <c:v>2.9388157697177598E-2</c:v>
                </c:pt>
                <c:pt idx="405">
                  <c:v>2.9543514046738301E-2</c:v>
                </c:pt>
                <c:pt idx="406">
                  <c:v>2.9700143057454401E-2</c:v>
                </c:pt>
                <c:pt idx="407">
                  <c:v>2.9858067918760601E-2</c:v>
                </c:pt>
                <c:pt idx="408">
                  <c:v>3.0017312440445601E-2</c:v>
                </c:pt>
                <c:pt idx="409">
                  <c:v>3.01779010748702E-2</c:v>
                </c:pt>
                <c:pt idx="410">
                  <c:v>3.0339858940186398E-2</c:v>
                </c:pt>
                <c:pt idx="411">
                  <c:v>3.0503211844612899E-2</c:v>
                </c:pt>
                <c:pt idx="412">
                  <c:v>3.0667986311822298E-2</c:v>
                </c:pt>
                <c:pt idx="413">
                  <c:v>3.0834209607506199E-2</c:v>
                </c:pt>
                <c:pt idx="414">
                  <c:v>3.1001909767178499E-2</c:v>
                </c:pt>
                <c:pt idx="415">
                  <c:v>3.1171115625292199E-2</c:v>
                </c:pt>
                <c:pt idx="416">
                  <c:v>3.1341856845741103E-2</c:v>
                </c:pt>
                <c:pt idx="417">
                  <c:v>3.1514163953826599E-2</c:v>
                </c:pt>
                <c:pt idx="418">
                  <c:v>3.1688068369776203E-2</c:v>
                </c:pt>
                <c:pt idx="419">
                  <c:v>3.1863602443903599E-2</c:v>
                </c:pt>
                <c:pt idx="420">
                  <c:v>3.2040799493507001E-2</c:v>
                </c:pt>
                <c:pt idx="421">
                  <c:v>3.2219693841611399E-2</c:v>
                </c:pt>
                <c:pt idx="422">
                  <c:v>3.2400320857664797E-2</c:v>
                </c:pt>
                <c:pt idx="423">
                  <c:v>3.2582717000308098E-2</c:v>
                </c:pt>
                <c:pt idx="424">
                  <c:v>3.2766919862346103E-2</c:v>
                </c:pt>
                <c:pt idx="425">
                  <c:v>3.2952968218058099E-2</c:v>
                </c:pt>
                <c:pt idx="426">
                  <c:v>3.3140902072993403E-2</c:v>
                </c:pt>
                <c:pt idx="427">
                  <c:v>3.33307627164105E-2</c:v>
                </c:pt>
                <c:pt idx="428">
                  <c:v>3.3522592776530899E-2</c:v>
                </c:pt>
                <c:pt idx="429">
                  <c:v>3.3716436278788599E-2</c:v>
                </c:pt>
                <c:pt idx="430">
                  <c:v>3.3912338707273698E-2</c:v>
                </c:pt>
                <c:pt idx="431">
                  <c:v>3.4110347069580299E-2</c:v>
                </c:pt>
                <c:pt idx="432">
                  <c:v>3.4310509965289102E-2</c:v>
                </c:pt>
                <c:pt idx="433">
                  <c:v>3.4512877658329701E-2</c:v>
                </c:pt>
                <c:pt idx="434">
                  <c:v>3.4717502153490697E-2</c:v>
                </c:pt>
                <c:pt idx="435">
                  <c:v>3.4924437277363302E-2</c:v>
                </c:pt>
                <c:pt idx="436">
                  <c:v>3.5133738764032203E-2</c:v>
                </c:pt>
                <c:pt idx="437">
                  <c:v>3.5345464345849301E-2</c:v>
                </c:pt>
                <c:pt idx="438">
                  <c:v>3.5559673849656803E-2</c:v>
                </c:pt>
                <c:pt idx="439">
                  <c:v>3.57764292988558E-2</c:v>
                </c:pt>
                <c:pt idx="440">
                  <c:v>3.59957950217503E-2</c:v>
                </c:pt>
                <c:pt idx="441">
                  <c:v>3.6217837766636202E-2</c:v>
                </c:pt>
                <c:pt idx="442">
                  <c:v>3.6442626824143398E-2</c:v>
                </c:pt>
                <c:pt idx="443">
                  <c:v>3.6670234157384497E-2</c:v>
                </c:pt>
                <c:pt idx="444">
                  <c:v>3.69007345405169E-2</c:v>
                </c:pt>
                <c:pt idx="445">
                  <c:v>3.7134205706376502E-2</c:v>
                </c:pt>
                <c:pt idx="446">
                  <c:v>3.7370728503903897E-2</c:v>
                </c:pt>
                <c:pt idx="447">
                  <c:v>3.76103870661521E-2</c:v>
                </c:pt>
                <c:pt idx="448">
                  <c:v>3.7853268989739397E-2</c:v>
                </c:pt>
                <c:pt idx="449">
                  <c:v>3.8099465526693202E-2</c:v>
                </c:pt>
                <c:pt idx="450">
                  <c:v>3.8349071789724902E-2</c:v>
                </c:pt>
                <c:pt idx="451">
                  <c:v>3.8602186972077498E-2</c:v>
                </c:pt>
                <c:pt idx="452">
                  <c:v>3.8858914583204403E-2</c:v>
                </c:pt>
                <c:pt idx="453">
                  <c:v>3.9119362701661199E-2</c:v>
                </c:pt>
                <c:pt idx="454">
                  <c:v>3.9383644246744197E-2</c:v>
                </c:pt>
                <c:pt idx="455">
                  <c:v>3.965187727056E-2</c:v>
                </c:pt>
                <c:pt idx="456">
                  <c:v>3.9924185272398001E-2</c:v>
                </c:pt>
                <c:pt idx="457">
                  <c:v>4.0200697537476501E-2</c:v>
                </c:pt>
                <c:pt idx="458">
                  <c:v>4.0481549502361998E-2</c:v>
                </c:pt>
                <c:pt idx="459">
                  <c:v>4.0766883149617801E-2</c:v>
                </c:pt>
                <c:pt idx="460">
                  <c:v>4.1056847434526998E-2</c:v>
                </c:pt>
                <c:pt idx="461">
                  <c:v>4.1351598747066502E-2</c:v>
                </c:pt>
                <c:pt idx="462">
                  <c:v>4.1651301412674598E-2</c:v>
                </c:pt>
                <c:pt idx="463">
                  <c:v>4.1956128235787302E-2</c:v>
                </c:pt>
                <c:pt idx="464">
                  <c:v>4.2266261090588397E-2</c:v>
                </c:pt>
                <c:pt idx="465">
                  <c:v>4.2581891563978701E-2</c:v>
                </c:pt>
                <c:pt idx="466">
                  <c:v>4.2903221656388497E-2</c:v>
                </c:pt>
                <c:pt idx="467">
                  <c:v>4.32304645467858E-2</c:v>
                </c:pt>
                <c:pt idx="468">
                  <c:v>4.3563845429051798E-2</c:v>
                </c:pt>
                <c:pt idx="469">
                  <c:v>4.3903602427855598E-2</c:v>
                </c:pt>
                <c:pt idx="470">
                  <c:v>4.4249987603251703E-2</c:v>
                </c:pt>
                <c:pt idx="471">
                  <c:v>4.46032680545028E-2</c:v>
                </c:pt>
                <c:pt idx="472">
                  <c:v>4.4963727135105401E-2</c:v>
                </c:pt>
                <c:pt idx="473">
                  <c:v>4.5331665792714297E-2</c:v>
                </c:pt>
                <c:pt idx="474">
                  <c:v>4.5707404049670802E-2</c:v>
                </c:pt>
                <c:pt idx="475">
                  <c:v>4.60912826421895E-2</c:v>
                </c:pt>
                <c:pt idx="476">
                  <c:v>4.64836648390205E-2</c:v>
                </c:pt>
                <c:pt idx="477">
                  <c:v>4.6884938463654803E-2</c:v>
                </c:pt>
                <c:pt idx="478">
                  <c:v>4.7295518147993501E-2</c:v>
                </c:pt>
                <c:pt idx="479">
                  <c:v>4.7715847849964702E-2</c:v>
                </c:pt>
                <c:pt idx="480">
                  <c:v>4.8146403673014503E-2</c:v>
                </c:pt>
                <c:pt idx="481">
                  <c:v>4.8587697031906699E-2</c:v>
                </c:pt>
                <c:pt idx="482">
                  <c:v>4.9040278217078702E-2</c:v>
                </c:pt>
                <c:pt idx="483">
                  <c:v>4.9504740419226902E-2</c:v>
                </c:pt>
                <c:pt idx="484">
                  <c:v>4.9981724287212301E-2</c:v>
                </c:pt>
                <c:pt idx="485">
                  <c:v>5.0471923106274401E-2</c:v>
                </c:pt>
                <c:pt idx="486">
                  <c:v>5.09760887005399E-2</c:v>
                </c:pt>
                <c:pt idx="487">
                  <c:v>5.1495038184721398E-2</c:v>
                </c:pt>
                <c:pt idx="488">
                  <c:v>5.2029661715738203E-2</c:v>
                </c:pt>
                <c:pt idx="489">
                  <c:v>5.2580931427138801E-2</c:v>
                </c:pt>
                <c:pt idx="490">
                  <c:v>5.3149911769412701E-2</c:v>
                </c:pt>
                <c:pt idx="491">
                  <c:v>5.3737771529925503E-2</c:v>
                </c:pt>
                <c:pt idx="492">
                  <c:v>5.4345797870416997E-2</c:v>
                </c:pt>
                <c:pt idx="493">
                  <c:v>5.4975412802028098E-2</c:v>
                </c:pt>
                <c:pt idx="494">
                  <c:v>5.5628192623380798E-2</c:v>
                </c:pt>
                <c:pt idx="495">
                  <c:v>5.6305890984261399E-2</c:v>
                </c:pt>
                <c:pt idx="496">
                  <c:v>5.7010466416848302E-2</c:v>
                </c:pt>
                <c:pt idx="497">
                  <c:v>5.7744115413559997E-2</c:v>
                </c:pt>
                <c:pt idx="498">
                  <c:v>5.8509312447217098E-2</c:v>
                </c:pt>
                <c:pt idx="499">
                  <c:v>5.9308858756612903E-2</c:v>
                </c:pt>
                <c:pt idx="500">
                  <c:v>6.0145942304352697E-2</c:v>
                </c:pt>
                <c:pt idx="501">
                  <c:v>6.1024212121384203E-2</c:v>
                </c:pt>
                <c:pt idx="502">
                  <c:v>6.19478713853574E-2</c:v>
                </c:pt>
                <c:pt idx="503">
                  <c:v>6.2921795192879895E-2</c:v>
                </c:pt>
                <c:pt idx="504">
                  <c:v>6.3951681320702905E-2</c:v>
                </c:pt>
                <c:pt idx="505">
                  <c:v>6.50442457129871E-2</c:v>
                </c:pt>
                <c:pt idx="506">
                  <c:v>6.6207479608788394E-2</c:v>
                </c:pt>
                <c:pt idx="507">
                  <c:v>6.7450993185501795E-2</c:v>
                </c:pt>
                <c:pt idx="508">
                  <c:v>6.8786483146472496E-2</c:v>
                </c:pt>
                <c:pt idx="509">
                  <c:v>6.9938360840265196E-2</c:v>
                </c:pt>
                <c:pt idx="510">
                  <c:v>7.1110719153621396E-2</c:v>
                </c:pt>
                <c:pt idx="511">
                  <c:v>7.23042816149531E-2</c:v>
                </c:pt>
                <c:pt idx="512">
                  <c:v>7.3519698554319696E-2</c:v>
                </c:pt>
                <c:pt idx="513">
                  <c:v>7.4757647983560105E-2</c:v>
                </c:pt>
                <c:pt idx="514">
                  <c:v>7.6018837043472301E-2</c:v>
                </c:pt>
                <c:pt idx="515">
                  <c:v>7.73040035408077E-2</c:v>
                </c:pt>
                <c:pt idx="516">
                  <c:v>7.8613917581626502E-2</c:v>
                </c:pt>
                <c:pt idx="517">
                  <c:v>7.9949383308128896E-2</c:v>
                </c:pt>
                <c:pt idx="518">
                  <c:v>8.1311240746672495E-2</c:v>
                </c:pt>
                <c:pt idx="519">
                  <c:v>8.2700367775363604E-2</c:v>
                </c:pt>
                <c:pt idx="520">
                  <c:v>8.4117682220338399E-2</c:v>
                </c:pt>
                <c:pt idx="521">
                  <c:v>8.5564144090660904E-2</c:v>
                </c:pt>
                <c:pt idx="522">
                  <c:v>8.7040757962646098E-2</c:v>
                </c:pt>
                <c:pt idx="523">
                  <c:v>8.8548575525408804E-2</c:v>
                </c:pt>
                <c:pt idx="524">
                  <c:v>9.0088698300503395E-2</c:v>
                </c:pt>
                <c:pt idx="525">
                  <c:v>9.1662280549729497E-2</c:v>
                </c:pt>
                <c:pt idx="526">
                  <c:v>9.3270532386486596E-2</c:v>
                </c:pt>
                <c:pt idx="527">
                  <c:v>9.4914723107527396E-2</c:v>
                </c:pt>
                <c:pt idx="528">
                  <c:v>9.6596184763582393E-2</c:v>
                </c:pt>
                <c:pt idx="529">
                  <c:v>9.8316315989119205E-2</c:v>
                </c:pt>
                <c:pt idx="530">
                  <c:v>0.10007658611350601</c:v>
                </c:pt>
                <c:pt idx="531">
                  <c:v>0.101878539578068</c:v>
                </c:pt>
                <c:pt idx="532">
                  <c:v>0.103723800685996</c:v>
                </c:pt>
                <c:pt idx="533">
                  <c:v>0.105614078714846</c:v>
                </c:pt>
                <c:pt idx="534">
                  <c:v>0.10755117342442699</c:v>
                </c:pt>
                <c:pt idx="535">
                  <c:v>0.109536980996364</c:v>
                </c:pt>
                <c:pt idx="536">
                  <c:v>0.111573500445441</c:v>
                </c:pt>
                <c:pt idx="537">
                  <c:v>0.113662840547211</c:v>
                </c:pt>
                <c:pt idx="538">
                  <c:v>0.11580722733121</c:v>
                </c:pt>
                <c:pt idx="539">
                  <c:v>0.11800901219458899</c:v>
                </c:pt>
                <c:pt idx="540">
                  <c:v>0.120270680697178</c:v>
                </c:pt>
                <c:pt idx="541">
                  <c:v>0.12259486210595</c:v>
                </c:pt>
                <c:pt idx="542">
                  <c:v>0.124984339764745</c:v>
                </c:pt>
                <c:pt idx="543">
                  <c:v>0.12744206237406699</c:v>
                </c:pt>
                <c:pt idx="544">
                  <c:v>0.12997115627585501</c:v>
                </c:pt>
                <c:pt idx="545">
                  <c:v>0.13257493884969401</c:v>
                </c:pt>
                <c:pt idx="546">
                  <c:v>0.13525693314003501</c:v>
                </c:pt>
                <c:pt idx="547">
                  <c:v>0.13802088384894401</c:v>
                </c:pt>
                <c:pt idx="548">
                  <c:v>0.140870774846027</c:v>
                </c:pt>
                <c:pt idx="549">
                  <c:v>0.14381084836678801</c:v>
                </c:pt>
                <c:pt idx="550">
                  <c:v>0.146845626093143</c:v>
                </c:pt>
                <c:pt idx="551">
                  <c:v>0.149979932335743</c:v>
                </c:pt>
                <c:pt idx="552">
                  <c:v>0.15321891956755901</c:v>
                </c:pt>
                <c:pt idx="553">
                  <c:v>0.15656809659271001</c:v>
                </c:pt>
                <c:pt idx="554">
                  <c:v>0.160033359674432</c:v>
                </c:pt>
                <c:pt idx="555">
                  <c:v>0.16362102699251099</c:v>
                </c:pt>
                <c:pt idx="556">
                  <c:v>0.16733787685448101</c:v>
                </c:pt>
                <c:pt idx="557">
                  <c:v>0.17119119014795101</c:v>
                </c:pt>
                <c:pt idx="558">
                  <c:v>0.17518879759518299</c:v>
                </c:pt>
                <c:pt idx="559">
                  <c:v>0.179339132457663</c:v>
                </c:pt>
                <c:pt idx="560">
                  <c:v>0.183651289440312</c:v>
                </c:pt>
                <c:pt idx="561">
                  <c:v>0.18813509066534001</c:v>
                </c:pt>
                <c:pt idx="562">
                  <c:v>0.19280115972829101</c:v>
                </c:pt>
                <c:pt idx="563">
                  <c:v>0.197661005018165</c:v>
                </c:pt>
                <c:pt idx="564">
                  <c:v>0.20272711368544299</c:v>
                </c:pt>
                <c:pt idx="565">
                  <c:v>0.208013057883432</c:v>
                </c:pt>
                <c:pt idx="566">
                  <c:v>0.213533615198441</c:v>
                </c:pt>
                <c:pt idx="567">
                  <c:v>0.21930490553405499</c:v>
                </c:pt>
              </c:numCache>
            </c:numRef>
          </c:xVal>
          <c:yVal>
            <c:numRef>
              <c:f>Exp_res!$CB$3:$CB$650</c:f>
              <c:numCache>
                <c:formatCode>General</c:formatCode>
                <c:ptCount val="648"/>
                <c:pt idx="0">
                  <c:v>0</c:v>
                </c:pt>
                <c:pt idx="1">
                  <c:v>1.01249999999993</c:v>
                </c:pt>
                <c:pt idx="2">
                  <c:v>3.03245012468824</c:v>
                </c:pt>
                <c:pt idx="3">
                  <c:v>5.0524002493765501</c:v>
                </c:pt>
                <c:pt idx="4">
                  <c:v>7.0723503740648503</c:v>
                </c:pt>
                <c:pt idx="5">
                  <c:v>9.0923004987531595</c:v>
                </c:pt>
                <c:pt idx="6">
                  <c:v>11.112250623441501</c:v>
                </c:pt>
                <c:pt idx="7">
                  <c:v>13.132200748129801</c:v>
                </c:pt>
                <c:pt idx="8">
                  <c:v>15.152150872818099</c:v>
                </c:pt>
                <c:pt idx="9">
                  <c:v>17.172100997506401</c:v>
                </c:pt>
                <c:pt idx="10">
                  <c:v>19.192051122194702</c:v>
                </c:pt>
                <c:pt idx="11">
                  <c:v>21.212001246882998</c:v>
                </c:pt>
                <c:pt idx="12">
                  <c:v>23.231951371571299</c:v>
                </c:pt>
                <c:pt idx="13">
                  <c:v>25.251901496259599</c:v>
                </c:pt>
                <c:pt idx="14">
                  <c:v>27.271851620947899</c:v>
                </c:pt>
                <c:pt idx="15">
                  <c:v>29.291801745636199</c:v>
                </c:pt>
                <c:pt idx="16">
                  <c:v>31.3117518703245</c:v>
                </c:pt>
                <c:pt idx="17">
                  <c:v>33.3317019950128</c:v>
                </c:pt>
                <c:pt idx="18">
                  <c:v>35.3516521197012</c:v>
                </c:pt>
                <c:pt idx="19">
                  <c:v>37.3716022443895</c:v>
                </c:pt>
                <c:pt idx="20">
                  <c:v>39.3915523690778</c:v>
                </c:pt>
                <c:pt idx="21">
                  <c:v>41.4115024937661</c:v>
                </c:pt>
                <c:pt idx="22">
                  <c:v>43.431452618454401</c:v>
                </c:pt>
                <c:pt idx="23">
                  <c:v>45.451402743142701</c:v>
                </c:pt>
                <c:pt idx="24">
                  <c:v>47.471352867831001</c:v>
                </c:pt>
                <c:pt idx="25">
                  <c:v>49.491302992519302</c:v>
                </c:pt>
                <c:pt idx="26">
                  <c:v>51.511253117207602</c:v>
                </c:pt>
                <c:pt idx="27">
                  <c:v>53.531203241895902</c:v>
                </c:pt>
                <c:pt idx="28">
                  <c:v>55.551153366584202</c:v>
                </c:pt>
                <c:pt idx="29">
                  <c:v>57.571103491272503</c:v>
                </c:pt>
                <c:pt idx="30">
                  <c:v>59.591053615960902</c:v>
                </c:pt>
                <c:pt idx="31">
                  <c:v>61.611003740649203</c:v>
                </c:pt>
                <c:pt idx="32">
                  <c:v>63.630953865337503</c:v>
                </c:pt>
                <c:pt idx="33">
                  <c:v>65.650903990025796</c:v>
                </c:pt>
                <c:pt idx="34">
                  <c:v>67.670854114714103</c:v>
                </c:pt>
                <c:pt idx="35">
                  <c:v>69.690804239402397</c:v>
                </c:pt>
                <c:pt idx="36">
                  <c:v>71.710754364090704</c:v>
                </c:pt>
                <c:pt idx="37">
                  <c:v>73.730704488778997</c:v>
                </c:pt>
                <c:pt idx="38">
                  <c:v>75.750654613467304</c:v>
                </c:pt>
                <c:pt idx="39">
                  <c:v>77.770604738155598</c:v>
                </c:pt>
                <c:pt idx="40">
                  <c:v>79.790554862843905</c:v>
                </c:pt>
                <c:pt idx="41">
                  <c:v>81.810504987532198</c:v>
                </c:pt>
                <c:pt idx="42">
                  <c:v>83.830455112220505</c:v>
                </c:pt>
                <c:pt idx="43">
                  <c:v>85.850405236908799</c:v>
                </c:pt>
                <c:pt idx="44">
                  <c:v>87.870355361597206</c:v>
                </c:pt>
                <c:pt idx="45">
                  <c:v>89.890305486285499</c:v>
                </c:pt>
                <c:pt idx="46">
                  <c:v>91.910255610973806</c:v>
                </c:pt>
                <c:pt idx="47">
                  <c:v>93.930205735662099</c:v>
                </c:pt>
                <c:pt idx="48">
                  <c:v>95.950155860350407</c:v>
                </c:pt>
                <c:pt idx="49">
                  <c:v>97.9701059850387</c:v>
                </c:pt>
                <c:pt idx="50">
                  <c:v>99.990056109727007</c:v>
                </c:pt>
                <c:pt idx="51">
                  <c:v>102.010006234415</c:v>
                </c:pt>
                <c:pt idx="52">
                  <c:v>104.02995635910401</c:v>
                </c:pt>
                <c:pt idx="53">
                  <c:v>106.049906483792</c:v>
                </c:pt>
                <c:pt idx="54">
                  <c:v>108.06985660847999</c:v>
                </c:pt>
                <c:pt idx="55">
                  <c:v>110.089806733169</c:v>
                </c:pt>
                <c:pt idx="56">
                  <c:v>112.10975685785699</c:v>
                </c:pt>
                <c:pt idx="57">
                  <c:v>114.129706982545</c:v>
                </c:pt>
                <c:pt idx="58">
                  <c:v>116.149657107233</c:v>
                </c:pt>
                <c:pt idx="59">
                  <c:v>118.169607231922</c:v>
                </c:pt>
                <c:pt idx="60">
                  <c:v>120.18955735661</c:v>
                </c:pt>
                <c:pt idx="61">
                  <c:v>122.209507481298</c:v>
                </c:pt>
                <c:pt idx="62">
                  <c:v>124.22945760598699</c:v>
                </c:pt>
                <c:pt idx="63">
                  <c:v>126.249407730675</c:v>
                </c:pt>
                <c:pt idx="64">
                  <c:v>128.26935785536301</c:v>
                </c:pt>
                <c:pt idx="65">
                  <c:v>130.289307980052</c:v>
                </c:pt>
                <c:pt idx="66">
                  <c:v>132.30925810474</c:v>
                </c:pt>
                <c:pt idx="67">
                  <c:v>134.32920822942799</c:v>
                </c:pt>
                <c:pt idx="68">
                  <c:v>136.34915835411701</c:v>
                </c:pt>
                <c:pt idx="69">
                  <c:v>138.369108478805</c:v>
                </c:pt>
                <c:pt idx="70">
                  <c:v>140.389058603493</c:v>
                </c:pt>
                <c:pt idx="71">
                  <c:v>142.40900872818099</c:v>
                </c:pt>
                <c:pt idx="72">
                  <c:v>144.42895885287001</c:v>
                </c:pt>
                <c:pt idx="73">
                  <c:v>146.44890897755801</c:v>
                </c:pt>
                <c:pt idx="74">
                  <c:v>148.468859102246</c:v>
                </c:pt>
                <c:pt idx="75">
                  <c:v>150.48880922693499</c:v>
                </c:pt>
                <c:pt idx="76">
                  <c:v>152.50875935162301</c:v>
                </c:pt>
                <c:pt idx="77">
                  <c:v>154.52870947631101</c:v>
                </c:pt>
                <c:pt idx="78">
                  <c:v>156.548659601</c:v>
                </c:pt>
                <c:pt idx="79">
                  <c:v>158.56860972568799</c:v>
                </c:pt>
                <c:pt idx="80">
                  <c:v>160.58855985037599</c:v>
                </c:pt>
                <c:pt idx="81">
                  <c:v>162.608509975065</c:v>
                </c:pt>
                <c:pt idx="82">
                  <c:v>164.628460099753</c:v>
                </c:pt>
                <c:pt idx="83">
                  <c:v>166.64841022444099</c:v>
                </c:pt>
                <c:pt idx="84">
                  <c:v>168.66836034912899</c:v>
                </c:pt>
                <c:pt idx="85">
                  <c:v>170.68831047381801</c:v>
                </c:pt>
                <c:pt idx="86">
                  <c:v>172.708260598506</c:v>
                </c:pt>
                <c:pt idx="87">
                  <c:v>174.728210723194</c:v>
                </c:pt>
                <c:pt idx="88">
                  <c:v>176.74816084788301</c:v>
                </c:pt>
                <c:pt idx="89">
                  <c:v>178.76811097257101</c:v>
                </c:pt>
                <c:pt idx="90">
                  <c:v>180.788061097259</c:v>
                </c:pt>
                <c:pt idx="91">
                  <c:v>182.80801122194799</c:v>
                </c:pt>
                <c:pt idx="92">
                  <c:v>184.82796134663599</c:v>
                </c:pt>
                <c:pt idx="93">
                  <c:v>186.84791147132401</c:v>
                </c:pt>
                <c:pt idx="94">
                  <c:v>188.867861596013</c:v>
                </c:pt>
                <c:pt idx="95">
                  <c:v>190.887811720701</c:v>
                </c:pt>
                <c:pt idx="96">
                  <c:v>192.90776184538899</c:v>
                </c:pt>
                <c:pt idx="97">
                  <c:v>194.92771197007701</c:v>
                </c:pt>
                <c:pt idx="98">
                  <c:v>196.947662094766</c:v>
                </c:pt>
                <c:pt idx="99">
                  <c:v>198.967612219454</c:v>
                </c:pt>
                <c:pt idx="100">
                  <c:v>200.98756234414199</c:v>
                </c:pt>
                <c:pt idx="101">
                  <c:v>203.00751246883101</c:v>
                </c:pt>
                <c:pt idx="102">
                  <c:v>205.027462593519</c:v>
                </c:pt>
                <c:pt idx="103">
                  <c:v>207.047412718207</c:v>
                </c:pt>
                <c:pt idx="104">
                  <c:v>209.06736284289599</c:v>
                </c:pt>
                <c:pt idx="105">
                  <c:v>211.08731296758401</c:v>
                </c:pt>
                <c:pt idx="106">
                  <c:v>213.10726309227201</c:v>
                </c:pt>
                <c:pt idx="107">
                  <c:v>215.12721321696</c:v>
                </c:pt>
                <c:pt idx="108">
                  <c:v>217.14716334164899</c:v>
                </c:pt>
                <c:pt idx="109">
                  <c:v>219.16711346633701</c:v>
                </c:pt>
                <c:pt idx="110">
                  <c:v>221.18706359102501</c:v>
                </c:pt>
                <c:pt idx="111">
                  <c:v>223.207013715714</c:v>
                </c:pt>
                <c:pt idx="112">
                  <c:v>225.22696384040199</c:v>
                </c:pt>
                <c:pt idx="113">
                  <c:v>227.24691396508999</c:v>
                </c:pt>
                <c:pt idx="114">
                  <c:v>229.26686408977901</c:v>
                </c:pt>
                <c:pt idx="115">
                  <c:v>231.286814214467</c:v>
                </c:pt>
                <c:pt idx="116">
                  <c:v>233.306764339155</c:v>
                </c:pt>
                <c:pt idx="117">
                  <c:v>235.32671446384401</c:v>
                </c:pt>
                <c:pt idx="118">
                  <c:v>237.34666458853201</c:v>
                </c:pt>
                <c:pt idx="119">
                  <c:v>239.36661471322</c:v>
                </c:pt>
                <c:pt idx="120">
                  <c:v>241.386564837908</c:v>
                </c:pt>
                <c:pt idx="121">
                  <c:v>243.40651496259699</c:v>
                </c:pt>
                <c:pt idx="122">
                  <c:v>245.42646508728501</c:v>
                </c:pt>
                <c:pt idx="123">
                  <c:v>247.446415211973</c:v>
                </c:pt>
                <c:pt idx="124">
                  <c:v>249.46636533666199</c:v>
                </c:pt>
                <c:pt idx="125">
                  <c:v>251.48631546134999</c:v>
                </c:pt>
                <c:pt idx="126">
                  <c:v>253.50626558603801</c:v>
                </c:pt>
                <c:pt idx="127">
                  <c:v>255.526215710727</c:v>
                </c:pt>
                <c:pt idx="128">
                  <c:v>257.54616583541502</c:v>
                </c:pt>
                <c:pt idx="129">
                  <c:v>259.56611596010299</c:v>
                </c:pt>
                <c:pt idx="130">
                  <c:v>261.58606608479198</c:v>
                </c:pt>
                <c:pt idx="131">
                  <c:v>263.60601620948</c:v>
                </c:pt>
                <c:pt idx="132">
                  <c:v>265.62596633416803</c:v>
                </c:pt>
                <c:pt idx="133">
                  <c:v>267.64591645885599</c:v>
                </c:pt>
                <c:pt idx="134">
                  <c:v>269.66586658354498</c:v>
                </c:pt>
                <c:pt idx="135">
                  <c:v>271.68581670823301</c:v>
                </c:pt>
                <c:pt idx="136">
                  <c:v>273.70576683292097</c:v>
                </c:pt>
                <c:pt idx="137">
                  <c:v>275.72571695761002</c:v>
                </c:pt>
                <c:pt idx="138">
                  <c:v>277.74566708229798</c:v>
                </c:pt>
                <c:pt idx="139">
                  <c:v>279.76561720698601</c:v>
                </c:pt>
                <c:pt idx="140">
                  <c:v>281.785567331675</c:v>
                </c:pt>
                <c:pt idx="141">
                  <c:v>283.80551745636302</c:v>
                </c:pt>
                <c:pt idx="142">
                  <c:v>285.82546758105099</c:v>
                </c:pt>
                <c:pt idx="143">
                  <c:v>287.84541770573998</c:v>
                </c:pt>
                <c:pt idx="144">
                  <c:v>289.865367830428</c:v>
                </c:pt>
                <c:pt idx="145">
                  <c:v>291.88531795511602</c:v>
                </c:pt>
                <c:pt idx="146">
                  <c:v>293.90526807980399</c:v>
                </c:pt>
                <c:pt idx="147">
                  <c:v>295.92521820449298</c:v>
                </c:pt>
                <c:pt idx="148">
                  <c:v>297.945168329181</c:v>
                </c:pt>
                <c:pt idx="149">
                  <c:v>299.96511845386902</c:v>
                </c:pt>
                <c:pt idx="150">
                  <c:v>301.98506857855801</c:v>
                </c:pt>
                <c:pt idx="151">
                  <c:v>304.00501870324598</c:v>
                </c:pt>
                <c:pt idx="152">
                  <c:v>306.024968827934</c:v>
                </c:pt>
                <c:pt idx="153">
                  <c:v>308.04491895262299</c:v>
                </c:pt>
                <c:pt idx="154">
                  <c:v>310.06486907731102</c:v>
                </c:pt>
                <c:pt idx="155">
                  <c:v>312.08481920199898</c:v>
                </c:pt>
                <c:pt idx="156">
                  <c:v>314.10476932668797</c:v>
                </c:pt>
                <c:pt idx="157">
                  <c:v>316.124719451376</c:v>
                </c:pt>
                <c:pt idx="158">
                  <c:v>318.14466957606402</c:v>
                </c:pt>
                <c:pt idx="159">
                  <c:v>320.16461970075301</c:v>
                </c:pt>
                <c:pt idx="160">
                  <c:v>322.18456982544097</c:v>
                </c:pt>
                <c:pt idx="161">
                  <c:v>324.204519950129</c:v>
                </c:pt>
                <c:pt idx="162">
                  <c:v>326.22447007481702</c:v>
                </c:pt>
                <c:pt idx="163">
                  <c:v>328.24442019950601</c:v>
                </c:pt>
                <c:pt idx="164">
                  <c:v>330.26437032419398</c:v>
                </c:pt>
                <c:pt idx="165">
                  <c:v>332.284320448882</c:v>
                </c:pt>
                <c:pt idx="166">
                  <c:v>334.30427057357099</c:v>
                </c:pt>
                <c:pt idx="167">
                  <c:v>336.32422069825901</c:v>
                </c:pt>
                <c:pt idx="168">
                  <c:v>338.34417082294698</c:v>
                </c:pt>
                <c:pt idx="169">
                  <c:v>340.36412094763602</c:v>
                </c:pt>
                <c:pt idx="170">
                  <c:v>342.38407107232399</c:v>
                </c:pt>
                <c:pt idx="171">
                  <c:v>344.40402119701201</c:v>
                </c:pt>
                <c:pt idx="172">
                  <c:v>346.42397132169998</c:v>
                </c:pt>
                <c:pt idx="173">
                  <c:v>348.44392144638903</c:v>
                </c:pt>
                <c:pt idx="174">
                  <c:v>350.46387157107699</c:v>
                </c:pt>
                <c:pt idx="175">
                  <c:v>352.48382169576502</c:v>
                </c:pt>
                <c:pt idx="176">
                  <c:v>354.50377182045401</c:v>
                </c:pt>
                <c:pt idx="177">
                  <c:v>356.52372194514197</c:v>
                </c:pt>
                <c:pt idx="178">
                  <c:v>358.54367206983</c:v>
                </c:pt>
                <c:pt idx="179">
                  <c:v>360.56362219451898</c:v>
                </c:pt>
                <c:pt idx="180">
                  <c:v>362.58357231920701</c:v>
                </c:pt>
                <c:pt idx="181">
                  <c:v>364.60352244389497</c:v>
                </c:pt>
                <c:pt idx="182">
                  <c:v>366.62347256858402</c:v>
                </c:pt>
                <c:pt idx="183">
                  <c:v>368.64342269327199</c:v>
                </c:pt>
                <c:pt idx="184">
                  <c:v>370.66337281796001</c:v>
                </c:pt>
                <c:pt idx="185">
                  <c:v>372.68332294264798</c:v>
                </c:pt>
                <c:pt idx="186">
                  <c:v>374.70327306733702</c:v>
                </c:pt>
                <c:pt idx="187">
                  <c:v>376.72322319202499</c:v>
                </c:pt>
                <c:pt idx="188">
                  <c:v>378.74317331671301</c:v>
                </c:pt>
                <c:pt idx="189">
                  <c:v>380.763123441402</c:v>
                </c:pt>
                <c:pt idx="190">
                  <c:v>382.78307356609002</c:v>
                </c:pt>
                <c:pt idx="191">
                  <c:v>384.80302369077799</c:v>
                </c:pt>
                <c:pt idx="192">
                  <c:v>386.82297381546698</c:v>
                </c:pt>
                <c:pt idx="193">
                  <c:v>388.842923940155</c:v>
                </c:pt>
                <c:pt idx="194">
                  <c:v>390.86287406484303</c:v>
                </c:pt>
                <c:pt idx="195">
                  <c:v>392.88282418953202</c:v>
                </c:pt>
                <c:pt idx="196">
                  <c:v>394.90277431421998</c:v>
                </c:pt>
                <c:pt idx="197">
                  <c:v>396.92272443890801</c:v>
                </c:pt>
                <c:pt idx="198">
                  <c:v>398.94267456359597</c:v>
                </c:pt>
                <c:pt idx="199">
                  <c:v>400.96262468828502</c:v>
                </c:pt>
                <c:pt idx="200">
                  <c:v>402.98257481297298</c:v>
                </c:pt>
                <c:pt idx="201">
                  <c:v>405.00252493766101</c:v>
                </c:pt>
                <c:pt idx="202">
                  <c:v>407.02247506235</c:v>
                </c:pt>
                <c:pt idx="203">
                  <c:v>409.04242518703802</c:v>
                </c:pt>
                <c:pt idx="204">
                  <c:v>411.06237531172599</c:v>
                </c:pt>
                <c:pt idx="205">
                  <c:v>413.08232543641498</c:v>
                </c:pt>
                <c:pt idx="206">
                  <c:v>415.102275561103</c:v>
                </c:pt>
                <c:pt idx="207">
                  <c:v>417.12222568579102</c:v>
                </c:pt>
                <c:pt idx="208">
                  <c:v>419.14217581048001</c:v>
                </c:pt>
                <c:pt idx="209">
                  <c:v>421.16212593516798</c:v>
                </c:pt>
                <c:pt idx="210">
                  <c:v>423.182076059856</c:v>
                </c:pt>
                <c:pt idx="211">
                  <c:v>425.20202618454499</c:v>
                </c:pt>
                <c:pt idx="212">
                  <c:v>427.22197630923301</c:v>
                </c:pt>
                <c:pt idx="213">
                  <c:v>429.24192643392098</c:v>
                </c:pt>
                <c:pt idx="214">
                  <c:v>431.261876558609</c:v>
                </c:pt>
                <c:pt idx="215">
                  <c:v>433.28182668329799</c:v>
                </c:pt>
                <c:pt idx="216">
                  <c:v>435.30177680798602</c:v>
                </c:pt>
                <c:pt idx="217">
                  <c:v>437.32172693267398</c:v>
                </c:pt>
                <c:pt idx="218">
                  <c:v>439.34167705736297</c:v>
                </c:pt>
                <c:pt idx="219">
                  <c:v>441.361627182051</c:v>
                </c:pt>
                <c:pt idx="220">
                  <c:v>443.38157730673902</c:v>
                </c:pt>
                <c:pt idx="221">
                  <c:v>445.40152743142801</c:v>
                </c:pt>
                <c:pt idx="222">
                  <c:v>447.42147755611597</c:v>
                </c:pt>
                <c:pt idx="223">
                  <c:v>449.441427680804</c:v>
                </c:pt>
                <c:pt idx="224">
                  <c:v>451.46137780549299</c:v>
                </c:pt>
                <c:pt idx="225">
                  <c:v>453.48132793018101</c:v>
                </c:pt>
                <c:pt idx="226">
                  <c:v>455.50127805486898</c:v>
                </c:pt>
                <c:pt idx="227">
                  <c:v>457.521228179557</c:v>
                </c:pt>
                <c:pt idx="228">
                  <c:v>459.54117830424599</c:v>
                </c:pt>
                <c:pt idx="229">
                  <c:v>461.56112842893401</c:v>
                </c:pt>
                <c:pt idx="230">
                  <c:v>463.58107855362198</c:v>
                </c:pt>
                <c:pt idx="231">
                  <c:v>465.60102867831102</c:v>
                </c:pt>
                <c:pt idx="232">
                  <c:v>467.62097880299899</c:v>
                </c:pt>
                <c:pt idx="233">
                  <c:v>469.64092892768701</c:v>
                </c:pt>
                <c:pt idx="234">
                  <c:v>471.660879052376</c:v>
                </c:pt>
                <c:pt idx="235">
                  <c:v>473.68082917706403</c:v>
                </c:pt>
                <c:pt idx="236">
                  <c:v>475.70077930175199</c:v>
                </c:pt>
                <c:pt idx="237">
                  <c:v>477.72072942644002</c:v>
                </c:pt>
                <c:pt idx="238">
                  <c:v>479.74067955112901</c:v>
                </c:pt>
                <c:pt idx="239">
                  <c:v>481.76062967581697</c:v>
                </c:pt>
                <c:pt idx="240">
                  <c:v>483.780579800505</c:v>
                </c:pt>
                <c:pt idx="241">
                  <c:v>485.80052992519398</c:v>
                </c:pt>
                <c:pt idx="242">
                  <c:v>487.82048004988201</c:v>
                </c:pt>
                <c:pt idx="243">
                  <c:v>489.84043017456997</c:v>
                </c:pt>
                <c:pt idx="244">
                  <c:v>491.86038029925902</c:v>
                </c:pt>
                <c:pt idx="245">
                  <c:v>493.88033042394699</c:v>
                </c:pt>
                <c:pt idx="246">
                  <c:v>495.90028054863501</c:v>
                </c:pt>
                <c:pt idx="247">
                  <c:v>497.920230673324</c:v>
                </c:pt>
                <c:pt idx="248">
                  <c:v>499.94018079801202</c:v>
                </c:pt>
                <c:pt idx="249">
                  <c:v>501.96013092269999</c:v>
                </c:pt>
                <c:pt idx="250">
                  <c:v>503.98008104738898</c:v>
                </c:pt>
                <c:pt idx="251">
                  <c:v>506.000031172077</c:v>
                </c:pt>
                <c:pt idx="252">
                  <c:v>508.01998129676502</c:v>
                </c:pt>
                <c:pt idx="253">
                  <c:v>510.03993142145299</c:v>
                </c:pt>
                <c:pt idx="254">
                  <c:v>512.05988154614204</c:v>
                </c:pt>
                <c:pt idx="255">
                  <c:v>514.07983167083</c:v>
                </c:pt>
                <c:pt idx="256">
                  <c:v>516.09978179551797</c:v>
                </c:pt>
                <c:pt idx="257">
                  <c:v>518.11973192020696</c:v>
                </c:pt>
                <c:pt idx="258">
                  <c:v>520.13968204489504</c:v>
                </c:pt>
                <c:pt idx="259">
                  <c:v>522.15963216958301</c:v>
                </c:pt>
                <c:pt idx="260">
                  <c:v>524.179582294272</c:v>
                </c:pt>
                <c:pt idx="261">
                  <c:v>526.19953241895996</c:v>
                </c:pt>
                <c:pt idx="262">
                  <c:v>528.21948254364804</c:v>
                </c:pt>
                <c:pt idx="263">
                  <c:v>530.23943266833601</c:v>
                </c:pt>
                <c:pt idx="264">
                  <c:v>532.259382793025</c:v>
                </c:pt>
                <c:pt idx="265">
                  <c:v>534.27933291771296</c:v>
                </c:pt>
                <c:pt idx="266">
                  <c:v>536.29928304240104</c:v>
                </c:pt>
                <c:pt idx="267">
                  <c:v>538.31923316709003</c:v>
                </c:pt>
                <c:pt idx="268">
                  <c:v>540.339183291778</c:v>
                </c:pt>
                <c:pt idx="269">
                  <c:v>542.35913341646597</c:v>
                </c:pt>
                <c:pt idx="270">
                  <c:v>544.37908354115496</c:v>
                </c:pt>
                <c:pt idx="271">
                  <c:v>546.39903366584304</c:v>
                </c:pt>
                <c:pt idx="272">
                  <c:v>548.418983790531</c:v>
                </c:pt>
                <c:pt idx="273">
                  <c:v>550.43893391521999</c:v>
                </c:pt>
                <c:pt idx="274">
                  <c:v>552.45888403990796</c:v>
                </c:pt>
                <c:pt idx="275">
                  <c:v>554.47883416459604</c:v>
                </c:pt>
                <c:pt idx="276">
                  <c:v>556.49878428928503</c:v>
                </c:pt>
                <c:pt idx="277">
                  <c:v>558.51873441397299</c:v>
                </c:pt>
                <c:pt idx="278">
                  <c:v>560.53868453866096</c:v>
                </c:pt>
                <c:pt idx="279">
                  <c:v>562.55863466334904</c:v>
                </c:pt>
                <c:pt idx="280">
                  <c:v>564.57858478803803</c:v>
                </c:pt>
                <c:pt idx="281">
                  <c:v>566.598534912726</c:v>
                </c:pt>
                <c:pt idx="282">
                  <c:v>568.61848503741396</c:v>
                </c:pt>
                <c:pt idx="283">
                  <c:v>570.63843516210295</c:v>
                </c:pt>
                <c:pt idx="284">
                  <c:v>572.65838528679103</c:v>
                </c:pt>
                <c:pt idx="285">
                  <c:v>574.678335411479</c:v>
                </c:pt>
                <c:pt idx="286">
                  <c:v>576.69828553616799</c:v>
                </c:pt>
                <c:pt idx="287">
                  <c:v>578.71823566085595</c:v>
                </c:pt>
                <c:pt idx="288">
                  <c:v>580.73818578554403</c:v>
                </c:pt>
                <c:pt idx="289">
                  <c:v>582.758135910232</c:v>
                </c:pt>
                <c:pt idx="290">
                  <c:v>584.77808603492099</c:v>
                </c:pt>
                <c:pt idx="291">
                  <c:v>586.79803615960896</c:v>
                </c:pt>
                <c:pt idx="292">
                  <c:v>588.81798628429704</c:v>
                </c:pt>
                <c:pt idx="293">
                  <c:v>590.83793640898602</c:v>
                </c:pt>
                <c:pt idx="294">
                  <c:v>592.85788653367399</c:v>
                </c:pt>
                <c:pt idx="295">
                  <c:v>594.87783665836196</c:v>
                </c:pt>
                <c:pt idx="296">
                  <c:v>596.89778678305095</c:v>
                </c:pt>
                <c:pt idx="297">
                  <c:v>598.91773690773903</c:v>
                </c:pt>
                <c:pt idx="298">
                  <c:v>600.93768703242699</c:v>
                </c:pt>
                <c:pt idx="299">
                  <c:v>602.95763715711598</c:v>
                </c:pt>
                <c:pt idx="300">
                  <c:v>604.97758728180395</c:v>
                </c:pt>
                <c:pt idx="301">
                  <c:v>606.99753740649203</c:v>
                </c:pt>
                <c:pt idx="302">
                  <c:v>609.01748753118</c:v>
                </c:pt>
                <c:pt idx="303">
                  <c:v>611.03743765586898</c:v>
                </c:pt>
                <c:pt idx="304">
                  <c:v>613.05738778055695</c:v>
                </c:pt>
                <c:pt idx="305">
                  <c:v>615.07733790524503</c:v>
                </c:pt>
                <c:pt idx="306">
                  <c:v>617.09728802993402</c:v>
                </c:pt>
                <c:pt idx="307">
                  <c:v>619.11723815462199</c:v>
                </c:pt>
                <c:pt idx="308">
                  <c:v>621.13718827930995</c:v>
                </c:pt>
                <c:pt idx="309">
                  <c:v>623.15713840399906</c:v>
                </c:pt>
                <c:pt idx="310">
                  <c:v>625.17708852868702</c:v>
                </c:pt>
                <c:pt idx="311">
                  <c:v>627.19703865337499</c:v>
                </c:pt>
                <c:pt idx="312">
                  <c:v>629.21698877806398</c:v>
                </c:pt>
                <c:pt idx="313">
                  <c:v>631.23693890275194</c:v>
                </c:pt>
                <c:pt idx="314">
                  <c:v>633.25688902744002</c:v>
                </c:pt>
                <c:pt idx="315">
                  <c:v>635.27683915212799</c:v>
                </c:pt>
                <c:pt idx="316">
                  <c:v>637.29678927681698</c:v>
                </c:pt>
                <c:pt idx="317">
                  <c:v>639.31673940150495</c:v>
                </c:pt>
                <c:pt idx="318">
                  <c:v>641.33668952619303</c:v>
                </c:pt>
                <c:pt idx="319">
                  <c:v>643.35663965088202</c:v>
                </c:pt>
                <c:pt idx="320">
                  <c:v>645.37658977556998</c:v>
                </c:pt>
                <c:pt idx="321">
                  <c:v>647.39653990025795</c:v>
                </c:pt>
                <c:pt idx="322">
                  <c:v>649.41649002494705</c:v>
                </c:pt>
                <c:pt idx="323">
                  <c:v>651.43644014963502</c:v>
                </c:pt>
                <c:pt idx="324">
                  <c:v>653.45639027432298</c:v>
                </c:pt>
                <c:pt idx="325">
                  <c:v>655.47634039901197</c:v>
                </c:pt>
                <c:pt idx="326">
                  <c:v>657.49629052370005</c:v>
                </c:pt>
                <c:pt idx="327">
                  <c:v>659.51624064838802</c:v>
                </c:pt>
                <c:pt idx="328">
                  <c:v>661.53619077307599</c:v>
                </c:pt>
                <c:pt idx="329">
                  <c:v>663.55614089776498</c:v>
                </c:pt>
                <c:pt idx="330">
                  <c:v>665.57609102245306</c:v>
                </c:pt>
                <c:pt idx="331">
                  <c:v>667.59604114714102</c:v>
                </c:pt>
                <c:pt idx="332">
                  <c:v>669.61599127183001</c:v>
                </c:pt>
                <c:pt idx="333">
                  <c:v>671.63594139651798</c:v>
                </c:pt>
                <c:pt idx="334">
                  <c:v>673.65589152120594</c:v>
                </c:pt>
                <c:pt idx="335">
                  <c:v>675.67584164589505</c:v>
                </c:pt>
                <c:pt idx="336">
                  <c:v>677.69579177058301</c:v>
                </c:pt>
                <c:pt idx="337">
                  <c:v>679.71574189527098</c:v>
                </c:pt>
                <c:pt idx="338">
                  <c:v>681.73569201995997</c:v>
                </c:pt>
                <c:pt idx="339">
                  <c:v>683.75564214464805</c:v>
                </c:pt>
                <c:pt idx="340">
                  <c:v>685.77559226933602</c:v>
                </c:pt>
                <c:pt idx="341">
                  <c:v>687.79554239402501</c:v>
                </c:pt>
                <c:pt idx="342">
                  <c:v>689.81549251871297</c:v>
                </c:pt>
                <c:pt idx="343">
                  <c:v>691.83544264340105</c:v>
                </c:pt>
                <c:pt idx="344">
                  <c:v>693.85539276808902</c:v>
                </c:pt>
                <c:pt idx="345">
                  <c:v>695.87534289277801</c:v>
                </c:pt>
                <c:pt idx="346">
                  <c:v>697.89529301746597</c:v>
                </c:pt>
                <c:pt idx="347">
                  <c:v>699.91524314215405</c:v>
                </c:pt>
                <c:pt idx="348">
                  <c:v>701.93519326684304</c:v>
                </c:pt>
                <c:pt idx="349">
                  <c:v>703.95514339153101</c:v>
                </c:pt>
                <c:pt idx="350">
                  <c:v>705.97509351621898</c:v>
                </c:pt>
                <c:pt idx="351">
                  <c:v>707.99504364090797</c:v>
                </c:pt>
                <c:pt idx="352">
                  <c:v>710.01499376559605</c:v>
                </c:pt>
                <c:pt idx="353">
                  <c:v>712.03494389028401</c:v>
                </c:pt>
                <c:pt idx="354">
                  <c:v>714.05489401497198</c:v>
                </c:pt>
                <c:pt idx="355">
                  <c:v>716.07484413966097</c:v>
                </c:pt>
                <c:pt idx="356">
                  <c:v>718.09479426434905</c:v>
                </c:pt>
                <c:pt idx="357">
                  <c:v>720.11474438903701</c:v>
                </c:pt>
                <c:pt idx="358">
                  <c:v>722.134694513726</c:v>
                </c:pt>
                <c:pt idx="359">
                  <c:v>724.15464463841397</c:v>
                </c:pt>
                <c:pt idx="360">
                  <c:v>726.17459476310205</c:v>
                </c:pt>
                <c:pt idx="361">
                  <c:v>728.19454488779104</c:v>
                </c:pt>
                <c:pt idx="362">
                  <c:v>730.21449501247901</c:v>
                </c:pt>
                <c:pt idx="363">
                  <c:v>732.23444513716697</c:v>
                </c:pt>
                <c:pt idx="364">
                  <c:v>734.25439526185596</c:v>
                </c:pt>
                <c:pt idx="365">
                  <c:v>736.27434538654404</c:v>
                </c:pt>
                <c:pt idx="366">
                  <c:v>738.29429551123201</c:v>
                </c:pt>
                <c:pt idx="367">
                  <c:v>740.31424563591997</c:v>
                </c:pt>
                <c:pt idx="368">
                  <c:v>742.33419576060896</c:v>
                </c:pt>
                <c:pt idx="369">
                  <c:v>744.35414588529704</c:v>
                </c:pt>
                <c:pt idx="370">
                  <c:v>746.37409600998501</c:v>
                </c:pt>
                <c:pt idx="371">
                  <c:v>748.394046134674</c:v>
                </c:pt>
                <c:pt idx="372">
                  <c:v>750.41399625936197</c:v>
                </c:pt>
                <c:pt idx="373">
                  <c:v>752.43394638405005</c:v>
                </c:pt>
                <c:pt idx="374">
                  <c:v>754.45389650873904</c:v>
                </c:pt>
                <c:pt idx="375">
                  <c:v>756.473846633427</c:v>
                </c:pt>
                <c:pt idx="376">
                  <c:v>758.49379675811497</c:v>
                </c:pt>
                <c:pt idx="377">
                  <c:v>760.51374688280396</c:v>
                </c:pt>
                <c:pt idx="378">
                  <c:v>762.53369700749204</c:v>
                </c:pt>
                <c:pt idx="379">
                  <c:v>764.55364713218</c:v>
                </c:pt>
                <c:pt idx="380">
                  <c:v>766.57359725686797</c:v>
                </c:pt>
                <c:pt idx="381">
                  <c:v>768.59354738155696</c:v>
                </c:pt>
                <c:pt idx="382">
                  <c:v>770.61349750624504</c:v>
                </c:pt>
                <c:pt idx="383">
                  <c:v>772.63344763093301</c:v>
                </c:pt>
                <c:pt idx="384">
                  <c:v>774.653397755622</c:v>
                </c:pt>
                <c:pt idx="385">
                  <c:v>776.67334788030996</c:v>
                </c:pt>
                <c:pt idx="386">
                  <c:v>778.69329800499804</c:v>
                </c:pt>
                <c:pt idx="387">
                  <c:v>780.71324812968703</c:v>
                </c:pt>
                <c:pt idx="388">
                  <c:v>782.733198254375</c:v>
                </c:pt>
                <c:pt idx="389">
                  <c:v>784.75314837906296</c:v>
                </c:pt>
                <c:pt idx="390">
                  <c:v>786.77309850375104</c:v>
                </c:pt>
                <c:pt idx="391">
                  <c:v>788.79304862844003</c:v>
                </c:pt>
                <c:pt idx="392">
                  <c:v>790.812998753128</c:v>
                </c:pt>
                <c:pt idx="393">
                  <c:v>792.83294887781597</c:v>
                </c:pt>
                <c:pt idx="394">
                  <c:v>794.85289900250496</c:v>
                </c:pt>
                <c:pt idx="395">
                  <c:v>796.87284912719304</c:v>
                </c:pt>
                <c:pt idx="396">
                  <c:v>798.892799251881</c:v>
                </c:pt>
                <c:pt idx="397">
                  <c:v>800.91274937656999</c:v>
                </c:pt>
                <c:pt idx="398">
                  <c:v>802.93269950125796</c:v>
                </c:pt>
                <c:pt idx="399">
                  <c:v>804.95264962594604</c:v>
                </c:pt>
                <c:pt idx="400">
                  <c:v>806.97259975063503</c:v>
                </c:pt>
                <c:pt idx="401">
                  <c:v>808.99254987532299</c:v>
                </c:pt>
                <c:pt idx="402">
                  <c:v>811.01250000001096</c:v>
                </c:pt>
                <c:pt idx="403">
                  <c:v>813.03245012469995</c:v>
                </c:pt>
                <c:pt idx="404">
                  <c:v>815.05240024938803</c:v>
                </c:pt>
                <c:pt idx="405">
                  <c:v>817.072350374076</c:v>
                </c:pt>
                <c:pt idx="406">
                  <c:v>819.09230049876396</c:v>
                </c:pt>
                <c:pt idx="407">
                  <c:v>821.11225062345295</c:v>
                </c:pt>
                <c:pt idx="408">
                  <c:v>823.13220074814103</c:v>
                </c:pt>
                <c:pt idx="409">
                  <c:v>825.152150872829</c:v>
                </c:pt>
                <c:pt idx="410">
                  <c:v>827.17210099751799</c:v>
                </c:pt>
                <c:pt idx="411">
                  <c:v>829.19205112220595</c:v>
                </c:pt>
                <c:pt idx="412">
                  <c:v>831.21200124689403</c:v>
                </c:pt>
                <c:pt idx="413">
                  <c:v>833.23195137158302</c:v>
                </c:pt>
                <c:pt idx="414">
                  <c:v>835.25190149627099</c:v>
                </c:pt>
                <c:pt idx="415">
                  <c:v>837.27185162095896</c:v>
                </c:pt>
                <c:pt idx="416">
                  <c:v>839.29180174564794</c:v>
                </c:pt>
                <c:pt idx="417">
                  <c:v>841.31175187033602</c:v>
                </c:pt>
                <c:pt idx="418">
                  <c:v>843.33170199502399</c:v>
                </c:pt>
                <c:pt idx="419">
                  <c:v>845.35165211971196</c:v>
                </c:pt>
                <c:pt idx="420">
                  <c:v>847.37160224440095</c:v>
                </c:pt>
                <c:pt idx="421">
                  <c:v>849.39155236908903</c:v>
                </c:pt>
                <c:pt idx="422">
                  <c:v>851.41150249377699</c:v>
                </c:pt>
                <c:pt idx="423">
                  <c:v>853.43145261846598</c:v>
                </c:pt>
                <c:pt idx="424">
                  <c:v>855.45140274315395</c:v>
                </c:pt>
                <c:pt idx="425">
                  <c:v>857.47135286784203</c:v>
                </c:pt>
                <c:pt idx="426">
                  <c:v>859.49130299253102</c:v>
                </c:pt>
                <c:pt idx="427">
                  <c:v>861.51125311721898</c:v>
                </c:pt>
                <c:pt idx="428">
                  <c:v>863.53120324190695</c:v>
                </c:pt>
                <c:pt idx="429">
                  <c:v>865.55115336659605</c:v>
                </c:pt>
                <c:pt idx="430">
                  <c:v>867.57110349128402</c:v>
                </c:pt>
                <c:pt idx="431">
                  <c:v>869.59105361597199</c:v>
                </c:pt>
                <c:pt idx="432">
                  <c:v>871.61100374065995</c:v>
                </c:pt>
                <c:pt idx="433">
                  <c:v>873.63095386534906</c:v>
                </c:pt>
                <c:pt idx="434">
                  <c:v>875.65090399003702</c:v>
                </c:pt>
                <c:pt idx="435">
                  <c:v>877.67085411472499</c:v>
                </c:pt>
                <c:pt idx="436">
                  <c:v>879.69080423941398</c:v>
                </c:pt>
                <c:pt idx="437">
                  <c:v>881.71075436410194</c:v>
                </c:pt>
                <c:pt idx="438">
                  <c:v>883.73070448879002</c:v>
                </c:pt>
                <c:pt idx="439">
                  <c:v>885.75065461347901</c:v>
                </c:pt>
                <c:pt idx="440">
                  <c:v>887.77060473816698</c:v>
                </c:pt>
                <c:pt idx="441">
                  <c:v>889.79055486285495</c:v>
                </c:pt>
                <c:pt idx="442">
                  <c:v>891.81050498754303</c:v>
                </c:pt>
                <c:pt idx="443">
                  <c:v>893.83045511223202</c:v>
                </c:pt>
                <c:pt idx="444">
                  <c:v>895.85040523691998</c:v>
                </c:pt>
                <c:pt idx="445">
                  <c:v>897.87035536160795</c:v>
                </c:pt>
                <c:pt idx="446">
                  <c:v>899.89030548629705</c:v>
                </c:pt>
                <c:pt idx="447">
                  <c:v>901.91025561098502</c:v>
                </c:pt>
                <c:pt idx="448">
                  <c:v>903.93020573567298</c:v>
                </c:pt>
                <c:pt idx="449">
                  <c:v>905.95015586036197</c:v>
                </c:pt>
                <c:pt idx="450">
                  <c:v>907.97010598505005</c:v>
                </c:pt>
                <c:pt idx="451">
                  <c:v>909.99005610973802</c:v>
                </c:pt>
                <c:pt idx="452">
                  <c:v>912.01000623442701</c:v>
                </c:pt>
                <c:pt idx="453">
                  <c:v>914.02995635911498</c:v>
                </c:pt>
                <c:pt idx="454">
                  <c:v>916.04990648380306</c:v>
                </c:pt>
                <c:pt idx="455">
                  <c:v>918.06985660849205</c:v>
                </c:pt>
                <c:pt idx="456">
                  <c:v>920.08980673318001</c:v>
                </c:pt>
                <c:pt idx="457">
                  <c:v>922.10975685786798</c:v>
                </c:pt>
                <c:pt idx="458">
                  <c:v>924.12970698255594</c:v>
                </c:pt>
                <c:pt idx="459">
                  <c:v>926.14965710724505</c:v>
                </c:pt>
                <c:pt idx="460">
                  <c:v>928.16960723193301</c:v>
                </c:pt>
                <c:pt idx="461">
                  <c:v>930.18955735662098</c:v>
                </c:pt>
                <c:pt idx="462">
                  <c:v>932.20950748130997</c:v>
                </c:pt>
                <c:pt idx="463">
                  <c:v>934.22945760599805</c:v>
                </c:pt>
                <c:pt idx="464">
                  <c:v>936.24940773068602</c:v>
                </c:pt>
                <c:pt idx="465">
                  <c:v>938.26935785537501</c:v>
                </c:pt>
                <c:pt idx="466">
                  <c:v>940.28930798006297</c:v>
                </c:pt>
                <c:pt idx="467">
                  <c:v>942.30925810475105</c:v>
                </c:pt>
                <c:pt idx="468">
                  <c:v>944.32920822944004</c:v>
                </c:pt>
                <c:pt idx="469">
                  <c:v>946.34915835412801</c:v>
                </c:pt>
                <c:pt idx="470">
                  <c:v>948.36910847881597</c:v>
                </c:pt>
                <c:pt idx="471">
                  <c:v>950.38905860350405</c:v>
                </c:pt>
                <c:pt idx="472">
                  <c:v>952.40900872819304</c:v>
                </c:pt>
                <c:pt idx="473">
                  <c:v>954.42895885288101</c:v>
                </c:pt>
                <c:pt idx="474">
                  <c:v>956.44890897756898</c:v>
                </c:pt>
                <c:pt idx="475">
                  <c:v>958.46885910225797</c:v>
                </c:pt>
                <c:pt idx="476">
                  <c:v>960.48880922694605</c:v>
                </c:pt>
                <c:pt idx="477">
                  <c:v>962.50875935163401</c:v>
                </c:pt>
                <c:pt idx="478">
                  <c:v>964.528709476323</c:v>
                </c:pt>
                <c:pt idx="479">
                  <c:v>966.54865960101097</c:v>
                </c:pt>
                <c:pt idx="480">
                  <c:v>968.56860972569905</c:v>
                </c:pt>
                <c:pt idx="481">
                  <c:v>970.58855985038701</c:v>
                </c:pt>
                <c:pt idx="482">
                  <c:v>972.608509975076</c:v>
                </c:pt>
                <c:pt idx="483">
                  <c:v>974.62846009976397</c:v>
                </c:pt>
                <c:pt idx="484">
                  <c:v>976.64841022445205</c:v>
                </c:pt>
                <c:pt idx="485">
                  <c:v>978.66836034914104</c:v>
                </c:pt>
                <c:pt idx="486">
                  <c:v>980.68831047382901</c:v>
                </c:pt>
                <c:pt idx="487">
                  <c:v>982.70826059851697</c:v>
                </c:pt>
                <c:pt idx="488">
                  <c:v>984.72821072320596</c:v>
                </c:pt>
                <c:pt idx="489">
                  <c:v>986.74816084789404</c:v>
                </c:pt>
                <c:pt idx="490">
                  <c:v>988.76811097258201</c:v>
                </c:pt>
                <c:pt idx="491">
                  <c:v>990.788061097271</c:v>
                </c:pt>
                <c:pt idx="492">
                  <c:v>992.80801122195896</c:v>
                </c:pt>
                <c:pt idx="493">
                  <c:v>994.82796134664704</c:v>
                </c:pt>
                <c:pt idx="494">
                  <c:v>996.84791147133501</c:v>
                </c:pt>
                <c:pt idx="495">
                  <c:v>998.867861596024</c:v>
                </c:pt>
                <c:pt idx="496">
                  <c:v>1000.88781172071</c:v>
                </c:pt>
                <c:pt idx="497">
                  <c:v>1002.9077618454</c:v>
                </c:pt>
                <c:pt idx="498">
                  <c:v>1004.9277119700899</c:v>
                </c:pt>
                <c:pt idx="499">
                  <c:v>1006.94766209478</c:v>
                </c:pt>
                <c:pt idx="500">
                  <c:v>1008.96761221947</c:v>
                </c:pt>
                <c:pt idx="501">
                  <c:v>1010.98756234415</c:v>
                </c:pt>
                <c:pt idx="502">
                  <c:v>1013.00751246884</c:v>
                </c:pt>
                <c:pt idx="503">
                  <c:v>1015.02746259353</c:v>
                </c:pt>
                <c:pt idx="504">
                  <c:v>1017.04741271822</c:v>
                </c:pt>
                <c:pt idx="505">
                  <c:v>1019.06736284291</c:v>
                </c:pt>
                <c:pt idx="506">
                  <c:v>1021.0873129676</c:v>
                </c:pt>
                <c:pt idx="507">
                  <c:v>1023.10726309228</c:v>
                </c:pt>
                <c:pt idx="508">
                  <c:v>1025.1272132169699</c:v>
                </c:pt>
                <c:pt idx="509">
                  <c:v>1023.10726309228</c:v>
                </c:pt>
                <c:pt idx="510">
                  <c:v>1021.0873129676</c:v>
                </c:pt>
                <c:pt idx="511">
                  <c:v>1019.06736284291</c:v>
                </c:pt>
                <c:pt idx="512">
                  <c:v>1017.04741271822</c:v>
                </c:pt>
                <c:pt idx="513">
                  <c:v>1015.02746259353</c:v>
                </c:pt>
                <c:pt idx="514">
                  <c:v>1013.00751246884</c:v>
                </c:pt>
                <c:pt idx="515">
                  <c:v>1010.98756234415</c:v>
                </c:pt>
                <c:pt idx="516">
                  <c:v>1008.96761221947</c:v>
                </c:pt>
                <c:pt idx="517">
                  <c:v>1006.94766209478</c:v>
                </c:pt>
                <c:pt idx="518">
                  <c:v>1004.9277119700899</c:v>
                </c:pt>
                <c:pt idx="519">
                  <c:v>1002.9077618454</c:v>
                </c:pt>
                <c:pt idx="520">
                  <c:v>1000.88781172071</c:v>
                </c:pt>
                <c:pt idx="521">
                  <c:v>998.867861596024</c:v>
                </c:pt>
                <c:pt idx="522">
                  <c:v>996.84791147133501</c:v>
                </c:pt>
                <c:pt idx="523">
                  <c:v>994.82796134664704</c:v>
                </c:pt>
                <c:pt idx="524">
                  <c:v>992.80801122195896</c:v>
                </c:pt>
                <c:pt idx="525">
                  <c:v>990.788061097271</c:v>
                </c:pt>
                <c:pt idx="526">
                  <c:v>988.76811097258201</c:v>
                </c:pt>
                <c:pt idx="527">
                  <c:v>986.74816084789404</c:v>
                </c:pt>
                <c:pt idx="528">
                  <c:v>984.72821072320596</c:v>
                </c:pt>
                <c:pt idx="529">
                  <c:v>982.70826059851697</c:v>
                </c:pt>
                <c:pt idx="530">
                  <c:v>980.68831047382901</c:v>
                </c:pt>
                <c:pt idx="531">
                  <c:v>978.66836034914104</c:v>
                </c:pt>
                <c:pt idx="532">
                  <c:v>976.64841022445205</c:v>
                </c:pt>
                <c:pt idx="533">
                  <c:v>974.62846009976397</c:v>
                </c:pt>
                <c:pt idx="534">
                  <c:v>972.608509975076</c:v>
                </c:pt>
                <c:pt idx="535">
                  <c:v>970.58855985038701</c:v>
                </c:pt>
                <c:pt idx="536">
                  <c:v>968.56860972569905</c:v>
                </c:pt>
                <c:pt idx="537">
                  <c:v>966.54865960101097</c:v>
                </c:pt>
                <c:pt idx="538">
                  <c:v>964.528709476323</c:v>
                </c:pt>
                <c:pt idx="539">
                  <c:v>962.50875935163401</c:v>
                </c:pt>
                <c:pt idx="540">
                  <c:v>960.48880922694605</c:v>
                </c:pt>
                <c:pt idx="541">
                  <c:v>958.46885910225797</c:v>
                </c:pt>
                <c:pt idx="542">
                  <c:v>956.44890897756898</c:v>
                </c:pt>
                <c:pt idx="543">
                  <c:v>954.42895885288101</c:v>
                </c:pt>
                <c:pt idx="544">
                  <c:v>952.40900872819304</c:v>
                </c:pt>
                <c:pt idx="545">
                  <c:v>950.38905860350405</c:v>
                </c:pt>
                <c:pt idx="546">
                  <c:v>948.36910847881597</c:v>
                </c:pt>
                <c:pt idx="547">
                  <c:v>946.34915835412801</c:v>
                </c:pt>
                <c:pt idx="548">
                  <c:v>944.32920822944004</c:v>
                </c:pt>
                <c:pt idx="549">
                  <c:v>942.30925810475105</c:v>
                </c:pt>
                <c:pt idx="550">
                  <c:v>940.28930798006297</c:v>
                </c:pt>
                <c:pt idx="551">
                  <c:v>938.26935785537501</c:v>
                </c:pt>
                <c:pt idx="552">
                  <c:v>936.24940773068602</c:v>
                </c:pt>
                <c:pt idx="553">
                  <c:v>934.22945760599805</c:v>
                </c:pt>
                <c:pt idx="554">
                  <c:v>932.20950748130997</c:v>
                </c:pt>
                <c:pt idx="555">
                  <c:v>930.18955735662098</c:v>
                </c:pt>
                <c:pt idx="556">
                  <c:v>928.16960723193301</c:v>
                </c:pt>
                <c:pt idx="557">
                  <c:v>926.14965710724505</c:v>
                </c:pt>
                <c:pt idx="558">
                  <c:v>924.12970698255594</c:v>
                </c:pt>
                <c:pt idx="559">
                  <c:v>922.10975685786798</c:v>
                </c:pt>
                <c:pt idx="560">
                  <c:v>920.08980673318001</c:v>
                </c:pt>
                <c:pt idx="561">
                  <c:v>918.06985660849205</c:v>
                </c:pt>
                <c:pt idx="562">
                  <c:v>916.04990648380306</c:v>
                </c:pt>
                <c:pt idx="563">
                  <c:v>914.02995635911498</c:v>
                </c:pt>
                <c:pt idx="564">
                  <c:v>912.01000623442701</c:v>
                </c:pt>
                <c:pt idx="565">
                  <c:v>909.99005610973802</c:v>
                </c:pt>
                <c:pt idx="566">
                  <c:v>907.97010598505005</c:v>
                </c:pt>
                <c:pt idx="567">
                  <c:v>905.95015586036197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C39-4ED1-9D38-74B6D9C2C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35314"/>
        <c:axId val="2061698"/>
      </c:scatterChart>
      <c:valAx>
        <c:axId val="69935314"/>
        <c:scaling>
          <c:orientation val="minMax"/>
          <c:max val="0.2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5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sz="15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Axial strain</a:t>
                </a:r>
              </a:p>
            </c:rich>
          </c:tx>
          <c:layout>
            <c:manualLayout>
              <c:xMode val="edge"/>
              <c:yMode val="edge"/>
              <c:x val="0.42690513219284598"/>
              <c:y val="0.92209481987476605"/>
            </c:manualLayout>
          </c:layout>
          <c:overlay val="0"/>
          <c:spPr>
            <a:noFill/>
            <a:ln w="0">
              <a:noFill/>
            </a:ln>
          </c:spPr>
        </c:title>
        <c:numFmt formatCode="[$-409]General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  <a:endParaRPr lang="pt-BR"/>
          </a:p>
        </c:txPr>
        <c:crossAx val="2061698"/>
        <c:crosses val="autoZero"/>
        <c:crossBetween val="midCat"/>
        <c:majorUnit val="0.05"/>
      </c:valAx>
      <c:valAx>
        <c:axId val="2061698"/>
        <c:scaling>
          <c:orientation val="minMax"/>
          <c:max val="1200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5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sz="1500" b="0" u="none" strike="noStrik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q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10800">
            <a:solidFill>
              <a:srgbClr val="666666"/>
            </a:solidFill>
            <a:round/>
          </a:ln>
        </c:spPr>
        <c:txPr>
          <a:bodyPr/>
          <a:lstStyle/>
          <a:p>
            <a:pPr>
              <a:defRPr sz="1220" b="0" u="none" strike="noStrik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  <a:endParaRPr lang="pt-BR"/>
          </a:p>
        </c:txPr>
        <c:crossAx val="69935314"/>
        <c:crosses val="autoZero"/>
        <c:crossBetween val="midCat"/>
        <c:majorUnit val="300"/>
      </c:valAx>
      <c:spPr>
        <a:solidFill>
          <a:srgbClr val="FFFFFF"/>
        </a:solidFill>
        <a:ln w="0">
          <a:solidFill>
            <a:srgbClr val="000000"/>
          </a:solidFill>
        </a:ln>
      </c:spPr>
    </c:plotArea>
    <c:plotVisOnly val="0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8.emf"/><Relationship Id="rId1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0.emf"/><Relationship Id="rId1" Type="http://schemas.openxmlformats.org/officeDocument/2006/relationships/image" Target="../media/image9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44</xdr:col>
      <xdr:colOff>351360</xdr:colOff>
      <xdr:row>38</xdr:row>
      <xdr:rowOff>46440</xdr:rowOff>
    </xdr:from>
    <xdr:to>
      <xdr:col>46</xdr:col>
      <xdr:colOff>7560</xdr:colOff>
      <xdr:row>44</xdr:row>
      <xdr:rowOff>92520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806120" y="7947000"/>
          <a:ext cx="1281960" cy="102168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18</xdr:col>
      <xdr:colOff>744840</xdr:colOff>
      <xdr:row>3</xdr:row>
      <xdr:rowOff>16920</xdr:rowOff>
    </xdr:from>
    <xdr:to>
      <xdr:col>23</xdr:col>
      <xdr:colOff>464400</xdr:colOff>
      <xdr:row>18</xdr:row>
      <xdr:rowOff>179640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88200</xdr:colOff>
      <xdr:row>3</xdr:row>
      <xdr:rowOff>61920</xdr:rowOff>
    </xdr:from>
    <xdr:to>
      <xdr:col>12</xdr:col>
      <xdr:colOff>83880</xdr:colOff>
      <xdr:row>20</xdr:row>
      <xdr:rowOff>6480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711000</xdr:colOff>
      <xdr:row>4</xdr:row>
      <xdr:rowOff>11880</xdr:rowOff>
    </xdr:from>
    <xdr:to>
      <xdr:col>18</xdr:col>
      <xdr:colOff>406800</xdr:colOff>
      <xdr:row>19</xdr:row>
      <xdr:rowOff>153000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12</xdr:col>
      <xdr:colOff>156960</xdr:colOff>
      <xdr:row>19</xdr:row>
      <xdr:rowOff>2160</xdr:rowOff>
    </xdr:from>
    <xdr:to>
      <xdr:col>19</xdr:col>
      <xdr:colOff>16200</xdr:colOff>
      <xdr:row>21</xdr:row>
      <xdr:rowOff>178560</xdr:rowOff>
    </xdr:to>
    <xdr:pic>
      <xdr:nvPicPr>
        <xdr:cNvPr id="6" name="Figura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1526120" y="4400640"/>
          <a:ext cx="5571000" cy="618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44</xdr:col>
      <xdr:colOff>503280</xdr:colOff>
      <xdr:row>39</xdr:row>
      <xdr:rowOff>127800</xdr:rowOff>
    </xdr:from>
    <xdr:to>
      <xdr:col>45</xdr:col>
      <xdr:colOff>753120</xdr:colOff>
      <xdr:row>41</xdr:row>
      <xdr:rowOff>105120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7958040" y="8191080"/>
          <a:ext cx="1062720" cy="302400"/>
        </a:xfrm>
        <a:prstGeom prst="rect">
          <a:avLst/>
        </a:prstGeom>
        <a:solidFill>
          <a:srgbClr val="FFFFFF"/>
        </a:solidFill>
        <a:ln w="0">
          <a:noFill/>
        </a:ln>
      </xdr:spPr>
      <xdr:txBody>
        <a:bodyPr lIns="0" tIns="0" rIns="0" bIns="0" anchor="t">
          <a:noAutofit/>
        </a:bodyPr>
        <a:lstStyle/>
        <a:p>
          <a:r>
            <a:rPr lang="pt-BR" sz="1200" b="1" u="none" strike="noStrike">
              <a:solidFill>
                <a:srgbClr val="000000"/>
              </a:solidFill>
              <a:effectLst/>
              <a:uFillTx/>
              <a:latin typeface="TeX Gyre Cursor"/>
            </a:rPr>
            <a:t>σ</a:t>
          </a:r>
          <a:r>
            <a:rPr lang="pt-BR" sz="1200" b="1" u="none" strike="noStrike" baseline="-33000">
              <a:solidFill>
                <a:srgbClr val="000000"/>
              </a:solidFill>
              <a:effectLst/>
              <a:uFillTx/>
              <a:latin typeface="TeX Gyre Cursor"/>
            </a:rPr>
            <a:t>3</a:t>
          </a:r>
          <a:r>
            <a:rPr lang="pt-BR" sz="1200" b="1" u="none" strike="noStrike">
              <a:solidFill>
                <a:srgbClr val="000000"/>
              </a:solidFill>
              <a:effectLst/>
              <a:uFillTx/>
              <a:latin typeface="TeX Gyre Cursor"/>
            </a:rPr>
            <a:t>=100 kPa</a:t>
          </a:r>
          <a:endParaRPr lang="pt-BR" sz="1200" b="0" u="none" strike="noStrike">
            <a:solidFill>
              <a:srgbClr val="000000"/>
            </a:solidFill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44</xdr:col>
      <xdr:colOff>526680</xdr:colOff>
      <xdr:row>36</xdr:row>
      <xdr:rowOff>81360</xdr:rowOff>
    </xdr:from>
    <xdr:to>
      <xdr:col>45</xdr:col>
      <xdr:colOff>133200</xdr:colOff>
      <xdr:row>36</xdr:row>
      <xdr:rowOff>81360</xdr:rowOff>
    </xdr:to>
    <xdr:sp macro="" textlink="">
      <xdr:nvSpPr>
        <xdr:cNvPr id="8" name="Conector re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7981440" y="7656840"/>
          <a:ext cx="419400" cy="0"/>
        </a:xfrm>
        <a:prstGeom prst="line">
          <a:avLst/>
        </a:prstGeom>
        <a:ln w="28800">
          <a:solidFill>
            <a:srgbClr val="000000"/>
          </a:solidFill>
          <a:custDash>
            <a:ds d="600000" sp="300000"/>
          </a:custDash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44</xdr:col>
      <xdr:colOff>537120</xdr:colOff>
      <xdr:row>38</xdr:row>
      <xdr:rowOff>30960</xdr:rowOff>
    </xdr:from>
    <xdr:to>
      <xdr:col>45</xdr:col>
      <xdr:colOff>143640</xdr:colOff>
      <xdr:row>38</xdr:row>
      <xdr:rowOff>30960</xdr:rowOff>
    </xdr:to>
    <xdr:sp macro="" textlink="">
      <xdr:nvSpPr>
        <xdr:cNvPr id="9" name="Conector re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7991880" y="7931520"/>
          <a:ext cx="419400" cy="0"/>
        </a:xfrm>
        <a:prstGeom prst="line">
          <a:avLst/>
        </a:prstGeom>
        <a:ln w="2880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802800</xdr:colOff>
      <xdr:row>26</xdr:row>
      <xdr:rowOff>72000</xdr:rowOff>
    </xdr:from>
    <xdr:to>
      <xdr:col>19</xdr:col>
      <xdr:colOff>25200</xdr:colOff>
      <xdr:row>50</xdr:row>
      <xdr:rowOff>93240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517320</xdr:colOff>
      <xdr:row>27</xdr:row>
      <xdr:rowOff>85680</xdr:rowOff>
    </xdr:from>
    <xdr:to>
      <xdr:col>25</xdr:col>
      <xdr:colOff>429120</xdr:colOff>
      <xdr:row>52</xdr:row>
      <xdr:rowOff>126360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20</xdr:col>
      <xdr:colOff>615240</xdr:colOff>
      <xdr:row>34</xdr:row>
      <xdr:rowOff>139320</xdr:rowOff>
    </xdr:from>
    <xdr:to>
      <xdr:col>21</xdr:col>
      <xdr:colOff>243720</xdr:colOff>
      <xdr:row>36</xdr:row>
      <xdr:rowOff>46440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16871400" y="5666400"/>
          <a:ext cx="441000" cy="23220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lstStyle/>
        <a:p>
          <a:r>
            <a:rPr lang="pt-BR" sz="12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CSL</a:t>
          </a:r>
        </a:p>
      </xdr:txBody>
    </xdr:sp>
    <xdr:clientData/>
  </xdr:twoCellAnchor>
  <xdr:twoCellAnchor editAs="absolute">
    <xdr:from>
      <xdr:col>20</xdr:col>
      <xdr:colOff>360</xdr:colOff>
      <xdr:row>37</xdr:row>
      <xdr:rowOff>0</xdr:rowOff>
    </xdr:from>
    <xdr:to>
      <xdr:col>21</xdr:col>
      <xdr:colOff>57960</xdr:colOff>
      <xdr:row>38</xdr:row>
      <xdr:rowOff>34920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6256520" y="6014880"/>
          <a:ext cx="870120" cy="19728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lstStyle/>
        <a:p>
          <a:r>
            <a:rPr lang="pt-BR" sz="12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Compression’</a:t>
          </a:r>
        </a:p>
      </xdr:txBody>
    </xdr:sp>
    <xdr:clientData/>
  </xdr:twoCellAnchor>
  <xdr:twoCellAnchor editAs="absolute">
    <xdr:from>
      <xdr:col>21</xdr:col>
      <xdr:colOff>650160</xdr:colOff>
      <xdr:row>34</xdr:row>
      <xdr:rowOff>57960</xdr:rowOff>
    </xdr:from>
    <xdr:to>
      <xdr:col>21</xdr:col>
      <xdr:colOff>661680</xdr:colOff>
      <xdr:row>44</xdr:row>
      <xdr:rowOff>104400</xdr:rowOff>
    </xdr:to>
    <xdr:sp macro="" textlink="">
      <xdr:nvSpPr>
        <xdr:cNvPr id="12" name="Conector re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 flipV="1">
          <a:off x="17718840" y="5585040"/>
          <a:ext cx="11520" cy="1671840"/>
        </a:xfrm>
        <a:prstGeom prst="line">
          <a:avLst/>
        </a:prstGeom>
        <a:ln w="0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21</xdr:col>
      <xdr:colOff>568800</xdr:colOff>
      <xdr:row>43</xdr:row>
      <xdr:rowOff>57960</xdr:rowOff>
    </xdr:from>
    <xdr:to>
      <xdr:col>21</xdr:col>
      <xdr:colOff>812880</xdr:colOff>
      <xdr:row>44</xdr:row>
      <xdr:rowOff>139680</xdr:rowOff>
    </xdr:to>
    <xdr:sp macro="" textlink="">
      <xdr:nvSpPr>
        <xdr:cNvPr id="13" name="Conector ret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17637480" y="7048080"/>
          <a:ext cx="244080" cy="244080"/>
        </a:xfrm>
        <a:prstGeom prst="line">
          <a:avLst/>
        </a:prstGeom>
        <a:ln w="0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573120</xdr:colOff>
      <xdr:row>28</xdr:row>
      <xdr:rowOff>113400</xdr:rowOff>
    </xdr:from>
    <xdr:to>
      <xdr:col>8</xdr:col>
      <xdr:colOff>463680</xdr:colOff>
      <xdr:row>55</xdr:row>
      <xdr:rowOff>152280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423000</xdr:colOff>
      <xdr:row>29</xdr:row>
      <xdr:rowOff>146160</xdr:rowOff>
    </xdr:from>
    <xdr:to>
      <xdr:col>16</xdr:col>
      <xdr:colOff>313560</xdr:colOff>
      <xdr:row>57</xdr:row>
      <xdr:rowOff>22320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72000</xdr:colOff>
      <xdr:row>59</xdr:row>
      <xdr:rowOff>35280</xdr:rowOff>
    </xdr:from>
    <xdr:to>
      <xdr:col>8</xdr:col>
      <xdr:colOff>775440</xdr:colOff>
      <xdr:row>86</xdr:row>
      <xdr:rowOff>74160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480600</xdr:colOff>
      <xdr:row>60</xdr:row>
      <xdr:rowOff>9720</xdr:rowOff>
    </xdr:from>
    <xdr:to>
      <xdr:col>16</xdr:col>
      <xdr:colOff>371160</xdr:colOff>
      <xdr:row>87</xdr:row>
      <xdr:rowOff>48600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0.14864</cdr:x>
      <cdr:y>0.11072</cdr:y>
    </cdr:from>
    <cdr:to>
      <cdr:x>0.29888</cdr:x>
      <cdr:y>0.15422</cdr:y>
    </cdr:to>
    <cdr:pic>
      <cdr:nvPicPr>
        <cdr:cNvPr id="15" name="Imagem 14">
          <a:extLst xmlns:a="http://schemas.openxmlformats.org/drawingml/2006/main">
            <a:ext uri="{FF2B5EF4-FFF2-40B4-BE49-F238E27FC236}">
              <a16:creationId xmlns:a16="http://schemas.microsoft.com/office/drawing/2014/main" id="{15F2B7A9-F1CD-12D5-9C09-D73C1D7F94BB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/>
      </cdr:blipFill>
      <cdr:spPr>
        <a:xfrm xmlns:a="http://schemas.openxmlformats.org/drawingml/2006/main">
          <a:off x="829440" y="490320"/>
          <a:ext cx="838440" cy="1926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</cdr:pic>
  </cdr:relSizeAnchor>
  <cdr:relSizeAnchor xmlns:cdr="http://schemas.openxmlformats.org/drawingml/2006/chartDrawing">
    <cdr:from>
      <cdr:x>0.20289</cdr:x>
      <cdr:y>0.72734</cdr:y>
    </cdr:from>
    <cdr:to>
      <cdr:x>0.35307</cdr:x>
      <cdr:y>0.77083</cdr:y>
    </cdr:to>
    <cdr:pic>
      <cdr:nvPicPr>
        <cdr:cNvPr id="16" name="Imagem 15">
          <a:extLst xmlns:a="http://schemas.openxmlformats.org/drawingml/2006/main">
            <a:ext uri="{FF2B5EF4-FFF2-40B4-BE49-F238E27FC236}">
              <a16:creationId xmlns:a16="http://schemas.microsoft.com/office/drawing/2014/main" id="{7301A48A-6EC0-5F45-3F51-35B19D31ACF0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/>
      </cdr:blipFill>
      <cdr:spPr>
        <a:xfrm xmlns:a="http://schemas.openxmlformats.org/drawingml/2006/main">
          <a:off x="1132200" y="3220920"/>
          <a:ext cx="838080" cy="1926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</cdr:pic>
  </cdr:relSizeAnchor>
  <cdr:relSizeAnchor xmlns:cdr="http://schemas.openxmlformats.org/drawingml/2006/chartDrawing">
    <cdr:from>
      <cdr:x>0.70828</cdr:x>
      <cdr:y>0.28648</cdr:y>
    </cdr:from>
    <cdr:to>
      <cdr:x>0.90343</cdr:x>
      <cdr:y>0.32981</cdr:y>
    </cdr:to>
    <cdr:pic>
      <cdr:nvPicPr>
        <cdr:cNvPr id="17" name="Imagem 16">
          <a:extLst xmlns:a="http://schemas.openxmlformats.org/drawingml/2006/main">
            <a:ext uri="{FF2B5EF4-FFF2-40B4-BE49-F238E27FC236}">
              <a16:creationId xmlns:a16="http://schemas.microsoft.com/office/drawing/2014/main" id="{96CE02ED-0A0E-2A85-06BE-B9C4C2FAACCA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3"/>
        <a:stretch xmlns:a="http://schemas.openxmlformats.org/drawingml/2006/main"/>
      </cdr:blipFill>
      <cdr:spPr>
        <a:xfrm xmlns:a="http://schemas.openxmlformats.org/drawingml/2006/main">
          <a:off x="3952440" y="1268640"/>
          <a:ext cx="1089000" cy="1918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</cdr:pic>
  </cdr:relSizeAnchor>
  <cdr:relSizeAnchor xmlns:cdr="http://schemas.openxmlformats.org/drawingml/2006/chartDrawing">
    <cdr:from>
      <cdr:x>0.72969</cdr:x>
      <cdr:y>0.13519</cdr:y>
    </cdr:from>
    <cdr:to>
      <cdr:x>0.92465</cdr:x>
      <cdr:y>0.17852</cdr:y>
    </cdr:to>
    <cdr:pic>
      <cdr:nvPicPr>
        <cdr:cNvPr id="18" name="Imagem 17">
          <a:extLst xmlns:a="http://schemas.openxmlformats.org/drawingml/2006/main">
            <a:ext uri="{FF2B5EF4-FFF2-40B4-BE49-F238E27FC236}">
              <a16:creationId xmlns:a16="http://schemas.microsoft.com/office/drawing/2014/main" id="{0050B6A9-F050-D43F-D925-05798D4C9E8A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4"/>
        <a:stretch xmlns:a="http://schemas.openxmlformats.org/drawingml/2006/main"/>
      </cdr:blipFill>
      <cdr:spPr>
        <a:xfrm xmlns:a="http://schemas.openxmlformats.org/drawingml/2006/main">
          <a:off x="4071960" y="598680"/>
          <a:ext cx="1087920" cy="1918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</cdr:pic>
  </cdr:relSizeAnchor>
  <cdr:relSizeAnchor xmlns:cdr="http://schemas.openxmlformats.org/drawingml/2006/chartDrawing">
    <cdr:from>
      <cdr:x>0.65518</cdr:x>
      <cdr:y>0.71791</cdr:y>
    </cdr:from>
    <cdr:to>
      <cdr:x>0.87111</cdr:x>
      <cdr:y>0.76124</cdr:y>
    </cdr:to>
    <cdr:pic>
      <cdr:nvPicPr>
        <cdr:cNvPr id="19" name="Imagem 18">
          <a:extLst xmlns:a="http://schemas.openxmlformats.org/drawingml/2006/main">
            <a:ext uri="{FF2B5EF4-FFF2-40B4-BE49-F238E27FC236}">
              <a16:creationId xmlns:a16="http://schemas.microsoft.com/office/drawing/2014/main" id="{76975B84-5BDA-6184-1BFA-BA2DA098A26D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5"/>
        <a:stretch xmlns:a="http://schemas.openxmlformats.org/drawingml/2006/main"/>
      </cdr:blipFill>
      <cdr:spPr>
        <a:xfrm xmlns:a="http://schemas.openxmlformats.org/drawingml/2006/main">
          <a:off x="3656160" y="3179160"/>
          <a:ext cx="1204920" cy="1918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</cdr:pic>
  </cdr:relSizeAnchor>
  <cdr:relSizeAnchor xmlns:cdr="http://schemas.openxmlformats.org/drawingml/2006/chartDrawing">
    <cdr:from>
      <cdr:x>0.67996</cdr:x>
      <cdr:y>0.51394</cdr:y>
    </cdr:from>
    <cdr:to>
      <cdr:x>0.87491</cdr:x>
      <cdr:y>0.55727</cdr:y>
    </cdr:to>
    <cdr:pic>
      <cdr:nvPicPr>
        <cdr:cNvPr id="20" name="Imagem 19">
          <a:extLst xmlns:a="http://schemas.openxmlformats.org/drawingml/2006/main">
            <a:ext uri="{FF2B5EF4-FFF2-40B4-BE49-F238E27FC236}">
              <a16:creationId xmlns:a16="http://schemas.microsoft.com/office/drawing/2014/main" id="{D1B750CB-0EB6-60C6-1CF6-DFD13535C640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4"/>
        <a:stretch xmlns:a="http://schemas.openxmlformats.org/drawingml/2006/main"/>
      </cdr:blipFill>
      <cdr:spPr>
        <a:xfrm xmlns:a="http://schemas.openxmlformats.org/drawingml/2006/main">
          <a:off x="3794400" y="2275920"/>
          <a:ext cx="1087920" cy="1918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</cdr:pic>
  </cdr:relSizeAnchor>
  <cdr:relSizeAnchor xmlns:cdr="http://schemas.openxmlformats.org/drawingml/2006/chartDrawing">
    <cdr:from>
      <cdr:x>0.72557</cdr:x>
      <cdr:y>0.61133</cdr:y>
    </cdr:from>
    <cdr:to>
      <cdr:x>0.92071</cdr:x>
      <cdr:y>0.65466</cdr:y>
    </cdr:to>
    <cdr:pic>
      <cdr:nvPicPr>
        <cdr:cNvPr id="21" name="Imagem 20">
          <a:extLst xmlns:a="http://schemas.openxmlformats.org/drawingml/2006/main">
            <a:ext uri="{FF2B5EF4-FFF2-40B4-BE49-F238E27FC236}">
              <a16:creationId xmlns:a16="http://schemas.microsoft.com/office/drawing/2014/main" id="{DDB30351-BA27-61D7-A59C-5E91AC2FF582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3"/>
        <a:stretch xmlns:a="http://schemas.openxmlformats.org/drawingml/2006/main"/>
      </cdr:blipFill>
      <cdr:spPr>
        <a:xfrm xmlns:a="http://schemas.openxmlformats.org/drawingml/2006/main">
          <a:off x="4048920" y="2707200"/>
          <a:ext cx="1089000" cy="1918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</cdr:pic>
  </cdr:relSizeAnchor>
  <cdr:relSizeAnchor xmlns:cdr="http://schemas.openxmlformats.org/drawingml/2006/chartDrawing">
    <cdr:from>
      <cdr:x>0.55384</cdr:x>
      <cdr:y>0.42387</cdr:y>
    </cdr:from>
    <cdr:to>
      <cdr:x>0.76976</cdr:x>
      <cdr:y>0.4672</cdr:y>
    </cdr:to>
    <cdr:pic>
      <cdr:nvPicPr>
        <cdr:cNvPr id="22" name="Imagem 21">
          <a:extLst xmlns:a="http://schemas.openxmlformats.org/drawingml/2006/main">
            <a:ext uri="{FF2B5EF4-FFF2-40B4-BE49-F238E27FC236}">
              <a16:creationId xmlns:a16="http://schemas.microsoft.com/office/drawing/2014/main" id="{7BDBB14C-E03D-D2FE-221B-C51E391D7E7C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5"/>
        <a:stretch xmlns:a="http://schemas.openxmlformats.org/drawingml/2006/main"/>
      </cdr:blipFill>
      <cdr:spPr>
        <a:xfrm xmlns:a="http://schemas.openxmlformats.org/drawingml/2006/main">
          <a:off x="3090600" y="1877040"/>
          <a:ext cx="1204920" cy="1918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0.20121</cdr:x>
      <cdr:y>0.76677</cdr:y>
    </cdr:from>
    <cdr:to>
      <cdr:x>0.33785</cdr:x>
      <cdr:y>0.81018</cdr:y>
    </cdr:to>
    <cdr:pic>
      <cdr:nvPicPr>
        <cdr:cNvPr id="25" name="Imagem 24">
          <a:extLst xmlns:a="http://schemas.openxmlformats.org/drawingml/2006/main">
            <a:ext uri="{FF2B5EF4-FFF2-40B4-BE49-F238E27FC236}">
              <a16:creationId xmlns:a16="http://schemas.microsoft.com/office/drawing/2014/main" id="{7AB27C6D-8F09-9F9E-C03E-0A37AFDB67C4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/>
      </cdr:blipFill>
      <cdr:spPr>
        <a:xfrm xmlns:a="http://schemas.openxmlformats.org/drawingml/2006/main">
          <a:off x="1122840" y="3395520"/>
          <a:ext cx="762480" cy="1922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</cdr:pic>
  </cdr:relSizeAnchor>
  <cdr:relSizeAnchor xmlns:cdr="http://schemas.openxmlformats.org/drawingml/2006/chartDrawing">
    <cdr:from>
      <cdr:x>0.43881</cdr:x>
      <cdr:y>0.32371</cdr:y>
    </cdr:from>
    <cdr:to>
      <cdr:x>0.58938</cdr:x>
      <cdr:y>0.36712</cdr:y>
    </cdr:to>
    <cdr:pic>
      <cdr:nvPicPr>
        <cdr:cNvPr id="26" name="Imagem 25">
          <a:extLst xmlns:a="http://schemas.openxmlformats.org/drawingml/2006/main">
            <a:ext uri="{FF2B5EF4-FFF2-40B4-BE49-F238E27FC236}">
              <a16:creationId xmlns:a16="http://schemas.microsoft.com/office/drawing/2014/main" id="{AA69BC0B-D07D-35D4-3666-F2FAA8967193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/>
      </cdr:blipFill>
      <cdr:spPr>
        <a:xfrm xmlns:a="http://schemas.openxmlformats.org/drawingml/2006/main">
          <a:off x="2448720" y="1433520"/>
          <a:ext cx="840240" cy="1922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</cdr:pic>
  </cdr:relSizeAnchor>
  <cdr:relSizeAnchor xmlns:cdr="http://schemas.openxmlformats.org/drawingml/2006/chartDrawing">
    <cdr:from>
      <cdr:x>0.7264</cdr:x>
      <cdr:y>0.36208</cdr:y>
    </cdr:from>
    <cdr:to>
      <cdr:x>0.92142</cdr:x>
      <cdr:y>0.40606</cdr:y>
    </cdr:to>
    <cdr:pic>
      <cdr:nvPicPr>
        <cdr:cNvPr id="27" name="Imagem 26">
          <a:extLst xmlns:a="http://schemas.openxmlformats.org/drawingml/2006/main">
            <a:ext uri="{FF2B5EF4-FFF2-40B4-BE49-F238E27FC236}">
              <a16:creationId xmlns:a16="http://schemas.microsoft.com/office/drawing/2014/main" id="{A06C4970-8980-E707-B477-C3FD2A1D3CD3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3"/>
        <a:stretch xmlns:a="http://schemas.openxmlformats.org/drawingml/2006/main"/>
      </cdr:blipFill>
      <cdr:spPr>
        <a:xfrm xmlns:a="http://schemas.openxmlformats.org/drawingml/2006/main">
          <a:off x="4053600" y="1603440"/>
          <a:ext cx="1088280" cy="1947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</cdr:pic>
  </cdr:relSizeAnchor>
  <cdr:relSizeAnchor xmlns:cdr="http://schemas.openxmlformats.org/drawingml/2006/chartDrawing">
    <cdr:from>
      <cdr:x>0.51152</cdr:x>
      <cdr:y>0.18665</cdr:y>
    </cdr:from>
    <cdr:to>
      <cdr:x>0.70634</cdr:x>
      <cdr:y>0.23063</cdr:y>
    </cdr:to>
    <cdr:pic>
      <cdr:nvPicPr>
        <cdr:cNvPr id="28" name="Imagem 27">
          <a:extLst xmlns:a="http://schemas.openxmlformats.org/drawingml/2006/main">
            <a:ext uri="{FF2B5EF4-FFF2-40B4-BE49-F238E27FC236}">
              <a16:creationId xmlns:a16="http://schemas.microsoft.com/office/drawing/2014/main" id="{C1877D33-D2B4-BD34-B8ED-B8C7FC518695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4"/>
        <a:stretch xmlns:a="http://schemas.openxmlformats.org/drawingml/2006/main"/>
      </cdr:blipFill>
      <cdr:spPr>
        <a:xfrm xmlns:a="http://schemas.openxmlformats.org/drawingml/2006/main">
          <a:off x="2854440" y="826560"/>
          <a:ext cx="1087200" cy="1947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</cdr:pic>
  </cdr:relSizeAnchor>
  <cdr:relSizeAnchor xmlns:cdr="http://schemas.openxmlformats.org/drawingml/2006/chartDrawing">
    <cdr:from>
      <cdr:x>0.25502</cdr:x>
      <cdr:y>0.5028</cdr:y>
    </cdr:from>
    <cdr:to>
      <cdr:x>0.47074</cdr:x>
      <cdr:y>0.54678</cdr:y>
    </cdr:to>
    <cdr:pic>
      <cdr:nvPicPr>
        <cdr:cNvPr id="29" name="Imagem 28">
          <a:extLst xmlns:a="http://schemas.openxmlformats.org/drawingml/2006/main">
            <a:ext uri="{FF2B5EF4-FFF2-40B4-BE49-F238E27FC236}">
              <a16:creationId xmlns:a16="http://schemas.microsoft.com/office/drawing/2014/main" id="{CA4511E1-4F3D-5382-3893-86FC79A678E5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5"/>
        <a:stretch xmlns:a="http://schemas.openxmlformats.org/drawingml/2006/main"/>
      </cdr:blipFill>
      <cdr:spPr>
        <a:xfrm xmlns:a="http://schemas.openxmlformats.org/drawingml/2006/main">
          <a:off x="1423080" y="2226600"/>
          <a:ext cx="1203840" cy="1947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</cdr:pic>
  </cdr:relSizeAnchor>
  <cdr:relSizeAnchor xmlns:cdr="http://schemas.openxmlformats.org/drawingml/2006/chartDrawing">
    <cdr:from>
      <cdr:x>0.71512</cdr:x>
      <cdr:y>0.58987</cdr:y>
    </cdr:from>
    <cdr:to>
      <cdr:x>0.90994</cdr:x>
      <cdr:y>0.63385</cdr:y>
    </cdr:to>
    <cdr:pic>
      <cdr:nvPicPr>
        <cdr:cNvPr id="30" name="Imagem 29">
          <a:extLst xmlns:a="http://schemas.openxmlformats.org/drawingml/2006/main">
            <a:ext uri="{FF2B5EF4-FFF2-40B4-BE49-F238E27FC236}">
              <a16:creationId xmlns:a16="http://schemas.microsoft.com/office/drawing/2014/main" id="{DF9FBA06-65F9-3F9D-CB16-DA73FCA380D0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4"/>
        <a:stretch xmlns:a="http://schemas.openxmlformats.org/drawingml/2006/main"/>
      </cdr:blipFill>
      <cdr:spPr>
        <a:xfrm xmlns:a="http://schemas.openxmlformats.org/drawingml/2006/main">
          <a:off x="3990600" y="2612160"/>
          <a:ext cx="1087200" cy="1947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</cdr:pic>
  </cdr:relSizeAnchor>
  <cdr:relSizeAnchor xmlns:cdr="http://schemas.openxmlformats.org/drawingml/2006/chartDrawing">
    <cdr:from>
      <cdr:x>0.73511</cdr:x>
      <cdr:y>0.67247</cdr:y>
    </cdr:from>
    <cdr:to>
      <cdr:x>0.93013</cdr:x>
      <cdr:y>0.71645</cdr:y>
    </cdr:to>
    <cdr:pic>
      <cdr:nvPicPr>
        <cdr:cNvPr id="31" name="Imagem 30">
          <a:extLst xmlns:a="http://schemas.openxmlformats.org/drawingml/2006/main">
            <a:ext uri="{FF2B5EF4-FFF2-40B4-BE49-F238E27FC236}">
              <a16:creationId xmlns:a16="http://schemas.microsoft.com/office/drawing/2014/main" id="{F865061D-3262-A7BA-449A-41BC001A07E4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3"/>
        <a:stretch xmlns:a="http://schemas.openxmlformats.org/drawingml/2006/main"/>
      </cdr:blipFill>
      <cdr:spPr>
        <a:xfrm xmlns:a="http://schemas.openxmlformats.org/drawingml/2006/main">
          <a:off x="4102200" y="2977920"/>
          <a:ext cx="1088280" cy="1947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</cdr:pic>
  </cdr:relSizeAnchor>
  <cdr:relSizeAnchor xmlns:cdr="http://schemas.openxmlformats.org/drawingml/2006/chartDrawing">
    <cdr:from>
      <cdr:x>0.52242</cdr:x>
      <cdr:y>0.77067</cdr:y>
    </cdr:from>
    <cdr:to>
      <cdr:x>0.73815</cdr:x>
      <cdr:y>0.81465</cdr:y>
    </cdr:to>
    <cdr:pic>
      <cdr:nvPicPr>
        <cdr:cNvPr id="32" name="Imagem 31">
          <a:extLst xmlns:a="http://schemas.openxmlformats.org/drawingml/2006/main">
            <a:ext uri="{FF2B5EF4-FFF2-40B4-BE49-F238E27FC236}">
              <a16:creationId xmlns:a16="http://schemas.microsoft.com/office/drawing/2014/main" id="{E62A8601-5D3D-3272-E481-D544F80A980A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5"/>
        <a:stretch xmlns:a="http://schemas.openxmlformats.org/drawingml/2006/main"/>
      </cdr:blipFill>
      <cdr:spPr>
        <a:xfrm xmlns:a="http://schemas.openxmlformats.org/drawingml/2006/main">
          <a:off x="2915280" y="3412800"/>
          <a:ext cx="1203840" cy="1947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532800</xdr:colOff>
      <xdr:row>2</xdr:row>
      <xdr:rowOff>32400</xdr:rowOff>
    </xdr:from>
    <xdr:to>
      <xdr:col>8</xdr:col>
      <xdr:colOff>391320</xdr:colOff>
      <xdr:row>29</xdr:row>
      <xdr:rowOff>66240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0.80476</cdr:x>
      <cdr:y>0.11084</cdr:y>
    </cdr:from>
    <cdr:to>
      <cdr:x>0.92976</cdr:x>
      <cdr:y>0.15467</cdr:y>
    </cdr:to>
    <cdr:pic>
      <cdr:nvPicPr>
        <cdr:cNvPr id="35" name="Imagem 34">
          <a:extLst xmlns:a="http://schemas.openxmlformats.org/drawingml/2006/main">
            <a:ext uri="{FF2B5EF4-FFF2-40B4-BE49-F238E27FC236}">
              <a16:creationId xmlns:a16="http://schemas.microsoft.com/office/drawing/2014/main" id="{91110987-1DFB-31B4-47AB-5C9845A09081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/>
      </cdr:blipFill>
      <cdr:spPr>
        <a:xfrm xmlns:a="http://schemas.openxmlformats.org/drawingml/2006/main">
          <a:off x="4470840" y="490680"/>
          <a:ext cx="694440" cy="1940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</cdr:pic>
  </cdr:relSizeAnchor>
  <cdr:relSizeAnchor xmlns:cdr="http://schemas.openxmlformats.org/drawingml/2006/chartDrawing">
    <cdr:from>
      <cdr:x>0.31914</cdr:x>
      <cdr:y>0.51004</cdr:y>
    </cdr:from>
    <cdr:to>
      <cdr:x>0.44414</cdr:x>
      <cdr:y>0.55387</cdr:y>
    </cdr:to>
    <cdr:pic>
      <cdr:nvPicPr>
        <cdr:cNvPr id="36" name="Imagem 35">
          <a:extLst xmlns:a="http://schemas.openxmlformats.org/drawingml/2006/main">
            <a:ext uri="{FF2B5EF4-FFF2-40B4-BE49-F238E27FC236}">
              <a16:creationId xmlns:a16="http://schemas.microsoft.com/office/drawing/2014/main" id="{52A1C522-A483-015C-060D-6C8C0758C88F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/>
      </cdr:blipFill>
      <cdr:spPr>
        <a:xfrm xmlns:a="http://schemas.openxmlformats.org/drawingml/2006/main">
          <a:off x="1773000" y="2257920"/>
          <a:ext cx="694440" cy="1940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</cdr:pic>
  </cdr:relSizeAnchor>
  <cdr:relSizeAnchor xmlns:cdr="http://schemas.openxmlformats.org/drawingml/2006/chartDrawing">
    <cdr:from>
      <cdr:x>0.41621</cdr:x>
      <cdr:y>0.29552</cdr:y>
    </cdr:from>
    <cdr:to>
      <cdr:x>0.54102</cdr:x>
      <cdr:y>0.33439</cdr:y>
    </cdr:to>
    <cdr:pic>
      <cdr:nvPicPr>
        <cdr:cNvPr id="37" name="Imagem 36">
          <a:extLst xmlns:a="http://schemas.openxmlformats.org/drawingml/2006/main">
            <a:ext uri="{FF2B5EF4-FFF2-40B4-BE49-F238E27FC236}">
              <a16:creationId xmlns:a16="http://schemas.microsoft.com/office/drawing/2014/main" id="{617B0235-FA6B-4A94-53B1-3E757047C2B4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/>
      </cdr:blipFill>
      <cdr:spPr>
        <a:xfrm xmlns:a="http://schemas.openxmlformats.org/drawingml/2006/main">
          <a:off x="2312280" y="1308240"/>
          <a:ext cx="693360" cy="1720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</cdr:pic>
  </cdr:relSizeAnchor>
  <cdr:relSizeAnchor xmlns:cdr="http://schemas.openxmlformats.org/drawingml/2006/chartDrawing">
    <cdr:from>
      <cdr:x>0.49974</cdr:x>
      <cdr:y>0.67333</cdr:y>
    </cdr:from>
    <cdr:to>
      <cdr:x>0.62455</cdr:x>
      <cdr:y>0.71221</cdr:y>
    </cdr:to>
    <cdr:pic>
      <cdr:nvPicPr>
        <cdr:cNvPr id="38" name="Imagem 37">
          <a:extLst xmlns:a="http://schemas.openxmlformats.org/drawingml/2006/main">
            <a:ext uri="{FF2B5EF4-FFF2-40B4-BE49-F238E27FC236}">
              <a16:creationId xmlns:a16="http://schemas.microsoft.com/office/drawing/2014/main" id="{D9F331E8-0416-4685-E0C5-526A332CA88B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/>
      </cdr:blipFill>
      <cdr:spPr>
        <a:xfrm xmlns:a="http://schemas.openxmlformats.org/drawingml/2006/main">
          <a:off x="2776320" y="2980800"/>
          <a:ext cx="693360" cy="1720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</cdr:pic>
  </cdr:relSizeAnchor>
  <cdr:relSizeAnchor xmlns:cdr="http://schemas.openxmlformats.org/drawingml/2006/chartDrawing">
    <cdr:from>
      <cdr:x>0.44971</cdr:x>
      <cdr:y>0.17972</cdr:y>
    </cdr:from>
    <cdr:to>
      <cdr:x>0.60025</cdr:x>
      <cdr:y>0.22355</cdr:y>
    </cdr:to>
    <cdr:pic>
      <cdr:nvPicPr>
        <cdr:cNvPr id="39" name="Imagem 38">
          <a:extLst xmlns:a="http://schemas.openxmlformats.org/drawingml/2006/main">
            <a:ext uri="{FF2B5EF4-FFF2-40B4-BE49-F238E27FC236}">
              <a16:creationId xmlns:a16="http://schemas.microsoft.com/office/drawing/2014/main" id="{E30A5EE8-FECA-EF0B-EB94-5C061F1FB053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3"/>
        <a:stretch xmlns:a="http://schemas.openxmlformats.org/drawingml/2006/main"/>
      </cdr:blipFill>
      <cdr:spPr>
        <a:xfrm xmlns:a="http://schemas.openxmlformats.org/drawingml/2006/main">
          <a:off x="2498400" y="795600"/>
          <a:ext cx="836280" cy="1940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</cdr:pic>
  </cdr:relSizeAnchor>
  <cdr:relSizeAnchor xmlns:cdr="http://schemas.openxmlformats.org/drawingml/2006/chartDrawing">
    <cdr:from>
      <cdr:x>0.41621</cdr:x>
      <cdr:y>0.596</cdr:y>
    </cdr:from>
    <cdr:to>
      <cdr:x>0.56668</cdr:x>
      <cdr:y>0.63983</cdr:y>
    </cdr:to>
    <cdr:pic>
      <cdr:nvPicPr>
        <cdr:cNvPr id="40" name="Imagem 39">
          <a:extLst xmlns:a="http://schemas.openxmlformats.org/drawingml/2006/main">
            <a:ext uri="{FF2B5EF4-FFF2-40B4-BE49-F238E27FC236}">
              <a16:creationId xmlns:a16="http://schemas.microsoft.com/office/drawing/2014/main" id="{69F33E7E-3E73-5274-D4A5-D351675B749A}"/>
            </a:ext>
          </a:extLst>
        </cdr:cNvPr>
        <cdr:cNvPicPr/>
      </cdr:nvPicPr>
      <cdr:blipFill>
        <a:blip xmlns:a="http://schemas.openxmlformats.org/drawingml/2006/main" xmlns:r="http://schemas.openxmlformats.org/officeDocument/2006/relationships" r:embed="rId4"/>
        <a:stretch xmlns:a="http://schemas.openxmlformats.org/drawingml/2006/main"/>
      </cdr:blipFill>
      <cdr:spPr>
        <a:xfrm xmlns:a="http://schemas.openxmlformats.org/drawingml/2006/main">
          <a:off x="2312280" y="2638440"/>
          <a:ext cx="835920" cy="1940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</cdr:pic>
  </cdr:relSizeAnchor>
</c:userShape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50"/>
  <sheetViews>
    <sheetView zoomScale="70" zoomScaleNormal="70" workbookViewId="0">
      <selection activeCell="A57" sqref="A57:AI67"/>
    </sheetView>
  </sheetViews>
  <sheetFormatPr defaultColWidth="11.5703125" defaultRowHeight="12.75" customHeight="1"/>
  <cols>
    <col min="1" max="1" width="29.5703125" customWidth="1"/>
    <col min="3" max="3" width="16" customWidth="1"/>
  </cols>
  <sheetData>
    <row r="1" spans="1:36" ht="18.7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ht="16.5">
      <c r="A2" s="7" t="s">
        <v>1</v>
      </c>
      <c r="B2" s="8"/>
      <c r="C2" s="8"/>
      <c r="D2" s="9"/>
      <c r="E2" s="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10" t="s">
        <v>2</v>
      </c>
      <c r="AA2" s="10" t="s">
        <v>3</v>
      </c>
      <c r="AB2" s="6"/>
      <c r="AC2" s="6"/>
      <c r="AD2" s="6"/>
      <c r="AE2" s="6"/>
      <c r="AF2" s="6"/>
      <c r="AG2" s="6"/>
      <c r="AH2" s="6"/>
      <c r="AI2" s="6"/>
      <c r="AJ2" s="6"/>
    </row>
    <row r="3" spans="1:36" ht="19.5">
      <c r="A3" s="11" t="s">
        <v>4</v>
      </c>
      <c r="B3" s="12">
        <v>1.6400000000000001E-2</v>
      </c>
      <c r="C3" s="13" t="s">
        <v>5</v>
      </c>
      <c r="D3" s="14">
        <v>300</v>
      </c>
      <c r="E3" s="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6"/>
      <c r="X3" s="6"/>
      <c r="Y3" s="6"/>
      <c r="Z3" s="10">
        <v>12.5</v>
      </c>
      <c r="AA3" s="10">
        <v>101</v>
      </c>
      <c r="AB3" s="6"/>
      <c r="AC3" s="6"/>
      <c r="AD3" s="6"/>
      <c r="AE3" s="6"/>
      <c r="AF3" s="6"/>
      <c r="AG3" s="6"/>
      <c r="AH3" s="6"/>
      <c r="AI3" s="6"/>
      <c r="AJ3" s="6"/>
    </row>
    <row r="4" spans="1:36" ht="19.5">
      <c r="A4" s="15" t="s">
        <v>6</v>
      </c>
      <c r="B4" s="12">
        <v>6.0000000000000001E-3</v>
      </c>
      <c r="C4" s="13" t="s">
        <v>7</v>
      </c>
      <c r="D4" s="14">
        <v>0</v>
      </c>
      <c r="E4" s="9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6"/>
      <c r="X4" s="6"/>
      <c r="Y4" s="6"/>
      <c r="Z4" s="10">
        <v>25</v>
      </c>
      <c r="AA4" s="10">
        <v>114</v>
      </c>
      <c r="AB4" s="6"/>
      <c r="AC4" s="6"/>
      <c r="AD4" s="6"/>
      <c r="AE4" s="6"/>
      <c r="AF4" s="6"/>
      <c r="AG4" s="6"/>
      <c r="AH4" s="6"/>
      <c r="AI4" s="6"/>
      <c r="AJ4" s="6"/>
    </row>
    <row r="5" spans="1:36" ht="19.5">
      <c r="A5" s="11" t="s">
        <v>8</v>
      </c>
      <c r="B5" s="14">
        <f>IF(R58&gt;=AA58,D9,D9-49.3*(R58-AA58))</f>
        <v>33.141519622759361</v>
      </c>
      <c r="C5" s="13" t="s">
        <v>9</v>
      </c>
      <c r="D5" s="14">
        <v>3</v>
      </c>
      <c r="E5" s="9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6"/>
      <c r="X5" s="6"/>
      <c r="Y5" s="6"/>
      <c r="Z5" s="10">
        <v>51</v>
      </c>
      <c r="AA5" s="10">
        <v>151</v>
      </c>
      <c r="AB5" s="6"/>
      <c r="AC5" s="6"/>
      <c r="AD5" s="6"/>
      <c r="AE5" s="6"/>
      <c r="AF5" s="6"/>
      <c r="AG5" s="6"/>
      <c r="AH5" s="6"/>
      <c r="AI5" s="6"/>
      <c r="AJ5" s="6"/>
    </row>
    <row r="6" spans="1:36" ht="16.5">
      <c r="A6" s="16" t="s">
        <v>10</v>
      </c>
      <c r="B6" s="14">
        <f>IF(D3&gt;170,D3,170)</f>
        <v>300</v>
      </c>
      <c r="C6" s="13" t="s">
        <v>11</v>
      </c>
      <c r="D6" s="17" t="s">
        <v>12</v>
      </c>
      <c r="E6" s="18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6"/>
      <c r="X6" s="6"/>
      <c r="Y6" s="6"/>
      <c r="Z6" s="10" t="s">
        <v>13</v>
      </c>
      <c r="AA6" s="10"/>
      <c r="AB6" s="6"/>
      <c r="AC6" s="6"/>
      <c r="AD6" s="6"/>
      <c r="AE6" s="6"/>
      <c r="AF6" s="6"/>
      <c r="AG6" s="6"/>
      <c r="AH6" s="6"/>
      <c r="AI6" s="6"/>
      <c r="AJ6" s="6"/>
    </row>
    <row r="7" spans="1:36" ht="19.5">
      <c r="A7" s="16" t="s">
        <v>14</v>
      </c>
      <c r="B7" s="19">
        <f>1+C26</f>
        <v>1.613</v>
      </c>
      <c r="C7" s="13" t="s">
        <v>15</v>
      </c>
      <c r="D7" s="14">
        <v>650</v>
      </c>
      <c r="E7" s="18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6"/>
      <c r="X7" s="6"/>
      <c r="Y7" s="6"/>
      <c r="Z7" s="10">
        <v>12.5</v>
      </c>
      <c r="AA7" s="10">
        <v>183.5</v>
      </c>
      <c r="AB7" s="6"/>
      <c r="AC7" s="6"/>
      <c r="AD7" s="6"/>
      <c r="AE7" s="6"/>
      <c r="AF7" s="6"/>
      <c r="AG7" s="6"/>
      <c r="AH7" s="6"/>
      <c r="AI7" s="6"/>
      <c r="AJ7" s="6"/>
    </row>
    <row r="8" spans="1:36" ht="16.5">
      <c r="A8" s="15" t="s">
        <v>16</v>
      </c>
      <c r="B8" s="19">
        <f>1.83*((1+K49)/K49)^B3+D22</f>
        <v>1.8509214212078184</v>
      </c>
      <c r="C8" s="13" t="s">
        <v>17</v>
      </c>
      <c r="D8" s="9">
        <f>IF(D5&lt;0,IF((D5*D3-D4)/(D5-B10)&lt;K49/(1+K49)*B6,K49/(1+K49)*B6,(D5*D3-D4)/(D5-B10)),1.4*SQRT(100/D3)*IF((D5*D3-D4)/(D5-B10)&lt;K49/(1+K49)*B6,K49/(1+K49)*B6,(D5*D3-D4)/(D5-B10)))</f>
        <v>437.46093728415195</v>
      </c>
      <c r="E8" s="9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6"/>
      <c r="X8" s="6"/>
      <c r="Y8" s="6"/>
      <c r="Z8" s="10">
        <v>25</v>
      </c>
      <c r="AA8" s="10">
        <v>203</v>
      </c>
      <c r="AB8" s="6"/>
      <c r="AC8" s="6"/>
      <c r="AD8" s="6"/>
      <c r="AE8" s="6"/>
      <c r="AF8" s="6"/>
      <c r="AG8" s="6"/>
      <c r="AH8" s="6"/>
      <c r="AI8" s="6"/>
      <c r="AJ8" s="6"/>
    </row>
    <row r="9" spans="1:36" ht="19.5">
      <c r="A9" s="20" t="s">
        <v>18</v>
      </c>
      <c r="B9" s="14">
        <v>0.15</v>
      </c>
      <c r="C9" s="11" t="s">
        <v>19</v>
      </c>
      <c r="D9" s="21">
        <v>30.5</v>
      </c>
      <c r="E9" s="9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6"/>
      <c r="X9" s="6"/>
      <c r="Y9" s="6"/>
      <c r="Z9" s="10">
        <v>51</v>
      </c>
      <c r="AA9" s="10">
        <v>246</v>
      </c>
      <c r="AB9" s="6"/>
      <c r="AC9" s="6"/>
      <c r="AD9" s="6"/>
      <c r="AE9" s="6"/>
      <c r="AF9" s="6"/>
      <c r="AG9" s="6"/>
      <c r="AH9" s="6"/>
      <c r="AI9" s="6"/>
      <c r="AJ9" s="6"/>
    </row>
    <row r="10" spans="1:36" ht="18">
      <c r="A10" s="16" t="s">
        <v>20</v>
      </c>
      <c r="B10" s="19">
        <f>IF(D6="E",6*SIN(B5*PI()/180)/(3+SIN(B5*PI()/180)),6*SIN(B5*PI()/180)/(3-SIN(B5*PI()/180)))</f>
        <v>1.3370827491589099</v>
      </c>
      <c r="C10" s="16" t="s">
        <v>21</v>
      </c>
      <c r="D10" s="22">
        <f>IF(D6="E",6*SIN(D9*PI()/180)/(3+SIN(D9*PI()/180)),6*SIN(D9*PI()/180)/(3-SIN(D9*PI()/180)))</f>
        <v>1.2217761479296196</v>
      </c>
      <c r="E10" s="9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6"/>
      <c r="X10" s="6"/>
      <c r="Y10" s="6"/>
      <c r="Z10" s="10" t="s">
        <v>22</v>
      </c>
      <c r="AA10" s="10"/>
      <c r="AB10" s="6"/>
      <c r="AC10" s="6"/>
      <c r="AD10" s="6"/>
      <c r="AE10" s="6"/>
      <c r="AF10" s="6"/>
      <c r="AG10" s="6"/>
      <c r="AH10" s="6"/>
      <c r="AI10" s="6"/>
      <c r="AJ10" s="6"/>
    </row>
    <row r="11" spans="1:36" ht="16.5">
      <c r="A11" s="7" t="s">
        <v>23</v>
      </c>
      <c r="B11" s="9"/>
      <c r="C11" s="9"/>
      <c r="D11" s="9"/>
      <c r="E11" s="9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6"/>
      <c r="X11" s="6"/>
      <c r="Y11" s="6"/>
      <c r="Z11" s="10">
        <v>12.5</v>
      </c>
      <c r="AA11" s="10">
        <v>350</v>
      </c>
      <c r="AB11" s="6"/>
      <c r="AC11" s="6"/>
      <c r="AD11" s="6"/>
      <c r="AE11" s="6"/>
      <c r="AF11" s="6"/>
      <c r="AG11" s="6"/>
      <c r="AH11" s="6"/>
      <c r="AI11" s="6"/>
      <c r="AJ11" s="6"/>
    </row>
    <row r="12" spans="1:36" ht="19.5">
      <c r="A12" s="13" t="s">
        <v>24</v>
      </c>
      <c r="B12" s="9"/>
      <c r="C12" s="14">
        <v>1</v>
      </c>
      <c r="D12" s="23" t="s">
        <v>25</v>
      </c>
      <c r="E12" s="23">
        <f>K49/(1+K49)</f>
        <v>0.5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6"/>
      <c r="X12" s="6"/>
      <c r="Y12" s="6"/>
      <c r="Z12" s="10">
        <v>25</v>
      </c>
      <c r="AA12" s="10">
        <v>382</v>
      </c>
      <c r="AB12" s="6"/>
      <c r="AC12" s="6"/>
      <c r="AD12" s="6"/>
      <c r="AE12" s="6"/>
      <c r="AF12" s="6"/>
      <c r="AG12" s="6"/>
      <c r="AH12" s="6"/>
      <c r="AI12" s="6"/>
      <c r="AJ12" s="6"/>
    </row>
    <row r="13" spans="1:36" ht="19.5">
      <c r="A13" s="24" t="s">
        <v>26</v>
      </c>
      <c r="B13" s="23"/>
      <c r="C13" s="14">
        <v>26.57</v>
      </c>
      <c r="D13" s="25" t="s">
        <v>27</v>
      </c>
      <c r="E13" s="23">
        <f>LN(0.5)/LN(E12)</f>
        <v>1</v>
      </c>
      <c r="F13" s="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6"/>
      <c r="X13" s="6"/>
      <c r="Y13" s="6"/>
      <c r="Z13" s="10">
        <v>51</v>
      </c>
      <c r="AA13" s="10">
        <v>438</v>
      </c>
      <c r="AB13" s="6"/>
      <c r="AC13" s="6"/>
      <c r="AD13" s="6"/>
      <c r="AE13" s="6"/>
      <c r="AF13" s="6"/>
      <c r="AG13" s="6"/>
      <c r="AH13" s="6"/>
      <c r="AI13" s="6"/>
      <c r="AJ13" s="6"/>
    </row>
    <row r="14" spans="1:36" ht="18.75">
      <c r="A14" s="25" t="s">
        <v>28</v>
      </c>
      <c r="B14" s="23"/>
      <c r="C14" s="14">
        <v>9.1</v>
      </c>
      <c r="D14" s="23"/>
      <c r="E14" s="9"/>
      <c r="F14" s="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6"/>
      <c r="X14" s="6"/>
      <c r="Y14" s="6"/>
      <c r="Z14" s="10" t="s">
        <v>29</v>
      </c>
      <c r="AA14" s="10"/>
      <c r="AB14" s="6"/>
      <c r="AC14" s="6"/>
      <c r="AD14" s="6"/>
      <c r="AE14" s="6"/>
      <c r="AF14" s="6"/>
      <c r="AG14" s="6"/>
      <c r="AH14" s="6"/>
      <c r="AI14" s="6"/>
      <c r="AJ14" s="6"/>
    </row>
    <row r="15" spans="1:36" ht="18.75">
      <c r="A15" s="25" t="s">
        <v>30</v>
      </c>
      <c r="B15" s="23"/>
      <c r="C15" s="26">
        <f>1/(C12/100/C14+(1-C12/100)/C13)</f>
        <v>26.069522464338469</v>
      </c>
      <c r="D15" s="23"/>
      <c r="E15" s="9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6"/>
      <c r="X15" s="6"/>
      <c r="Y15" s="6"/>
      <c r="Z15" s="10">
        <v>12.5</v>
      </c>
      <c r="AA15" s="10">
        <v>518.29999999999995</v>
      </c>
      <c r="AB15" s="6"/>
      <c r="AC15" s="6"/>
      <c r="AD15" s="6"/>
      <c r="AE15" s="6"/>
      <c r="AF15" s="6"/>
      <c r="AG15" s="6"/>
      <c r="AH15" s="6"/>
      <c r="AI15" s="6"/>
      <c r="AJ15" s="6"/>
    </row>
    <row r="16" spans="1:36" ht="19.5">
      <c r="A16" s="24" t="s">
        <v>31</v>
      </c>
      <c r="B16" s="9"/>
      <c r="C16" s="26">
        <f>C14/C15</f>
        <v>0.34906661648475723</v>
      </c>
      <c r="D16" s="23"/>
      <c r="E16" s="9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6"/>
      <c r="X16" s="6"/>
      <c r="Y16" s="6"/>
      <c r="Z16" s="10">
        <v>25</v>
      </c>
      <c r="AA16" s="10">
        <v>560</v>
      </c>
      <c r="AB16" s="6"/>
      <c r="AC16" s="6"/>
      <c r="AD16" s="6"/>
      <c r="AE16" s="6"/>
      <c r="AF16" s="6"/>
      <c r="AG16" s="6"/>
      <c r="AH16" s="6"/>
      <c r="AI16" s="6"/>
      <c r="AJ16" s="6"/>
    </row>
    <row r="17" spans="1:36" ht="19.5">
      <c r="A17" s="13" t="s">
        <v>32</v>
      </c>
      <c r="B17" s="9"/>
      <c r="C17" s="14">
        <f>IF(C22=51,2.1,IF(C22=25,1.4,0.85))</f>
        <v>2.1</v>
      </c>
      <c r="D17" s="23"/>
      <c r="E17" s="9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6"/>
      <c r="X17" s="6"/>
      <c r="Y17" s="6"/>
      <c r="Z17" s="10">
        <v>51</v>
      </c>
      <c r="AA17" s="10">
        <v>562</v>
      </c>
      <c r="AB17" s="6"/>
      <c r="AC17" s="6"/>
      <c r="AD17" s="6"/>
      <c r="AE17" s="6"/>
      <c r="AF17" s="6"/>
      <c r="AG17" s="6"/>
      <c r="AH17" s="6"/>
      <c r="AI17" s="6"/>
      <c r="AJ17" s="6"/>
    </row>
    <row r="18" spans="1:36" ht="19.5">
      <c r="A18" s="13" t="s">
        <v>33</v>
      </c>
      <c r="B18" s="9"/>
      <c r="C18" s="14">
        <v>910</v>
      </c>
      <c r="D18" s="23"/>
      <c r="E18" s="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spans="1:36" ht="18">
      <c r="A19" s="20" t="s">
        <v>34</v>
      </c>
      <c r="B19" s="9"/>
      <c r="C19" s="14">
        <v>0.25</v>
      </c>
      <c r="D19" s="27"/>
      <c r="E19" s="9"/>
      <c r="F19" s="27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</row>
    <row r="20" spans="1:36" ht="16.5">
      <c r="A20" s="13" t="s">
        <v>35</v>
      </c>
      <c r="B20" s="9"/>
      <c r="C20" s="14">
        <v>225</v>
      </c>
      <c r="D20" s="23"/>
      <c r="E20" s="9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</row>
    <row r="21" spans="1:36" ht="19.5">
      <c r="A21" s="13" t="s">
        <v>36</v>
      </c>
      <c r="B21" s="9"/>
      <c r="C21" s="14">
        <f>((1-C$12/100)/$C$13)/((1-C$12/100)/$C$13+(C12/100)/10)</f>
        <v>0.97386308862154103</v>
      </c>
      <c r="D21" s="23"/>
      <c r="E21" s="9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</row>
    <row r="22" spans="1:36" ht="16.5">
      <c r="A22" s="13" t="s">
        <v>37</v>
      </c>
      <c r="B22" s="23"/>
      <c r="C22" s="14">
        <v>51</v>
      </c>
      <c r="D22" s="6"/>
      <c r="E22" s="28">
        <v>0.60599999999999998</v>
      </c>
      <c r="F22" s="28">
        <v>0.61170133938344895</v>
      </c>
      <c r="G22" s="28">
        <v>0.61271862353308004</v>
      </c>
      <c r="H22" s="6">
        <v>50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spans="1:36" ht="16.5">
      <c r="A23" s="13"/>
      <c r="B23" s="23"/>
      <c r="C23" s="14"/>
      <c r="D23" s="6"/>
      <c r="E23" s="28">
        <v>0.61133338554209304</v>
      </c>
      <c r="F23" s="28">
        <v>0.61129009685487501</v>
      </c>
      <c r="G23" s="28">
        <v>0.61160393983720795</v>
      </c>
      <c r="H23" s="6">
        <v>100</v>
      </c>
      <c r="I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1:36" ht="16.5">
      <c r="A24" s="13"/>
      <c r="B24" s="23"/>
      <c r="C24" s="14"/>
      <c r="D24" s="6"/>
      <c r="E24" s="28">
        <v>0.61299999999999999</v>
      </c>
      <c r="F24" s="28">
        <v>0.60961266022516303</v>
      </c>
      <c r="G24" s="28">
        <v>0.61086262106859301</v>
      </c>
      <c r="H24" s="6">
        <v>200</v>
      </c>
      <c r="I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1:36" ht="16.5">
      <c r="A25" s="13"/>
      <c r="B25" s="23"/>
      <c r="C25" s="14"/>
      <c r="D25" s="6"/>
      <c r="E25" s="28">
        <v>0.61299999999999999</v>
      </c>
      <c r="F25" s="28">
        <v>0.60906072946312995</v>
      </c>
      <c r="G25" s="28">
        <v>0.60780535753379705</v>
      </c>
      <c r="H25" s="6">
        <v>300</v>
      </c>
      <c r="I25" s="6"/>
      <c r="M25" s="6" t="s">
        <v>0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 t="s">
        <v>38</v>
      </c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1:36" ht="16.5">
      <c r="A26" s="13" t="s">
        <v>39</v>
      </c>
      <c r="B26" s="23"/>
      <c r="C26" s="29">
        <f>IF(C22=12.5,IF(D3=52,G22,IF(D3=100,G23,IF(D3=200,G24,G25))),IF(C22=25,IF(D3=50,F22,IF(D3=100,F23,IF(D3=200,F24,F25))),IF(D3=50,E22,IF(D3=100,E23,IF(D3=200,E24,E25)))))</f>
        <v>0.61299999999999999</v>
      </c>
      <c r="D26" s="6"/>
      <c r="E26" s="30" t="s">
        <v>40</v>
      </c>
      <c r="F26" s="30" t="s">
        <v>40</v>
      </c>
      <c r="G26" s="30" t="s">
        <v>40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 ht="19.5">
      <c r="A27" s="31" t="s">
        <v>41</v>
      </c>
      <c r="B27" s="23"/>
      <c r="C27" s="32">
        <v>6</v>
      </c>
      <c r="D27" s="6"/>
      <c r="E27" s="30" t="s">
        <v>42</v>
      </c>
      <c r="F27" s="30" t="s">
        <v>43</v>
      </c>
      <c r="G27" s="30" t="s">
        <v>44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1:3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spans="1:36">
      <c r="A29" s="6"/>
      <c r="B29" s="6"/>
      <c r="C29" s="33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spans="1:3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1:3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1:3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>
      <c r="A33" s="34"/>
      <c r="B33" s="34"/>
      <c r="C33" s="3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>
      <c r="A34" s="6"/>
      <c r="B34" s="6"/>
      <c r="C34" s="3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1:3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spans="1: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1:3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1:3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spans="1:3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1:3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1:3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spans="1:3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1:3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37">
        <f>(280/186)^B3</f>
        <v>1.0067308551129217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spans="1:3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spans="1:3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1:3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1:3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1:36">
      <c r="A49" s="6"/>
      <c r="B49" s="6"/>
      <c r="C49" s="6"/>
      <c r="D49" s="6"/>
      <c r="E49" s="6"/>
      <c r="F49" s="6"/>
      <c r="G49" s="6"/>
      <c r="H49" s="6"/>
      <c r="I49" s="6"/>
      <c r="J49" s="6" t="s">
        <v>45</v>
      </c>
      <c r="K49" s="38">
        <v>1</v>
      </c>
      <c r="L49" s="38"/>
      <c r="M49" s="39"/>
      <c r="N49" s="6"/>
      <c r="O49" s="6"/>
      <c r="P49" s="6"/>
      <c r="Q49" s="6"/>
      <c r="R49" s="6"/>
      <c r="S49" s="6"/>
      <c r="T49" s="6"/>
      <c r="U49" s="37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1:36">
      <c r="A50" s="6"/>
      <c r="B50" s="6"/>
      <c r="C50" s="6"/>
      <c r="D50" s="6"/>
      <c r="E50" s="6"/>
      <c r="F50" s="6"/>
      <c r="G50" s="6"/>
      <c r="H50" s="6"/>
      <c r="I50" s="6"/>
      <c r="J50" s="6" t="s">
        <v>46</v>
      </c>
      <c r="K50" s="6">
        <v>1</v>
      </c>
      <c r="L50" s="6"/>
      <c r="M50" s="39"/>
      <c r="N50" s="6"/>
      <c r="O50" s="6"/>
      <c r="P50" s="6"/>
      <c r="Q50" s="6"/>
      <c r="R50" s="6"/>
      <c r="S50" s="6"/>
      <c r="T50" s="6"/>
      <c r="U50" s="37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36">
      <c r="A51" s="6"/>
      <c r="B51" s="6"/>
      <c r="C51" s="6"/>
      <c r="D51" s="6"/>
      <c r="E51" s="6"/>
      <c r="F51" s="6"/>
      <c r="G51" s="6"/>
      <c r="H51" s="6"/>
      <c r="I51" s="6"/>
      <c r="J51" s="6" t="s">
        <v>47</v>
      </c>
      <c r="K51" s="38">
        <f>K49</f>
        <v>1</v>
      </c>
      <c r="L51" s="38"/>
      <c r="M51" s="39"/>
      <c r="N51" s="6"/>
      <c r="O51" s="6"/>
      <c r="P51" s="6"/>
      <c r="Q51" s="6"/>
      <c r="R51" s="6"/>
      <c r="S51" s="6"/>
      <c r="T51" s="6"/>
      <c r="U51" s="37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 spans="1:36">
      <c r="D52" s="6"/>
      <c r="E52" s="6"/>
      <c r="F52" s="6"/>
      <c r="G52" s="6"/>
      <c r="H52" s="6"/>
      <c r="I52" s="6"/>
      <c r="J52" s="6" t="s">
        <v>48</v>
      </c>
      <c r="K52" s="38">
        <f>K49</f>
        <v>1</v>
      </c>
      <c r="L52" s="38"/>
      <c r="M52" s="39"/>
      <c r="N52" s="6"/>
      <c r="O52" s="6"/>
      <c r="P52" s="6"/>
      <c r="Q52" s="6"/>
      <c r="R52" s="6"/>
      <c r="S52" s="6" t="s">
        <v>49</v>
      </c>
      <c r="T52" s="6"/>
      <c r="U52" s="37"/>
      <c r="V52" s="6"/>
      <c r="W52" s="6"/>
      <c r="X52" s="6"/>
      <c r="Y52" s="6" t="s">
        <v>0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spans="1:36">
      <c r="D53" s="6"/>
      <c r="E53" s="6"/>
      <c r="F53" s="6"/>
      <c r="G53" s="6"/>
      <c r="H53" s="6"/>
      <c r="I53" s="6"/>
      <c r="J53" s="6"/>
      <c r="K53" s="36">
        <v>0</v>
      </c>
      <c r="L53" s="6"/>
      <c r="M53" s="39"/>
      <c r="N53" s="6"/>
      <c r="O53" s="6"/>
      <c r="P53" s="6"/>
      <c r="Q53" s="6"/>
      <c r="R53" s="6"/>
      <c r="S53" s="6"/>
      <c r="T53" s="6"/>
      <c r="U53" s="3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spans="1:36">
      <c r="D54" s="6"/>
      <c r="E54" s="6"/>
      <c r="F54" s="6"/>
      <c r="G54" s="6"/>
      <c r="H54" s="6"/>
      <c r="I54" s="6"/>
      <c r="J54" s="6"/>
      <c r="K54" s="6"/>
      <c r="L54" s="6"/>
      <c r="M54" s="39"/>
      <c r="N54" s="6"/>
      <c r="O54" s="6"/>
      <c r="P54" s="6"/>
      <c r="Q54" s="6"/>
      <c r="R54" s="6"/>
      <c r="S54" s="6"/>
      <c r="T54" s="6"/>
      <c r="U54" s="37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spans="1:36">
      <c r="D55" s="6"/>
      <c r="E55" s="6"/>
      <c r="F55" s="6"/>
      <c r="G55" s="6"/>
      <c r="H55" s="6"/>
      <c r="I55" s="6"/>
      <c r="J55" s="6"/>
      <c r="K55" s="6"/>
      <c r="L55" s="6"/>
      <c r="M55" s="39"/>
      <c r="N55" s="6"/>
      <c r="O55" s="6"/>
      <c r="P55" s="6"/>
      <c r="Q55" s="6"/>
      <c r="R55" s="6"/>
      <c r="S55" s="6"/>
      <c r="T55" s="6"/>
      <c r="U55" s="37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spans="1:36">
      <c r="D56" s="6"/>
      <c r="E56" s="6"/>
      <c r="F56" s="6"/>
      <c r="G56" s="6"/>
      <c r="H56" s="6"/>
      <c r="I56" s="6"/>
      <c r="J56" s="6"/>
      <c r="K56" s="6"/>
      <c r="L56" s="6"/>
      <c r="M56" s="39"/>
      <c r="N56" s="6"/>
      <c r="O56" s="6"/>
      <c r="P56" s="6"/>
      <c r="Q56" s="6"/>
      <c r="R56" s="6"/>
      <c r="S56" s="6"/>
      <c r="T56" s="6"/>
      <c r="U56" s="37"/>
      <c r="V56" s="6"/>
      <c r="W56" s="6"/>
      <c r="X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spans="1:36" ht="15.75">
      <c r="A57" s="30" t="s">
        <v>50</v>
      </c>
      <c r="B57" s="30" t="s">
        <v>51</v>
      </c>
      <c r="C57" s="30" t="s">
        <v>52</v>
      </c>
      <c r="D57" s="30" t="s">
        <v>53</v>
      </c>
      <c r="E57" s="30" t="s">
        <v>54</v>
      </c>
      <c r="F57" s="30" t="s">
        <v>55</v>
      </c>
      <c r="G57" s="30" t="s">
        <v>56</v>
      </c>
      <c r="H57" s="30" t="s">
        <v>57</v>
      </c>
      <c r="I57" s="30" t="s">
        <v>58</v>
      </c>
      <c r="J57" s="30" t="s">
        <v>59</v>
      </c>
      <c r="K57" s="30" t="s">
        <v>60</v>
      </c>
      <c r="L57" s="40" t="s">
        <v>61</v>
      </c>
      <c r="M57" s="41" t="s">
        <v>62</v>
      </c>
      <c r="N57" s="41" t="s">
        <v>63</v>
      </c>
      <c r="O57" s="30"/>
      <c r="P57" s="30" t="s">
        <v>64</v>
      </c>
      <c r="Q57" s="41" t="s">
        <v>65</v>
      </c>
      <c r="R57" s="30" t="s">
        <v>66</v>
      </c>
      <c r="S57" s="30" t="s">
        <v>67</v>
      </c>
      <c r="T57" s="30" t="s">
        <v>68</v>
      </c>
      <c r="U57" s="42" t="s">
        <v>69</v>
      </c>
      <c r="V57" s="30" t="s">
        <v>70</v>
      </c>
      <c r="W57" s="30" t="s">
        <v>71</v>
      </c>
      <c r="X57" s="30"/>
      <c r="Y57" s="6"/>
      <c r="Z57" s="6" t="s">
        <v>72</v>
      </c>
      <c r="AA57" t="s">
        <v>73</v>
      </c>
      <c r="AB57" s="30"/>
      <c r="AC57" t="s">
        <v>74</v>
      </c>
      <c r="AD57" s="30"/>
      <c r="AE57" s="43" t="s">
        <v>75</v>
      </c>
      <c r="AF57" s="44" t="s">
        <v>76</v>
      </c>
      <c r="AG57" t="s">
        <v>51</v>
      </c>
      <c r="AH57" s="44" t="s">
        <v>68</v>
      </c>
    </row>
    <row r="58" spans="1:36">
      <c r="A58" s="30">
        <f>D3</f>
        <v>300</v>
      </c>
      <c r="B58" s="30">
        <f t="shared" ref="B58:B121" si="0">$D$4+(A58-$D$3)*$D$5</f>
        <v>0</v>
      </c>
      <c r="C58" s="6">
        <v>0</v>
      </c>
      <c r="D58" s="6">
        <v>0</v>
      </c>
      <c r="E58" s="33">
        <f t="shared" ref="E58:E121" si="1">(1/$C$16)*($C$12/100)/S58</f>
        <v>1.7938772837526769E-2</v>
      </c>
      <c r="F58" s="6">
        <f t="shared" ref="F58:F121" si="2">3*(1-2*$B$9)*(A59+A58)/(4*(1+$B$9)*$B$4)</f>
        <v>45685.461956521736</v>
      </c>
      <c r="G58" s="6">
        <f t="shared" ref="G58:G121" si="3">$C$18*$C$17*(A58+100)/100/(2*(1+$C$19))*1000</f>
        <v>3057600</v>
      </c>
      <c r="H58" s="33">
        <v>0</v>
      </c>
      <c r="I58" s="33">
        <v>0</v>
      </c>
      <c r="J58" s="6">
        <v>0</v>
      </c>
      <c r="K58" s="38">
        <f>$B$6</f>
        <v>300</v>
      </c>
      <c r="L58" s="33">
        <v>0</v>
      </c>
      <c r="M58" s="45">
        <v>0</v>
      </c>
      <c r="N58" s="46">
        <v>0</v>
      </c>
      <c r="O58" s="37"/>
      <c r="P58" s="37">
        <v>0</v>
      </c>
      <c r="Q58" s="47">
        <f t="shared" ref="Q58:Q121" si="4">M58+N58</f>
        <v>0</v>
      </c>
      <c r="R58" s="39">
        <f>B7</f>
        <v>1.613</v>
      </c>
      <c r="S58" s="6">
        <f t="shared" ref="S58:S121" si="5">$C$21*(R58-1)+1</f>
        <v>1.5969780733250047</v>
      </c>
      <c r="T58" s="6">
        <v>0</v>
      </c>
      <c r="U58" s="48">
        <v>0</v>
      </c>
      <c r="V58" s="6">
        <v>0</v>
      </c>
      <c r="W58" s="6">
        <v>0</v>
      </c>
      <c r="X58" s="30">
        <f t="shared" ref="X58:X121" si="6">IF(D$6="E",-B58,B58)</f>
        <v>0</v>
      </c>
      <c r="Y58">
        <f t="shared" ref="Y58:Y121" si="7">IF(D$6="E",-J58,J58)</f>
        <v>0</v>
      </c>
      <c r="Z58" s="49">
        <f t="shared" ref="Z58:Z121" si="8">J58/A58</f>
        <v>0</v>
      </c>
      <c r="AA58" s="46">
        <f t="shared" ref="AA58:AA121" si="9">B$8/A58^B$3*((1+K$49)/K$49)^-B$3</f>
        <v>1.6665805197314272</v>
      </c>
      <c r="AB58" s="46">
        <f t="shared" ref="AB58:AB121" si="10">(R58-AA58)</f>
        <v>-5.358051973142719E-2</v>
      </c>
      <c r="AC58" s="50">
        <f>B$10</f>
        <v>1.3370827491589099</v>
      </c>
      <c r="AD58" s="36">
        <f t="shared" ref="AD58:AD121" si="11">IF(K58&gt;K57,(1-A58/K58)/((J58+0.01)/A58/$B$10)^(1+K$49)+A58/K58+0.01,(1-A58/K58)/((J58+0.01)/A58/$D$10)^(1+K$49)+A58/K58+0.01)</f>
        <v>1.01</v>
      </c>
      <c r="AE58" s="50">
        <f t="shared" ref="AE58:AE121" si="12">IF(ABS(-LN(1-(R58-AA58)/R58)/LN(AD58))&lt;1.2*B$3,1.2*SIGN(-LN(1-(R58-AA58)/R58)/LN(AD58))*B$3,-LN(1-(R58-AA58)/R58)/LN(AD58))</f>
        <v>-3.2841254836759339</v>
      </c>
      <c r="AF58" s="46">
        <f t="shared" ref="AF58:AF121" si="13">W58</f>
        <v>0</v>
      </c>
      <c r="AG58" s="50">
        <f t="shared" ref="AG58:AG121" si="14">IF(D$6="E",-B58,IF(D$6="T",-B58,B58))</f>
        <v>0</v>
      </c>
      <c r="AH58" s="6">
        <f t="shared" ref="AH58:AH121" si="15">T58</f>
        <v>0</v>
      </c>
      <c r="AI58" s="6"/>
      <c r="AJ58" s="6"/>
    </row>
    <row r="59" spans="1:36">
      <c r="A59" s="6">
        <f>$A58+($D$7-$D$3)/800</f>
        <v>300.4375</v>
      </c>
      <c r="B59" s="6">
        <f t="shared" si="0"/>
        <v>1.3125</v>
      </c>
      <c r="C59" s="6">
        <f t="shared" ref="C59:C122" si="16">2/PI()*(ATAN((B59/A59)^2))/(1+C$12/C$14*10*(100/A58)^0.5)</f>
        <v>7.433590002887418E-6</v>
      </c>
      <c r="D59" s="6">
        <f t="shared" ref="D59:D122" si="17">3*G58*(I59-I58)+D58</f>
        <v>0</v>
      </c>
      <c r="E59" s="33">
        <f t="shared" si="1"/>
        <v>1.7939149427899787E-2</v>
      </c>
      <c r="F59" s="6">
        <f t="shared" si="2"/>
        <v>45785.160061802009</v>
      </c>
      <c r="G59" s="6">
        <f t="shared" si="3"/>
        <v>3060944.25</v>
      </c>
      <c r="H59" s="33">
        <f t="shared" ref="H59:H122" si="18">(B59-B58)/(3*(1-E58)*F58+3*C58*E58*G58)+H58</f>
        <v>9.7512765119271285E-6</v>
      </c>
      <c r="I59" s="33">
        <f t="shared" ref="I59:I122" si="19">C58*(H59-H58)+I58</f>
        <v>0</v>
      </c>
      <c r="J59" s="6">
        <f t="shared" ref="J59:J122" si="20">J58+3*(H59-H58)*F58</f>
        <v>1.3364747163395125</v>
      </c>
      <c r="K59" s="38">
        <f>IF(J59&lt;$B$10*(A58^$K$49*(MAX(K$58)-A58))^(1/(1+$K$49))*($K$49^(1/(1+$K$49))),IF(J59/A59&gt;D$10,IF(MAX(J$58)&lt;0.99*$B$10*(A58^$K$49*(K58-A58))^(1/(1+$K$49))*($K$49^(1/(1+$K$49))),MAX(K$58),((J59/$B$10)^(1+$K$49)/(A59^($K$49)*$K$49))+A59),MAX(K$58)),((J59/$B$10)^(1+$K$49)/(A59^($K$49)*$K$49))+A59)</f>
        <v>300.44082545276507</v>
      </c>
      <c r="L59" s="33">
        <f>IF(K59&lt;K58,AE58*(MAX(Z$58)-J58/A58)/(J58/A58/D$10-1)/(1+1*(MAX(Z$58)-J58/A58)/(J58/A58/D$10-1))+B$3-B$4,AE58*(J59/A59/B$10)/(C$27+J59/A59/B$10))</f>
        <v>-1.8200196099061076E-3</v>
      </c>
      <c r="M59" s="45">
        <f t="shared" ref="M59:M122" si="21">M58+L59*2*(K59-K58)/(K58+K59)</f>
        <v>-2.6724064539521506E-6</v>
      </c>
      <c r="N59" s="46">
        <f t="shared" ref="N59:N122" si="22">N58+(B$3-B$4)*2*(K59-K58)/(K58+K59)</f>
        <v>1.5270729485456573E-5</v>
      </c>
      <c r="O59" s="37"/>
      <c r="P59" s="37">
        <f t="shared" ref="P59:P122" si="23">P58+$B$4*2*(A59-A58)/(A59+A58)</f>
        <v>8.7436244405121264E-6</v>
      </c>
      <c r="Q59" s="47">
        <f t="shared" si="4"/>
        <v>1.2598323031504422E-5</v>
      </c>
      <c r="R59" s="6">
        <f t="shared" ref="R59:R122" si="24">R58-(Q59-Q58+P59-P58)*R58</f>
        <v>1.6129655754387275</v>
      </c>
      <c r="S59" s="6">
        <f t="shared" si="5"/>
        <v>1.5969445485154394</v>
      </c>
      <c r="T59" s="6">
        <f t="shared" ref="T59:T122" si="25">-(S59-S58)/S58+T58</f>
        <v>2.0992654893194621E-5</v>
      </c>
      <c r="U59" s="48">
        <f t="shared" ref="U59:U122" si="26">(N59-N58)/(K$49/(1+K$49)*(AC59^(1+K$49)-(J59/A59)^(1+K$49))/(J59/A59)^K$49)*K$50+U58</f>
        <v>7.599493064770575E-8</v>
      </c>
      <c r="V59" s="6">
        <f t="shared" ref="V59:V122" si="27">IF(D$6="E",-IF(K58=$B$6,-V58+(H59-H58)*(1-E58)+(I59-I58)*E58,-V58+(H59-H58)*(1-E58)+(I59-I58)*E58+(U59-U58)*(1-E58)),IF(K58=$B$6,V58+(H59-H58)*(1-E58)+(I59-I58)*E58,V58+(H59-H58)*(1-E58)+(I59-I58)*E58+(U59-U58)*(1-E58)))</f>
        <v>9.5763505777037583E-6</v>
      </c>
      <c r="W59" s="6">
        <f t="shared" ref="W59:W122" si="28">T59/3+V59</f>
        <v>1.657390220876863E-5</v>
      </c>
      <c r="X59" s="30">
        <f t="shared" si="6"/>
        <v>1.3125</v>
      </c>
      <c r="Y59">
        <f t="shared" si="7"/>
        <v>1.3364747163395125</v>
      </c>
      <c r="Z59" s="49">
        <f t="shared" si="8"/>
        <v>4.4484284296717703E-3</v>
      </c>
      <c r="AA59" s="46">
        <f t="shared" si="9"/>
        <v>1.6665406901922788</v>
      </c>
      <c r="AB59" s="46">
        <f t="shared" si="10"/>
        <v>-5.3575114753551256E-2</v>
      </c>
      <c r="AC59" s="51">
        <f>IF(R$58&gt;=AA$58,B$10,IF(K59&lt;K58,(Z59-D$10)*(1+1.25*(D$10-Z59)/MAX(Z$58:Z59)*B$10)+D$10,B$10))</f>
        <v>1.3370827491589099</v>
      </c>
      <c r="AD59" s="36">
        <f t="shared" si="11"/>
        <v>1.9951795816652809</v>
      </c>
      <c r="AE59" s="50">
        <f t="shared" si="12"/>
        <v>-4.7305583793600239E-2</v>
      </c>
      <c r="AF59" s="46">
        <f t="shared" si="13"/>
        <v>1.657390220876863E-5</v>
      </c>
      <c r="AG59" s="50">
        <f t="shared" si="14"/>
        <v>1.3125</v>
      </c>
      <c r="AH59" s="6">
        <f t="shared" si="15"/>
        <v>2.0992654893194621E-5</v>
      </c>
      <c r="AI59" s="6"/>
      <c r="AJ59" s="6"/>
    </row>
    <row r="60" spans="1:36">
      <c r="A60" s="6">
        <f>IF(J59/A59&lt;=0.99*$B$10,IF(A59&gt;A58,IF(D$5&gt;0,$A59+($D$7-$D$3)/401,IF(J59/A59&gt;1.01*D$10,A59-($D$7-$D$3)/401,A59)),IF(D$5&lt;0,$A59+($D$7-$D$3)/401,IF(J59/A59&gt;1.01*D$10,A59-($D$7-$D$3)/401,A59))),IF(K59&gt;$B$6,IF(B$10&gt;D$10,IF(J59/A59&gt;1.01*D$10,A59-($D$7-$D$3)/401,A59),A59),IF(MAX(J$58:J59)&lt;0.99*$B$10*(A59^$K$49*(K59-A59))^(1/(1+$K$49))*($K$49^(1/(1+$K$49))),$A59+($D$7-$D$3)/401,IF(J59/A59&gt;1.01*$D$10,$A59-($D$7-$D$3)/401,A59))))</f>
        <v>301.31031795511223</v>
      </c>
      <c r="B60" s="6">
        <f t="shared" si="0"/>
        <v>3.9309538653366758</v>
      </c>
      <c r="C60" s="6">
        <f t="shared" si="16"/>
        <v>6.6313041583556938E-5</v>
      </c>
      <c r="D60" s="6">
        <f t="shared" si="17"/>
        <v>1.3250487980228753E-3</v>
      </c>
      <c r="E60" s="33">
        <f t="shared" si="1"/>
        <v>1.7940000921816579E-2</v>
      </c>
      <c r="F60" s="6">
        <f t="shared" si="2"/>
        <v>45917.98018540605</v>
      </c>
      <c r="G60" s="6">
        <f t="shared" si="3"/>
        <v>3067616.0704488778</v>
      </c>
      <c r="H60" s="33">
        <f t="shared" si="18"/>
        <v>2.9162664668805553E-5</v>
      </c>
      <c r="I60" s="33">
        <f t="shared" si="19"/>
        <v>1.4429630094513868E-10</v>
      </c>
      <c r="J60" s="6">
        <f t="shared" si="20"/>
        <v>4.0027352576928523</v>
      </c>
      <c r="K60" s="38">
        <f>IF(J60&lt;$B$10*(A59^$K$49*(MAX(K$58:K59)-A59))^(1/(1+$K$49))*($K$49^(1/(1+$K$49))),IF(J60/A60&gt;D$10,IF(MAX(J$58:J59)&lt;0.99*$B$10*(A59^$K$49*(K59-A59))^(1/(1+$K$49))*($K$49^(1/(1+$K$49))),MAX(K$58:K59),((J60/$B$10)^(1+$K$49)/(A60^($K$49)*$K$49))+A60),MAX(K$58:K59)),((J60/$B$10)^(1+$K$49)/(A60^($K$49)*$K$49))+A60)</f>
        <v>301.34006084465909</v>
      </c>
      <c r="L60" s="33">
        <f>IF(K60&lt;K59,AE59*(MAX(Z$58:Z59)-J59/A59)/(J59/A59/D$10-1)/(1+1*(MAX(Z$58:Z59)-J59/A59)/(J59/A59/D$10-1))+B$3-B$4,AE59*(J60/A60/B$10)/(C$27+J60/A60/B$10))</f>
        <v>-7.8203678413714403E-5</v>
      </c>
      <c r="M60" s="45">
        <f t="shared" si="21"/>
        <v>-2.9061244633046578E-6</v>
      </c>
      <c r="N60" s="46">
        <f t="shared" si="22"/>
        <v>4.6351969480426084E-5</v>
      </c>
      <c r="O60" s="37"/>
      <c r="P60" s="37">
        <f t="shared" si="23"/>
        <v>2.6149280346235751E-5</v>
      </c>
      <c r="Q60" s="47">
        <f t="shared" si="4"/>
        <v>4.3445845017121429E-5</v>
      </c>
      <c r="R60" s="6">
        <f t="shared" si="24"/>
        <v>1.6128877447238832</v>
      </c>
      <c r="S60" s="6">
        <f t="shared" si="5"/>
        <v>1.5968687520550915</v>
      </c>
      <c r="T60" s="6">
        <f t="shared" si="25"/>
        <v>6.8456081483933556E-5</v>
      </c>
      <c r="U60" s="48">
        <f t="shared" si="26"/>
        <v>5.3794761618513451E-7</v>
      </c>
      <c r="V60" s="6">
        <f t="shared" si="27"/>
        <v>2.9093183177668835E-5</v>
      </c>
      <c r="W60" s="6">
        <f t="shared" si="28"/>
        <v>5.1911877005646691E-5</v>
      </c>
      <c r="X60" s="30">
        <f t="shared" si="6"/>
        <v>3.9309538653366758</v>
      </c>
      <c r="Y60">
        <f t="shared" si="7"/>
        <v>4.0027352576928523</v>
      </c>
      <c r="Z60" s="49">
        <f t="shared" si="8"/>
        <v>1.3284428110056161E-2</v>
      </c>
      <c r="AA60" s="46">
        <f t="shared" si="9"/>
        <v>1.6664614055836227</v>
      </c>
      <c r="AB60" s="46">
        <f t="shared" si="10"/>
        <v>-5.3573660859739469E-2</v>
      </c>
      <c r="AC60" s="51">
        <f>IF(R$58&gt;=AA$58,B$10,IF(K60&lt;K59,(Z60-D$10)*(1+1.25*(D$10-Z60)/MAX(Z$58:Z60)*B$10)+D$10,B$10))</f>
        <v>1.3370827491589099</v>
      </c>
      <c r="AD60" s="36">
        <f t="shared" si="11"/>
        <v>2.004825166121218</v>
      </c>
      <c r="AE60" s="50">
        <f t="shared" si="12"/>
        <v>-4.6978556144635142E-2</v>
      </c>
      <c r="AF60" s="46">
        <f t="shared" si="13"/>
        <v>5.1911877005646691E-5</v>
      </c>
      <c r="AG60" s="50">
        <f t="shared" si="14"/>
        <v>3.9309538653366758</v>
      </c>
      <c r="AH60" s="6">
        <f t="shared" si="15"/>
        <v>6.8456081483933556E-5</v>
      </c>
      <c r="AI60" s="6"/>
      <c r="AJ60" s="6"/>
    </row>
    <row r="61" spans="1:36">
      <c r="A61" s="6">
        <f>IF(J60/A60&lt;=0.99*$B$10,IF(A60&gt;A59,IF(D$5&gt;0,$A60+($D$7-$D$3)/401,IF(J60/A60&gt;1.01*D$10,A60-($D$7-$D$3)/401,A60)),IF(D$5&lt;0,$A60+($D$7-$D$3)/401,IF(J60/A60&gt;1.01*D$10,A60-($D$7-$D$3)/401,A60))),IF(K60&gt;$B$6,IF(B$10&gt;D$10,IF(J60/A60&gt;1.01*D$10,A60-($D$7-$D$3)/401,A60),A60),IF(MAX(J$58:J60)&lt;0.99*$B$10*(A60^$K$49*(K60-A60))^(1/(1+$K$49))*($K$49^(1/(1+$K$49))),$A60+($D$7-$D$3)/401,IF(J60/A60&gt;1.01*$D$10,$A60-($D$7-$D$3)/401,A60))))</f>
        <v>302.18313591022445</v>
      </c>
      <c r="B61" s="6">
        <f t="shared" si="0"/>
        <v>6.5494077306733516</v>
      </c>
      <c r="C61" s="6">
        <f t="shared" si="16"/>
        <v>1.8312133611268343E-4</v>
      </c>
      <c r="D61" s="6">
        <f t="shared" si="17"/>
        <v>1.3136110418710382E-2</v>
      </c>
      <c r="E61" s="33">
        <f t="shared" si="1"/>
        <v>1.7940862968929546E-2</v>
      </c>
      <c r="F61" s="6">
        <f t="shared" si="2"/>
        <v>46050.800309010076</v>
      </c>
      <c r="G61" s="6">
        <f t="shared" si="3"/>
        <v>3074287.8908977555</v>
      </c>
      <c r="H61" s="33">
        <f t="shared" si="18"/>
        <v>4.8516530595473788E-5</v>
      </c>
      <c r="I61" s="33">
        <f t="shared" si="19"/>
        <v>1.4277100169428752E-9</v>
      </c>
      <c r="J61" s="6">
        <f t="shared" si="20"/>
        <v>6.6688065540881247</v>
      </c>
      <c r="K61" s="38">
        <f>IF(J61&lt;$B$10*(A60^$K$49*(MAX(K$58:K60)-A60))^(1/(1+$K$49))*($K$49^(1/(1+$K$49))),IF(J61/A61&gt;D$10,IF(MAX(J$58:J60)&lt;0.99*$B$10*(A60^$K$49*(K60-A60))^(1/(1+$K$49))*($K$49^(1/(1+$K$49))),MAX(K$58:K60),((J61/$B$10)^(1+$K$49)/(A61^($K$49)*$K$49))+A61),MAX(K$58:K60)),((J61/$B$10)^(1+$K$49)/(A61^($K$49)*$K$49))+A61)</f>
        <v>302.26545668410375</v>
      </c>
      <c r="L61" s="33">
        <f>IF(K61&lt;K60,AE60*(MAX(Z$58:Z60)-J60/A60)/(J60/A60/D$10-1)/(1+1*(MAX(Z$58:Z60)-J60/A60)/(J60/A60/D$10-1))+B$3-B$4,AE60*(J61/A61/B$10)/(C$27+J61/A61/B$10))</f>
        <v>-1.2887687063604692E-4</v>
      </c>
      <c r="M61" s="45">
        <f t="shared" si="21"/>
        <v>-3.3012902344046962E-6</v>
      </c>
      <c r="N61" s="46">
        <f t="shared" si="22"/>
        <v>7.8240732756238495E-5</v>
      </c>
      <c r="O61" s="37"/>
      <c r="P61" s="37">
        <f t="shared" si="23"/>
        <v>4.3504589495427992E-5</v>
      </c>
      <c r="Q61" s="47">
        <f t="shared" si="4"/>
        <v>7.4939442521833801E-5</v>
      </c>
      <c r="R61" s="6">
        <f t="shared" si="24"/>
        <v>1.612808956920998</v>
      </c>
      <c r="S61" s="6">
        <f t="shared" si="5"/>
        <v>1.5967920235220281</v>
      </c>
      <c r="T61" s="6">
        <f t="shared" si="25"/>
        <v>1.1650544870002521E-4</v>
      </c>
      <c r="U61" s="48">
        <f t="shared" si="26"/>
        <v>1.3254417432691243E-6</v>
      </c>
      <c r="V61" s="6">
        <f t="shared" si="27"/>
        <v>4.8873230237933351E-5</v>
      </c>
      <c r="W61" s="6">
        <f t="shared" si="28"/>
        <v>8.7708379804608426E-5</v>
      </c>
      <c r="X61" s="30">
        <f t="shared" si="6"/>
        <v>6.5494077306733516</v>
      </c>
      <c r="Y61">
        <f t="shared" si="7"/>
        <v>6.6688065540881247</v>
      </c>
      <c r="Z61" s="49">
        <f t="shared" si="8"/>
        <v>2.2068758185332219E-2</v>
      </c>
      <c r="AA61" s="46">
        <f t="shared" si="9"/>
        <v>1.6663823540656668</v>
      </c>
      <c r="AB61" s="46">
        <f t="shared" si="10"/>
        <v>-5.35733971446688E-2</v>
      </c>
      <c r="AC61" s="51">
        <f>IF(R$58&gt;=AA$58,B$10,IF(K61&lt;K60,(Z61-D$10)*(1+1.25*(D$10-Z61)/MAX(Z$58:Z61)*B$10)+D$10,B$10))</f>
        <v>1.3370827491589099</v>
      </c>
      <c r="AD61" s="36">
        <f t="shared" si="11"/>
        <v>2.0064638178835641</v>
      </c>
      <c r="AE61" s="50">
        <f t="shared" si="12"/>
        <v>-4.6925466556050788E-2</v>
      </c>
      <c r="AF61" s="46">
        <f t="shared" si="13"/>
        <v>8.7708379804608426E-5</v>
      </c>
      <c r="AG61" s="50">
        <f t="shared" si="14"/>
        <v>6.5494077306733516</v>
      </c>
      <c r="AH61" s="6">
        <f t="shared" si="15"/>
        <v>1.1650544870002521E-4</v>
      </c>
      <c r="AI61" s="6"/>
      <c r="AJ61" s="6"/>
    </row>
    <row r="62" spans="1:36">
      <c r="A62" s="6">
        <f>IF(J61/A61&lt;=0.99*$B$10,IF(A61&gt;A60,IF(D$5&gt;0,$A61+($D$7-$D$3)/401,IF(J61/A61&gt;1.01*D$10,A61-($D$7-$D$3)/401,A61)),IF(D$5&lt;0,$A61+($D$7-$D$3)/401,IF(J61/A61&gt;1.01*D$10,A61-($D$7-$D$3)/401,A61))),IF(K61&gt;$B$6,IF(B$10&gt;D$10,IF(J61/A61&gt;1.01*D$10,A61-($D$7-$D$3)/401,A61),A61),IF(MAX(J$58:J61)&lt;0.99*$B$10*(A61^$K$49*(K61-A61))^(1/(1+$K$49))*($K$49^(1/(1+$K$49))),$A61+($D$7-$D$3)/401,IF(J61/A61&gt;1.01*$D$10,$A61-($D$7-$D$3)/401,A61))))</f>
        <v>303.05595386533668</v>
      </c>
      <c r="B62" s="6">
        <f t="shared" si="0"/>
        <v>9.1678615960100274</v>
      </c>
      <c r="C62" s="6">
        <f t="shared" si="16"/>
        <v>3.5695139933985474E-4</v>
      </c>
      <c r="D62" s="6">
        <f t="shared" si="17"/>
        <v>4.572402770358848E-2</v>
      </c>
      <c r="E62" s="33">
        <f t="shared" si="1"/>
        <v>1.7941735166105494E-2</v>
      </c>
      <c r="F62" s="6">
        <f t="shared" si="2"/>
        <v>46183.620432614116</v>
      </c>
      <c r="G62" s="6">
        <f t="shared" si="3"/>
        <v>3080959.7113466337</v>
      </c>
      <c r="H62" s="33">
        <f t="shared" si="18"/>
        <v>6.7811845363597895E-5</v>
      </c>
      <c r="I62" s="33">
        <f t="shared" si="19"/>
        <v>4.9610938379965537E-9</v>
      </c>
      <c r="J62" s="6">
        <f t="shared" si="20"/>
        <v>9.3345006159472526</v>
      </c>
      <c r="K62" s="38">
        <f>IF(J62&lt;$B$10*(A61^$K$49*(MAX(K$58:K61)-A61))^(1/(1+$K$49))*($K$49^(1/(1+$K$49))),IF(J62/A62&gt;D$10,IF(MAX(J$58:J61)&lt;0.99*$B$10*(A61^$K$49*(K61-A61))^(1/(1+$K$49))*($K$49^(1/(1+$K$49))),MAX(K$58:K61),((J62/$B$10)^(1+$K$49)/(A62^($K$49)*$K$49))+A62),MAX(K$58:K61)),((J62/$B$10)^(1+$K$49)/(A62^($K$49)*$K$49))+A62)</f>
        <v>303.21677487541785</v>
      </c>
      <c r="L62" s="33">
        <f>IF(K62&lt;K61,AE61*(MAX(Z$58:Z61)-J61/A61)/(J61/A61/D$10-1)/(1+1*(MAX(Z$58:Z61)-J61/A61)/(J61/A61/D$10-1))+B$3-B$4,AE61*(J62/A62/B$10)/(C$27+J62/A62/B$10))</f>
        <v>-1.7947464856645198E-4</v>
      </c>
      <c r="M62" s="45">
        <f t="shared" si="21"/>
        <v>-3.8652621865500394E-6</v>
      </c>
      <c r="N62" s="46">
        <f t="shared" si="22"/>
        <v>1.1092116060028518E-4</v>
      </c>
      <c r="O62" s="37"/>
      <c r="P62" s="37">
        <f t="shared" si="23"/>
        <v>6.0809842309205559E-5</v>
      </c>
      <c r="Q62" s="47">
        <f t="shared" si="4"/>
        <v>1.0705589841373514E-4</v>
      </c>
      <c r="R62" s="6">
        <f t="shared" si="24"/>
        <v>1.6127292491465313</v>
      </c>
      <c r="S62" s="6">
        <f t="shared" si="5"/>
        <v>1.5967143990625987</v>
      </c>
      <c r="T62" s="6">
        <f t="shared" si="25"/>
        <v>1.6511820370249968E-4</v>
      </c>
      <c r="U62" s="48">
        <f t="shared" si="26"/>
        <v>2.4521201003836198E-6</v>
      </c>
      <c r="V62" s="6">
        <f t="shared" si="27"/>
        <v>6.8928898574914578E-5</v>
      </c>
      <c r="W62" s="6">
        <f t="shared" si="28"/>
        <v>1.2396829980908114E-4</v>
      </c>
      <c r="X62" s="30">
        <f t="shared" si="6"/>
        <v>9.1678615960100274</v>
      </c>
      <c r="Y62">
        <f t="shared" si="7"/>
        <v>9.3345006159472526</v>
      </c>
      <c r="Z62" s="49">
        <f t="shared" si="8"/>
        <v>3.0801244776385586E-2</v>
      </c>
      <c r="AA62" s="46">
        <f t="shared" si="9"/>
        <v>1.6663035342828514</v>
      </c>
      <c r="AB62" s="46">
        <f t="shared" si="10"/>
        <v>-5.3574285136320121E-2</v>
      </c>
      <c r="AC62" s="51">
        <f>IF(R$58&gt;=AA$58,B$10,IF(K62&lt;K61,(Z62-D$10)*(1+1.25*(D$10-Z62)/MAX(Z$58:Z62)*B$10)+D$10,B$10))</f>
        <v>1.3370827491589099</v>
      </c>
      <c r="AD62" s="36">
        <f t="shared" si="11"/>
        <v>2.0068012175794916</v>
      </c>
      <c r="AE62" s="50">
        <f t="shared" si="12"/>
        <v>-4.6917185245975913E-2</v>
      </c>
      <c r="AF62" s="46">
        <f t="shared" si="13"/>
        <v>1.2396829980908114E-4</v>
      </c>
      <c r="AG62" s="50">
        <f t="shared" si="14"/>
        <v>9.1678615960100274</v>
      </c>
      <c r="AH62" s="6">
        <f t="shared" si="15"/>
        <v>1.6511820370249968E-4</v>
      </c>
      <c r="AI62" s="6"/>
      <c r="AJ62" s="6"/>
    </row>
    <row r="63" spans="1:36">
      <c r="A63" s="6">
        <f>IF(J62/A62&lt;=0.99*$B$10,IF(A62&gt;A61,IF(D$5&gt;0,$A62+($D$7-$D$3)/401,IF(J62/A62&gt;1.01*D$10,A62-($D$7-$D$3)/401,A62)),IF(D$5&lt;0,$A62+($D$7-$D$3)/401,IF(J62/A62&gt;1.01*D$10,A62-($D$7-$D$3)/401,A62))),IF(K62&gt;$B$6,IF(B$10&gt;D$10,IF(J62/A62&gt;1.01*D$10,A62-($D$7-$D$3)/401,A62),A62),IF(MAX(J$58:J62)&lt;0.99*$B$10*(A62^$K$49*(K62-A62))^(1/(1+$K$49))*($K$49^(1/(1+$K$49))),$A62+($D$7-$D$3)/401,IF(J62/A62&gt;1.01*$D$10,$A62-($D$7-$D$3)/401,A62))))</f>
        <v>303.9287718204489</v>
      </c>
      <c r="B63" s="6">
        <f t="shared" si="0"/>
        <v>11.786315461346703</v>
      </c>
      <c r="C63" s="6">
        <f t="shared" si="16"/>
        <v>5.8691253521410902E-4</v>
      </c>
      <c r="D63" s="6">
        <f t="shared" si="17"/>
        <v>0.1091878036121367</v>
      </c>
      <c r="E63" s="33">
        <f t="shared" si="1"/>
        <v>1.7942617124417144E-2</v>
      </c>
      <c r="F63" s="6">
        <f t="shared" si="2"/>
        <v>46316.440556218142</v>
      </c>
      <c r="G63" s="6">
        <f t="shared" si="3"/>
        <v>3087631.5317955115</v>
      </c>
      <c r="H63" s="33">
        <f t="shared" si="18"/>
        <v>8.7047614006666361E-5</v>
      </c>
      <c r="I63" s="33">
        <f t="shared" si="19"/>
        <v>1.1827328372517542E-8</v>
      </c>
      <c r="J63" s="6">
        <f t="shared" si="20"/>
        <v>11.999632929170417</v>
      </c>
      <c r="K63" s="38">
        <f>IF(J63&lt;$B$10*(A62^$K$49*(MAX(K$58:K62)-A62))^(1/(1+$K$49))*($K$49^(1/(1+$K$49))),IF(J63/A63&gt;D$10,IF(MAX(J$58:J62)&lt;0.99*$B$10*(A62^$K$49*(K62-A62))^(1/(1+$K$49))*($K$49^(1/(1+$K$49))),MAX(K$58:K62),((J63/$B$10)^(1+$K$49)/(A63^($K$49)*$K$49))+A63),MAX(K$58:K62)),((J63/$B$10)^(1+$K$49)/(A63^($K$49)*$K$49))+A63)</f>
        <v>304.19377283452383</v>
      </c>
      <c r="L63" s="33">
        <f>IF(K63&lt;K62,AE62*(MAX(Z$58:Z62)-J62/A62)/(J62/A62/D$10-1)/(1+1*(MAX(Z$58:Z62)-J62/A62)/(J62/A62/D$10-1))+B$3-B$4,AE62*(J63/A63/B$10)/(C$27+J63/A63/B$10))</f>
        <v>-2.2976637605295083E-4</v>
      </c>
      <c r="M63" s="45">
        <f t="shared" si="21"/>
        <v>-4.604404044791544E-6</v>
      </c>
      <c r="N63" s="46">
        <f t="shared" si="22"/>
        <v>1.4437721042691483E-4</v>
      </c>
      <c r="O63" s="37"/>
      <c r="P63" s="37">
        <f t="shared" si="23"/>
        <v>7.806532670300664E-5</v>
      </c>
      <c r="Q63" s="47">
        <f t="shared" si="4"/>
        <v>1.397728063821233E-4</v>
      </c>
      <c r="R63" s="6">
        <f t="shared" si="24"/>
        <v>1.612648657207719</v>
      </c>
      <c r="S63" s="6">
        <f t="shared" si="5"/>
        <v>1.5966359135481489</v>
      </c>
      <c r="T63" s="6">
        <f t="shared" si="25"/>
        <v>2.1427258879219073E-4</v>
      </c>
      <c r="U63" s="48">
        <f t="shared" si="26"/>
        <v>3.9311027088389959E-6</v>
      </c>
      <c r="V63" s="6">
        <f t="shared" si="27"/>
        <v>8.9272114437613433E-5</v>
      </c>
      <c r="W63" s="6">
        <f t="shared" si="28"/>
        <v>1.60696310701677E-4</v>
      </c>
      <c r="X63" s="30">
        <f t="shared" si="6"/>
        <v>11.786315461346703</v>
      </c>
      <c r="Y63">
        <f t="shared" si="7"/>
        <v>11.999632929170417</v>
      </c>
      <c r="Z63" s="49">
        <f t="shared" si="8"/>
        <v>3.9481727436648892E-2</v>
      </c>
      <c r="AA63" s="46">
        <f t="shared" si="9"/>
        <v>1.6662249448913742</v>
      </c>
      <c r="AB63" s="46">
        <f t="shared" si="10"/>
        <v>-5.3576287683655188E-2</v>
      </c>
      <c r="AC63" s="51">
        <f>IF(R$58&gt;=AA$58,B$10,IF(K63&lt;K62,(Z63-D$10)*(1+1.25*(D$10-Z63)/MAX(Z$58:Z63)*B$10)+D$10,B$10))</f>
        <v>1.3370827491589099</v>
      </c>
      <c r="AD63" s="36">
        <f t="shared" si="11"/>
        <v>2.0065944965076246</v>
      </c>
      <c r="AE63" s="50">
        <f t="shared" si="12"/>
        <v>-4.6928157947336603E-2</v>
      </c>
      <c r="AF63" s="46">
        <f t="shared" si="13"/>
        <v>1.60696310701677E-4</v>
      </c>
      <c r="AG63" s="50">
        <f t="shared" si="14"/>
        <v>11.786315461346703</v>
      </c>
      <c r="AH63" s="6">
        <f t="shared" si="15"/>
        <v>2.1427258879219073E-4</v>
      </c>
      <c r="AI63" s="6"/>
      <c r="AJ63" s="6"/>
    </row>
    <row r="64" spans="1:36">
      <c r="A64" s="6">
        <f>IF(J63/A63&lt;=0.99*$B$10,IF(A63&gt;A62,IF(D$5&gt;0,$A63+($D$7-$D$3)/401,IF(J63/A63&gt;1.01*D$10,A63-($D$7-$D$3)/401,A63)),IF(D$5&lt;0,$A63+($D$7-$D$3)/401,IF(J63/A63&gt;1.01*D$10,A63-($D$7-$D$3)/401,A63))),IF(K63&gt;$B$6,IF(B$10&gt;D$10,IF(J63/A63&gt;1.01*D$10,A63-($D$7-$D$3)/401,A63),A63),IF(MAX(J$58:J63)&lt;0.99*$B$10*(A63^$K$49*(K63-A63))^(1/(1+$K$49))*($K$49^(1/(1+$K$49))),$A63+($D$7-$D$3)/401,IF(J63/A63&gt;1.01*$D$10,$A63-($D$7-$D$3)/401,A63))))</f>
        <v>304.80158977556113</v>
      </c>
      <c r="B64" s="6">
        <f t="shared" si="0"/>
        <v>14.404769326683379</v>
      </c>
      <c r="C64" s="6">
        <f t="shared" si="16"/>
        <v>8.721279702738001E-4</v>
      </c>
      <c r="D64" s="6">
        <f t="shared" si="17"/>
        <v>0.21343428257065544</v>
      </c>
      <c r="E64" s="33">
        <f t="shared" si="1"/>
        <v>1.7943508457737883E-2</v>
      </c>
      <c r="F64" s="6">
        <f t="shared" si="2"/>
        <v>46449.26067982219</v>
      </c>
      <c r="G64" s="6">
        <f t="shared" si="3"/>
        <v>3094303.3522443892</v>
      </c>
      <c r="H64" s="33">
        <f t="shared" si="18"/>
        <v>1.0622287517327596E-4</v>
      </c>
      <c r="I64" s="33">
        <f t="shared" si="19"/>
        <v>2.3081529517205034E-8</v>
      </c>
      <c r="J64" s="6">
        <f t="shared" si="20"/>
        <v>14.664022461090113</v>
      </c>
      <c r="K64" s="38">
        <f>IF(J64&lt;$B$10*(A63^$K$49*(MAX(K$58:K63)-A63))^(1/(1+$K$49))*($K$49^(1/(1+$K$49))),IF(J64/A64&gt;D$10,IF(MAX(J$58:J63)&lt;0.99*$B$10*(A63^$K$49*(K63-A63))^(1/(1+$K$49))*($K$49^(1/(1+$K$49))),MAX(K$58:K63),((J64/$B$10)^(1+$K$49)/(A64^($K$49)*$K$49))+A64),MAX(K$58:K63)),((J64/$B$10)^(1+$K$49)/(A64^($K$49)*$K$49))+A64)</f>
        <v>305.19620372671619</v>
      </c>
      <c r="L64" s="33">
        <f>IF(K64&lt;K63,AE63*(MAX(Z$58:Z63)-J63/A63)/(J63/A63/D$10-1)/(1+1*(MAX(Z$58:Z63)-J63/A63)/(J63/A63/D$10-1))+B$3-B$4,AE63*(J64/A64/B$10)/(C$27+J64/A64/B$10))</f>
        <v>-2.7974557197768833E-4</v>
      </c>
      <c r="M64" s="45">
        <f t="shared" si="21"/>
        <v>-5.5247526363023083E-6</v>
      </c>
      <c r="N64" s="46">
        <f t="shared" si="22"/>
        <v>1.7859267730292085E-4</v>
      </c>
      <c r="O64" s="37"/>
      <c r="P64" s="37">
        <f t="shared" si="23"/>
        <v>9.5271328115332704E-5</v>
      </c>
      <c r="Q64" s="47">
        <f t="shared" si="4"/>
        <v>1.7306792466661853E-4</v>
      </c>
      <c r="R64" s="6">
        <f t="shared" si="24"/>
        <v>1.6125672166448524</v>
      </c>
      <c r="S64" s="6">
        <f t="shared" si="5"/>
        <v>1.5965566015900565</v>
      </c>
      <c r="T64" s="6">
        <f t="shared" si="25"/>
        <v>2.6394700574561958E-4</v>
      </c>
      <c r="U64" s="48">
        <f t="shared" si="26"/>
        <v>5.7749901715596683E-6</v>
      </c>
      <c r="V64" s="6">
        <f t="shared" si="27"/>
        <v>1.099143264606286E-4</v>
      </c>
      <c r="W64" s="6">
        <f t="shared" si="28"/>
        <v>1.9789666170916845E-4</v>
      </c>
      <c r="X64" s="30">
        <f t="shared" si="6"/>
        <v>14.404769326683379</v>
      </c>
      <c r="Y64">
        <f t="shared" si="7"/>
        <v>14.664022461090113</v>
      </c>
      <c r="Z64" s="49">
        <f t="shared" si="8"/>
        <v>4.8110058979311365E-2</v>
      </c>
      <c r="AA64" s="46">
        <f t="shared" si="9"/>
        <v>1.666146584559058</v>
      </c>
      <c r="AB64" s="46">
        <f t="shared" si="10"/>
        <v>-5.3579367914205589E-2</v>
      </c>
      <c r="AC64" s="51">
        <f>IF(R$58&gt;=AA$58,B$10,IF(K64&lt;K63,(Z64-D$10)*(1+1.25*(D$10-Z64)/MAX(Z$58:Z64)*B$10)+D$10,B$10))</f>
        <v>1.3370827491589099</v>
      </c>
      <c r="AD64" s="36">
        <f t="shared" si="11"/>
        <v>2.0060533043502096</v>
      </c>
      <c r="AE64" s="50">
        <f t="shared" si="12"/>
        <v>-4.6951329288390152E-2</v>
      </c>
      <c r="AF64" s="46">
        <f t="shared" si="13"/>
        <v>1.9789666170916845E-4</v>
      </c>
      <c r="AG64" s="50">
        <f t="shared" si="14"/>
        <v>14.404769326683379</v>
      </c>
      <c r="AH64" s="6">
        <f t="shared" si="15"/>
        <v>2.6394700574561958E-4</v>
      </c>
      <c r="AI64" s="6"/>
      <c r="AJ64" s="6"/>
    </row>
    <row r="65" spans="1:36">
      <c r="A65" s="6">
        <f>IF(J64/A64&lt;=0.99*$B$10,IF(A64&gt;A63,IF(D$5&gt;0,$A64+($D$7-$D$3)/401,IF(J64/A64&gt;1.01*D$10,A64-($D$7-$D$3)/401,A64)),IF(D$5&lt;0,$A64+($D$7-$D$3)/401,IF(J64/A64&gt;1.01*D$10,A64-($D$7-$D$3)/401,A64))),IF(K64&gt;$B$6,IF(B$10&gt;D$10,IF(J64/A64&gt;1.01*D$10,A64-($D$7-$D$3)/401,A64),A64),IF(MAX(J$58:J64)&lt;0.99*$B$10*(A64^$K$49*(K64-A64))^(1/(1+$K$49))*($K$49^(1/(1+$K$49))),$A64+($D$7-$D$3)/401,IF(J64/A64&gt;1.01*$D$10,$A64-($D$7-$D$3)/401,A64))))</f>
        <v>305.67440773067335</v>
      </c>
      <c r="B65" s="6">
        <f t="shared" si="0"/>
        <v>17.023223192020055</v>
      </c>
      <c r="C65" s="6">
        <f t="shared" si="16"/>
        <v>1.2117344720066689E-3</v>
      </c>
      <c r="D65" s="6">
        <f t="shared" si="17"/>
        <v>0.36817762652778607</v>
      </c>
      <c r="E65" s="33">
        <f t="shared" si="1"/>
        <v>1.794440878197388E-2</v>
      </c>
      <c r="F65" s="6">
        <f t="shared" si="2"/>
        <v>46582.080803426215</v>
      </c>
      <c r="G65" s="6">
        <f t="shared" si="3"/>
        <v>3100975.1726932675</v>
      </c>
      <c r="H65" s="33">
        <f t="shared" si="18"/>
        <v>1.2533670081250965E-4</v>
      </c>
      <c r="I65" s="33">
        <f t="shared" si="19"/>
        <v>3.9751231476117233E-8</v>
      </c>
      <c r="J65" s="6">
        <f t="shared" si="20"/>
        <v>17.327491670206417</v>
      </c>
      <c r="K65" s="38">
        <f>IF(J65&lt;$B$10*(A64^$K$49*(MAX(K$58:K64)-A64))^(1/(1+$K$49))*($K$49^(1/(1+$K$49))),IF(J65/A65&gt;D$10,IF(MAX(J$58:J64)&lt;0.99*$B$10*(A64^$K$49*(K64-A64))^(1/(1+$K$49))*($K$49^(1/(1+$K$49))),MAX(K$58:K64),((J65/$B$10)^(1+$K$49)/(A65^($K$49)*$K$49))+A65),MAX(K$58:K64)),((J65/$B$10)^(1+$K$49)/(A65^($K$49)*$K$49))+A65)</f>
        <v>306.22381670206067</v>
      </c>
      <c r="L65" s="33">
        <f>IF(K65&lt;K64,AE64*(MAX(Z$58:Z64)-J64/A64)/(J64/A64/D$10-1)/(1+1*(MAX(Z$58:Z64)-J64/A64)/(J64/A64/D$10-1))+B$3-B$4,AE64*(J65/A65/B$10)/(C$27+J65/A65/B$10))</f>
        <v>-3.2942540460207173E-4</v>
      </c>
      <c r="M65" s="45">
        <f t="shared" si="21"/>
        <v>-6.6320824876859647E-6</v>
      </c>
      <c r="N65" s="46">
        <f t="shared" si="22"/>
        <v>2.1355121508873922E-4</v>
      </c>
      <c r="O65" s="37"/>
      <c r="P65" s="37">
        <f t="shared" si="23"/>
        <v>1.1242812953607937E-4</v>
      </c>
      <c r="Q65" s="47">
        <f t="shared" si="4"/>
        <v>2.0691913260105325E-4</v>
      </c>
      <c r="R65" s="6">
        <f t="shared" si="24"/>
        <v>1.6124849628011799</v>
      </c>
      <c r="S65" s="6">
        <f t="shared" si="5"/>
        <v>1.5964764976078067</v>
      </c>
      <c r="T65" s="6">
        <f t="shared" si="25"/>
        <v>3.1411997309923657E-4</v>
      </c>
      <c r="U65" s="48">
        <f t="shared" si="26"/>
        <v>7.9958676066239045E-6</v>
      </c>
      <c r="V65" s="6">
        <f t="shared" si="27"/>
        <v>1.308665092228076E-4</v>
      </c>
      <c r="W65" s="6">
        <f t="shared" si="28"/>
        <v>2.3557316692255313E-4</v>
      </c>
      <c r="X65" s="30">
        <f t="shared" si="6"/>
        <v>17.023223192020055</v>
      </c>
      <c r="Y65">
        <f t="shared" si="7"/>
        <v>17.327491670206417</v>
      </c>
      <c r="Z65" s="49">
        <f t="shared" si="8"/>
        <v>5.6686105319858821E-2</v>
      </c>
      <c r="AA65" s="46">
        <f t="shared" si="9"/>
        <v>1.6660684519652149</v>
      </c>
      <c r="AB65" s="46">
        <f t="shared" si="10"/>
        <v>-5.3583489164034992E-2</v>
      </c>
      <c r="AC65" s="51">
        <f>IF(R$58&gt;=AA$58,B$10,IF(K65&lt;K64,(Z65-D$10)*(1+1.25*(D$10-Z65)/MAX(Z$58:Z65)*B$10)+D$10,B$10))</f>
        <v>1.3370827491589099</v>
      </c>
      <c r="AD65" s="36">
        <f t="shared" si="11"/>
        <v>2.0052605486013526</v>
      </c>
      <c r="AE65" s="50">
        <f t="shared" si="12"/>
        <v>-4.6983914580266926E-2</v>
      </c>
      <c r="AF65" s="46">
        <f t="shared" si="13"/>
        <v>2.3557316692255313E-4</v>
      </c>
      <c r="AG65" s="50">
        <f t="shared" si="14"/>
        <v>17.023223192020055</v>
      </c>
      <c r="AH65" s="6">
        <f t="shared" si="15"/>
        <v>3.1411997309923657E-4</v>
      </c>
      <c r="AI65" s="6"/>
      <c r="AJ65" s="6"/>
    </row>
    <row r="66" spans="1:36">
      <c r="A66" s="6">
        <f>IF(J65/A65&lt;=0.99*$B$10,IF(A65&gt;A64,IF(D$5&gt;0,$A65+($D$7-$D$3)/401,IF(J65/A65&gt;1.01*D$10,A65-($D$7-$D$3)/401,A65)),IF(D$5&lt;0,$A65+($D$7-$D$3)/401,IF(J65/A65&gt;1.01*D$10,A65-($D$7-$D$3)/401,A65))),IF(K65&gt;$B$6,IF(B$10&gt;D$10,IF(J65/A65&gt;1.01*D$10,A65-($D$7-$D$3)/401,A65),A65),IF(MAX(J$58:J65)&lt;0.99*$B$10*(A65^$K$49*(K65-A65))^(1/(1+$K$49))*($K$49^(1/(1+$K$49))),$A65+($D$7-$D$3)/401,IF(J65/A65&gt;1.01*$D$10,$A65-($D$7-$D$3)/401,A65))))</f>
        <v>306.54722568578558</v>
      </c>
      <c r="B66" s="6">
        <f t="shared" si="0"/>
        <v>19.641677057356731</v>
      </c>
      <c r="C66" s="6">
        <f t="shared" si="16"/>
        <v>1.6048819493804597E-3</v>
      </c>
      <c r="D66" s="6">
        <f t="shared" si="17"/>
        <v>0.5829389485799783</v>
      </c>
      <c r="E66" s="33">
        <f t="shared" si="1"/>
        <v>1.7945317715106979E-2</v>
      </c>
      <c r="F66" s="6">
        <f t="shared" si="2"/>
        <v>46714.900927030256</v>
      </c>
      <c r="G66" s="6">
        <f t="shared" si="3"/>
        <v>3107646.9931421448</v>
      </c>
      <c r="H66" s="33">
        <f t="shared" si="18"/>
        <v>1.4438819584361426E-4</v>
      </c>
      <c r="I66" s="33">
        <f t="shared" si="19"/>
        <v>6.2836584748570458E-8</v>
      </c>
      <c r="J66" s="6">
        <f t="shared" si="20"/>
        <v>19.989866513101383</v>
      </c>
      <c r="K66" s="38">
        <f>IF(J66&lt;$B$10*(A65^$K$49*(MAX(K$58:K65)-A65))^(1/(1+$K$49))*($K$49^(1/(1+$K$49))),IF(J66/A66&gt;D$10,IF(MAX(J$58:J65)&lt;0.99*$B$10*(A65^$K$49*(K65-A65))^(1/(1+$K$49))*($K$49^(1/(1+$K$49))),MAX(K$58:K65),((J66/$B$10)^(1+$K$49)/(A66^($K$49)*$K$49))+A66),MAX(K$58:K65)),((J66/$B$10)^(1+$K$49)/(A66^($K$49)*$K$49))+A66)</f>
        <v>307.27635712816527</v>
      </c>
      <c r="L66" s="33">
        <f>IF(K66&lt;K65,AE65*(MAX(Z$58:Z65)-J65/A65)/(J65/A65/D$10-1)/(1+1*(MAX(Z$58:Z65)-J65/A65)/(J65/A65/D$10-1))+B$3-B$4,AE65*(J66/A66/B$10)/(C$27+J66/A66/B$10))</f>
        <v>-3.7882299536192587E-4</v>
      </c>
      <c r="M66" s="45">
        <f t="shared" si="21"/>
        <v>-7.9319240654547811E-6</v>
      </c>
      <c r="N66" s="46">
        <f t="shared" si="22"/>
        <v>2.4923635715853442E-4</v>
      </c>
      <c r="O66" s="37"/>
      <c r="P66" s="37">
        <f t="shared" si="23"/>
        <v>1.2953601153446341E-4</v>
      </c>
      <c r="Q66" s="47">
        <f t="shared" si="4"/>
        <v>2.4130443309307965E-4</v>
      </c>
      <c r="R66" s="6">
        <f t="shared" si="24"/>
        <v>1.6124019308187274</v>
      </c>
      <c r="S66" s="6">
        <f t="shared" si="5"/>
        <v>1.5963956358249212</v>
      </c>
      <c r="T66" s="6">
        <f t="shared" si="25"/>
        <v>3.6477012861780656E-4</v>
      </c>
      <c r="U66" s="48">
        <f t="shared" si="26"/>
        <v>1.0605309142013892E-5</v>
      </c>
      <c r="V66" s="6">
        <f t="shared" si="27"/>
        <v>1.5213916734196863E-4</v>
      </c>
      <c r="W66" s="6">
        <f t="shared" si="28"/>
        <v>2.737292102145708E-4</v>
      </c>
      <c r="X66" s="30">
        <f t="shared" si="6"/>
        <v>19.641677057356731</v>
      </c>
      <c r="Y66">
        <f t="shared" si="7"/>
        <v>19.989866513101383</v>
      </c>
      <c r="Z66" s="49">
        <f t="shared" si="8"/>
        <v>6.5209745312101525E-2</v>
      </c>
      <c r="AA66" s="46">
        <f t="shared" si="9"/>
        <v>1.6659905458005155</v>
      </c>
      <c r="AB66" s="46">
        <f t="shared" si="10"/>
        <v>-5.358861498178813E-2</v>
      </c>
      <c r="AC66" s="51">
        <f>IF(R$58&gt;=AA$58,B$10,IF(K66&lt;K65,(Z66-D$10)*(1+1.25*(D$10-Z66)/MAX(Z$58:Z66)*B$10)+D$10,B$10))</f>
        <v>1.3370827491589099</v>
      </c>
      <c r="AD66" s="36">
        <f t="shared" si="11"/>
        <v>2.0042568457426384</v>
      </c>
      <c r="AE66" s="50">
        <f t="shared" si="12"/>
        <v>-4.7024554579866304E-2</v>
      </c>
      <c r="AF66" s="46">
        <f t="shared" si="13"/>
        <v>2.737292102145708E-4</v>
      </c>
      <c r="AG66" s="50">
        <f t="shared" si="14"/>
        <v>19.641677057356731</v>
      </c>
      <c r="AH66" s="6">
        <f t="shared" si="15"/>
        <v>3.6477012861780656E-4</v>
      </c>
      <c r="AI66" s="6"/>
      <c r="AJ66" s="6"/>
    </row>
    <row r="67" spans="1:36">
      <c r="A67" s="6">
        <f>IF(J66/A66&lt;=0.99*$B$10,IF(A66&gt;A65,IF(D$5&gt;0,$A66+($D$7-$D$3)/401,IF(J66/A66&gt;1.01*D$10,A66-($D$7-$D$3)/401,A66)),IF(D$5&lt;0,$A66+($D$7-$D$3)/401,IF(J66/A66&gt;1.01*D$10,A66-($D$7-$D$3)/401,A66))),IF(K66&gt;$B$6,IF(B$10&gt;D$10,IF(J66/A66&gt;1.01*D$10,A66-($D$7-$D$3)/401,A66),A66),IF(MAX(J$58:J66)&lt;0.99*$B$10*(A66^$K$49*(K66-A66))^(1/(1+$K$49))*($K$49^(1/(1+$K$49))),$A66+($D$7-$D$3)/401,IF(J66/A66&gt;1.01*$D$10,$A66-($D$7-$D$3)/401,A66))))</f>
        <v>307.4200436408978</v>
      </c>
      <c r="B67" s="6">
        <f t="shared" si="0"/>
        <v>22.260130922693406</v>
      </c>
      <c r="C67" s="6">
        <f t="shared" si="16"/>
        <v>2.0507330386925829E-3</v>
      </c>
      <c r="D67" s="6">
        <f t="shared" si="17"/>
        <v>0.86704609422148748</v>
      </c>
      <c r="E67" s="33">
        <f t="shared" si="1"/>
        <v>1.7946234877393084E-2</v>
      </c>
      <c r="F67" s="6">
        <f t="shared" si="2"/>
        <v>46847.721050634282</v>
      </c>
      <c r="G67" s="6">
        <f t="shared" si="3"/>
        <v>3114318.813591023</v>
      </c>
      <c r="H67" s="33">
        <f t="shared" si="18"/>
        <v>1.6337649781153891E-4</v>
      </c>
      <c r="I67" s="33">
        <f t="shared" si="19"/>
        <v>9.3310567826278203E-8</v>
      </c>
      <c r="J67" s="6">
        <f t="shared" si="20"/>
        <v>22.650976448713784</v>
      </c>
      <c r="K67" s="38">
        <f>IF(J67&lt;$B$10*(A66^$K$49*(MAX(K$58:K66)-A66))^(1/(1+$K$49))*($K$49^(1/(1+$K$49))),IF(J67/A67&gt;D$10,IF(MAX(J$58:J66)&lt;0.99*$B$10*(A66^$K$49*(K66-A66))^(1/(1+$K$49))*($K$49^(1/(1+$K$49))),MAX(K$58:K66),((J67/$B$10)^(1+$K$49)/(A67^($K$49)*$K$49))+A67),MAX(K$58:K66)),((J67/$B$10)^(1+$K$49)/(A67^($K$49)*$K$49))+A67)</f>
        <v>308.35356682011962</v>
      </c>
      <c r="L67" s="33">
        <f>IF(K67&lt;K66,AE66*(MAX(Z$58:Z66)-J66/A66)/(J66/A66/D$10-1)/(1+1*(MAX(Z$58:Z66)-J66/A66)/(J66/A66/D$10-1))+B$3-B$4,AE66*(J67/A67/B$10)/(C$27+J67/A67/B$10))</f>
        <v>-4.2795630129810464E-4</v>
      </c>
      <c r="M67" s="45">
        <f t="shared" si="21"/>
        <v>-9.4295727584704912E-6</v>
      </c>
      <c r="N67" s="46">
        <f t="shared" si="22"/>
        <v>2.8563153666662586E-4</v>
      </c>
      <c r="O67" s="37"/>
      <c r="P67" s="37">
        <f t="shared" si="23"/>
        <v>1.4659525228655264E-4</v>
      </c>
      <c r="Q67" s="47">
        <f t="shared" si="4"/>
        <v>2.7620196390815534E-4</v>
      </c>
      <c r="R67" s="6">
        <f t="shared" si="24"/>
        <v>1.6123181556199333</v>
      </c>
      <c r="S67" s="6">
        <f t="shared" si="5"/>
        <v>1.5963140502510735</v>
      </c>
      <c r="T67" s="6">
        <f t="shared" si="25"/>
        <v>4.1587624042164692E-4</v>
      </c>
      <c r="U67" s="48">
        <f t="shared" si="26"/>
        <v>1.3614382946985536E-5</v>
      </c>
      <c r="V67" s="6">
        <f t="shared" si="27"/>
        <v>1.7374234008303007E-4</v>
      </c>
      <c r="W67" s="6">
        <f t="shared" si="28"/>
        <v>3.1236775355691237E-4</v>
      </c>
      <c r="X67" s="30">
        <f t="shared" si="6"/>
        <v>22.260130922693406</v>
      </c>
      <c r="Y67">
        <f t="shared" si="7"/>
        <v>22.650976448713784</v>
      </c>
      <c r="Z67" s="49">
        <f t="shared" si="8"/>
        <v>7.368087057840883E-2</v>
      </c>
      <c r="AA67" s="46">
        <f t="shared" si="9"/>
        <v>1.66591286476686</v>
      </c>
      <c r="AB67" s="46">
        <f t="shared" si="10"/>
        <v>-5.3594709146926656E-2</v>
      </c>
      <c r="AC67" s="51">
        <f>IF(R$58&gt;=AA$58,B$10,IF(K67&lt;K66,(Z67-D$10)*(1+1.25*(D$10-Z67)/MAX(Z$58:Z67)*B$10)+D$10,B$10))</f>
        <v>1.3370827491589099</v>
      </c>
      <c r="AD67" s="36">
        <f t="shared" si="11"/>
        <v>2.0030654034357447</v>
      </c>
      <c r="AE67" s="50">
        <f t="shared" si="12"/>
        <v>-4.70724786547842E-2</v>
      </c>
      <c r="AF67" s="46">
        <f t="shared" si="13"/>
        <v>3.1236775355691237E-4</v>
      </c>
      <c r="AG67" s="50">
        <f t="shared" si="14"/>
        <v>22.260130922693406</v>
      </c>
      <c r="AH67" s="6">
        <f t="shared" si="15"/>
        <v>4.1587624042164692E-4</v>
      </c>
      <c r="AI67" s="6"/>
      <c r="AJ67" s="6"/>
    </row>
    <row r="68" spans="1:36">
      <c r="A68" s="6">
        <f>IF(J67/A67&lt;=0.99*$B$10,IF(A67&gt;A66,IF(D$5&gt;0,$A67+($D$7-$D$3)/401,IF(J67/A67&gt;1.01*D$10,A67-($D$7-$D$3)/401,A67)),IF(D$5&lt;0,$A67+($D$7-$D$3)/401,IF(J67/A67&gt;1.01*D$10,A67-($D$7-$D$3)/401,A67))),IF(K67&gt;$B$6,IF(B$10&gt;D$10,IF(J67/A67&gt;1.01*D$10,A67-($D$7-$D$3)/401,A67),A67),IF(MAX(J$58:J67)&lt;0.99*$B$10*(A67^$K$49*(K67-A67))^(1/(1+$K$49))*($K$49^(1/(1+$K$49))),$A67+($D$7-$D$3)/401,IF(J67/A67&gt;1.01*$D$10,$A67-($D$7-$D$3)/401,A67))))</f>
        <v>308.29286159601003</v>
      </c>
      <c r="B68" s="6">
        <f t="shared" si="0"/>
        <v>24.878584788030082</v>
      </c>
      <c r="C68" s="6">
        <f t="shared" si="16"/>
        <v>2.5484626776314427E-3</v>
      </c>
      <c r="D68" s="6">
        <f t="shared" si="17"/>
        <v>1.2296335609101943</v>
      </c>
      <c r="E68" s="33">
        <f t="shared" si="1"/>
        <v>1.7947159891600062E-2</v>
      </c>
      <c r="F68" s="6">
        <f t="shared" si="2"/>
        <v>46980.541174238322</v>
      </c>
      <c r="G68" s="6">
        <f t="shared" si="3"/>
        <v>3120990.6340399007</v>
      </c>
      <c r="H68" s="33">
        <f t="shared" si="18"/>
        <v>1.8230077652976894E-4</v>
      </c>
      <c r="I68" s="33">
        <f t="shared" si="19"/>
        <v>1.3211921142717943E-7</v>
      </c>
      <c r="J68" s="6">
        <f t="shared" si="20"/>
        <v>25.31065444014207</v>
      </c>
      <c r="K68" s="38">
        <f>IF(J68&lt;$B$10*(A67^$K$49*(MAX(K$58:K67)-A67))^(1/(1+$K$49))*($K$49^(1/(1+$K$49))),IF(J68/A68&gt;D$10,IF(MAX(J$58:J67)&lt;0.99*$B$10*(A67^$K$49*(K67-A67))^(1/(1+$K$49))*($K$49^(1/(1+$K$49))),MAX(K$58:K67),((J68/$B$10)^(1+$K$49)/(A68^($K$49)*$K$49))+A68),MAX(K$58:K67)),((J68/$B$10)^(1+$K$49)/(A68^($K$49)*$K$49))+A68)</f>
        <v>309.45518426741853</v>
      </c>
      <c r="L68" s="33">
        <f>IF(K68&lt;K67,AE67*(MAX(Z$58:Z67)-J67/A67)/(J67/A67/D$10-1)/(1+1*(MAX(Z$58:Z67)-J67/A67)/(J67/A67/D$10-1))+B$3-B$4,AE67*(J68/A68/B$10)/(C$27+J68/A68/B$10))</f>
        <v>-4.7684321597615386E-4</v>
      </c>
      <c r="M68" s="45">
        <f t="shared" si="21"/>
        <v>-1.1130095146412586E-5</v>
      </c>
      <c r="N68" s="46">
        <f t="shared" si="22"/>
        <v>3.2272010633075255E-4</v>
      </c>
      <c r="O68" s="37"/>
      <c r="P68" s="37">
        <f t="shared" si="23"/>
        <v>1.6360612760240572E-4</v>
      </c>
      <c r="Q68" s="47">
        <f t="shared" si="4"/>
        <v>3.1159001118433996E-4</v>
      </c>
      <c r="R68" s="6">
        <f t="shared" si="24"/>
        <v>1.6122336718857033</v>
      </c>
      <c r="S68" s="6">
        <f t="shared" si="5"/>
        <v>1.5962317746607182</v>
      </c>
      <c r="T68" s="6">
        <f t="shared" si="25"/>
        <v>4.6741722030740321E-4</v>
      </c>
      <c r="U68" s="48">
        <f t="shared" si="26"/>
        <v>1.7033656774588786E-5</v>
      </c>
      <c r="V68" s="6">
        <f t="shared" si="27"/>
        <v>1.9568560645591377E-4</v>
      </c>
      <c r="W68" s="6">
        <f t="shared" si="28"/>
        <v>3.5149134655838149E-4</v>
      </c>
      <c r="X68" s="30">
        <f t="shared" si="6"/>
        <v>24.878584788030082</v>
      </c>
      <c r="Y68">
        <f t="shared" si="7"/>
        <v>25.31065444014207</v>
      </c>
      <c r="Z68" s="49">
        <f t="shared" si="8"/>
        <v>8.2099385334809982E-2</v>
      </c>
      <c r="AA68" s="46">
        <f t="shared" si="9"/>
        <v>1.6658354075772492</v>
      </c>
      <c r="AB68" s="46">
        <f t="shared" si="10"/>
        <v>-5.3601735691545915E-2</v>
      </c>
      <c r="AC68" s="51">
        <f>IF(R$58&gt;=AA$58,B$10,IF(K68&lt;K67,(Z68-D$10)*(1+1.25*(D$10-Z68)/MAX(Z$58:Z68)*B$10)+D$10,B$10))</f>
        <v>1.3370827491589099</v>
      </c>
      <c r="AD68" s="36">
        <f t="shared" si="11"/>
        <v>2.0017011949961905</v>
      </c>
      <c r="AE68" s="50">
        <f t="shared" si="12"/>
        <v>-4.7127196427654512E-2</v>
      </c>
      <c r="AF68" s="46">
        <f t="shared" si="13"/>
        <v>3.5149134655838149E-4</v>
      </c>
      <c r="AG68" s="50">
        <f t="shared" si="14"/>
        <v>24.878584788030082</v>
      </c>
      <c r="AH68" s="6">
        <f t="shared" si="15"/>
        <v>4.6741722030740321E-4</v>
      </c>
      <c r="AI68" s="6"/>
      <c r="AJ68" s="6"/>
    </row>
    <row r="69" spans="1:36">
      <c r="A69" s="6">
        <f>IF(J68/A68&lt;=0.99*$B$10,IF(A68&gt;A67,IF(D$5&gt;0,$A68+($D$7-$D$3)/401,IF(J68/A68&gt;1.01*D$10,A68-($D$7-$D$3)/401,A68)),IF(D$5&lt;0,$A68+($D$7-$D$3)/401,IF(J68/A68&gt;1.01*D$10,A68-($D$7-$D$3)/401,A68))),IF(K68&gt;$B$6,IF(B$10&gt;D$10,IF(J68/A68&gt;1.01*D$10,A68-($D$7-$D$3)/401,A68),A68),IF(MAX(J$58:J68)&lt;0.99*$B$10*(A68^$K$49*(K68-A68))^(1/(1+$K$49))*($K$49^(1/(1+$K$49))),$A68+($D$7-$D$3)/401,IF(J68/A68&gt;1.01*$D$10,$A68-($D$7-$D$3)/401,A68))))</f>
        <v>309.16567955112225</v>
      </c>
      <c r="B69" s="6">
        <f t="shared" si="0"/>
        <v>27.497038653366758</v>
      </c>
      <c r="C69" s="6">
        <f t="shared" si="16"/>
        <v>3.0972576702054003E-3</v>
      </c>
      <c r="D69" s="6">
        <f t="shared" si="17"/>
        <v>1.679642547248871</v>
      </c>
      <c r="E69" s="33">
        <f t="shared" si="1"/>
        <v>1.794809238325443E-2</v>
      </c>
      <c r="F69" s="6">
        <f t="shared" si="2"/>
        <v>47113.361297842348</v>
      </c>
      <c r="G69" s="6">
        <f t="shared" si="3"/>
        <v>3127662.4544887785</v>
      </c>
      <c r="H69" s="33">
        <f t="shared" si="18"/>
        <v>2.0116023371178054E-4</v>
      </c>
      <c r="I69" s="33">
        <f t="shared" si="19"/>
        <v>1.8018183417592424E-7</v>
      </c>
      <c r="J69" s="6">
        <f t="shared" si="20"/>
        <v>27.968736954131913</v>
      </c>
      <c r="K69" s="38">
        <f>IF(J69&lt;$B$10*(A68^$K$49*(MAX(K$58:K68)-A68))^(1/(1+$K$49))*($K$49^(1/(1+$K$49))),IF(J69/A69&gt;D$10,IF(MAX(J$58:J68)&lt;0.99*$B$10*(A68^$K$49*(K68-A68))^(1/(1+$K$49))*($K$49^(1/(1+$K$49))),MAX(K$58:K68),((J69/$B$10)^(1+$K$49)/(A69^($K$49)*$K$49))+A69),MAX(K$58:K68)),((J69/$B$10)^(1+$K$49)/(A69^($K$49)*$K$49))+A69)</f>
        <v>310.5809448577017</v>
      </c>
      <c r="L69" s="33">
        <f>IF(K69&lt;K68,AE68*(MAX(Z$58:Z68)-J68/A68)/(J68/A68/D$10-1)/(1+1*(MAX(Z$58:Z68)-J68/A68)/(J68/A68/D$10-1))+B$3-B$4,AE68*(J69/A69/B$10)/(C$27+J69/A69/B$10))</f>
        <v>-5.2550125343111458E-4</v>
      </c>
      <c r="M69" s="45">
        <f t="shared" si="21"/>
        <v>-1.3038334274644981E-5</v>
      </c>
      <c r="N69" s="46">
        <f t="shared" si="22"/>
        <v>3.6048535770558755E-4</v>
      </c>
      <c r="O69" s="37"/>
      <c r="P69" s="37">
        <f t="shared" si="23"/>
        <v>1.8056891095282815E-4</v>
      </c>
      <c r="Q69" s="47">
        <f t="shared" si="4"/>
        <v>3.4744702343094259E-4</v>
      </c>
      <c r="R69" s="6">
        <f t="shared" si="24"/>
        <v>1.6121485140326997</v>
      </c>
      <c r="S69" s="6">
        <f t="shared" si="5"/>
        <v>1.5961488425709716</v>
      </c>
      <c r="T69" s="6">
        <f t="shared" si="25"/>
        <v>5.1937213754632485E-4</v>
      </c>
      <c r="U69" s="48">
        <f t="shared" si="26"/>
        <v>2.08732039891608E-5</v>
      </c>
      <c r="V69" s="6">
        <f t="shared" si="27"/>
        <v>2.1797809077878704E-4</v>
      </c>
      <c r="W69" s="6">
        <f t="shared" si="28"/>
        <v>3.9110213662756196E-4</v>
      </c>
      <c r="X69" s="30">
        <f t="shared" si="6"/>
        <v>27.497038653366758</v>
      </c>
      <c r="Y69">
        <f t="shared" si="7"/>
        <v>27.968736954131913</v>
      </c>
      <c r="Z69" s="49">
        <f t="shared" si="8"/>
        <v>9.0465206211568283E-2</v>
      </c>
      <c r="AA69" s="46">
        <f t="shared" si="9"/>
        <v>1.665758172955659</v>
      </c>
      <c r="AB69" s="46">
        <f t="shared" si="10"/>
        <v>-5.3609658922959325E-2</v>
      </c>
      <c r="AC69" s="51">
        <f>IF(R$58&gt;=AA$58,B$10,IF(K69&lt;K68,(Z69-D$10)*(1+1.25*(D$10-Z69)/MAX(Z$58:Z69)*B$10)+D$10,B$10))</f>
        <v>1.3370827491589099</v>
      </c>
      <c r="AD69" s="36">
        <f t="shared" si="11"/>
        <v>2.00017489120272</v>
      </c>
      <c r="AE69" s="50">
        <f t="shared" si="12"/>
        <v>-4.7188365572616603E-2</v>
      </c>
      <c r="AF69" s="46">
        <f t="shared" si="13"/>
        <v>3.9110213662756196E-4</v>
      </c>
      <c r="AG69" s="50">
        <f t="shared" si="14"/>
        <v>27.497038653366758</v>
      </c>
      <c r="AH69" s="6">
        <f t="shared" si="15"/>
        <v>5.1937213754632485E-4</v>
      </c>
      <c r="AI69" s="6"/>
      <c r="AJ69" s="6"/>
    </row>
    <row r="70" spans="1:36">
      <c r="A70" s="6">
        <f>IF(J69/A69&lt;=0.99*$B$10,IF(A69&gt;A68,IF(D$5&gt;0,$A69+($D$7-$D$3)/401,IF(J69/A69&gt;1.01*D$10,A69-($D$7-$D$3)/401,A69)),IF(D$5&lt;0,$A69+($D$7-$D$3)/401,IF(J69/A69&gt;1.01*D$10,A69-($D$7-$D$3)/401,A69))),IF(K69&gt;$B$6,IF(B$10&gt;D$10,IF(J69/A69&gt;1.01*D$10,A69-($D$7-$D$3)/401,A69),A69),IF(MAX(J$58:J69)&lt;0.99*$B$10*(A69^$K$49*(K69-A69))^(1/(1+$K$49))*($K$49^(1/(1+$K$49))),$A69+($D$7-$D$3)/401,IF(J69/A69&gt;1.01*$D$10,$A69-($D$7-$D$3)/401,A69))))</f>
        <v>310.03849750623448</v>
      </c>
      <c r="B70" s="6">
        <f t="shared" si="0"/>
        <v>30.115492518703434</v>
      </c>
      <c r="C70" s="6">
        <f t="shared" si="16"/>
        <v>3.6963162449768282E-3</v>
      </c>
      <c r="D70" s="6">
        <f t="shared" si="17"/>
        <v>2.2258211236614653</v>
      </c>
      <c r="E70" s="33">
        <f t="shared" si="1"/>
        <v>1.7949031980886127E-2</v>
      </c>
      <c r="F70" s="6">
        <f t="shared" si="2"/>
        <v>47246.181421446388</v>
      </c>
      <c r="G70" s="6">
        <f t="shared" si="3"/>
        <v>3134334.2749376562</v>
      </c>
      <c r="H70" s="33">
        <f t="shared" si="18"/>
        <v>2.1995410259233913E-4</v>
      </c>
      <c r="I70" s="33">
        <f t="shared" si="19"/>
        <v>2.3839128871906889E-7</v>
      </c>
      <c r="J70" s="6">
        <f t="shared" si="20"/>
        <v>30.625063958394012</v>
      </c>
      <c r="K70" s="38">
        <f>IF(J70&lt;$B$10*(A69^$K$49*(MAX(K$58:K69)-A69))^(1/(1+$K$49))*($K$49^(1/(1+$K$49))),IF(J70/A70&gt;D$10,IF(MAX(J$58:J69)&lt;0.99*$B$10*(A69^$K$49*(K69-A69))^(1/(1+$K$49))*($K$49^(1/(1+$K$49))),MAX(K$58:K69),((J70/$B$10)^(1+$K$49)/(A70^($K$49)*$K$49))+A70),MAX(K$58:K69)),((J70/$B$10)^(1+$K$49)/(A70^($K$49)*$K$49))+A70)</f>
        <v>311.73058109715993</v>
      </c>
      <c r="L70" s="33">
        <f>IF(K70&lt;K69,AE69*(MAX(Z$58:Z69)-J69/A69)/(J69/A69/D$10-1)/(1+1*(MAX(Z$58:Z69)-J69/A69)/(J69/A69/D$10-1))+B$3-B$4,AE69*(J70/A70/B$10)/(C$27+J70/A70/B$10))</f>
        <v>-5.7394742582079117E-4</v>
      </c>
      <c r="M70" s="45">
        <f t="shared" si="21"/>
        <v>-1.5158914507366581E-5</v>
      </c>
      <c r="N70" s="46">
        <f t="shared" si="22"/>
        <v>3.9891053992287094E-4</v>
      </c>
      <c r="O70" s="37"/>
      <c r="P70" s="37">
        <f t="shared" si="23"/>
        <v>1.9748387349575124E-4</v>
      </c>
      <c r="Q70" s="47">
        <f t="shared" si="4"/>
        <v>3.8375162541550437E-4</v>
      </c>
      <c r="R70" s="6">
        <f t="shared" si="24"/>
        <v>1.6120627161908292</v>
      </c>
      <c r="S70" s="6">
        <f t="shared" si="5"/>
        <v>1.5960652872196905</v>
      </c>
      <c r="T70" s="6">
        <f t="shared" si="25"/>
        <v>5.7172023256886158E-4</v>
      </c>
      <c r="U70" s="48">
        <f t="shared" si="26"/>
        <v>2.5142610052080349E-5</v>
      </c>
      <c r="V70" s="6">
        <f t="shared" si="27"/>
        <v>2.4062846868158698E-4</v>
      </c>
      <c r="W70" s="6">
        <f t="shared" si="28"/>
        <v>4.3120187953787415E-4</v>
      </c>
      <c r="X70" s="30">
        <f t="shared" si="6"/>
        <v>30.115492518703434</v>
      </c>
      <c r="Y70">
        <f t="shared" si="7"/>
        <v>30.625063958394012</v>
      </c>
      <c r="Z70" s="49">
        <f t="shared" si="8"/>
        <v>9.8778262069787584E-2</v>
      </c>
      <c r="AA70" s="46">
        <f t="shared" si="9"/>
        <v>1.6656811596369154</v>
      </c>
      <c r="AB70" s="46">
        <f t="shared" si="10"/>
        <v>-5.3618443446086239E-2</v>
      </c>
      <c r="AC70" s="51">
        <f>IF(R$58&gt;=AA$58,B$10,IF(K70&lt;K69,(Z70-D$10)*(1+1.25*(D$10-Z70)/MAX(Z$58:Z70)*B$10)+D$10,B$10))</f>
        <v>1.3370827491589099</v>
      </c>
      <c r="AD70" s="36">
        <f t="shared" si="11"/>
        <v>1.9984947388229564</v>
      </c>
      <c r="AE70" s="50">
        <f t="shared" si="12"/>
        <v>-4.7255728540605113E-2</v>
      </c>
      <c r="AF70" s="46">
        <f t="shared" si="13"/>
        <v>4.3120187953787415E-4</v>
      </c>
      <c r="AG70" s="50">
        <f t="shared" si="14"/>
        <v>30.115492518703434</v>
      </c>
      <c r="AH70" s="6">
        <f t="shared" si="15"/>
        <v>5.7172023256886158E-4</v>
      </c>
      <c r="AI70" s="6"/>
      <c r="AJ70" s="6"/>
    </row>
    <row r="71" spans="1:36">
      <c r="A71" s="6">
        <f>IF(J70/A70&lt;=0.99*$B$10,IF(A70&gt;A69,IF(D$5&gt;0,$A70+($D$7-$D$3)/401,IF(J70/A70&gt;1.01*D$10,A70-($D$7-$D$3)/401,A70)),IF(D$5&lt;0,$A70+($D$7-$D$3)/401,IF(J70/A70&gt;1.01*D$10,A70-($D$7-$D$3)/401,A70))),IF(K70&gt;$B$6,IF(B$10&gt;D$10,IF(J70/A70&gt;1.01*D$10,A70-($D$7-$D$3)/401,A70),A70),IF(MAX(J$58:J70)&lt;0.99*$B$10*(A70^$K$49*(K70-A70))^(1/(1+$K$49))*($K$49^(1/(1+$K$49))),$A70+($D$7-$D$3)/401,IF(J70/A70&gt;1.01*$D$10,$A70-($D$7-$D$3)/401,A70))))</f>
        <v>310.9113154613467</v>
      </c>
      <c r="B71" s="6">
        <f t="shared" si="0"/>
        <v>32.733946384040109</v>
      </c>
      <c r="C71" s="6">
        <f t="shared" si="16"/>
        <v>4.3448476088370535E-3</v>
      </c>
      <c r="D71" s="6">
        <f t="shared" si="17"/>
        <v>2.8767245169957283</v>
      </c>
      <c r="E71" s="33">
        <f t="shared" si="1"/>
        <v>1.7949978316267268E-2</v>
      </c>
      <c r="F71" s="6">
        <f t="shared" si="2"/>
        <v>47379.001545050414</v>
      </c>
      <c r="G71" s="6">
        <f t="shared" si="3"/>
        <v>3141006.095386534</v>
      </c>
      <c r="H71" s="33">
        <f t="shared" si="18"/>
        <v>2.3868164753976977E-4</v>
      </c>
      <c r="I71" s="33">
        <f t="shared" si="19"/>
        <v>3.076142173367905E-7</v>
      </c>
      <c r="J71" s="6">
        <f t="shared" si="20"/>
        <v>33.279478916887811</v>
      </c>
      <c r="K71" s="38">
        <f>IF(J71&lt;$B$10*(A70^$K$49*(MAX(K$58:K70)-A70))^(1/(1+$K$49))*($K$49^(1/(1+$K$49))),IF(J71/A71&gt;D$10,IF(MAX(J$58:J70)&lt;0.99*$B$10*(A70^$K$49*(K70-A70))^(1/(1+$K$49))*($K$49^(1/(1+$K$49))),MAX(K$58:K70),((J71/$B$10)^(1+$K$49)/(A71^($K$49)*$K$49))+A71),MAX(K$58:K70)),((J71/$B$10)^(1+$K$49)/(A71^($K$49)*$K$49))+A71)</f>
        <v>312.90382282747152</v>
      </c>
      <c r="L71" s="33">
        <f>IF(K71&lt;K70,AE70*(MAX(Z$58:Z70)-J70/A70)/(J70/A70/D$10-1)/(1+1*(MAX(Z$58:Z70)-J70/A70)/(J70/A70/D$10-1))+B$3-B$4,AE70*(J71/A71/B$10)/(C$27+J71/A71/B$10))</f>
        <v>-6.221981963402415E-4</v>
      </c>
      <c r="M71" s="45">
        <f t="shared" si="21"/>
        <v>-1.7496246181332637E-5</v>
      </c>
      <c r="N71" s="46">
        <f t="shared" si="22"/>
        <v>4.3797887787728427E-4</v>
      </c>
      <c r="O71" s="37"/>
      <c r="P71" s="37">
        <f t="shared" si="23"/>
        <v>2.1435128410224018E-4</v>
      </c>
      <c r="Q71" s="47">
        <f t="shared" si="4"/>
        <v>4.2048263169595164E-4</v>
      </c>
      <c r="R71" s="6">
        <f t="shared" si="24"/>
        <v>1.6119763121813189</v>
      </c>
      <c r="S71" s="6">
        <f t="shared" si="5"/>
        <v>1.5959811415441196</v>
      </c>
      <c r="T71" s="6">
        <f t="shared" si="25"/>
        <v>6.2444093030265683E-4</v>
      </c>
      <c r="U71" s="48">
        <f t="shared" si="26"/>
        <v>2.9850979438683278E-5</v>
      </c>
      <c r="V71" s="6">
        <f t="shared" si="27"/>
        <v>2.6364497352429725E-4</v>
      </c>
      <c r="W71" s="6">
        <f t="shared" si="28"/>
        <v>4.7179195029184949E-4</v>
      </c>
      <c r="X71" s="30">
        <f t="shared" si="6"/>
        <v>32.733946384040109</v>
      </c>
      <c r="Y71">
        <f t="shared" si="7"/>
        <v>33.279478916887811</v>
      </c>
      <c r="Z71" s="49">
        <f t="shared" si="8"/>
        <v>0.10703849381456559</v>
      </c>
      <c r="AA71" s="46">
        <f t="shared" si="9"/>
        <v>1.6656043663665741</v>
      </c>
      <c r="AB71" s="46">
        <f t="shared" si="10"/>
        <v>-5.3628054185255181E-2</v>
      </c>
      <c r="AC71" s="51">
        <f>IF(R$58&gt;=AA$58,B$10,IF(K71&lt;K70,(Z71-D$10)*(1+1.25*(D$10-Z71)/MAX(Z$58:Z71)*B$10)+D$10,B$10))</f>
        <v>1.3370827491589099</v>
      </c>
      <c r="AD71" s="36">
        <f t="shared" si="11"/>
        <v>1.9966675351602547</v>
      </c>
      <c r="AE71" s="50">
        <f t="shared" si="12"/>
        <v>-4.7329079614776719E-2</v>
      </c>
      <c r="AF71" s="46">
        <f t="shared" si="13"/>
        <v>4.7179195029184949E-4</v>
      </c>
      <c r="AG71" s="50">
        <f t="shared" si="14"/>
        <v>32.733946384040109</v>
      </c>
      <c r="AH71" s="6">
        <f t="shared" si="15"/>
        <v>6.2444093030265683E-4</v>
      </c>
      <c r="AI71" s="6"/>
      <c r="AJ71" s="6"/>
    </row>
    <row r="72" spans="1:36">
      <c r="A72" s="6">
        <f>IF(J71/A71&lt;=0.99*$B$10,IF(A71&gt;A70,IF(D$5&gt;0,$A71+($D$7-$D$3)/401,IF(J71/A71&gt;1.01*D$10,A71-($D$7-$D$3)/401,A71)),IF(D$5&lt;0,$A71+($D$7-$D$3)/401,IF(J71/A71&gt;1.01*D$10,A71-($D$7-$D$3)/401,A71))),IF(K71&gt;$B$6,IF(B$10&gt;D$10,IF(J71/A71&gt;1.01*D$10,A71-($D$7-$D$3)/401,A71),A71),IF(MAX(J$58:J71)&lt;0.99*$B$10*(A71^$K$49*(K71-A71))^(1/(1+$K$49))*($K$49^(1/(1+$K$49))),$A71+($D$7-$D$3)/401,IF(J71/A71&gt;1.01*$D$10,$A71-($D$7-$D$3)/401,A71))))</f>
        <v>311.78413341645893</v>
      </c>
      <c r="B72" s="6">
        <f t="shared" si="0"/>
        <v>35.352400249376785</v>
      </c>
      <c r="C72" s="6">
        <f t="shared" si="16"/>
        <v>5.0420714983721313E-3</v>
      </c>
      <c r="D72" s="6">
        <f t="shared" si="17"/>
        <v>3.6407155020073545</v>
      </c>
      <c r="E72" s="33">
        <f t="shared" si="1"/>
        <v>1.7950931024642725E-2</v>
      </c>
      <c r="F72" s="6">
        <f t="shared" si="2"/>
        <v>47511.821668654455</v>
      </c>
      <c r="G72" s="6">
        <f t="shared" si="3"/>
        <v>3147677.9158354122</v>
      </c>
      <c r="H72" s="33">
        <f t="shared" si="18"/>
        <v>2.5734216366023795E-4</v>
      </c>
      <c r="I72" s="33">
        <f t="shared" si="19"/>
        <v>3.88691316182472E-7</v>
      </c>
      <c r="J72" s="6">
        <f t="shared" si="20"/>
        <v>35.931828783197112</v>
      </c>
      <c r="K72" s="38">
        <f>IF(J72&lt;$B$10*(A71^$K$49*(MAX(K$58:K71)-A71))^(1/(1+$K$49))*($K$49^(1/(1+$K$49))),IF(J72/A72&gt;D$10,IF(MAX(J$58:J71)&lt;0.99*$B$10*(A71^$K$49*(K71-A71))^(1/(1+$K$49))*($K$49^(1/(1+$K$49))),MAX(K$58:K71),((J72/$B$10)^(1+$K$49)/(A72^($K$49)*$K$49))+A72),MAX(K$58:K71)),((J72/$B$10)^(1+$K$49)/(A72^($K$49)*$K$49))+A72)</f>
        <v>314.10039743914848</v>
      </c>
      <c r="L72" s="33">
        <f>IF(K72&lt;K71,AE71*(MAX(Z$58:Z71)-J71/A71)/(J71/A71/D$10-1)/(1+1*(MAX(Z$58:Z71)-J71/A71)/(J71/A71/D$10-1))+B$3-B$4,AE71*(J72/A72/B$10)/(C$27+J72/A72/B$10))</f>
        <v>-6.7026946478751309E-4</v>
      </c>
      <c r="M72" s="45">
        <f t="shared" si="21"/>
        <v>-2.0054530156537782E-5</v>
      </c>
      <c r="N72" s="46">
        <f t="shared" si="22"/>
        <v>4.7767358983998444E-4</v>
      </c>
      <c r="O72" s="37"/>
      <c r="P72" s="37">
        <f t="shared" si="23"/>
        <v>2.3117140938213769E-4</v>
      </c>
      <c r="Q72" s="47">
        <f t="shared" si="4"/>
        <v>4.5761905968344665E-4</v>
      </c>
      <c r="R72" s="6">
        <f t="shared" si="24"/>
        <v>1.6118893354955648</v>
      </c>
      <c r="S72" s="6">
        <f t="shared" si="5"/>
        <v>1.5958964381602931</v>
      </c>
      <c r="T72" s="6">
        <f t="shared" si="25"/>
        <v>6.7751385304693119E-4</v>
      </c>
      <c r="U72" s="48">
        <f t="shared" si="26"/>
        <v>3.5006942959007647E-5</v>
      </c>
      <c r="V72" s="6">
        <f t="shared" si="27"/>
        <v>2.8703540320413397E-4</v>
      </c>
      <c r="W72" s="6">
        <f t="shared" si="28"/>
        <v>5.128733542197777E-4</v>
      </c>
      <c r="X72" s="30">
        <f t="shared" si="6"/>
        <v>35.352400249376785</v>
      </c>
      <c r="Y72">
        <f t="shared" si="7"/>
        <v>35.931828783197112</v>
      </c>
      <c r="Z72" s="49">
        <f t="shared" si="8"/>
        <v>0.11524585420516556</v>
      </c>
      <c r="AA72" s="46">
        <f t="shared" si="9"/>
        <v>1.6655277919007969</v>
      </c>
      <c r="AB72" s="46">
        <f t="shared" si="10"/>
        <v>-5.3638456405232127E-2</v>
      </c>
      <c r="AC72" s="51">
        <f>IF(R$58&gt;=AA$58,B$10,IF(K72&lt;K71,(Z72-D$10)*(1+1.25*(D$10-Z72)/MAX(Z$58:Z72)*B$10)+D$10,B$10))</f>
        <v>1.3370827491589099</v>
      </c>
      <c r="AD72" s="36">
        <f t="shared" si="11"/>
        <v>1.9946991672105259</v>
      </c>
      <c r="AE72" s="50">
        <f t="shared" si="12"/>
        <v>-4.7408246571061449E-2</v>
      </c>
      <c r="AF72" s="46">
        <f t="shared" si="13"/>
        <v>5.128733542197777E-4</v>
      </c>
      <c r="AG72" s="50">
        <f t="shared" si="14"/>
        <v>35.352400249376785</v>
      </c>
      <c r="AH72" s="6">
        <f t="shared" si="15"/>
        <v>6.7751385304693119E-4</v>
      </c>
      <c r="AI72" s="6"/>
      <c r="AJ72" s="6"/>
    </row>
    <row r="73" spans="1:36">
      <c r="A73" s="6">
        <f>IF(J72/A72&lt;=0.99*$B$10,IF(A72&gt;A71,IF(D$5&gt;0,$A72+($D$7-$D$3)/401,IF(J72/A72&gt;1.01*D$10,A72-($D$7-$D$3)/401,A72)),IF(D$5&lt;0,$A72+($D$7-$D$3)/401,IF(J72/A72&gt;1.01*D$10,A72-($D$7-$D$3)/401,A72))),IF(K72&gt;$B$6,IF(B$10&gt;D$10,IF(J72/A72&gt;1.01*D$10,A72-($D$7-$D$3)/401,A72),A72),IF(MAX(J$58:J72)&lt;0.99*$B$10*(A72^$K$49*(K72-A72))^(1/(1+$K$49))*($K$49^(1/(1+$K$49))),$A72+($D$7-$D$3)/401,IF(J72/A72&gt;1.01*$D$10,$A72-($D$7-$D$3)/401,A72))))</f>
        <v>312.65695137157115</v>
      </c>
      <c r="B73" s="6">
        <f t="shared" si="0"/>
        <v>37.970854114713461</v>
      </c>
      <c r="C73" s="6">
        <f t="shared" si="16"/>
        <v>5.7872177306981451E-3</v>
      </c>
      <c r="D73" s="6">
        <f t="shared" si="17"/>
        <v>4.5259648931771821</v>
      </c>
      <c r="E73" s="33">
        <f t="shared" si="1"/>
        <v>1.795188974495154E-2</v>
      </c>
      <c r="F73" s="6">
        <f t="shared" si="2"/>
        <v>47644.641792258481</v>
      </c>
      <c r="G73" s="6">
        <f t="shared" si="3"/>
        <v>3154349.73628429</v>
      </c>
      <c r="H73" s="33">
        <f t="shared" si="18"/>
        <v>2.7593497639499527E-4</v>
      </c>
      <c r="I73" s="33">
        <f t="shared" si="19"/>
        <v>4.8243760734696224E-7</v>
      </c>
      <c r="J73" s="6">
        <f t="shared" si="20"/>
        <v>38.581963992114545</v>
      </c>
      <c r="K73" s="38">
        <f>IF(J73&lt;$B$10*(A72^$K$49*(MAX(K$58:K72)-A72))^(1/(1+$K$49))*($K$49^(1/(1+$K$49))),IF(J73/A73&gt;D$10,IF(MAX(J$58:J72)&lt;0.99*$B$10*(A72^$K$49*(K72-A72))^(1/(1+$K$49))*($K$49^(1/(1+$K$49))),MAX(K$58:K72),((J73/$B$10)^(1+$K$49)/(A73^($K$49)*$K$49))+A73),MAX(K$58:K72)),((J73/$B$10)^(1+$K$49)/(A73^($K$49)*$K$49))+A73)</f>
        <v>315.32003008118357</v>
      </c>
      <c r="L73" s="33">
        <f>IF(K73&lt;K72,AE72*(MAX(Z$58:Z72)-J72/A72)/(J72/A72/D$10-1)/(1+1*(MAX(Z$58:Z72)-J72/A72)/(J72/A72/D$10-1))+B$3-B$4,AE72*(J73/A73/B$10)/(C$27+J73/A73/B$10))</f>
        <v>-7.1817656844564977E-4</v>
      </c>
      <c r="M73" s="45">
        <f t="shared" si="21"/>
        <v>-2.2837762308922195E-5</v>
      </c>
      <c r="N73" s="46">
        <f t="shared" si="22"/>
        <v>5.1797790448428551E-4</v>
      </c>
      <c r="O73" s="37"/>
      <c r="P73" s="37">
        <f t="shared" si="23"/>
        <v>2.4794451370934909E-4</v>
      </c>
      <c r="Q73" s="47">
        <f t="shared" si="4"/>
        <v>4.9514014217536331E-4</v>
      </c>
      <c r="R73" s="6">
        <f t="shared" si="24"/>
        <v>1.6118018192748516</v>
      </c>
      <c r="S73" s="6">
        <f t="shared" si="5"/>
        <v>1.5958112093432848</v>
      </c>
      <c r="T73" s="6">
        <f t="shared" si="25"/>
        <v>7.3091883282531338E-4</v>
      </c>
      <c r="U73" s="48">
        <f t="shared" si="26"/>
        <v>4.0618665454927934E-5</v>
      </c>
      <c r="V73" s="6">
        <f t="shared" si="27"/>
        <v>3.1080712732560863E-4</v>
      </c>
      <c r="W73" s="6">
        <f t="shared" si="28"/>
        <v>5.5444673826737974E-4</v>
      </c>
      <c r="X73" s="30">
        <f t="shared" si="6"/>
        <v>37.970854114713461</v>
      </c>
      <c r="Y73">
        <f t="shared" si="7"/>
        <v>38.581963992114545</v>
      </c>
      <c r="Z73" s="49">
        <f t="shared" si="8"/>
        <v>0.12340030766263869</v>
      </c>
      <c r="AA73" s="46">
        <f t="shared" si="9"/>
        <v>1.6654514350062346</v>
      </c>
      <c r="AB73" s="46">
        <f t="shared" si="10"/>
        <v>-5.3649615731383049E-2</v>
      </c>
      <c r="AC73" s="51">
        <f>IF(R$58&gt;=AA$58,B$10,IF(K73&lt;K72,(Z73-D$10)*(1+1.25*(D$10-Z73)/MAX(Z$58:Z73)*B$10)+D$10,B$10))</f>
        <v>1.3370827491589099</v>
      </c>
      <c r="AD73" s="36">
        <f t="shared" si="11"/>
        <v>1.9925949256120419</v>
      </c>
      <c r="AE73" s="50">
        <f t="shared" si="12"/>
        <v>-4.7493079894807708E-2</v>
      </c>
      <c r="AF73" s="46">
        <f t="shared" si="13"/>
        <v>5.5444673826737974E-4</v>
      </c>
      <c r="AG73" s="50">
        <f t="shared" si="14"/>
        <v>37.970854114713461</v>
      </c>
      <c r="AH73" s="6">
        <f t="shared" si="15"/>
        <v>7.3091883282531338E-4</v>
      </c>
      <c r="AI73" s="6"/>
      <c r="AJ73" s="6"/>
    </row>
    <row r="74" spans="1:36">
      <c r="A74" s="6">
        <f>IF(J73/A73&lt;=0.99*$B$10,IF(A73&gt;A72,IF(D$5&gt;0,$A73+($D$7-$D$3)/401,IF(J73/A73&gt;1.01*D$10,A73-($D$7-$D$3)/401,A73)),IF(D$5&lt;0,$A73+($D$7-$D$3)/401,IF(J73/A73&gt;1.01*D$10,A73-($D$7-$D$3)/401,A73))),IF(K73&gt;$B$6,IF(B$10&gt;D$10,IF(J73/A73&gt;1.01*D$10,A73-($D$7-$D$3)/401,A73),A73),IF(MAX(J$58:J73)&lt;0.99*$B$10*(A73^$K$49*(K73-A73))^(1/(1+$K$49))*($K$49^(1/(1+$K$49))),$A73+($D$7-$D$3)/401,IF(J73/A73&gt;1.01*$D$10,$A73-($D$7-$D$3)/401,A73))))</f>
        <v>313.52976932668338</v>
      </c>
      <c r="B74" s="6">
        <f t="shared" si="0"/>
        <v>40.589307980050137</v>
      </c>
      <c r="C74" s="6">
        <f t="shared" si="16"/>
        <v>6.5795257554870741E-3</v>
      </c>
      <c r="D74" s="6">
        <f t="shared" si="17"/>
        <v>5.5404521307824304</v>
      </c>
      <c r="E74" s="33">
        <f t="shared" si="1"/>
        <v>1.7952854120038476E-2</v>
      </c>
      <c r="F74" s="6">
        <f t="shared" si="2"/>
        <v>47777.461915862528</v>
      </c>
      <c r="G74" s="6">
        <f t="shared" si="3"/>
        <v>3161021.5567331677</v>
      </c>
      <c r="H74" s="33">
        <f t="shared" si="18"/>
        <v>2.9445944111146632E-4</v>
      </c>
      <c r="I74" s="33">
        <f t="shared" si="19"/>
        <v>5.8964271800581572E-7</v>
      </c>
      <c r="J74" s="6">
        <f t="shared" si="20"/>
        <v>41.229738449543326</v>
      </c>
      <c r="K74" s="38">
        <f>IF(J74&lt;$B$10*(A73^$K$49*(MAX(K$58:K73)-A73))^(1/(1+$K$49))*($K$49^(1/(1+$K$49))),IF(J74/A74&gt;D$10,IF(MAX(J$58:J73)&lt;0.99*$B$10*(A73^$K$49*(K73-A73))^(1/(1+$K$49))*($K$49^(1/(1+$K$49))),MAX(K$58:K73),((J74/$B$10)^(1+$K$49)/(A74^($K$49)*$K$49))+A74),MAX(K$58:K73)),((J74/$B$10)^(1+$K$49)/(A74^($K$49)*$K$49))+A74)</f>
        <v>316.56244386690275</v>
      </c>
      <c r="L74" s="33">
        <f>IF(K74&lt;K73,AE73*(MAX(Z$58:Z73)-J73/A73)/(J73/A73/D$10-1)/(1+1*(MAX(Z$58:Z73)-J73/A73)/(J73/A73/D$10-1))+B$3-B$4,AE73*(J74/A74/B$10)/(C$27+J74/A74/B$10))</f>
        <v>-7.6593429053191451E-4</v>
      </c>
      <c r="M74" s="45">
        <f t="shared" si="21"/>
        <v>-2.5849737987140076E-5</v>
      </c>
      <c r="N74" s="46">
        <f t="shared" si="22"/>
        <v>5.5887507731057604E-4</v>
      </c>
      <c r="O74" s="37"/>
      <c r="P74" s="37">
        <f t="shared" si="23"/>
        <v>2.6467085924677513E-4</v>
      </c>
      <c r="Q74" s="47">
        <f t="shared" si="4"/>
        <v>5.3302533932343601E-4</v>
      </c>
      <c r="R74" s="6">
        <f t="shared" si="24"/>
        <v>1.6117137962909978</v>
      </c>
      <c r="S74" s="6">
        <f t="shared" si="5"/>
        <v>1.5957254870083593</v>
      </c>
      <c r="T74" s="6">
        <f t="shared" si="25"/>
        <v>7.8463592318264881E-4</v>
      </c>
      <c r="U74" s="48">
        <f t="shared" si="26"/>
        <v>4.6693853846267997E-5</v>
      </c>
      <c r="V74" s="6">
        <f t="shared" si="27"/>
        <v>3.3496709470739094E-4</v>
      </c>
      <c r="W74" s="6">
        <f t="shared" si="28"/>
        <v>5.9651240243494062E-4</v>
      </c>
      <c r="X74" s="30">
        <f t="shared" si="6"/>
        <v>40.589307980050137</v>
      </c>
      <c r="Y74">
        <f t="shared" si="7"/>
        <v>41.229738449543326</v>
      </c>
      <c r="Z74" s="49">
        <f t="shared" si="8"/>
        <v>0.13150183007529298</v>
      </c>
      <c r="AA74" s="46">
        <f t="shared" si="9"/>
        <v>1.6653752944599076</v>
      </c>
      <c r="AB74" s="46">
        <f t="shared" si="10"/>
        <v>-5.366149816890986E-2</v>
      </c>
      <c r="AC74" s="51">
        <f>IF(R$58&gt;=AA$58,B$10,IF(K74&lt;K73,(Z74-D$10)*(1+1.25*(D$10-Z74)/MAX(Z$58:Z74)*B$10)+D$10,B$10))</f>
        <v>1.3370827491589099</v>
      </c>
      <c r="AD74" s="36">
        <f t="shared" si="11"/>
        <v>1.9903596951419675</v>
      </c>
      <c r="AE74" s="50">
        <f t="shared" si="12"/>
        <v>-4.7583446142642941E-2</v>
      </c>
      <c r="AF74" s="46">
        <f t="shared" si="13"/>
        <v>5.9651240243494062E-4</v>
      </c>
      <c r="AG74" s="50">
        <f t="shared" si="14"/>
        <v>40.589307980050137</v>
      </c>
      <c r="AH74" s="6">
        <f t="shared" si="15"/>
        <v>7.8463592318264881E-4</v>
      </c>
      <c r="AI74" s="6"/>
      <c r="AJ74" s="6"/>
    </row>
    <row r="75" spans="1:36">
      <c r="A75" s="6">
        <f>IF(J74/A74&lt;=0.99*$B$10,IF(A74&gt;A73,IF(D$5&gt;0,$A74+($D$7-$D$3)/401,IF(J74/A74&gt;1.01*D$10,A74-($D$7-$D$3)/401,A74)),IF(D$5&lt;0,$A74+($D$7-$D$3)/401,IF(J74/A74&gt;1.01*D$10,A74-($D$7-$D$3)/401,A74))),IF(K74&gt;$B$6,IF(B$10&gt;D$10,IF(J74/A74&gt;1.01*D$10,A74-($D$7-$D$3)/401,A74),A74),IF(MAX(J$58:J74)&lt;0.99*$B$10*(A74^$K$49*(K74-A74))^(1/(1+$K$49))*($K$49^(1/(1+$K$49))),$A74+($D$7-$D$3)/401,IF(J74/A74&gt;1.01*$D$10,$A74-($D$7-$D$3)/401,A74))))</f>
        <v>314.4025872817956</v>
      </c>
      <c r="B75" s="6">
        <f t="shared" si="0"/>
        <v>43.207761845386813</v>
      </c>
      <c r="C75" s="6">
        <f t="shared" si="16"/>
        <v>7.4182442097591476E-3</v>
      </c>
      <c r="D75" s="6">
        <f t="shared" si="17"/>
        <v>6.691965955586018</v>
      </c>
      <c r="E75" s="33">
        <f t="shared" si="1"/>
        <v>1.7953823796855437E-2</v>
      </c>
      <c r="F75" s="6">
        <f t="shared" si="2"/>
        <v>47910.282039466554</v>
      </c>
      <c r="G75" s="6">
        <f t="shared" si="3"/>
        <v>3167693.3771820455</v>
      </c>
      <c r="H75" s="33">
        <f t="shared" si="18"/>
        <v>3.1291494268897925E-4</v>
      </c>
      <c r="I75" s="33">
        <f t="shared" si="19"/>
        <v>7.1107116596549439E-7</v>
      </c>
      <c r="J75" s="6">
        <f t="shared" si="20"/>
        <v>43.875009520816619</v>
      </c>
      <c r="K75" s="38">
        <f>IF(J75&lt;$B$10*(A74^$K$49*(MAX(K$58:K74)-A74))^(1/(1+$K$49))*($K$49^(1/(1+$K$49))),IF(J75/A75&gt;D$10,IF(MAX(J$58:J74)&lt;0.99*$B$10*(A74^$K$49*(K74-A74))^(1/(1+$K$49))*($K$49^(1/(1+$K$49))),MAX(K$58:K74),((J75/$B$10)^(1+$K$49)/(A75^($K$49)*$K$49))+A75),MAX(K$58:K74)),((J75/$B$10)^(1+$K$49)/(A75^($K$49)*$K$49))+A75)</f>
        <v>317.82736007593763</v>
      </c>
      <c r="L75" s="33">
        <f>IF(K75&lt;K74,AE74*(MAX(Z$58:Z74)-J74/A74)/(J74/A74/D$10-1)/(1+1*(MAX(Z$58:Z74)-J74/A74)/(J74/A74/D$10-1))+B$3-B$4,AE74*(J75/A75/B$10)/(C$27+J75/A75/B$10))</f>
        <v>-8.1355687248278155E-4</v>
      </c>
      <c r="M75" s="45">
        <f t="shared" si="21"/>
        <v>-2.9094056444275668E-5</v>
      </c>
      <c r="N75" s="46">
        <f t="shared" si="22"/>
        <v>6.0034840645994568E-4</v>
      </c>
      <c r="O75" s="37"/>
      <c r="P75" s="37">
        <f t="shared" si="23"/>
        <v>2.8135070597089804E-4</v>
      </c>
      <c r="Q75" s="47">
        <f t="shared" si="4"/>
        <v>5.7125435001566997E-4</v>
      </c>
      <c r="R75" s="6">
        <f t="shared" si="24"/>
        <v>1.6116252989279611</v>
      </c>
      <c r="S75" s="6">
        <f t="shared" si="5"/>
        <v>1.5956393026930575</v>
      </c>
      <c r="T75" s="6">
        <f t="shared" si="25"/>
        <v>8.3864541040547637E-4</v>
      </c>
      <c r="U75" s="48">
        <f t="shared" si="26"/>
        <v>5.3239765498615732E-5</v>
      </c>
      <c r="V75" s="6">
        <f t="shared" si="27"/>
        <v>3.5952184119995335E-4</v>
      </c>
      <c r="W75" s="6">
        <f t="shared" si="28"/>
        <v>6.3907031133511214E-4</v>
      </c>
      <c r="X75" s="30">
        <f t="shared" si="6"/>
        <v>43.207761845386813</v>
      </c>
      <c r="Y75">
        <f t="shared" si="7"/>
        <v>43.875009520816619</v>
      </c>
      <c r="Z75" s="49">
        <f t="shared" si="8"/>
        <v>0.1395504086023692</v>
      </c>
      <c r="AA75" s="46">
        <f t="shared" si="9"/>
        <v>1.6652993690490936</v>
      </c>
      <c r="AB75" s="46">
        <f t="shared" si="10"/>
        <v>-5.3674070121132456E-2</v>
      </c>
      <c r="AC75" s="51">
        <f>IF(R$58&gt;=AA$58,B$10,IF(K75&lt;K74,(Z75-D$10)*(1+1.25*(D$10-Z75)/MAX(Z$58:Z75)*B$10)+D$10,B$10))</f>
        <v>1.3370827491589099</v>
      </c>
      <c r="AD75" s="36">
        <f t="shared" si="11"/>
        <v>1.9879980742006784</v>
      </c>
      <c r="AE75" s="50">
        <f t="shared" si="12"/>
        <v>-4.7679223692401053E-2</v>
      </c>
      <c r="AF75" s="46">
        <f t="shared" si="13"/>
        <v>6.3907031133511214E-4</v>
      </c>
      <c r="AG75" s="50">
        <f t="shared" si="14"/>
        <v>43.207761845386813</v>
      </c>
      <c r="AH75" s="6">
        <f t="shared" si="15"/>
        <v>8.3864541040547637E-4</v>
      </c>
      <c r="AI75" s="6"/>
      <c r="AJ75" s="6"/>
    </row>
    <row r="76" spans="1:36">
      <c r="A76" s="6">
        <f>IF(J75/A75&lt;=0.99*$B$10,IF(A75&gt;A74,IF(D$5&gt;0,$A75+($D$7-$D$3)/401,IF(J75/A75&gt;1.01*D$10,A75-($D$7-$D$3)/401,A75)),IF(D$5&lt;0,$A75+($D$7-$D$3)/401,IF(J75/A75&gt;1.01*D$10,A75-($D$7-$D$3)/401,A75))),IF(K75&gt;$B$6,IF(B$10&gt;D$10,IF(J75/A75&gt;1.01*D$10,A75-($D$7-$D$3)/401,A75),A75),IF(MAX(J$58:J75)&lt;0.99*$B$10*(A75^$K$49*(K75-A75))^(1/(1+$K$49))*($K$49^(1/(1+$K$49))),$A75+($D$7-$D$3)/401,IF(J75/A75&gt;1.01*$D$10,$A75-($D$7-$D$3)/401,A75))))</f>
        <v>315.27540523690783</v>
      </c>
      <c r="B76" s="6">
        <f t="shared" si="0"/>
        <v>45.826215710723488</v>
      </c>
      <c r="C76" s="6">
        <f t="shared" si="16"/>
        <v>8.3026304768841017E-3</v>
      </c>
      <c r="D76" s="6">
        <f t="shared" si="17"/>
        <v>7.9881051669254139</v>
      </c>
      <c r="E76" s="33">
        <f t="shared" si="1"/>
        <v>1.7954798426652343E-2</v>
      </c>
      <c r="F76" s="6">
        <f t="shared" si="2"/>
        <v>48043.102163070602</v>
      </c>
      <c r="G76" s="6">
        <f t="shared" si="3"/>
        <v>3174365.1976309232</v>
      </c>
      <c r="H76" s="33">
        <f t="shared" si="18"/>
        <v>3.3130089509987435E-4</v>
      </c>
      <c r="I76" s="33">
        <f t="shared" si="19"/>
        <v>8.474626509785242E-7</v>
      </c>
      <c r="J76" s="6">
        <f t="shared" si="20"/>
        <v>46.517638017527204</v>
      </c>
      <c r="K76" s="38">
        <f>IF(J76&lt;$B$10*(A75^$K$49*(MAX(K$58:K75)-A75))^(1/(1+$K$49))*($K$49^(1/(1+$K$49))),IF(J76/A76&gt;D$10,IF(MAX(J$58:J75)&lt;0.99*$B$10*(A75^$K$49*(K75-A75))^(1/(1+$K$49))*($K$49^(1/(1+$K$49))),MAX(K$58:K75),((J76/$B$10)^(1+$K$49)/(A76^($K$49)*$K$49))+A76),MAX(K$58:K75)),((J76/$B$10)^(1+$K$49)/(A76^($K$49)*$K$49))+A76)</f>
        <v>319.11449835224346</v>
      </c>
      <c r="L76" s="33">
        <f>IF(K76&lt;K75,AE75*(MAX(Z$58:Z75)-J75/A75)/(J75/A75/D$10-1)/(1+1*(MAX(Z$58:Z75)-J75/A75)/(J75/A75/D$10-1))+B$3-B$4,AE75*(J76/A76/B$10)/(C$27+J76/A76/B$10))</f>
        <v>-8.6105802816894075E-4</v>
      </c>
      <c r="M76" s="45">
        <f t="shared" si="21"/>
        <v>-3.2574125249650404E-5</v>
      </c>
      <c r="N76" s="46">
        <f t="shared" si="22"/>
        <v>6.4238124790834601E-4</v>
      </c>
      <c r="O76" s="37"/>
      <c r="P76" s="37">
        <f t="shared" si="23"/>
        <v>2.9798431169602684E-4</v>
      </c>
      <c r="Q76" s="47">
        <f t="shared" si="4"/>
        <v>6.0980712265869556E-4</v>
      </c>
      <c r="R76" s="6">
        <f t="shared" si="24"/>
        <v>1.6115363591644267</v>
      </c>
      <c r="S76" s="6">
        <f t="shared" si="5"/>
        <v>1.5955526875402406</v>
      </c>
      <c r="T76" s="6">
        <f t="shared" si="25"/>
        <v>8.9292782415070825E-4</v>
      </c>
      <c r="U76" s="48">
        <f t="shared" si="26"/>
        <v>6.0263216885810224E-5</v>
      </c>
      <c r="V76" s="6">
        <f t="shared" si="27"/>
        <v>3.8447749778815823E-4</v>
      </c>
      <c r="W76" s="6">
        <f t="shared" si="28"/>
        <v>6.8212010583839429E-4</v>
      </c>
      <c r="X76" s="30">
        <f t="shared" si="6"/>
        <v>45.826215710723488</v>
      </c>
      <c r="Y76">
        <f t="shared" si="7"/>
        <v>46.517638017527204</v>
      </c>
      <c r="Z76" s="49">
        <f t="shared" si="8"/>
        <v>0.14754604147625278</v>
      </c>
      <c r="AA76" s="46">
        <f t="shared" si="9"/>
        <v>1.6652236575712096</v>
      </c>
      <c r="AB76" s="46">
        <f t="shared" si="10"/>
        <v>-5.368729840678288E-2</v>
      </c>
      <c r="AC76" s="51">
        <f>IF(R$58&gt;=AA$58,B$10,IF(K76&lt;K75,(Z76-D$10)*(1+1.25*(D$10-Z76)/MAX(Z$58:Z76)*B$10)+D$10,B$10))</f>
        <v>1.3370827491589099</v>
      </c>
      <c r="AD76" s="36">
        <f t="shared" si="11"/>
        <v>1.9855144517634131</v>
      </c>
      <c r="AE76" s="50">
        <f t="shared" si="12"/>
        <v>-4.7780299927151292E-2</v>
      </c>
      <c r="AF76" s="46">
        <f t="shared" si="13"/>
        <v>6.8212010583839429E-4</v>
      </c>
      <c r="AG76" s="50">
        <f t="shared" si="14"/>
        <v>45.826215710723488</v>
      </c>
      <c r="AH76" s="6">
        <f t="shared" si="15"/>
        <v>8.9292782415070825E-4</v>
      </c>
      <c r="AI76" s="6"/>
      <c r="AJ76" s="6"/>
    </row>
    <row r="77" spans="1:36">
      <c r="A77" s="6">
        <f>IF(J76/A76&lt;=0.99*$B$10,IF(A76&gt;A75,IF(D$5&gt;0,$A76+($D$7-$D$3)/401,IF(J76/A76&gt;1.01*D$10,A76-($D$7-$D$3)/401,A76)),IF(D$5&lt;0,$A76+($D$7-$D$3)/401,IF(J76/A76&gt;1.01*D$10,A76-($D$7-$D$3)/401,A76))),IF(K76&gt;$B$6,IF(B$10&gt;D$10,IF(J76/A76&gt;1.01*D$10,A76-($D$7-$D$3)/401,A76),A76),IF(MAX(J$58:J76)&lt;0.99*$B$10*(A76^$K$49*(K76-A76))^(1/(1+$K$49))*($K$49^(1/(1+$K$49))),$A76+($D$7-$D$3)/401,IF(J76/A76&gt;1.01*$D$10,$A76-($D$7-$D$3)/401,A76))))</f>
        <v>316.14822319202005</v>
      </c>
      <c r="B77" s="6">
        <f t="shared" si="0"/>
        <v>48.444669576060164</v>
      </c>
      <c r="C77" s="6">
        <f t="shared" si="16"/>
        <v>9.231950251110739E-3</v>
      </c>
      <c r="D77" s="6">
        <f t="shared" si="17"/>
        <v>9.4362794593748802</v>
      </c>
      <c r="E77" s="33">
        <f t="shared" si="1"/>
        <v>1.7955777665157518E-2</v>
      </c>
      <c r="F77" s="6">
        <f t="shared" si="2"/>
        <v>48175.922286674628</v>
      </c>
      <c r="G77" s="6">
        <f t="shared" si="3"/>
        <v>3181037.0180798015</v>
      </c>
      <c r="H77" s="33">
        <f t="shared" si="18"/>
        <v>3.4961674098666121E-4</v>
      </c>
      <c r="I77" s="33">
        <f t="shared" si="19"/>
        <v>9.9953235124807314E-7</v>
      </c>
      <c r="J77" s="6">
        <f t="shared" si="20"/>
        <v>49.157488182953074</v>
      </c>
      <c r="K77" s="38">
        <f>IF(J77&lt;$B$10*(A76^$K$49*(MAX(K$58:K76)-A76))^(1/(1+$K$49))*($K$49^(1/(1+$K$49))),IF(J77/A77&gt;D$10,IF(MAX(J$58:J76)&lt;0.99*$B$10*(A76^$K$49*(K76-A76))^(1/(1+$K$49))*($K$49^(1/(1+$K$49))),MAX(K$58:K76),((J77/$B$10)^(1+$K$49)/(A77^($K$49)*$K$49))+A77),MAX(K$58:K76)),((J77/$B$10)^(1+$K$49)/(A77^($K$49)*$K$49))+A77)</f>
        <v>320.42357689809853</v>
      </c>
      <c r="L77" s="33">
        <f>IF(K77&lt;K76,AE76*(MAX(Z$58:Z76)-J76/A76)/(J76/A76/D$10-1)/(1+1*(MAX(Z$58:Z76)-J76/A76)/(J76/A76/D$10-1))+B$3-B$4,AE76*(J77/A77/B$10)/(C$27+J77/A77/B$10))</f>
        <v>-9.0845095901962694E-4</v>
      </c>
      <c r="M77" s="45">
        <f t="shared" si="21"/>
        <v>-3.6293164682755442E-5</v>
      </c>
      <c r="N77" s="46">
        <f t="shared" si="22"/>
        <v>6.8495703003535542E-4</v>
      </c>
      <c r="O77" s="37"/>
      <c r="P77" s="37">
        <f t="shared" si="23"/>
        <v>3.1457193209820763E-4</v>
      </c>
      <c r="Q77" s="47">
        <f t="shared" si="4"/>
        <v>6.4866386535259997E-4</v>
      </c>
      <c r="R77" s="6">
        <f t="shared" si="24"/>
        <v>1.6114470085573867</v>
      </c>
      <c r="S77" s="6">
        <f t="shared" si="5"/>
        <v>1.5954656722820983</v>
      </c>
      <c r="T77" s="6">
        <f t="shared" si="25"/>
        <v>9.4746394747760327E-4</v>
      </c>
      <c r="U77" s="48">
        <f t="shared" si="26"/>
        <v>6.777059252041958E-5</v>
      </c>
      <c r="V77" s="6">
        <f t="shared" si="27"/>
        <v>4.0983979895322612E-4</v>
      </c>
      <c r="W77" s="6">
        <f t="shared" si="28"/>
        <v>7.2566111477909384E-4</v>
      </c>
      <c r="X77" s="30">
        <f t="shared" si="6"/>
        <v>48.444669576060164</v>
      </c>
      <c r="Y77">
        <f t="shared" si="7"/>
        <v>49.157488182953074</v>
      </c>
      <c r="Z77" s="49">
        <f t="shared" si="8"/>
        <v>0.1554887378035211</v>
      </c>
      <c r="AA77" s="46">
        <f t="shared" si="9"/>
        <v>1.6651481588337018</v>
      </c>
      <c r="AB77" s="46">
        <f t="shared" si="10"/>
        <v>-5.3701150276315168E-2</v>
      </c>
      <c r="AC77" s="51">
        <f>IF(R$58&gt;=AA$58,B$10,IF(K77&lt;K76,(Z77-D$10)*(1+1.25*(D$10-Z77)/MAX(Z$58:Z77)*B$10)+D$10,B$10))</f>
        <v>1.3370827491589099</v>
      </c>
      <c r="AD77" s="36">
        <f t="shared" si="11"/>
        <v>1.9829130579694569</v>
      </c>
      <c r="AE77" s="50">
        <f t="shared" si="12"/>
        <v>-4.7886569311830926E-2</v>
      </c>
      <c r="AF77" s="46">
        <f t="shared" si="13"/>
        <v>7.2566111477909384E-4</v>
      </c>
      <c r="AG77" s="50">
        <f t="shared" si="14"/>
        <v>48.444669576060164</v>
      </c>
      <c r="AH77" s="6">
        <f t="shared" si="15"/>
        <v>9.4746394747760327E-4</v>
      </c>
      <c r="AI77" s="6"/>
      <c r="AJ77" s="6"/>
    </row>
    <row r="78" spans="1:36">
      <c r="A78" s="6">
        <f>IF(J77/A77&lt;=0.99*$B$10,IF(A77&gt;A76,IF(D$5&gt;0,$A77+($D$7-$D$3)/401,IF(J77/A77&gt;1.01*D$10,A77-($D$7-$D$3)/401,A77)),IF(D$5&lt;0,$A77+($D$7-$D$3)/401,IF(J77/A77&gt;1.01*D$10,A77-($D$7-$D$3)/401,A77))),IF(K77&gt;$B$6,IF(B$10&gt;D$10,IF(J77/A77&gt;1.01*D$10,A77-($D$7-$D$3)/401,A77),A77),IF(MAX(J$58:J77)&lt;0.99*$B$10*(A77^$K$49*(K77-A77))^(1/(1+$K$49))*($K$49^(1/(1+$K$49))),$A77+($D$7-$D$3)/401,IF(J77/A77&gt;1.01*$D$10,$A77-($D$7-$D$3)/401,A77))))</f>
        <v>317.02104114713228</v>
      </c>
      <c r="B78" s="6">
        <f t="shared" si="0"/>
        <v>51.06312344139684</v>
      </c>
      <c r="C78" s="6">
        <f t="shared" si="16"/>
        <v>1.0205477108831133E-2</v>
      </c>
      <c r="D78" s="6">
        <f t="shared" si="17"/>
        <v>11.043710333523158</v>
      </c>
      <c r="E78" s="33">
        <f t="shared" si="1"/>
        <v>1.7956761172747346E-2</v>
      </c>
      <c r="F78" s="6">
        <f t="shared" si="2"/>
        <v>48308.742410278668</v>
      </c>
      <c r="G78" s="6">
        <f t="shared" si="3"/>
        <v>3187708.8385286792</v>
      </c>
      <c r="H78" s="33">
        <f t="shared" si="18"/>
        <v>3.6786195123583574E-4</v>
      </c>
      <c r="I78" s="33">
        <f t="shared" si="19"/>
        <v>1.1679712245895081E-6</v>
      </c>
      <c r="J78" s="6">
        <f t="shared" si="20"/>
        <v>51.794427676157888</v>
      </c>
      <c r="K78" s="38">
        <f>IF(J78&lt;$B$10*(A77^$K$49*(MAX(K$58:K77)-A77))^(1/(1+$K$49))*($K$49^(1/(1+$K$49))),IF(J78/A78&gt;D$10,IF(MAX(J$58:J77)&lt;0.99*$B$10*(A77^$K$49*(K77-A77))^(1/(1+$K$49))*($K$49^(1/(1+$K$49))),MAX(K$58:K77),((J78/$B$10)^(1+$K$49)/(A78^($K$49)*$K$49))+A78),MAX(K$58:K77)),((J78/$B$10)^(1+$K$49)/(A78^($K$49)*$K$49))+A78)</f>
        <v>321.75431266402711</v>
      </c>
      <c r="L78" s="33">
        <f>IF(K78&lt;K77,AE77*(MAX(Z$58:Z77)-J77/A77)/(J77/A77/D$10-1)/(1+1*(MAX(Z$58:Z77)-J77/A77)/(J77/A77/D$10-1))+B$3-B$4,AE77*(J78/A78/B$10)/(C$27+J78/A78/B$10))</f>
        <v>-9.5574836948944975E-4</v>
      </c>
      <c r="M78" s="45">
        <f t="shared" si="21"/>
        <v>-4.0254212109582161E-5</v>
      </c>
      <c r="N78" s="46">
        <f t="shared" si="22"/>
        <v>7.2805926756363258E-4</v>
      </c>
      <c r="O78" s="37"/>
      <c r="P78" s="37">
        <f t="shared" si="23"/>
        <v>3.3111382073880419E-4</v>
      </c>
      <c r="Q78" s="47">
        <f t="shared" si="4"/>
        <v>6.8780505545405041E-4</v>
      </c>
      <c r="R78" s="6">
        <f t="shared" si="24"/>
        <v>1.6113572782267205</v>
      </c>
      <c r="S78" s="6">
        <f t="shared" si="5"/>
        <v>1.5953782872251328</v>
      </c>
      <c r="T78" s="6">
        <f t="shared" si="25"/>
        <v>1.0022348262772717E-3</v>
      </c>
      <c r="U78" s="48">
        <f t="shared" si="26"/>
        <v>7.5767854125942873E-5</v>
      </c>
      <c r="V78" s="6">
        <f t="shared" si="27"/>
        <v>4.3561409126887675E-4</v>
      </c>
      <c r="W78" s="6">
        <f t="shared" si="28"/>
        <v>7.6969236669463406E-4</v>
      </c>
      <c r="X78" s="30">
        <f t="shared" si="6"/>
        <v>51.06312344139684</v>
      </c>
      <c r="Y78">
        <f t="shared" si="7"/>
        <v>51.794427676157888</v>
      </c>
      <c r="Z78" s="49">
        <f t="shared" si="8"/>
        <v>0.16337851736509701</v>
      </c>
      <c r="AA78" s="46">
        <f t="shared" si="9"/>
        <v>1.6650728716539323</v>
      </c>
      <c r="AB78" s="46">
        <f t="shared" si="10"/>
        <v>-5.3715593427211772E-2</v>
      </c>
      <c r="AC78" s="51">
        <f>IF(R$58&gt;=AA$58,B$10,IF(K78&lt;K77,(Z78-D$10)*(1+1.25*(D$10-Z78)/MAX(Z$58:Z78)*B$10)+D$10,B$10))</f>
        <v>1.3370827491589099</v>
      </c>
      <c r="AD78" s="36">
        <f t="shared" si="11"/>
        <v>1.9801979978873752</v>
      </c>
      <c r="AE78" s="50">
        <f t="shared" si="12"/>
        <v>-4.7997932043097692E-2</v>
      </c>
      <c r="AF78" s="46">
        <f t="shared" si="13"/>
        <v>7.6969236669463406E-4</v>
      </c>
      <c r="AG78" s="50">
        <f t="shared" si="14"/>
        <v>51.06312344139684</v>
      </c>
      <c r="AH78" s="6">
        <f t="shared" si="15"/>
        <v>1.0022348262772717E-3</v>
      </c>
      <c r="AI78" s="6"/>
      <c r="AJ78" s="6"/>
    </row>
    <row r="79" spans="1:36">
      <c r="A79" s="6">
        <f>IF(J78/A78&lt;=0.99*$B$10,IF(A78&gt;A77,IF(D$5&gt;0,$A78+($D$7-$D$3)/401,IF(J78/A78&gt;1.01*D$10,A78-($D$7-$D$3)/401,A78)),IF(D$5&lt;0,$A78+($D$7-$D$3)/401,IF(J78/A78&gt;1.01*D$10,A78-($D$7-$D$3)/401,A78))),IF(K78&gt;$B$6,IF(B$10&gt;D$10,IF(J78/A78&gt;1.01*D$10,A78-($D$7-$D$3)/401,A78),A78),IF(MAX(J$58:J78)&lt;0.99*$B$10*(A78^$K$49*(K78-A78))^(1/(1+$K$49))*($K$49^(1/(1+$K$49))),$A78+($D$7-$D$3)/401,IF(J78/A78&gt;1.01*$D$10,$A78-($D$7-$D$3)/401,A78))))</f>
        <v>317.89385910224451</v>
      </c>
      <c r="B79" s="6">
        <f t="shared" si="0"/>
        <v>53.681577306733516</v>
      </c>
      <c r="C79" s="6">
        <f t="shared" si="16"/>
        <v>1.1222492087681463E-2</v>
      </c>
      <c r="D79" s="6">
        <f t="shared" si="17"/>
        <v>12.817432076753443</v>
      </c>
      <c r="E79" s="33">
        <f t="shared" si="1"/>
        <v>1.7957748614605234E-2</v>
      </c>
      <c r="F79" s="6">
        <f t="shared" si="2"/>
        <v>48441.562533882694</v>
      </c>
      <c r="G79" s="6">
        <f t="shared" si="3"/>
        <v>3194380.658977557</v>
      </c>
      <c r="H79" s="33">
        <f t="shared" si="18"/>
        <v>3.860360245489135E-4</v>
      </c>
      <c r="I79" s="33">
        <f t="shared" si="19"/>
        <v>1.3534463137603419E-6</v>
      </c>
      <c r="J79" s="6">
        <f t="shared" si="20"/>
        <v>54.428327554838866</v>
      </c>
      <c r="K79" s="38">
        <f>IF(J79&lt;$B$10*(A78^$K$49*(MAX(K$58:K78)-A78))^(1/(1+$K$49))*($K$49^(1/(1+$K$49))),IF(J79/A79&gt;D$10,IF(MAX(J$58:J78)&lt;0.99*$B$10*(A78^$K$49*(K78-A78))^(1/(1+$K$49))*($K$49^(1/(1+$K$49))),MAX(K$58:K78),((J79/$B$10)^(1+$K$49)/(A79^($K$49)*$K$49))+A79),MAX(K$58:K78)),((J79/$B$10)^(1+$K$49)/(A79^($K$49)*$K$49))+A79)</f>
        <v>323.10642153459946</v>
      </c>
      <c r="L79" s="33">
        <f>IF(K79&lt;K78,AE78*(MAX(Z$58:Z78)-J78/A78)/(J78/A78/D$10-1)/(1+1*(MAX(Z$58:Z78)-J78/A78)/(J78/A78/D$10-1))+B$3-B$4,AE78*(J79/A79/B$10)/(C$27+J79/A79/B$10))</f>
        <v>-1.0029624825448587E-3</v>
      </c>
      <c r="M79" s="45">
        <f t="shared" si="21"/>
        <v>-4.4460126340615085E-5</v>
      </c>
      <c r="N79" s="46">
        <f t="shared" si="22"/>
        <v>7.7167157486724694E-4</v>
      </c>
      <c r="O79" s="37"/>
      <c r="P79" s="37">
        <f t="shared" si="23"/>
        <v>3.476102290877544E-4</v>
      </c>
      <c r="Q79" s="47">
        <f t="shared" si="4"/>
        <v>7.2721144852663181E-4</v>
      </c>
      <c r="R79" s="6">
        <f t="shared" si="24"/>
        <v>1.6112671988407767</v>
      </c>
      <c r="S79" s="6">
        <f t="shared" si="5"/>
        <v>1.5952905622361166</v>
      </c>
      <c r="T79" s="6">
        <f t="shared" si="25"/>
        <v>1.0572217780983875E-3</v>
      </c>
      <c r="U79" s="48">
        <f t="shared" si="26"/>
        <v>8.4260550024997102E-5</v>
      </c>
      <c r="V79" s="6">
        <f t="shared" si="27"/>
        <v>4.6180534220689745E-4</v>
      </c>
      <c r="W79" s="6">
        <f t="shared" si="28"/>
        <v>8.1421260157302656E-4</v>
      </c>
      <c r="X79" s="30">
        <f t="shared" si="6"/>
        <v>53.681577306733516</v>
      </c>
      <c r="Y79">
        <f t="shared" si="7"/>
        <v>54.428327554838866</v>
      </c>
      <c r="Z79" s="49">
        <f t="shared" si="8"/>
        <v>0.17121541041575461</v>
      </c>
      <c r="AA79" s="46">
        <f t="shared" si="9"/>
        <v>1.6649977948590726</v>
      </c>
      <c r="AB79" s="46">
        <f t="shared" si="10"/>
        <v>-5.3730596018295884E-2</v>
      </c>
      <c r="AC79" s="51">
        <f>IF(R$58&gt;=AA$58,B$10,IF(K79&lt;K78,(Z79-D$10)*(1+1.25*(D$10-Z79)/MAX(Z$58:Z79)*B$10)+D$10,B$10))</f>
        <v>1.3370827491589099</v>
      </c>
      <c r="AD79" s="36">
        <f t="shared" si="11"/>
        <v>1.9773732742750643</v>
      </c>
      <c r="AE79" s="50">
        <f t="shared" si="12"/>
        <v>-4.8114293077572715E-2</v>
      </c>
      <c r="AF79" s="46">
        <f t="shared" si="13"/>
        <v>8.1421260157302656E-4</v>
      </c>
      <c r="AG79" s="50">
        <f t="shared" si="14"/>
        <v>53.681577306733516</v>
      </c>
      <c r="AH79" s="6">
        <f t="shared" si="15"/>
        <v>1.0572217780983875E-3</v>
      </c>
      <c r="AI79" s="6"/>
      <c r="AJ79" s="6"/>
    </row>
    <row r="80" spans="1:36">
      <c r="A80" s="6">
        <f>IF(J79/A79&lt;=0.99*$B$10,IF(A79&gt;A78,IF(D$5&gt;0,$A79+($D$7-$D$3)/401,IF(J79/A79&gt;1.01*D$10,A79-($D$7-$D$3)/401,A79)),IF(D$5&lt;0,$A79+($D$7-$D$3)/401,IF(J79/A79&gt;1.01*D$10,A79-($D$7-$D$3)/401,A79))),IF(K79&gt;$B$6,IF(B$10&gt;D$10,IF(J79/A79&gt;1.01*D$10,A79-($D$7-$D$3)/401,A79),A79),IF(MAX(J$58:J79)&lt;0.99*$B$10*(A79^$K$49*(K79-A79))^(1/(1+$K$49))*($K$49^(1/(1+$K$49))),$A79+($D$7-$D$3)/401,IF(J79/A79&gt;1.01*$D$10,$A79-($D$7-$D$3)/401,A79))))</f>
        <v>318.76667705735673</v>
      </c>
      <c r="B80" s="6">
        <f t="shared" si="0"/>
        <v>56.300031172070192</v>
      </c>
      <c r="C80" s="6">
        <f t="shared" si="16"/>
        <v>1.2282283274485377E-2</v>
      </c>
      <c r="D80" s="6">
        <f t="shared" si="17"/>
        <v>14.764292810234503</v>
      </c>
      <c r="E80" s="33">
        <f t="shared" si="1"/>
        <v>1.795873966086994E-2</v>
      </c>
      <c r="F80" s="6">
        <f t="shared" si="2"/>
        <v>48574.382657486734</v>
      </c>
      <c r="G80" s="6">
        <f t="shared" si="3"/>
        <v>3201052.4794264347</v>
      </c>
      <c r="H80" s="33">
        <f t="shared" si="18"/>
        <v>4.0413848701118459E-4</v>
      </c>
      <c r="I80" s="33">
        <f t="shared" si="19"/>
        <v>1.5566010555107299E-6</v>
      </c>
      <c r="J80" s="6">
        <f t="shared" si="20"/>
        <v>57.059062256988973</v>
      </c>
      <c r="K80" s="38">
        <f>IF(J80&lt;$B$10*(A79^$K$49*(MAX(K$58:K79)-A79))^(1/(1+$K$49))*($K$49^(1/(1+$K$49))),IF(J80/A80&gt;D$10,IF(MAX(J$58:J79)&lt;0.99*$B$10*(A79^$K$49*(K79-A79))^(1/(1+$K$49))*($K$49^(1/(1+$K$49))),MAX(K$58:K79),((J80/$B$10)^(1+$K$49)/(A80^($K$49)*$K$49))+A80),MAX(K$58:K79)),((J80/$B$10)^(1+$K$49)/(A80^($K$49)*$K$49))+A80)</f>
        <v>324.47961851006733</v>
      </c>
      <c r="L80" s="33">
        <f>IF(K80&lt;K79,AE79*(MAX(Z$58:Z79)-J79/A79)/(J79/A79/D$10-1)/(1+1*(MAX(Z$58:Z79)-J79/A79)/(J79/A79/D$10-1))+B$3-B$4,AE79*(J80/A80/B$10)/(C$27+J80/A80/B$10))</f>
        <v>-1.0501050549826107E-3</v>
      </c>
      <c r="M80" s="45">
        <f t="shared" si="21"/>
        <v>-4.8913591969139673E-5</v>
      </c>
      <c r="N80" s="46">
        <f t="shared" si="22"/>
        <v>8.1577767864885636E-4</v>
      </c>
      <c r="O80" s="37"/>
      <c r="P80" s="37">
        <f t="shared" si="23"/>
        <v>3.6406140654650783E-4</v>
      </c>
      <c r="Q80" s="47">
        <f t="shared" si="4"/>
        <v>7.668640866797167E-4</v>
      </c>
      <c r="R80" s="6">
        <f t="shared" si="24"/>
        <v>1.6111768006029517</v>
      </c>
      <c r="S80" s="6">
        <f t="shared" si="5"/>
        <v>1.5952025267290222</v>
      </c>
      <c r="T80" s="6">
        <f t="shared" si="25"/>
        <v>1.1124064003725045E-3</v>
      </c>
      <c r="U80" s="48">
        <f t="shared" si="26"/>
        <v>9.3253824718313969E-5</v>
      </c>
      <c r="V80" s="6">
        <f t="shared" si="27"/>
        <v>4.8841814912790014E-4</v>
      </c>
      <c r="W80" s="6">
        <f t="shared" si="28"/>
        <v>8.5922028258540164E-4</v>
      </c>
      <c r="X80" s="30">
        <f t="shared" si="6"/>
        <v>56.300031172070192</v>
      </c>
      <c r="Y80">
        <f t="shared" si="7"/>
        <v>57.059062256988973</v>
      </c>
      <c r="Z80" s="49">
        <f t="shared" si="8"/>
        <v>0.17899945748319906</v>
      </c>
      <c r="AA80" s="46">
        <f t="shared" si="9"/>
        <v>1.6649229272859929</v>
      </c>
      <c r="AB80" s="46">
        <f t="shared" si="10"/>
        <v>-5.374612668304124E-2</v>
      </c>
      <c r="AC80" s="51">
        <f>IF(R$58&gt;=AA$58,B$10,IF(K80&lt;K79,(Z80-D$10)*(1+1.25*(D$10-Z80)/MAX(Z$58:Z80)*B$10)+D$10,B$10))</f>
        <v>1.3370827491589099</v>
      </c>
      <c r="AD80" s="36">
        <f t="shared" si="11"/>
        <v>1.9744428029880339</v>
      </c>
      <c r="AE80" s="50">
        <f t="shared" si="12"/>
        <v>-4.8235561416114875E-2</v>
      </c>
      <c r="AF80" s="46">
        <f t="shared" si="13"/>
        <v>8.5922028258540164E-4</v>
      </c>
      <c r="AG80" s="50">
        <f t="shared" si="14"/>
        <v>56.300031172070192</v>
      </c>
      <c r="AH80" s="6">
        <f t="shared" si="15"/>
        <v>1.1124064003725045E-3</v>
      </c>
      <c r="AI80" s="6"/>
      <c r="AJ80" s="6"/>
    </row>
    <row r="81" spans="1:36">
      <c r="A81" s="6">
        <f>IF(J80/A80&lt;=0.99*$B$10,IF(A80&gt;A79,IF(D$5&gt;0,$A80+($D$7-$D$3)/401,IF(J80/A80&gt;1.01*D$10,A80-($D$7-$D$3)/401,A80)),IF(D$5&lt;0,$A80+($D$7-$D$3)/401,IF(J80/A80&gt;1.01*D$10,A80-($D$7-$D$3)/401,A80))),IF(K80&gt;$B$6,IF(B$10&gt;D$10,IF(J80/A80&gt;1.01*D$10,A80-($D$7-$D$3)/401,A80),A80),IF(MAX(J$58:J80)&lt;0.99*$B$10*(A80^$K$49*(K80-A80))^(1/(1+$K$49))*($K$49^(1/(1+$K$49))),$A80+($D$7-$D$3)/401,IF(J80/A80&gt;1.01*$D$10,$A80-($D$7-$D$3)/401,A80))))</f>
        <v>319.63949501246896</v>
      </c>
      <c r="B81" s="6">
        <f t="shared" si="0"/>
        <v>58.918485037406867</v>
      </c>
      <c r="C81" s="6">
        <f t="shared" si="16"/>
        <v>1.338414540295702E-2</v>
      </c>
      <c r="D81" s="6">
        <f t="shared" si="17"/>
        <v>16.890955598632143</v>
      </c>
      <c r="E81" s="33">
        <f t="shared" si="1"/>
        <v>1.7959733986773214E-2</v>
      </c>
      <c r="F81" s="6">
        <f t="shared" si="2"/>
        <v>48707.20278109076</v>
      </c>
      <c r="G81" s="6">
        <f t="shared" si="3"/>
        <v>3207724.2998753125</v>
      </c>
      <c r="H81" s="33">
        <f t="shared" si="18"/>
        <v>4.2216889165864872E-4</v>
      </c>
      <c r="I81" s="33">
        <f t="shared" si="19"/>
        <v>1.778055592944482E-6</v>
      </c>
      <c r="J81" s="6">
        <f t="shared" si="20"/>
        <v>59.68650958143472</v>
      </c>
      <c r="K81" s="38">
        <f>IF(J81&lt;$B$10*(A80^$K$49*(MAX(K$58:K80)-A80))^(1/(1+$K$49))*($K$49^(1/(1+$K$49))),IF(J81/A81&gt;D$10,IF(MAX(J$58:J80)&lt;0.99*$B$10*(A80^$K$49*(K80-A80))^(1/(1+$K$49))*($K$49^(1/(1+$K$49))),MAX(K$58:K80),((J81/$B$10)^(1+$K$49)/(A81^($K$49)*$K$49))+A81),MAX(K$58:K80)),((J81/$B$10)^(1+$K$49)/(A81^($K$49)*$K$49))+A81)</f>
        <v>325.87361788380184</v>
      </c>
      <c r="L81" s="33">
        <f>IF(K81&lt;K80,AE80*(MAX(Z$58:Z80)-J80/A80)/(J80/A80/D$10-1)/(1+1*(MAX(Z$58:Z80)-J80/A80)/(J80/A80/D$10-1))+B$3-B$4,AE80*(J81/A81/B$10)/(C$27+J81/A81/B$10))</f>
        <v>-1.0971873924715907E-3</v>
      </c>
      <c r="M81" s="45">
        <f t="shared" si="21"/>
        <v>-5.3617123688165414E-5</v>
      </c>
      <c r="N81" s="46">
        <f t="shared" si="22"/>
        <v>8.6036142998751773E-4</v>
      </c>
      <c r="O81" s="37"/>
      <c r="P81" s="37">
        <f t="shared" si="23"/>
        <v>3.8046760047064977E-4</v>
      </c>
      <c r="Q81" s="47">
        <f t="shared" si="4"/>
        <v>8.0674430629935228E-4</v>
      </c>
      <c r="R81" s="6">
        <f t="shared" si="24"/>
        <v>1.6110861132392609</v>
      </c>
      <c r="S81" s="6">
        <f t="shared" si="5"/>
        <v>1.5951142096529194</v>
      </c>
      <c r="T81" s="6">
        <f t="shared" si="25"/>
        <v>1.1677705780383273E-3</v>
      </c>
      <c r="U81" s="48">
        <f t="shared" si="26"/>
        <v>1.0275242863002315E-4</v>
      </c>
      <c r="V81" s="6">
        <f t="shared" si="27"/>
        <v>5.1545674843362179E-4</v>
      </c>
      <c r="W81" s="6">
        <f t="shared" si="28"/>
        <v>9.0471360777973097E-4</v>
      </c>
      <c r="X81" s="30">
        <f t="shared" si="6"/>
        <v>58.918485037406867</v>
      </c>
      <c r="Y81">
        <f t="shared" si="7"/>
        <v>59.68650958143472</v>
      </c>
      <c r="Z81" s="49">
        <f t="shared" si="8"/>
        <v>0.18673070916692064</v>
      </c>
      <c r="AA81" s="46">
        <f t="shared" si="9"/>
        <v>1.6648482677811571</v>
      </c>
      <c r="AB81" s="46">
        <f t="shared" si="10"/>
        <v>-5.3762154541896257E-2</v>
      </c>
      <c r="AC81" s="51">
        <f>IF(R$58&gt;=AA$58,B$10,IF(K81&lt;K80,(Z81-D$10)*(1+1.25*(D$10-Z81)/MAX(Z$58:Z81)*B$10)+D$10,B$10))</f>
        <v>1.3370827491589099</v>
      </c>
      <c r="AD81" s="36">
        <f t="shared" si="11"/>
        <v>1.9714104233910172</v>
      </c>
      <c r="AE81" s="50">
        <f t="shared" si="12"/>
        <v>-4.8361649565219225E-2</v>
      </c>
      <c r="AF81" s="46">
        <f t="shared" si="13"/>
        <v>9.0471360777973097E-4</v>
      </c>
      <c r="AG81" s="50">
        <f t="shared" si="14"/>
        <v>58.918485037406867</v>
      </c>
      <c r="AH81" s="6">
        <f t="shared" si="15"/>
        <v>1.1677705780383273E-3</v>
      </c>
      <c r="AI81" s="6"/>
      <c r="AJ81" s="6"/>
    </row>
    <row r="82" spans="1:36">
      <c r="A82" s="6">
        <f>IF(J81/A81&lt;=0.99*$B$10,IF(A81&gt;A80,IF(D$5&gt;0,$A81+($D$7-$D$3)/401,IF(J81/A81&gt;1.01*D$10,A81-($D$7-$D$3)/401,A81)),IF(D$5&lt;0,$A81+($D$7-$D$3)/401,IF(J81/A81&gt;1.01*D$10,A81-($D$7-$D$3)/401,A81))),IF(K81&gt;$B$6,IF(B$10&gt;D$10,IF(J81/A81&gt;1.01*D$10,A81-($D$7-$D$3)/401,A81),A81),IF(MAX(J$58:J81)&lt;0.99*$B$10*(A81^$K$49*(K81-A81))^(1/(1+$K$49))*($K$49^(1/(1+$K$49))),$A81+($D$7-$D$3)/401,IF(J81/A81&gt;1.01*$D$10,$A81-($D$7-$D$3)/401,A81))))</f>
        <v>320.51231296758118</v>
      </c>
      <c r="B82" s="6">
        <f t="shared" si="0"/>
        <v>61.536938902743543</v>
      </c>
      <c r="C82" s="6">
        <f t="shared" si="16"/>
        <v>1.4527379461998795E-2</v>
      </c>
      <c r="D82" s="6">
        <f t="shared" si="17"/>
        <v>19.203899619329455</v>
      </c>
      <c r="E82" s="33">
        <f t="shared" si="1"/>
        <v>1.7960731272766973E-2</v>
      </c>
      <c r="F82" s="6">
        <f t="shared" si="2"/>
        <v>48840.022904694801</v>
      </c>
      <c r="G82" s="6">
        <f t="shared" si="3"/>
        <v>3214396.1203241907</v>
      </c>
      <c r="H82" s="33">
        <f t="shared" si="18"/>
        <v>4.4012681804354593E-4</v>
      </c>
      <c r="I82" s="33">
        <f t="shared" si="19"/>
        <v>2.0184070908155446E-6</v>
      </c>
      <c r="J82" s="6">
        <f t="shared" si="20"/>
        <v>62.310550667305989</v>
      </c>
      <c r="K82" s="38">
        <f>IF(J82&lt;$B$10*(A81^$K$49*(MAX(K$58:K81)-A81))^(1/(1+$K$49))*($K$49^(1/(1+$K$49))),IF(J82/A82&gt;D$10,IF(MAX(J$58:J81)&lt;0.99*$B$10*(A81^$K$49*(K81-A81))^(1/(1+$K$49))*($K$49^(1/(1+$K$49))),MAX(K$58:K81),((J82/$B$10)^(1+$K$49)/(A82^($K$49)*$K$49))+A82),MAX(K$58:K81)),((J82/$B$10)^(1+$K$49)/(A82^($K$49)*$K$49))+A82)</f>
        <v>327.28813341550568</v>
      </c>
      <c r="L82" s="33">
        <f>IF(K82&lt;K81,AE81*(MAX(Z$58:Z81)-J81/A81)/(J81/A81/D$10-1)/(1+1*(MAX(Z$58:Z81)-J81/A81)/(J81/A81/D$10-1))+B$3-B$4,AE81*(J82/A82/B$10)/(C$27+J82/A82/B$10))</f>
        <v>-1.14422036425556E-3</v>
      </c>
      <c r="M82" s="45">
        <f t="shared" si="21"/>
        <v>-5.8573070584050442E-5</v>
      </c>
      <c r="N82" s="46">
        <f t="shared" si="22"/>
        <v>9.0540681576050904E-4</v>
      </c>
      <c r="O82" s="37"/>
      <c r="P82" s="37">
        <f t="shared" si="23"/>
        <v>3.9682905619221686E-4</v>
      </c>
      <c r="Q82" s="47">
        <f t="shared" si="4"/>
        <v>8.4683374517645859E-4</v>
      </c>
      <c r="R82" s="6">
        <f t="shared" si="24"/>
        <v>1.6109951659868931</v>
      </c>
      <c r="S82" s="6">
        <f t="shared" si="5"/>
        <v>1.5950256394808269</v>
      </c>
      <c r="T82" s="6">
        <f t="shared" si="25"/>
        <v>1.2232964905758308E-3</v>
      </c>
      <c r="U82" s="48">
        <f t="shared" si="26"/>
        <v>1.1276072799538466E-4</v>
      </c>
      <c r="V82" s="6">
        <f t="shared" si="27"/>
        <v>5.4292502485775679E-4</v>
      </c>
      <c r="W82" s="6">
        <f t="shared" si="28"/>
        <v>9.5069052171636707E-4</v>
      </c>
      <c r="X82" s="30">
        <f t="shared" si="6"/>
        <v>61.536938902743543</v>
      </c>
      <c r="Y82">
        <f t="shared" si="7"/>
        <v>62.310550667305989</v>
      </c>
      <c r="Z82" s="49">
        <f t="shared" si="8"/>
        <v>0.19440922593700327</v>
      </c>
      <c r="AA82" s="46">
        <f t="shared" si="9"/>
        <v>1.6647738152005171</v>
      </c>
      <c r="AB82" s="46">
        <f t="shared" si="10"/>
        <v>-5.3778649213624075E-2</v>
      </c>
      <c r="AC82" s="51">
        <f>IF(R$58&gt;=AA$58,B$10,IF(K82&lt;K81,(Z82-D$10)*(1+1.25*(D$10-Z82)/MAX(Z$58:Z82)*B$10)+D$10,B$10))</f>
        <v>1.3370827491589099</v>
      </c>
      <c r="AD82" s="36">
        <f t="shared" si="11"/>
        <v>1.9682799053253157</v>
      </c>
      <c r="AE82" s="50">
        <f t="shared" si="12"/>
        <v>-4.8492473123460722E-2</v>
      </c>
      <c r="AF82" s="46">
        <f t="shared" si="13"/>
        <v>9.5069052171636707E-4</v>
      </c>
      <c r="AG82" s="50">
        <f t="shared" si="14"/>
        <v>61.536938902743543</v>
      </c>
      <c r="AH82" s="6">
        <f t="shared" si="15"/>
        <v>1.2232964905758308E-3</v>
      </c>
      <c r="AI82" s="6"/>
      <c r="AJ82" s="6"/>
    </row>
    <row r="83" spans="1:36">
      <c r="A83" s="6">
        <f>IF(J82/A82&lt;=0.99*$B$10,IF(A82&gt;A81,IF(D$5&gt;0,$A82+($D$7-$D$3)/401,IF(J82/A82&gt;1.01*D$10,A82-($D$7-$D$3)/401,A82)),IF(D$5&lt;0,$A82+($D$7-$D$3)/401,IF(J82/A82&gt;1.01*D$10,A82-($D$7-$D$3)/401,A82))),IF(K82&gt;$B$6,IF(B$10&gt;D$10,IF(J82/A82&gt;1.01*D$10,A82-($D$7-$D$3)/401,A82),A82),IF(MAX(J$58:J82)&lt;0.99*$B$10*(A82^$K$49*(K82-A82))^(1/(1+$K$49))*($K$49^(1/(1+$K$49))),$A82+($D$7-$D$3)/401,IF(J82/A82&gt;1.01*$D$10,$A82-($D$7-$D$3)/401,A82))))</f>
        <v>321.38513092269341</v>
      </c>
      <c r="B83" s="6">
        <f t="shared" si="0"/>
        <v>64.155392768080219</v>
      </c>
      <c r="C83" s="6">
        <f t="shared" si="16"/>
        <v>1.5711292315352929E-2</v>
      </c>
      <c r="D83" s="6">
        <f t="shared" si="17"/>
        <v>21.709421388203193</v>
      </c>
      <c r="E83" s="33">
        <f t="shared" si="1"/>
        <v>1.7961731204640011E-2</v>
      </c>
      <c r="F83" s="6">
        <f t="shared" si="2"/>
        <v>48972.843028298827</v>
      </c>
      <c r="G83" s="6">
        <f t="shared" si="3"/>
        <v>3221067.9407730685</v>
      </c>
      <c r="H83" s="33">
        <f t="shared" si="18"/>
        <v>4.5801187179885764E-4</v>
      </c>
      <c r="I83" s="33">
        <f t="shared" si="19"/>
        <v>2.2782300534172045E-6</v>
      </c>
      <c r="J83" s="6">
        <f t="shared" si="20"/>
        <v>64.931069972489354</v>
      </c>
      <c r="K83" s="38">
        <f>IF(J83&lt;$B$10*(A82^$K$49*(MAX(K$58:K82)-A82))^(1/(1+$K$49))*($K$49^(1/(1+$K$49))),IF(J83/A83&gt;D$10,IF(MAX(J$58:J82)&lt;0.99*$B$10*(A82^$K$49*(K82-A82))^(1/(1+$K$49))*($K$49^(1/(1+$K$49))),MAX(K$58:K82),((J83/$B$10)^(1+$K$49)/(A83^($K$49)*$K$49))+A83),MAX(K$58:K82)),((J83/$B$10)^(1+$K$49)/(A83^($K$49)*$K$49))+A83)</f>
        <v>328.72287850017881</v>
      </c>
      <c r="L83" s="33">
        <f>IF(K83&lt;K82,AE82*(MAX(Z$58:Z82)-J82/A82)/(J82/A82/D$10-1)/(1+1*(MAX(Z$58:Z82)-J82/A82)/(J82/A82/D$10-1))+B$3-B$4,AE82*(J83/A83/B$10)/(C$27+J83/A83/B$10))</f>
        <v>-1.1912144174827694E-3</v>
      </c>
      <c r="M83" s="45">
        <f t="shared" si="21"/>
        <v>-6.3783620404805067E-5</v>
      </c>
      <c r="N83" s="46">
        <f t="shared" si="22"/>
        <v>9.5089796944412526E-4</v>
      </c>
      <c r="O83" s="37"/>
      <c r="P83" s="37">
        <f t="shared" si="23"/>
        <v>4.13146017041709E-4</v>
      </c>
      <c r="Q83" s="47">
        <f t="shared" si="4"/>
        <v>8.8711434903932017E-4</v>
      </c>
      <c r="R83" s="6">
        <f t="shared" si="24"/>
        <v>1.6109039875837348</v>
      </c>
      <c r="S83" s="6">
        <f t="shared" si="5"/>
        <v>1.5949368441995115</v>
      </c>
      <c r="T83" s="6">
        <f t="shared" si="25"/>
        <v>1.2789666184517923E-3</v>
      </c>
      <c r="U83" s="48">
        <f t="shared" si="26"/>
        <v>1.2328271486788722E-4</v>
      </c>
      <c r="V83" s="6">
        <f t="shared" si="27"/>
        <v>5.7082652087301006E-4</v>
      </c>
      <c r="W83" s="6">
        <f t="shared" si="28"/>
        <v>9.9714872702360755E-4</v>
      </c>
      <c r="X83" s="30">
        <f t="shared" si="6"/>
        <v>64.155392768080219</v>
      </c>
      <c r="Y83">
        <f t="shared" si="7"/>
        <v>64.931069972489354</v>
      </c>
      <c r="Z83" s="49">
        <f t="shared" si="8"/>
        <v>0.20203507793304848</v>
      </c>
      <c r="AA83" s="46">
        <f t="shared" si="9"/>
        <v>1.6646995684094097</v>
      </c>
      <c r="AB83" s="46">
        <f t="shared" si="10"/>
        <v>-5.3795580825674927E-2</v>
      </c>
      <c r="AC83" s="51">
        <f>IF(R$58&gt;=AA$58,B$10,IF(K83&lt;K82,(Z83-D$10)*(1+1.25*(D$10-Z83)/MAX(Z$58:Z83)*B$10)+D$10,B$10))</f>
        <v>1.3370827491589099</v>
      </c>
      <c r="AD83" s="36">
        <f t="shared" si="11"/>
        <v>1.9650549536772486</v>
      </c>
      <c r="AE83" s="50">
        <f t="shared" si="12"/>
        <v>-4.8627950457871098E-2</v>
      </c>
      <c r="AF83" s="46">
        <f t="shared" si="13"/>
        <v>9.9714872702360755E-4</v>
      </c>
      <c r="AG83" s="50">
        <f t="shared" si="14"/>
        <v>64.155392768080219</v>
      </c>
      <c r="AH83" s="6">
        <f t="shared" si="15"/>
        <v>1.2789666184517923E-3</v>
      </c>
      <c r="AI83" s="6"/>
      <c r="AJ83" s="6"/>
    </row>
    <row r="84" spans="1:36">
      <c r="A84" s="6">
        <f>IF(J83/A83&lt;=0.99*$B$10,IF(A83&gt;A82,IF(D$5&gt;0,$A83+($D$7-$D$3)/401,IF(J83/A83&gt;1.01*D$10,A83-($D$7-$D$3)/401,A83)),IF(D$5&lt;0,$A83+($D$7-$D$3)/401,IF(J83/A83&gt;1.01*D$10,A83-($D$7-$D$3)/401,A83))),IF(K83&gt;$B$6,IF(B$10&gt;D$10,IF(J83/A83&gt;1.01*D$10,A83-($D$7-$D$3)/401,A83),A83),IF(MAX(J$58:J83)&lt;0.99*$B$10*(A83^$K$49*(K83-A83))^(1/(1+$K$49))*($K$49^(1/(1+$K$49))),$A83+($D$7-$D$3)/401,IF(J83/A83&gt;1.01*$D$10,$A83-($D$7-$D$3)/401,A83))))</f>
        <v>322.25794887780563</v>
      </c>
      <c r="B84" s="6">
        <f t="shared" si="0"/>
        <v>66.773846633416895</v>
      </c>
      <c r="C84" s="6">
        <f t="shared" si="16"/>
        <v>1.6935196333295301E-2</v>
      </c>
      <c r="D84" s="6">
        <f t="shared" si="17"/>
        <v>24.4136360392434</v>
      </c>
      <c r="E84" s="33">
        <f t="shared" si="1"/>
        <v>1.7962733473624422E-2</v>
      </c>
      <c r="F84" s="6">
        <f t="shared" si="2"/>
        <v>49105.663151902874</v>
      </c>
      <c r="G84" s="6">
        <f t="shared" si="3"/>
        <v>3227739.7612219462</v>
      </c>
      <c r="H84" s="33">
        <f t="shared" si="18"/>
        <v>4.7582368420211749E-4</v>
      </c>
      <c r="I84" s="33">
        <f t="shared" si="19"/>
        <v>2.558076644751049E-6</v>
      </c>
      <c r="J84" s="6">
        <f t="shared" si="20"/>
        <v>67.547955251112413</v>
      </c>
      <c r="K84" s="38">
        <f>IF(J84&lt;$B$10*(A83^$K$49*(MAX(K$58:K83)-A83))^(1/(1+$K$49))*($K$49^(1/(1+$K$49))),IF(J84/A84&gt;D$10,IF(MAX(J$58:J83)&lt;0.99*$B$10*(A83^$K$49*(K83-A83))^(1/(1+$K$49))*($K$49^(1/(1+$K$49))),MAX(K$58:K83),((J84/$B$10)^(1+$K$49)/(A84^($K$49)*$K$49))+A84),MAX(K$58:K83)),((J84/$B$10)^(1+$K$49)/(A84^($K$49)*$K$49))+A84)</f>
        <v>330.17756633282141</v>
      </c>
      <c r="L84" s="33">
        <f>IF(K84&lt;K83,AE83*(MAX(Z$58:Z83)-J83/A83)/(J83/A83/D$10-1)/(1+1*(MAX(Z$58:Z83)-J83/A83)/(J83/A83/D$10-1))+B$3-B$4,AE83*(J84/A84/B$10)/(C$27+J84/A84/B$10))</f>
        <v>-1.2381795911456924E-3</v>
      </c>
      <c r="M84" s="45">
        <f t="shared" si="21"/>
        <v>-6.9250803800993379E-5</v>
      </c>
      <c r="N84" s="46">
        <f t="shared" si="22"/>
        <v>9.9681918129978738E-4</v>
      </c>
      <c r="O84" s="37"/>
      <c r="P84" s="37">
        <f t="shared" si="23"/>
        <v>4.2941872436980322E-4</v>
      </c>
      <c r="Q84" s="47">
        <f t="shared" si="4"/>
        <v>9.2756837749879398E-4</v>
      </c>
      <c r="R84" s="6">
        <f t="shared" si="24"/>
        <v>1.6108126062588519</v>
      </c>
      <c r="S84" s="6">
        <f t="shared" si="5"/>
        <v>1.5948478513002189</v>
      </c>
      <c r="T84" s="6">
        <f t="shared" si="25"/>
        <v>1.3347637489879015E-3</v>
      </c>
      <c r="U84" s="48">
        <f t="shared" si="26"/>
        <v>1.3432201722340503E-4</v>
      </c>
      <c r="V84" s="6">
        <f t="shared" si="27"/>
        <v>5.9916444619278835E-4</v>
      </c>
      <c r="W84" s="6">
        <f t="shared" si="28"/>
        <v>1.0440856958554223E-3</v>
      </c>
      <c r="X84" s="30">
        <f t="shared" si="6"/>
        <v>66.773846633416895</v>
      </c>
      <c r="Y84">
        <f t="shared" si="7"/>
        <v>67.547955251112413</v>
      </c>
      <c r="Z84" s="49">
        <f t="shared" si="8"/>
        <v>0.20960834476336027</v>
      </c>
      <c r="AA84" s="46">
        <f t="shared" si="9"/>
        <v>1.6646255262824527</v>
      </c>
      <c r="AB84" s="46">
        <f t="shared" si="10"/>
        <v>-5.381292002360083E-2</v>
      </c>
      <c r="AC84" s="51">
        <f>IF(R$58&gt;=AA$58,B$10,IF(K84&lt;K83,(Z84-D$10)*(1+1.25*(D$10-Z84)/MAX(Z$58:Z84)*B$10)+D$10,B$10))</f>
        <v>1.3370827491589099</v>
      </c>
      <c r="AD84" s="36">
        <f t="shared" si="11"/>
        <v>1.9617392112637186</v>
      </c>
      <c r="AE84" s="50">
        <f t="shared" si="12"/>
        <v>-4.8768002446117481E-2</v>
      </c>
      <c r="AF84" s="46">
        <f t="shared" si="13"/>
        <v>1.0440856958554223E-3</v>
      </c>
      <c r="AG84" s="50">
        <f t="shared" si="14"/>
        <v>66.773846633416895</v>
      </c>
      <c r="AH84" s="6">
        <f t="shared" si="15"/>
        <v>1.3347637489879015E-3</v>
      </c>
      <c r="AI84" s="6"/>
      <c r="AJ84" s="6"/>
    </row>
    <row r="85" spans="1:36">
      <c r="A85" s="6">
        <f>IF(J84/A84&lt;=0.99*$B$10,IF(A84&gt;A83,IF(D$5&gt;0,$A84+($D$7-$D$3)/401,IF(J84/A84&gt;1.01*D$10,A84-($D$7-$D$3)/401,A84)),IF(D$5&lt;0,$A84+($D$7-$D$3)/401,IF(J84/A84&gt;1.01*D$10,A84-($D$7-$D$3)/401,A84))),IF(K84&gt;$B$6,IF(B$10&gt;D$10,IF(J84/A84&gt;1.01*D$10,A84-($D$7-$D$3)/401,A84),A84),IF(MAX(J$58:J84)&lt;0.99*$B$10*(A84^$K$49*(K84-A84))^(1/(1+$K$49))*($K$49^(1/(1+$K$49))),$A84+($D$7-$D$3)/401,IF(J84/A84&gt;1.01*$D$10,$A84-($D$7-$D$3)/401,A84))))</f>
        <v>323.13076683291786</v>
      </c>
      <c r="B85" s="6">
        <f t="shared" si="0"/>
        <v>69.392300498753571</v>
      </c>
      <c r="C85" s="6">
        <f t="shared" si="16"/>
        <v>1.8198409036994528E-2</v>
      </c>
      <c r="D85" s="6">
        <f t="shared" si="17"/>
        <v>27.322478655524279</v>
      </c>
      <c r="E85" s="33">
        <f t="shared" si="1"/>
        <v>1.7963737776491975E-2</v>
      </c>
      <c r="F85" s="6">
        <f t="shared" si="2"/>
        <v>49238.4832755069</v>
      </c>
      <c r="G85" s="6">
        <f t="shared" si="3"/>
        <v>3234411.581670824</v>
      </c>
      <c r="H85" s="33">
        <f t="shared" si="18"/>
        <v>4.9356191173883688E-4</v>
      </c>
      <c r="I85" s="33">
        <f t="shared" si="19"/>
        <v>2.8584770106900571E-6</v>
      </c>
      <c r="J85" s="6">
        <f t="shared" si="20"/>
        <v>70.161097530102268</v>
      </c>
      <c r="K85" s="38">
        <f>IF(J85&lt;$B$10*(A84^$K$49*(MAX(K$58:K84)-A84))^(1/(1+$K$49))*($K$49^(1/(1+$K$49))),IF(J85/A85&gt;D$10,IF(MAX(J$58:J84)&lt;0.99*$B$10*(A84^$K$49*(K84-A84))^(1/(1+$K$49))*($K$49^(1/(1+$K$49))),MAX(K$58:K84),((J85/$B$10)^(1+$K$49)/(A85^($K$49)*$K$49))+A85),MAX(K$58:K84)),((J85/$B$10)^(1+$K$49)/(A85^($K$49)*$K$49))+A85)</f>
        <v>331.65191006886243</v>
      </c>
      <c r="L85" s="33">
        <f>IF(K85&lt;K84,AE84*(MAX(Z$58:Z84)-J84/A84)/(J84/A84/D$10-1)/(1+1*(MAX(Z$58:Z84)-J84/A84)/(J84/A84/D$10-1))+B$3-B$4,AE84*(J85/A85/B$10)/(C$27+J85/A85/B$10))</f>
        <v>-1.2851255296249526E-3</v>
      </c>
      <c r="M85" s="45">
        <f t="shared" si="21"/>
        <v>-7.4976498537137132E-5</v>
      </c>
      <c r="N85" s="46">
        <f t="shared" si="22"/>
        <v>1.0431549079530998E-3</v>
      </c>
      <c r="O85" s="37"/>
      <c r="P85" s="37">
        <f t="shared" si="23"/>
        <v>4.4564741756877337E-4</v>
      </c>
      <c r="Q85" s="47">
        <f t="shared" si="4"/>
        <v>9.681784094159626E-4</v>
      </c>
      <c r="R85" s="6">
        <f t="shared" si="24"/>
        <v>1.6107210497239111</v>
      </c>
      <c r="S85" s="6">
        <f t="shared" si="5"/>
        <v>1.5947586877703177</v>
      </c>
      <c r="T85" s="6">
        <f t="shared" si="25"/>
        <v>1.390670981661219E-3</v>
      </c>
      <c r="U85" s="48">
        <f t="shared" si="26"/>
        <v>1.4588190913991891E-4</v>
      </c>
      <c r="V85" s="6">
        <f t="shared" si="27"/>
        <v>6.2794168734671353E-4</v>
      </c>
      <c r="W85" s="6">
        <f t="shared" si="28"/>
        <v>1.0914986812337866E-3</v>
      </c>
      <c r="X85" s="30">
        <f t="shared" si="6"/>
        <v>69.392300498753571</v>
      </c>
      <c r="Y85">
        <f t="shared" si="7"/>
        <v>70.161097530102268</v>
      </c>
      <c r="Z85" s="49">
        <f t="shared" si="8"/>
        <v>0.217129115304519</v>
      </c>
      <c r="AA85" s="46">
        <f t="shared" si="9"/>
        <v>1.6645516877034476</v>
      </c>
      <c r="AB85" s="46">
        <f t="shared" si="10"/>
        <v>-5.3830637979536577E-2</v>
      </c>
      <c r="AC85" s="51">
        <f>IF(R$58&gt;=AA$58,B$10,IF(K85&lt;K84,(Z85-D$10)*(1+1.25*(D$10-Z85)/MAX(Z$58:Z85)*B$10)+D$10,B$10))</f>
        <v>1.3370827491589099</v>
      </c>
      <c r="AD85" s="36">
        <f t="shared" si="11"/>
        <v>1.9583362605338515</v>
      </c>
      <c r="AE85" s="50">
        <f t="shared" si="12"/>
        <v>-4.8912552267623047E-2</v>
      </c>
      <c r="AF85" s="46">
        <f t="shared" si="13"/>
        <v>1.0914986812337866E-3</v>
      </c>
      <c r="AG85" s="50">
        <f t="shared" si="14"/>
        <v>69.392300498753571</v>
      </c>
      <c r="AH85" s="6">
        <f t="shared" si="15"/>
        <v>1.390670981661219E-3</v>
      </c>
      <c r="AI85" s="6"/>
      <c r="AJ85" s="6"/>
    </row>
    <row r="86" spans="1:36">
      <c r="A86" s="6">
        <f>IF(J85/A85&lt;=0.99*$B$10,IF(A85&gt;A84,IF(D$5&gt;0,$A85+($D$7-$D$3)/401,IF(J85/A85&gt;1.01*D$10,A85-($D$7-$D$3)/401,A85)),IF(D$5&lt;0,$A85+($D$7-$D$3)/401,IF(J85/A85&gt;1.01*D$10,A85-($D$7-$D$3)/401,A85))),IF(K85&gt;$B$6,IF(B$10&gt;D$10,IF(J85/A85&gt;1.01*D$10,A85-($D$7-$D$3)/401,A85),A85),IF(MAX(J$58:J85)&lt;0.99*$B$10*(A85^$K$49*(K85-A85))^(1/(1+$K$49))*($K$49^(1/(1+$K$49))),$A85+($D$7-$D$3)/401,IF(J85/A85&gt;1.01*$D$10,$A85-($D$7-$D$3)/401,A85))))</f>
        <v>324.00358478803008</v>
      </c>
      <c r="B86" s="6">
        <f t="shared" si="0"/>
        <v>72.010754364090246</v>
      </c>
      <c r="C86" s="6">
        <f t="shared" si="16"/>
        <v>1.9500252756097645E-2</v>
      </c>
      <c r="D86" s="6">
        <f t="shared" si="17"/>
        <v>30.441705649237683</v>
      </c>
      <c r="E86" s="33">
        <f t="shared" si="1"/>
        <v>1.7964743815640477E-2</v>
      </c>
      <c r="F86" s="6">
        <f t="shared" si="2"/>
        <v>49371.303399110941</v>
      </c>
      <c r="G86" s="6">
        <f t="shared" si="3"/>
        <v>3241083.4021197017</v>
      </c>
      <c r="H86" s="33">
        <f t="shared" si="18"/>
        <v>5.1122623566582067E-4</v>
      </c>
      <c r="I86" s="33">
        <f t="shared" si="19"/>
        <v>3.1799396028752774E-6</v>
      </c>
      <c r="J86" s="6">
        <f t="shared" si="20"/>
        <v>72.770391084858048</v>
      </c>
      <c r="K86" s="38">
        <f>IF(J86&lt;$B$10*(A85^$K$49*(MAX(K$58:K85)-A85))^(1/(1+$K$49))*($K$49^(1/(1+$K$49))),IF(J86/A86&gt;D$10,IF(MAX(J$58:J85)&lt;0.99*$B$10*(A85^$K$49*(K85-A85))^(1/(1+$K$49))*($K$49^(1/(1+$K$49))),MAX(K$58:K85),((J86/$B$10)^(1+$K$49)/(A86^($K$49)*$K$49))+A86),MAX(K$58:K85)),((J86/$B$10)^(1+$K$49)/(A86^($K$49)*$K$49))+A86)</f>
        <v>333.14562298030773</v>
      </c>
      <c r="L86" s="33">
        <f>IF(K86&lt;K85,AE85*(MAX(Z$58:Z85)-J85/A85)/(J85/A85/D$10-1)/(1+1*(MAX(Z$58:Z85)-J85/A85)/(J85/A85/D$10-1))+B$3-B$4,AE85*(J86/A86/B$10)/(C$27+J86/A86/B$10))</f>
        <v>-1.3320614958387933E-3</v>
      </c>
      <c r="M86" s="45">
        <f t="shared" si="21"/>
        <v>-8.0962433671545576E-5</v>
      </c>
      <c r="N86" s="46">
        <f t="shared" si="22"/>
        <v>1.0898897813747259E-3</v>
      </c>
      <c r="O86" s="37"/>
      <c r="P86" s="37">
        <f t="shared" si="23"/>
        <v>4.6183233409362139E-4</v>
      </c>
      <c r="Q86" s="47">
        <f t="shared" si="4"/>
        <v>1.0089273477031802E-3</v>
      </c>
      <c r="R86" s="6">
        <f t="shared" si="24"/>
        <v>1.6106293451655234</v>
      </c>
      <c r="S86" s="6">
        <f t="shared" si="5"/>
        <v>1.5946693800858456</v>
      </c>
      <c r="T86" s="6">
        <f t="shared" si="25"/>
        <v>1.4466717328450813E-3</v>
      </c>
      <c r="U86" s="48">
        <f t="shared" si="26"/>
        <v>1.5796532103215988E-4</v>
      </c>
      <c r="V86" s="6">
        <f t="shared" si="27"/>
        <v>6.571608173099484E-4</v>
      </c>
      <c r="W86" s="6">
        <f t="shared" si="28"/>
        <v>1.1393847282583089E-3</v>
      </c>
      <c r="X86" s="30">
        <f t="shared" si="6"/>
        <v>72.010754364090246</v>
      </c>
      <c r="Y86">
        <f t="shared" si="7"/>
        <v>72.770391084858048</v>
      </c>
      <c r="Z86" s="49">
        <f t="shared" si="8"/>
        <v>0.22459748750146069</v>
      </c>
      <c r="AA86" s="46">
        <f t="shared" si="9"/>
        <v>1.6644780515652757</v>
      </c>
      <c r="AB86" s="46">
        <f t="shared" si="10"/>
        <v>-5.3848706399752366E-2</v>
      </c>
      <c r="AC86" s="51">
        <f>IF(R$58&gt;=AA$58,B$10,IF(K86&lt;K85,(Z86-D$10)*(1+1.25*(D$10-Z86)/MAX(Z$58:Z86)*B$10)+D$10,B$10))</f>
        <v>1.3370827491589099</v>
      </c>
      <c r="AD86" s="36">
        <f t="shared" si="11"/>
        <v>1.9548496244393039</v>
      </c>
      <c r="AE86" s="50">
        <f t="shared" si="12"/>
        <v>-4.9061525231621245E-2</v>
      </c>
      <c r="AF86" s="46">
        <f t="shared" si="13"/>
        <v>1.1393847282583089E-3</v>
      </c>
      <c r="AG86" s="50">
        <f t="shared" si="14"/>
        <v>72.010754364090246</v>
      </c>
      <c r="AH86" s="6">
        <f t="shared" si="15"/>
        <v>1.4466717328450813E-3</v>
      </c>
      <c r="AI86" s="6"/>
      <c r="AJ86" s="6"/>
    </row>
    <row r="87" spans="1:36">
      <c r="A87" s="6">
        <f>IF(J86/A86&lt;=0.99*$B$10,IF(A86&gt;A85,IF(D$5&gt;0,$A86+($D$7-$D$3)/401,IF(J86/A86&gt;1.01*D$10,A86-($D$7-$D$3)/401,A86)),IF(D$5&lt;0,$A86+($D$7-$D$3)/401,IF(J86/A86&gt;1.01*D$10,A86-($D$7-$D$3)/401,A86))),IF(K86&gt;$B$6,IF(B$10&gt;D$10,IF(J86/A86&gt;1.01*D$10,A86-($D$7-$D$3)/401,A86),A86),IF(MAX(J$58:J86)&lt;0.99*$B$10*(A86^$K$49*(K86-A86))^(1/(1+$K$49))*($K$49^(1/(1+$K$49))),$A86+($D$7-$D$3)/401,IF(J86/A86&gt;1.01*$D$10,$A86-($D$7-$D$3)/401,A86))))</f>
        <v>324.87640274314231</v>
      </c>
      <c r="B87" s="6">
        <f t="shared" si="0"/>
        <v>74.629208229426922</v>
      </c>
      <c r="C87" s="6">
        <f t="shared" si="16"/>
        <v>2.0840054300046755E-2</v>
      </c>
      <c r="D87" s="6">
        <f t="shared" si="17"/>
        <v>33.776896188686528</v>
      </c>
      <c r="E87" s="33">
        <f t="shared" si="1"/>
        <v>1.7965751299170492E-2</v>
      </c>
      <c r="F87" s="6">
        <f t="shared" si="2"/>
        <v>49504.123522714966</v>
      </c>
      <c r="G87" s="6">
        <f t="shared" si="3"/>
        <v>3247755.2225685799</v>
      </c>
      <c r="H87" s="33">
        <f t="shared" si="18"/>
        <v>5.2881636157461897E-4</v>
      </c>
      <c r="I87" s="33">
        <f t="shared" si="19"/>
        <v>3.5229515041084264E-6</v>
      </c>
      <c r="J87" s="6">
        <f t="shared" si="20"/>
        <v>75.375733414073579</v>
      </c>
      <c r="K87" s="38">
        <f>IF(J87&lt;$B$10*(A86^$K$49*(MAX(K$58:K86)-A86))^(1/(1+$K$49))*($K$49^(1/(1+$K$49))),IF(J87/A87&gt;D$10,IF(MAX(J$58:J86)&lt;0.99*$B$10*(A86^$K$49*(K86-A86))^(1/(1+$K$49))*($K$49^(1/(1+$K$49))),MAX(K$58:K86),((J87/$B$10)^(1+$K$49)/(A87^($K$49)*$K$49))+A87),MAX(K$58:K86)),((J87/$B$10)^(1+$K$49)/(A87^($K$49)*$K$49))+A87)</f>
        <v>334.65841860760565</v>
      </c>
      <c r="L87" s="33">
        <f>IF(K87&lt;K86,AE86*(MAX(Z$58:Z86)-J86/A86)/(J86/A86/D$10-1)/(1+1*(MAX(Z$58:Z86)-J86/A86)/(J86/A86/D$10-1))+B$3-B$4,AE86*(J87/A87/B$10)/(C$27+J87/A87/B$10))</f>
        <v>-1.3789963840029641E-3</v>
      </c>
      <c r="M87" s="45">
        <f t="shared" si="21"/>
        <v>-8.7210193702523748E-5</v>
      </c>
      <c r="N87" s="46">
        <f t="shared" si="22"/>
        <v>1.1370086172730173E-3</v>
      </c>
      <c r="O87" s="37"/>
      <c r="P87" s="37">
        <f t="shared" si="23"/>
        <v>4.779737094829241E-4</v>
      </c>
      <c r="Q87" s="47">
        <f t="shared" si="4"/>
        <v>1.0497984235704936E-3</v>
      </c>
      <c r="R87" s="6">
        <f t="shared" si="24"/>
        <v>1.6105375192384896</v>
      </c>
      <c r="S87" s="6">
        <f t="shared" si="5"/>
        <v>1.594579954204929</v>
      </c>
      <c r="T87" s="6">
        <f t="shared" si="25"/>
        <v>1.5027497400064932E-3</v>
      </c>
      <c r="U87" s="48">
        <f t="shared" si="26"/>
        <v>1.7057484992139202E-4</v>
      </c>
      <c r="V87" s="6">
        <f t="shared" si="27"/>
        <v>6.8682410516714284E-4</v>
      </c>
      <c r="W87" s="6">
        <f t="shared" si="28"/>
        <v>1.1877406851693072E-3</v>
      </c>
      <c r="X87" s="30">
        <f t="shared" si="6"/>
        <v>74.629208229426922</v>
      </c>
      <c r="Y87">
        <f t="shared" si="7"/>
        <v>75.375733414073579</v>
      </c>
      <c r="Z87" s="49">
        <f t="shared" si="8"/>
        <v>0.23201356816816285</v>
      </c>
      <c r="AA87" s="46">
        <f t="shared" si="9"/>
        <v>1.6644046167698039</v>
      </c>
      <c r="AB87" s="46">
        <f t="shared" si="10"/>
        <v>-5.3867097531314245E-2</v>
      </c>
      <c r="AC87" s="51">
        <f>IF(R$58&gt;=AA$58,B$10,IF(K87&lt;K86,(Z87-D$10)*(1+1.25*(D$10-Z87)/MAX(Z$58:Z87)*B$10)+D$10,B$10))</f>
        <v>1.3370827491589099</v>
      </c>
      <c r="AD87" s="36">
        <f t="shared" si="11"/>
        <v>1.9512827667253816</v>
      </c>
      <c r="AE87" s="50">
        <f t="shared" si="12"/>
        <v>-4.9214848633516689E-2</v>
      </c>
      <c r="AF87" s="46">
        <f t="shared" si="13"/>
        <v>1.1877406851693072E-3</v>
      </c>
      <c r="AG87" s="50">
        <f t="shared" si="14"/>
        <v>74.629208229426922</v>
      </c>
      <c r="AH87" s="6">
        <f t="shared" si="15"/>
        <v>1.5027497400064932E-3</v>
      </c>
      <c r="AI87" s="6"/>
      <c r="AJ87" s="6"/>
    </row>
    <row r="88" spans="1:36">
      <c r="A88" s="6">
        <f>IF(J87/A87&lt;=0.99*$B$10,IF(A87&gt;A86,IF(D$5&gt;0,$A87+($D$7-$D$3)/401,IF(J87/A87&gt;1.01*D$10,A87-($D$7-$D$3)/401,A87)),IF(D$5&lt;0,$A87+($D$7-$D$3)/401,IF(J87/A87&gt;1.01*D$10,A87-($D$7-$D$3)/401,A87))),IF(K87&gt;$B$6,IF(B$10&gt;D$10,IF(J87/A87&gt;1.01*D$10,A87-($D$7-$D$3)/401,A87),A87),IF(MAX(J$58:J87)&lt;0.99*$B$10*(A87^$K$49*(K87-A87))^(1/(1+$K$49))*($K$49^(1/(1+$K$49))),$A87+($D$7-$D$3)/401,IF(J87/A87&gt;1.01*$D$10,$A87-($D$7-$D$3)/401,A87))))</f>
        <v>325.74922069825453</v>
      </c>
      <c r="B88" s="6">
        <f t="shared" si="0"/>
        <v>77.247662094763598</v>
      </c>
      <c r="C88" s="6">
        <f t="shared" si="16"/>
        <v>2.2217144643576815E-2</v>
      </c>
      <c r="D88" s="6">
        <f t="shared" si="17"/>
        <v>37.333453670305779</v>
      </c>
      <c r="E88" s="33">
        <f t="shared" si="1"/>
        <v>1.7966759940952516E-2</v>
      </c>
      <c r="F88" s="6">
        <f t="shared" si="2"/>
        <v>49636.943646319007</v>
      </c>
      <c r="G88" s="6">
        <f t="shared" si="3"/>
        <v>3254427.0430174572</v>
      </c>
      <c r="H88" s="33">
        <f t="shared" si="18"/>
        <v>5.4633201895533889E-4</v>
      </c>
      <c r="I88" s="33">
        <f t="shared" si="19"/>
        <v>3.8879787550236441E-6</v>
      </c>
      <c r="J88" s="6">
        <f t="shared" si="20"/>
        <v>77.977025213743715</v>
      </c>
      <c r="K88" s="38">
        <f>IF(J88&lt;$B$10*(A87^$K$49*(MAX(K$58:K87)-A87))^(1/(1+$K$49))*($K$49^(1/(1+$K$49))),IF(J88/A88&gt;D$10,IF(MAX(J$58:J87)&lt;0.99*$B$10*(A87^$K$49*(K87-A87))^(1/(1+$K$49))*($K$49^(1/(1+$K$49))),MAX(K$58:K87),((J88/$B$10)^(1+$K$49)/(A88^($K$49)*$K$49))+A88),MAX(K$58:K87)),((J88/$B$10)^(1+$K$49)/(A88^($K$49)*$K$49))+A88)</f>
        <v>336.19001090723089</v>
      </c>
      <c r="L88" s="33">
        <f>IF(K88&lt;K87,AE87*(MAX(Z$58:Z87)-J87/A87)/(J87/A87/D$10-1)/(1+1*(MAX(Z$58:Z87)-J87/A87)/(J87/A87/D$10-1))+B$3-B$4,AE87*(J88/A88/B$10)/(C$27+J88/A88/B$10))</f>
        <v>-1.4259387320095952E-3</v>
      </c>
      <c r="M88" s="45">
        <f t="shared" si="21"/>
        <v>-9.3721222678958016E-5</v>
      </c>
      <c r="N88" s="46">
        <f t="shared" si="22"/>
        <v>1.1844964229092982E-3</v>
      </c>
      <c r="O88" s="37"/>
      <c r="P88" s="37">
        <f t="shared" si="23"/>
        <v>4.9407177737940022E-4</v>
      </c>
      <c r="Q88" s="47">
        <f t="shared" si="4"/>
        <v>1.0907752002303401E-3</v>
      </c>
      <c r="R88" s="6">
        <f t="shared" si="24"/>
        <v>1.610445598059927</v>
      </c>
      <c r="S88" s="6">
        <f t="shared" si="5"/>
        <v>1.5944904355620644</v>
      </c>
      <c r="T88" s="6">
        <f t="shared" si="25"/>
        <v>1.5588890653683851E-3</v>
      </c>
      <c r="U88" s="48">
        <f t="shared" si="26"/>
        <v>1.8371276972142683E-4</v>
      </c>
      <c r="V88" s="6">
        <f t="shared" si="27"/>
        <v>7.1693352579264554E-4</v>
      </c>
      <c r="W88" s="6">
        <f t="shared" si="28"/>
        <v>1.2365632142487739E-3</v>
      </c>
      <c r="X88" s="30">
        <f t="shared" si="6"/>
        <v>77.247662094763598</v>
      </c>
      <c r="Y88">
        <f t="shared" si="7"/>
        <v>77.977025213743715</v>
      </c>
      <c r="Z88" s="49">
        <f t="shared" si="8"/>
        <v>0.23937747278902866</v>
      </c>
      <c r="AA88" s="46">
        <f t="shared" si="9"/>
        <v>1.6643313822277845</v>
      </c>
      <c r="AB88" s="46">
        <f t="shared" si="10"/>
        <v>-5.3885784167857498E-2</v>
      </c>
      <c r="AC88" s="51">
        <f>IF(R$58&gt;=AA$58,B$10,IF(K88&lt;K87,(Z88-D$10)*(1+1.25*(D$10-Z88)/MAX(Z$58:Z88)*B$10)+D$10,B$10))</f>
        <v>1.3370827491589099</v>
      </c>
      <c r="AD88" s="36">
        <f t="shared" si="11"/>
        <v>1.9476390918254121</v>
      </c>
      <c r="AE88" s="50">
        <f t="shared" si="12"/>
        <v>-4.9372451633206388E-2</v>
      </c>
      <c r="AF88" s="46">
        <f t="shared" si="13"/>
        <v>1.2365632142487739E-3</v>
      </c>
      <c r="AG88" s="50">
        <f t="shared" si="14"/>
        <v>77.247662094763598</v>
      </c>
      <c r="AH88" s="6">
        <f t="shared" si="15"/>
        <v>1.5588890653683851E-3</v>
      </c>
      <c r="AI88" s="6"/>
      <c r="AJ88" s="6"/>
    </row>
    <row r="89" spans="1:36">
      <c r="A89" s="6">
        <f>IF(J88/A88&lt;=0.99*$B$10,IF(A88&gt;A87,IF(D$5&gt;0,$A88+($D$7-$D$3)/401,IF(J88/A88&gt;1.01*D$10,A88-($D$7-$D$3)/401,A88)),IF(D$5&lt;0,$A88+($D$7-$D$3)/401,IF(J88/A88&gt;1.01*D$10,A88-($D$7-$D$3)/401,A88))),IF(K88&gt;$B$6,IF(B$10&gt;D$10,IF(J88/A88&gt;1.01*D$10,A88-($D$7-$D$3)/401,A88),A88),IF(MAX(J$58:J88)&lt;0.99*$B$10*(A88^$K$49*(K88-A88))^(1/(1+$K$49))*($K$49^(1/(1+$K$49))),$A88+($D$7-$D$3)/401,IF(J88/A88&gt;1.01*$D$10,$A88-($D$7-$D$3)/401,A88))))</f>
        <v>326.62203865336676</v>
      </c>
      <c r="B89" s="6">
        <f t="shared" si="0"/>
        <v>79.866115960100274</v>
      </c>
      <c r="C89" s="6">
        <f t="shared" si="16"/>
        <v>2.3630858626793948E-2</v>
      </c>
      <c r="D89" s="6">
        <f t="shared" si="17"/>
        <v>41.11660723393274</v>
      </c>
      <c r="E89" s="33">
        <f t="shared" si="1"/>
        <v>1.7967769460684905E-2</v>
      </c>
      <c r="F89" s="6">
        <f t="shared" si="2"/>
        <v>49769.763769923033</v>
      </c>
      <c r="G89" s="6">
        <f t="shared" si="3"/>
        <v>3261098.8634663355</v>
      </c>
      <c r="H89" s="33">
        <f t="shared" si="18"/>
        <v>5.6377296076101397E-4</v>
      </c>
      <c r="I89" s="33">
        <f t="shared" si="19"/>
        <v>4.2754666818405334E-6</v>
      </c>
      <c r="J89" s="6">
        <f t="shared" si="20"/>
        <v>80.57417035038479</v>
      </c>
      <c r="K89" s="38">
        <f>IF(J89&lt;$B$10*(A88^$K$49*(MAX(K$58:K88)-A88))^(1/(1+$K$49))*($K$49^(1/(1+$K$49))),IF(J89/A89&gt;D$10,IF(MAX(J$58:J88)&lt;0.99*$B$10*(A88^$K$49*(K88-A88))^(1/(1+$K$49))*($K$49^(1/(1+$K$49))),MAX(K$58:K88),((J89/$B$10)^(1+$K$49)/(A89^($K$49)*$K$49))+A89),MAX(K$58:K88)),((J89/$B$10)^(1+$K$49)/(A89^($K$49)*$K$49))+A89)</f>
        <v>337.74011439499259</v>
      </c>
      <c r="L89" s="33">
        <f>IF(K89&lt;K88,AE88*(MAX(Z$58:Z88)-J88/A88)/(J88/A88/D$10-1)/(1+1*(MAX(Z$58:Z88)-J88/A88)/(J88/A88/D$10-1))+B$3-B$4,AE88*(J89/A89/B$10)/(C$27+J89/A89/B$10))</f>
        <v>-1.4728967334340915E-3</v>
      </c>
      <c r="M89" s="45">
        <f t="shared" si="21"/>
        <v>-1.004968282733366E-4</v>
      </c>
      <c r="N89" s="46">
        <f t="shared" si="22"/>
        <v>1.2323384043476328E-3</v>
      </c>
      <c r="O89" s="37"/>
      <c r="P89" s="37">
        <f t="shared" si="23"/>
        <v>5.1012676955020249E-4</v>
      </c>
      <c r="Q89" s="47">
        <f t="shared" si="4"/>
        <v>1.1318415760742961E-3</v>
      </c>
      <c r="R89" s="6">
        <f t="shared" si="24"/>
        <v>1.6103536072042526</v>
      </c>
      <c r="S89" s="6">
        <f t="shared" si="5"/>
        <v>1.5944008490632324</v>
      </c>
      <c r="T89" s="6">
        <f t="shared" si="25"/>
        <v>1.6150740990530626E-3</v>
      </c>
      <c r="U89" s="48">
        <f t="shared" si="26"/>
        <v>1.9738104152285937E-4</v>
      </c>
      <c r="V89" s="6">
        <f t="shared" si="27"/>
        <v>7.4749076952948361E-4</v>
      </c>
      <c r="W89" s="6">
        <f t="shared" si="28"/>
        <v>1.2858488025471711E-3</v>
      </c>
      <c r="X89" s="30">
        <f t="shared" si="6"/>
        <v>79.866115960100274</v>
      </c>
      <c r="Y89">
        <f t="shared" si="7"/>
        <v>80.57417035038479</v>
      </c>
      <c r="Z89" s="49">
        <f t="shared" si="8"/>
        <v>0.24668932532104948</v>
      </c>
      <c r="AA89" s="46">
        <f t="shared" si="9"/>
        <v>1.6642583468587631</v>
      </c>
      <c r="AB89" s="46">
        <f t="shared" si="10"/>
        <v>-5.3904739654510481E-2</v>
      </c>
      <c r="AC89" s="51">
        <f>IF(R$58&gt;=AA$58,B$10,IF(K89&lt;K88,(Z89-D$10)*(1+1.25*(D$10-Z89)/MAX(Z$58:Z89)*B$10)+D$10,B$10))</f>
        <v>1.3370827491589099</v>
      </c>
      <c r="AD89" s="36">
        <f t="shared" si="11"/>
        <v>1.9439219444914049</v>
      </c>
      <c r="AE89" s="50">
        <f t="shared" si="12"/>
        <v>-4.9534265150697705E-2</v>
      </c>
      <c r="AF89" s="46">
        <f t="shared" si="13"/>
        <v>1.2858488025471711E-3</v>
      </c>
      <c r="AG89" s="50">
        <f t="shared" si="14"/>
        <v>79.866115960100274</v>
      </c>
      <c r="AH89" s="6">
        <f t="shared" si="15"/>
        <v>1.6150740990530626E-3</v>
      </c>
      <c r="AI89" s="6"/>
      <c r="AJ89" s="6"/>
    </row>
    <row r="90" spans="1:36">
      <c r="A90" s="6">
        <f>IF(J89/A89&lt;=0.99*$B$10,IF(A89&gt;A88,IF(D$5&gt;0,$A89+($D$7-$D$3)/401,IF(J89/A89&gt;1.01*D$10,A89-($D$7-$D$3)/401,A89)),IF(D$5&lt;0,$A89+($D$7-$D$3)/401,IF(J89/A89&gt;1.01*D$10,A89-($D$7-$D$3)/401,A89))),IF(K89&gt;$B$6,IF(B$10&gt;D$10,IF(J89/A89&gt;1.01*D$10,A89-($D$7-$D$3)/401,A89),A89),IF(MAX(J$58:J89)&lt;0.99*$B$10*(A89^$K$49*(K89-A89))^(1/(1+$K$49))*($K$49^(1/(1+$K$49))),$A89+($D$7-$D$3)/401,IF(J89/A89&gt;1.01*$D$10,$A89-($D$7-$D$3)/401,A89))))</f>
        <v>327.49485660847898</v>
      </c>
      <c r="B90" s="6">
        <f t="shared" si="0"/>
        <v>82.484569825436949</v>
      </c>
      <c r="C90" s="6">
        <f t="shared" si="16"/>
        <v>2.508053467018562E-2</v>
      </c>
      <c r="D90" s="6">
        <f t="shared" si="17"/>
        <v>45.131413319688249</v>
      </c>
      <c r="E90" s="33">
        <f t="shared" si="1"/>
        <v>1.7968779583942784E-2</v>
      </c>
      <c r="F90" s="6">
        <f t="shared" si="2"/>
        <v>49902.583893527073</v>
      </c>
      <c r="G90" s="6">
        <f t="shared" si="3"/>
        <v>3267770.6839152132</v>
      </c>
      <c r="H90" s="33">
        <f t="shared" si="18"/>
        <v>5.8113896297271104E-4</v>
      </c>
      <c r="I90" s="33">
        <f t="shared" si="19"/>
        <v>4.6858402250177384E-6</v>
      </c>
      <c r="J90" s="6">
        <f t="shared" si="20"/>
        <v>83.167075833497165</v>
      </c>
      <c r="K90" s="38">
        <f>IF(J90&lt;$B$10*(A89^$K$49*(MAX(K$58:K89)-A89))^(1/(1+$K$49))*($K$49^(1/(1+$K$49))),IF(J90/A90&gt;D$10,IF(MAX(J$58:J89)&lt;0.99*$B$10*(A89^$K$49*(K89-A89))^(1/(1+$K$49))*($K$49^(1/(1+$K$49))),MAX(K$58:K89),((J90/$B$10)^(1+$K$49)/(A90^($K$49)*$K$49))+A90),MAX(K$58:K89)),((J90/$B$10)^(1+$K$49)/(A90^($K$49)*$K$49))+A90)</f>
        <v>339.30844428507544</v>
      </c>
      <c r="L90" s="33">
        <f>IF(K90&lt;K89,AE89*(MAX(Z$58:Z89)-J89/A89)/(J89/A89/D$10-1)/(1+1*(MAX(Z$58:Z89)-J89/A89)/(J89/A89/D$10-1))+B$3-B$4,AE89*(J90/A90/B$10)/(C$27+J90/A90/B$10))</f>
        <v>-1.5198782491812023E-3</v>
      </c>
      <c r="M90" s="45">
        <f t="shared" si="21"/>
        <v>-1.0753818581532659E-4</v>
      </c>
      <c r="N90" s="46">
        <f t="shared" si="22"/>
        <v>1.2805199731516779E-3</v>
      </c>
      <c r="O90" s="37"/>
      <c r="P90" s="37">
        <f t="shared" si="23"/>
        <v>5.2613891590693894E-4</v>
      </c>
      <c r="Q90" s="47">
        <f t="shared" si="4"/>
        <v>1.1729817873363513E-3</v>
      </c>
      <c r="R90" s="6">
        <f t="shared" si="24"/>
        <v>1.610261571699001</v>
      </c>
      <c r="S90" s="6">
        <f t="shared" si="5"/>
        <v>1.5943112190818249</v>
      </c>
      <c r="T90" s="6">
        <f t="shared" si="25"/>
        <v>1.6712895617205289E-3</v>
      </c>
      <c r="U90" s="48">
        <f t="shared" si="26"/>
        <v>2.115813238584107E-4</v>
      </c>
      <c r="V90" s="6">
        <f t="shared" si="27"/>
        <v>7.7849725185047327E-4</v>
      </c>
      <c r="W90" s="6">
        <f t="shared" si="28"/>
        <v>1.3355937724239828E-3</v>
      </c>
      <c r="X90" s="30">
        <f t="shared" si="6"/>
        <v>82.484569825436949</v>
      </c>
      <c r="Y90">
        <f t="shared" si="7"/>
        <v>83.167075833497165</v>
      </c>
      <c r="Z90" s="49">
        <f t="shared" si="8"/>
        <v>0.25394925799681684</v>
      </c>
      <c r="AA90" s="46">
        <f t="shared" si="9"/>
        <v>1.664185509590981</v>
      </c>
      <c r="AB90" s="46">
        <f t="shared" si="10"/>
        <v>-5.3923937891980023E-2</v>
      </c>
      <c r="AC90" s="51">
        <f>IF(R$58&gt;=AA$58,B$10,IF(K90&lt;K89,(Z90-D$10)*(1+1.25*(D$10-Z90)/MAX(Z$58:Z90)*B$10)+D$10,B$10))</f>
        <v>1.3370827491589099</v>
      </c>
      <c r="AD90" s="36">
        <f t="shared" si="11"/>
        <v>1.9401346092588574</v>
      </c>
      <c r="AE90" s="50">
        <f t="shared" si="12"/>
        <v>-4.9700221775489918E-2</v>
      </c>
      <c r="AF90" s="46">
        <f t="shared" si="13"/>
        <v>1.3355937724239828E-3</v>
      </c>
      <c r="AG90" s="50">
        <f t="shared" si="14"/>
        <v>82.484569825436949</v>
      </c>
      <c r="AH90" s="6">
        <f t="shared" si="15"/>
        <v>1.6712895617205289E-3</v>
      </c>
      <c r="AI90" s="6"/>
      <c r="AJ90" s="6"/>
    </row>
    <row r="91" spans="1:36">
      <c r="A91" s="6">
        <f>IF(J90/A90&lt;=0.99*$B$10,IF(A90&gt;A89,IF(D$5&gt;0,$A90+($D$7-$D$3)/401,IF(J90/A90&gt;1.01*D$10,A90-($D$7-$D$3)/401,A90)),IF(D$5&lt;0,$A90+($D$7-$D$3)/401,IF(J90/A90&gt;1.01*D$10,A90-($D$7-$D$3)/401,A90))),IF(K90&gt;$B$6,IF(B$10&gt;D$10,IF(J90/A90&gt;1.01*D$10,A90-($D$7-$D$3)/401,A90),A90),IF(MAX(J$58:J90)&lt;0.99*$B$10*(A90^$K$49*(K90-A90))^(1/(1+$K$49))*($K$49^(1/(1+$K$49))),$A90+($D$7-$D$3)/401,IF(J90/A90&gt;1.01*$D$10,$A90-($D$7-$D$3)/401,A90))))</f>
        <v>328.36767456359121</v>
      </c>
      <c r="B91" s="6">
        <f t="shared" si="0"/>
        <v>85.103023690773625</v>
      </c>
      <c r="C91" s="6">
        <f t="shared" si="16"/>
        <v>2.6565514504868149E-2</v>
      </c>
      <c r="D91" s="6">
        <f t="shared" si="17"/>
        <v>49.382757264956126</v>
      </c>
      <c r="E91" s="33">
        <f t="shared" si="1"/>
        <v>1.7969790042218204E-2</v>
      </c>
      <c r="F91" s="6">
        <f t="shared" si="2"/>
        <v>50035.404017131099</v>
      </c>
      <c r="G91" s="6">
        <f t="shared" si="3"/>
        <v>3274442.504364091</v>
      </c>
      <c r="H91" s="33">
        <f t="shared" si="18"/>
        <v>5.9842982416553534E-4</v>
      </c>
      <c r="I91" s="33">
        <f t="shared" si="19"/>
        <v>5.1195042686417355E-6</v>
      </c>
      <c r="J91" s="6">
        <f t="shared" si="20"/>
        <v>85.755651787295903</v>
      </c>
      <c r="K91" s="38">
        <f>IF(J91&lt;$B$10*(A90^$K$49*(MAX(K$58:K90)-A90))^(1/(1+$K$49))*($K$49^(1/(1+$K$49))),IF(J91/A91&gt;D$10,IF(MAX(J$58:J90)&lt;0.99*$B$10*(A90^$K$49*(K90-A90))^(1/(1+$K$49))*($K$49^(1/(1+$K$49))),MAX(K$58:K90),((J91/$B$10)^(1+$K$49)/(A91^($K$49)*$K$49))+A91),MAX(K$58:K90)),((J91/$B$10)^(1+$K$49)/(A91^($K$49)*$K$49))+A91)</f>
        <v>340.89471662482498</v>
      </c>
      <c r="L91" s="33">
        <f>IF(K91&lt;K90,AE90*(MAX(Z$58:Z90)-J90/A90)/(J90/A90/D$10-1)/(1+1*(MAX(Z$58:Z90)-J90/A90)/(J90/A90/D$10-1))+B$3-B$4,AE90*(J91/A91/B$10)/(C$27+J91/A91/B$10))</f>
        <v>-1.5668908187806995E-3</v>
      </c>
      <c r="M91" s="45">
        <f t="shared" si="21"/>
        <v>-1.1484634228409245E-4</v>
      </c>
      <c r="N91" s="46">
        <f t="shared" si="22"/>
        <v>1.3290267525419032E-3</v>
      </c>
      <c r="O91" s="37"/>
      <c r="P91" s="37">
        <f t="shared" si="23"/>
        <v>5.4210844452542745E-4</v>
      </c>
      <c r="Q91" s="47">
        <f t="shared" si="4"/>
        <v>1.2141804102578108E-3</v>
      </c>
      <c r="R91" s="6">
        <f t="shared" si="24"/>
        <v>1.6101695160214511</v>
      </c>
      <c r="S91" s="6">
        <f t="shared" si="5"/>
        <v>1.5942215694553612</v>
      </c>
      <c r="T91" s="6">
        <f t="shared" si="25"/>
        <v>1.7275205067146743E-3</v>
      </c>
      <c r="U91" s="48">
        <f t="shared" si="26"/>
        <v>2.2631498293315157E-4</v>
      </c>
      <c r="V91" s="6">
        <f t="shared" si="27"/>
        <v>8.0995412298568239E-4</v>
      </c>
      <c r="W91" s="6">
        <f t="shared" si="28"/>
        <v>1.3857942918905739E-3</v>
      </c>
      <c r="X91" s="30">
        <f t="shared" si="6"/>
        <v>85.103023690773625</v>
      </c>
      <c r="Y91">
        <f t="shared" si="7"/>
        <v>85.755651787295903</v>
      </c>
      <c r="Z91" s="49">
        <f t="shared" si="8"/>
        <v>0.26115741112844709</v>
      </c>
      <c r="AA91" s="46">
        <f t="shared" si="9"/>
        <v>1.6641128693612852</v>
      </c>
      <c r="AB91" s="46">
        <f t="shared" si="10"/>
        <v>-5.3943353339834132E-2</v>
      </c>
      <c r="AC91" s="51">
        <f>IF(R$58&gt;=AA$58,B$10,IF(K91&lt;K90,(Z91-D$10)*(1+1.25*(D$10-Z91)/MAX(Z$58:Z91)*B$10)+D$10,B$10))</f>
        <v>1.3370827491589099</v>
      </c>
      <c r="AD91" s="36">
        <f t="shared" si="11"/>
        <v>1.9362803098178121</v>
      </c>
      <c r="AE91" s="50">
        <f t="shared" si="12"/>
        <v>-4.987025568707032E-2</v>
      </c>
      <c r="AF91" s="46">
        <f t="shared" si="13"/>
        <v>1.3857942918905739E-3</v>
      </c>
      <c r="AG91" s="50">
        <f t="shared" si="14"/>
        <v>85.103023690773625</v>
      </c>
      <c r="AH91" s="6">
        <f t="shared" si="15"/>
        <v>1.7275205067146743E-3</v>
      </c>
      <c r="AI91" s="6"/>
      <c r="AJ91" s="6"/>
    </row>
    <row r="92" spans="1:36">
      <c r="A92" s="6">
        <f>IF(J91/A91&lt;=0.99*$B$10,IF(A91&gt;A90,IF(D$5&gt;0,$A91+($D$7-$D$3)/401,IF(J91/A91&gt;1.01*D$10,A91-($D$7-$D$3)/401,A91)),IF(D$5&lt;0,$A91+($D$7-$D$3)/401,IF(J91/A91&gt;1.01*D$10,A91-($D$7-$D$3)/401,A91))),IF(K91&gt;$B$6,IF(B$10&gt;D$10,IF(J91/A91&gt;1.01*D$10,A91-($D$7-$D$3)/401,A91),A91),IF(MAX(J$58:J91)&lt;0.99*$B$10*(A91^$K$49*(K91-A91))^(1/(1+$K$49))*($K$49^(1/(1+$K$49))),$A91+($D$7-$D$3)/401,IF(J91/A91&gt;1.01*$D$10,$A91-($D$7-$D$3)/401,A91))))</f>
        <v>329.24049251870343</v>
      </c>
      <c r="B92" s="6">
        <f t="shared" si="0"/>
        <v>87.721477556110301</v>
      </c>
      <c r="C92" s="6">
        <f t="shared" si="16"/>
        <v>2.8085142918333299E-2</v>
      </c>
      <c r="D92" s="6">
        <f t="shared" si="17"/>
        <v>53.875354940060433</v>
      </c>
      <c r="E92" s="33">
        <f t="shared" si="1"/>
        <v>1.7970800572951834E-2</v>
      </c>
      <c r="F92" s="6">
        <f t="shared" si="2"/>
        <v>50168.224140735139</v>
      </c>
      <c r="G92" s="6">
        <f t="shared" si="3"/>
        <v>3281114.3248129692</v>
      </c>
      <c r="H92" s="33">
        <f t="shared" si="18"/>
        <v>6.1564536507567797E-4</v>
      </c>
      <c r="I92" s="33">
        <f t="shared" si="19"/>
        <v>5.5768439703992809E-6</v>
      </c>
      <c r="J92" s="6">
        <f t="shared" si="20"/>
        <v>88.339811421733216</v>
      </c>
      <c r="K92" s="38">
        <f>IF(J92&lt;$B$10*(A91^$K$49*(MAX(K$58:K91)-A91))^(1/(1+$K$49))*($K$49^(1/(1+$K$49))),IF(J92/A92&gt;D$10,IF(MAX(J$58:J91)&lt;0.99*$B$10*(A91^$K$49*(K91-A91))^(1/(1+$K$49))*($K$49^(1/(1+$K$49))),MAX(K$58:K91),((J92/$B$10)^(1+$K$49)/(A92^($K$49)*$K$49))+A92),MAX(K$58:K91)),((J92/$B$10)^(1+$K$49)/(A92^($K$49)*$K$49))+A92)</f>
        <v>342.49864842529217</v>
      </c>
      <c r="L92" s="33">
        <f>IF(K92&lt;K91,AE91*(MAX(Z$58:Z91)-J91/A91)/(J91/A91/D$10-1)/(1+1*(MAX(Z$58:Z91)-J91/A91)/(J91/A91/D$10-1))+B$3-B$4,AE91*(J92/A92/B$10)/(C$27+J92/A92/B$10))</f>
        <v>-1.6139416713442766E-3</v>
      </c>
      <c r="M92" s="45">
        <f t="shared" si="21"/>
        <v>-1.2242222025761774E-4</v>
      </c>
      <c r="N92" s="46">
        <f t="shared" si="22"/>
        <v>1.3778445830270895E-3</v>
      </c>
      <c r="O92" s="37"/>
      <c r="P92" s="37">
        <f t="shared" si="23"/>
        <v>5.5803558166518869E-4</v>
      </c>
      <c r="Q92" s="47">
        <f t="shared" si="4"/>
        <v>1.2554223627694718E-3</v>
      </c>
      <c r="R92" s="6">
        <f t="shared" si="24"/>
        <v>1.6100774640960356</v>
      </c>
      <c r="S92" s="6">
        <f t="shared" si="5"/>
        <v>1.5941319234829625</v>
      </c>
      <c r="T92" s="6">
        <f t="shared" si="25"/>
        <v>1.7837523217372967E-3</v>
      </c>
      <c r="U92" s="48">
        <f t="shared" si="26"/>
        <v>2.4158310280428236E-4</v>
      </c>
      <c r="V92" s="6">
        <f t="shared" si="27"/>
        <v>8.4186227750133221E-4</v>
      </c>
      <c r="W92" s="6">
        <f t="shared" si="28"/>
        <v>1.4364463847470978E-3</v>
      </c>
      <c r="X92" s="30">
        <f t="shared" si="6"/>
        <v>87.721477556110301</v>
      </c>
      <c r="Y92">
        <f t="shared" si="7"/>
        <v>88.339811421733216</v>
      </c>
      <c r="Z92" s="49">
        <f t="shared" si="8"/>
        <v>0.2683139329124738</v>
      </c>
      <c r="AA92" s="46">
        <f t="shared" si="9"/>
        <v>1.6640404251150342</v>
      </c>
      <c r="AB92" s="46">
        <f t="shared" si="10"/>
        <v>-5.3962961018998667E-2</v>
      </c>
      <c r="AC92" s="51">
        <f>IF(R$58&gt;=AA$58,B$10,IF(K92&lt;K91,(Z92-D$10)*(1+1.25*(D$10-Z92)/MAX(Z$58:Z92)*B$10)+D$10,B$10))</f>
        <v>1.3370827491589099</v>
      </c>
      <c r="AD92" s="36">
        <f t="shared" si="11"/>
        <v>1.9323622083436207</v>
      </c>
      <c r="AE92" s="50">
        <f t="shared" si="12"/>
        <v>-5.0044302584466446E-2</v>
      </c>
      <c r="AF92" s="46">
        <f t="shared" si="13"/>
        <v>1.4364463847470978E-3</v>
      </c>
      <c r="AG92" s="50">
        <f t="shared" si="14"/>
        <v>87.721477556110301</v>
      </c>
      <c r="AH92" s="6">
        <f t="shared" si="15"/>
        <v>1.7837523217372967E-3</v>
      </c>
      <c r="AI92" s="6"/>
      <c r="AJ92" s="6"/>
    </row>
    <row r="93" spans="1:36">
      <c r="A93" s="6">
        <f>IF(J92/A92&lt;=0.99*$B$10,IF(A92&gt;A91,IF(D$5&gt;0,$A92+($D$7-$D$3)/401,IF(J92/A92&gt;1.01*D$10,A92-($D$7-$D$3)/401,A92)),IF(D$5&lt;0,$A92+($D$7-$D$3)/401,IF(J92/A92&gt;1.01*D$10,A92-($D$7-$D$3)/401,A92))),IF(K92&gt;$B$6,IF(B$10&gt;D$10,IF(J92/A92&gt;1.01*D$10,A92-($D$7-$D$3)/401,A92),A92),IF(MAX(J$58:J92)&lt;0.99*$B$10*(A92^$K$49*(K92-A92))^(1/(1+$K$49))*($K$49^(1/(1+$K$49))),$A92+($D$7-$D$3)/401,IF(J92/A92&gt;1.01*$D$10,$A92-($D$7-$D$3)/401,A92))))</f>
        <v>330.11331047381566</v>
      </c>
      <c r="B93" s="6">
        <f t="shared" si="0"/>
        <v>90.339931421446977</v>
      </c>
      <c r="C93" s="6">
        <f t="shared" si="16"/>
        <v>2.9638767515913978E-2</v>
      </c>
      <c r="D93" s="6">
        <f t="shared" si="17"/>
        <v>58.613754421340076</v>
      </c>
      <c r="E93" s="33">
        <f t="shared" si="1"/>
        <v>1.7971810919556405E-2</v>
      </c>
      <c r="F93" s="6">
        <f t="shared" si="2"/>
        <v>50301.044264339165</v>
      </c>
      <c r="G93" s="6">
        <f t="shared" si="3"/>
        <v>3287786.1452618469</v>
      </c>
      <c r="H93" s="33">
        <f t="shared" si="18"/>
        <v>6.327854281686368E-4</v>
      </c>
      <c r="I93" s="33">
        <f t="shared" si="19"/>
        <v>6.058225091994279E-6</v>
      </c>
      <c r="J93" s="6">
        <f t="shared" si="20"/>
        <v>90.919471002834911</v>
      </c>
      <c r="K93" s="38">
        <f>IF(J93&lt;$B$10*(A92^$K$49*(MAX(K$58:K92)-A92))^(1/(1+$K$49))*($K$49^(1/(1+$K$49))),IF(J93/A93&gt;D$10,IF(MAX(J$58:J92)&lt;0.99*$B$10*(A92^$K$49*(K92-A92))^(1/(1+$K$49))*($K$49^(1/(1+$K$49))),MAX(K$58:K92),((J93/$B$10)^(1+$K$49)/(A93^($K$49)*$K$49))+A93),MAX(K$58:K92)),((J93/$B$10)^(1+$K$49)/(A93^($K$49)*$K$49))+A93)</f>
        <v>344.11995778755517</v>
      </c>
      <c r="L93" s="33">
        <f>IF(K93&lt;K92,AE92*(MAX(Z$58:Z92)-J92/A92)/(J92/A92/D$10-1)/(1+1*(MAX(Z$58:Z92)-J92/A92)/(J92/A92/D$10-1))+B$3-B$4,AE92*(J93/A93/B$10)/(C$27+J93/A93/B$10))</f>
        <v>-1.6610377361943251E-3</v>
      </c>
      <c r="M93" s="45">
        <f t="shared" si="21"/>
        <v>-1.3026662181736561E-4</v>
      </c>
      <c r="N93" s="46">
        <f t="shared" si="22"/>
        <v>1.4269595275245538E-3</v>
      </c>
      <c r="O93" s="37"/>
      <c r="P93" s="37">
        <f t="shared" si="23"/>
        <v>5.7392055178868029E-4</v>
      </c>
      <c r="Q93" s="47">
        <f t="shared" si="4"/>
        <v>1.2966929057071882E-3</v>
      </c>
      <c r="R93" s="6">
        <f t="shared" si="24"/>
        <v>1.6099854392925068</v>
      </c>
      <c r="S93" s="6">
        <f t="shared" si="5"/>
        <v>1.594042303923568</v>
      </c>
      <c r="T93" s="6">
        <f t="shared" si="25"/>
        <v>1.8399707300598988E-3</v>
      </c>
      <c r="U93" s="48">
        <f t="shared" si="26"/>
        <v>2.5738649549603685E-4</v>
      </c>
      <c r="V93" s="6">
        <f t="shared" si="27"/>
        <v>8.7422236381609034E-4</v>
      </c>
      <c r="W93" s="6">
        <f t="shared" si="28"/>
        <v>1.4875459405027233E-3</v>
      </c>
      <c r="X93" s="30">
        <f t="shared" si="6"/>
        <v>90.339931421446977</v>
      </c>
      <c r="Y93">
        <f t="shared" si="7"/>
        <v>90.919471002834911</v>
      </c>
      <c r="Z93" s="49">
        <f t="shared" si="8"/>
        <v>0.2754189792357572</v>
      </c>
      <c r="AA93" s="46">
        <f t="shared" si="9"/>
        <v>1.6639681758060096</v>
      </c>
      <c r="AB93" s="46">
        <f t="shared" si="10"/>
        <v>-5.3982736513502827E-2</v>
      </c>
      <c r="AC93" s="51">
        <f>IF(R$58&gt;=AA$58,B$10,IF(K93&lt;K92,(Z93-D$10)*(1+1.25*(D$10-Z93)/MAX(Z$58:Z93)*B$10)+D$10,B$10))</f>
        <v>1.3370827491589099</v>
      </c>
      <c r="AD93" s="36">
        <f t="shared" si="11"/>
        <v>1.9283834048269324</v>
      </c>
      <c r="AE93" s="50">
        <f t="shared" si="12"/>
        <v>-5.0222299623286136E-2</v>
      </c>
      <c r="AF93" s="46">
        <f t="shared" si="13"/>
        <v>1.4875459405027233E-3</v>
      </c>
      <c r="AG93" s="50">
        <f t="shared" si="14"/>
        <v>90.339931421446977</v>
      </c>
      <c r="AH93" s="6">
        <f t="shared" si="15"/>
        <v>1.8399707300598988E-3</v>
      </c>
      <c r="AI93" s="6"/>
      <c r="AJ93" s="6"/>
    </row>
    <row r="94" spans="1:36">
      <c r="A94" s="6">
        <f>IF(J93/A93&lt;=0.99*$B$10,IF(A93&gt;A92,IF(D$5&gt;0,$A93+($D$7-$D$3)/401,IF(J93/A93&gt;1.01*D$10,A93-($D$7-$D$3)/401,A93)),IF(D$5&lt;0,$A93+($D$7-$D$3)/401,IF(J93/A93&gt;1.01*D$10,A93-($D$7-$D$3)/401,A93))),IF(K93&gt;$B$6,IF(B$10&gt;D$10,IF(J93/A93&gt;1.01*D$10,A93-($D$7-$D$3)/401,A93),A93),IF(MAX(J$58:J93)&lt;0.99*$B$10*(A93^$K$49*(K93-A93))^(1/(1+$K$49))*($K$49^(1/(1+$K$49))),$A93+($D$7-$D$3)/401,IF(J93/A93&gt;1.01*$D$10,$A93-($D$7-$D$3)/401,A93))))</f>
        <v>330.98612842892788</v>
      </c>
      <c r="B94" s="6">
        <f t="shared" si="0"/>
        <v>92.958385286783653</v>
      </c>
      <c r="C94" s="6">
        <f t="shared" si="16"/>
        <v>3.1225738498148612E-2</v>
      </c>
      <c r="D94" s="6">
        <f t="shared" si="17"/>
        <v>63.602337700407787</v>
      </c>
      <c r="E94" s="33">
        <f t="shared" si="1"/>
        <v>1.7972820831432288E-2</v>
      </c>
      <c r="F94" s="6">
        <f t="shared" si="2"/>
        <v>50433.864387943213</v>
      </c>
      <c r="G94" s="6">
        <f t="shared" si="3"/>
        <v>3294457.9657107252</v>
      </c>
      <c r="H94" s="33">
        <f t="shared" si="18"/>
        <v>6.498498772087274E-4</v>
      </c>
      <c r="I94" s="33">
        <f t="shared" si="19"/>
        <v>6.5639943298806858E-6</v>
      </c>
      <c r="J94" s="6">
        <f t="shared" si="20"/>
        <v>93.494549822371383</v>
      </c>
      <c r="K94" s="38">
        <f>IF(J94&lt;$B$10*(A93^$K$49*(MAX(K$58:K93)-A93))^(1/(1+$K$49))*($K$49^(1/(1+$K$49))),IF(J94/A94&gt;D$10,IF(MAX(J$58:J93)&lt;0.99*$B$10*(A93^$K$49*(K93-A93))^(1/(1+$K$49))*($K$49^(1/(1+$K$49))),MAX(K$58:K93),((J94/$B$10)^(1+$K$49)/(A94^($K$49)*$K$49))+A94),MAX(K$58:K93)),((J94/$B$10)^(1+$K$49)/(A94^($K$49)*$K$49))+A94)</f>
        <v>345.75836402483759</v>
      </c>
      <c r="L94" s="33">
        <f>IF(K94&lt;K93,AE93*(MAX(Z$58:Z93)-J93/A93)/(J93/A93/D$10-1)/(1+1*(MAX(Z$58:Z93)-J93/A93)/(J93/A93/D$10-1))+B$3-B$4,AE93*(J94/A94/B$10)/(C$27+J94/A94/B$10))</f>
        <v>-1.7081856531759769E-3</v>
      </c>
      <c r="M94" s="45">
        <f t="shared" si="21"/>
        <v>-1.3838023240668619E-4</v>
      </c>
      <c r="N94" s="46">
        <f t="shared" si="22"/>
        <v>1.4763578759839535E-3</v>
      </c>
      <c r="O94" s="37"/>
      <c r="P94" s="37">
        <f t="shared" si="23"/>
        <v>5.8976357758027764E-4</v>
      </c>
      <c r="Q94" s="47">
        <f t="shared" si="4"/>
        <v>1.3379776435772674E-3</v>
      </c>
      <c r="R94" s="6">
        <f t="shared" si="24"/>
        <v>1.6098934644248322</v>
      </c>
      <c r="S94" s="6">
        <f t="shared" si="5"/>
        <v>1.5939527329948588</v>
      </c>
      <c r="T94" s="6">
        <f t="shared" si="25"/>
        <v>1.8961617912938036E-3</v>
      </c>
      <c r="U94" s="48">
        <f t="shared" si="26"/>
        <v>2.7372571103614299E-4</v>
      </c>
      <c r="V94" s="6">
        <f t="shared" si="27"/>
        <v>9.0703479364154368E-4</v>
      </c>
      <c r="W94" s="6">
        <f t="shared" si="28"/>
        <v>1.5390887240728116E-3</v>
      </c>
      <c r="X94" s="30">
        <f t="shared" si="6"/>
        <v>92.958385286783653</v>
      </c>
      <c r="Y94">
        <f t="shared" si="7"/>
        <v>93.494549822371383</v>
      </c>
      <c r="Z94" s="49">
        <f t="shared" si="8"/>
        <v>0.28247271348245434</v>
      </c>
      <c r="AA94" s="46">
        <f t="shared" si="9"/>
        <v>1.6638961203963247</v>
      </c>
      <c r="AB94" s="46">
        <f t="shared" si="10"/>
        <v>-5.4002655971492564E-2</v>
      </c>
      <c r="AC94" s="51">
        <f>IF(R$58&gt;=AA$58,B$10,IF(K94&lt;K93,(Z94-D$10)*(1+1.25*(D$10-Z94)/MAX(Z$58:Z94)*B$10)+D$10,B$10))</f>
        <v>1.3370827491589099</v>
      </c>
      <c r="AD94" s="36">
        <f t="shared" si="11"/>
        <v>1.9243469364319983</v>
      </c>
      <c r="AE94" s="50">
        <f t="shared" si="12"/>
        <v>-5.0404185358988982E-2</v>
      </c>
      <c r="AF94" s="46">
        <f t="shared" si="13"/>
        <v>1.5390887240728116E-3</v>
      </c>
      <c r="AG94" s="50">
        <f t="shared" si="14"/>
        <v>92.958385286783653</v>
      </c>
      <c r="AH94" s="6">
        <f t="shared" si="15"/>
        <v>1.8961617912938036E-3</v>
      </c>
      <c r="AI94" s="6"/>
      <c r="AJ94" s="6"/>
    </row>
    <row r="95" spans="1:36">
      <c r="A95" s="6">
        <f>IF(J94/A94&lt;=0.99*$B$10,IF(A94&gt;A93,IF(D$5&gt;0,$A94+($D$7-$D$3)/401,IF(J94/A94&gt;1.01*D$10,A94-($D$7-$D$3)/401,A94)),IF(D$5&lt;0,$A94+($D$7-$D$3)/401,IF(J94/A94&gt;1.01*D$10,A94-($D$7-$D$3)/401,A94))),IF(K94&gt;$B$6,IF(B$10&gt;D$10,IF(J94/A94&gt;1.01*D$10,A94-($D$7-$D$3)/401,A94),A94),IF(MAX(J$58:J94)&lt;0.99*$B$10*(A94^$K$49*(K94-A94))^(1/(1+$K$49))*($K$49^(1/(1+$K$49))),$A94+($D$7-$D$3)/401,IF(J94/A94&gt;1.01*$D$10,$A94-($D$7-$D$3)/401,A94))))</f>
        <v>331.85894638404011</v>
      </c>
      <c r="B95" s="6">
        <f t="shared" si="0"/>
        <v>95.576839152120328</v>
      </c>
      <c r="C95" s="6">
        <f t="shared" si="16"/>
        <v>3.2845408454184717E-2</v>
      </c>
      <c r="D95" s="6">
        <f t="shared" si="17"/>
        <v>68.845322428457294</v>
      </c>
      <c r="E95" s="33">
        <f t="shared" si="1"/>
        <v>1.7973830063975415E-2</v>
      </c>
      <c r="F95" s="6">
        <f t="shared" si="2"/>
        <v>50566.684511547239</v>
      </c>
      <c r="G95" s="6">
        <f t="shared" si="3"/>
        <v>3301129.786159602</v>
      </c>
      <c r="H95" s="33">
        <f t="shared" si="18"/>
        <v>6.6683859682999146E-4</v>
      </c>
      <c r="I95" s="33">
        <f t="shared" si="19"/>
        <v>7.0944796461926437E-6</v>
      </c>
      <c r="J95" s="6">
        <f t="shared" si="20"/>
        <v>96.064970166882247</v>
      </c>
      <c r="K95" s="38">
        <f>IF(J95&lt;$B$10*(A94^$K$49*(MAX(K$58:K94)-A94))^(1/(1+$K$49))*($K$49^(1/(1+$K$49))),IF(J95/A95&gt;D$10,IF(MAX(J$58:J94)&lt;0.99*$B$10*(A94^$K$49*(K94-A94))^(1/(1+$K$49))*($K$49^(1/(1+$K$49))),MAX(K$58:K94),((J95/$B$10)^(1+$K$49)/(A95^($K$49)*$K$49))+A95),MAX(K$58:K94)),((J95/$B$10)^(1+$K$49)/(A95^($K$49)*$K$49))+A95)</f>
        <v>347.41358778044662</v>
      </c>
      <c r="L95" s="33">
        <f>IF(K95&lt;K94,AE94*(MAX(Z$58:Z94)-J94/A94)/(J94/A94/D$10-1)/(1+1*(MAX(Z$58:Z94)-J94/A94)/(J94/A94/D$10-1))+B$3-B$4,AE94*(J95/A95/B$10)/(C$27+J95/A95/B$10))</f>
        <v>-1.7553917826625062E-3</v>
      </c>
      <c r="M95" s="45">
        <f t="shared" si="21"/>
        <v>-1.4676362464146044E-4</v>
      </c>
      <c r="N95" s="46">
        <f t="shared" si="22"/>
        <v>1.5260261495299366E-3</v>
      </c>
      <c r="O95" s="37"/>
      <c r="P95" s="37">
        <f t="shared" si="23"/>
        <v>6.0556487996500468E-4</v>
      </c>
      <c r="Q95" s="47">
        <f t="shared" si="4"/>
        <v>1.3792625248884762E-3</v>
      </c>
      <c r="R95" s="6">
        <f t="shared" si="24"/>
        <v>1.609801561750791</v>
      </c>
      <c r="S95" s="6">
        <f t="shared" si="5"/>
        <v>1.5938632323728648</v>
      </c>
      <c r="T95" s="6">
        <f t="shared" si="25"/>
        <v>1.9523119017339832E-3</v>
      </c>
      <c r="U95" s="48">
        <f t="shared" si="26"/>
        <v>2.9060104740115465E-4</v>
      </c>
      <c r="V95" s="6">
        <f t="shared" si="27"/>
        <v>9.4029975133449626E-4</v>
      </c>
      <c r="W95" s="6">
        <f t="shared" si="28"/>
        <v>1.5910703852458239E-3</v>
      </c>
      <c r="X95" s="30">
        <f t="shared" si="6"/>
        <v>95.576839152120328</v>
      </c>
      <c r="Y95">
        <f t="shared" si="7"/>
        <v>96.064970166882247</v>
      </c>
      <c r="Z95" s="49">
        <f t="shared" si="8"/>
        <v>0.28947530634208701</v>
      </c>
      <c r="AA95" s="46">
        <f t="shared" si="9"/>
        <v>1.6638242578563389</v>
      </c>
      <c r="AB95" s="46">
        <f t="shared" si="10"/>
        <v>-5.4022696105547885E-2</v>
      </c>
      <c r="AC95" s="51">
        <f>IF(R$58&gt;=AA$58,B$10,IF(K95&lt;K94,(Z95-D$10)*(1+1.25*(D$10-Z95)/MAX(Z$58:Z95)*B$10)+D$10,B$10))</f>
        <v>1.3370827491589099</v>
      </c>
      <c r="AD95" s="36">
        <f t="shared" si="11"/>
        <v>1.9202557769045943</v>
      </c>
      <c r="AE95" s="50">
        <f t="shared" si="12"/>
        <v>-5.0589899695423601E-2</v>
      </c>
      <c r="AF95" s="46">
        <f t="shared" si="13"/>
        <v>1.5910703852458239E-3</v>
      </c>
      <c r="AG95" s="50">
        <f t="shared" si="14"/>
        <v>95.576839152120328</v>
      </c>
      <c r="AH95" s="6">
        <f t="shared" si="15"/>
        <v>1.9523119017339832E-3</v>
      </c>
      <c r="AI95" s="6"/>
      <c r="AJ95" s="6"/>
    </row>
    <row r="96" spans="1:36">
      <c r="A96" s="6">
        <f>IF(J95/A95&lt;=0.99*$B$10,IF(A95&gt;A94,IF(D$5&gt;0,$A95+($D$7-$D$3)/401,IF(J95/A95&gt;1.01*D$10,A95-($D$7-$D$3)/401,A95)),IF(D$5&lt;0,$A95+($D$7-$D$3)/401,IF(J95/A95&gt;1.01*D$10,A95-($D$7-$D$3)/401,A95))),IF(K95&gt;$B$6,IF(B$10&gt;D$10,IF(J95/A95&gt;1.01*D$10,A95-($D$7-$D$3)/401,A95),A95),IF(MAX(J$58:J95)&lt;0.99*$B$10*(A95^$K$49*(K95-A95))^(1/(1+$K$49))*($K$49^(1/(1+$K$49))),$A95+($D$7-$D$3)/401,IF(J95/A95&gt;1.01*$D$10,$A95-($D$7-$D$3)/401,A95))))</f>
        <v>332.73176433915233</v>
      </c>
      <c r="B96" s="6">
        <f t="shared" si="0"/>
        <v>98.195293017457004</v>
      </c>
      <c r="C96" s="6">
        <f t="shared" si="16"/>
        <v>3.449713217132494E-2</v>
      </c>
      <c r="D96" s="6">
        <f t="shared" si="17"/>
        <v>74.346763694548386</v>
      </c>
      <c r="E96" s="33">
        <f t="shared" si="1"/>
        <v>1.7974838378577856E-2</v>
      </c>
      <c r="F96" s="6">
        <f t="shared" si="2"/>
        <v>50699.504635151279</v>
      </c>
      <c r="G96" s="6">
        <f t="shared" si="3"/>
        <v>3307801.6066084807</v>
      </c>
      <c r="H96" s="33">
        <f t="shared" si="18"/>
        <v>6.8375149210859977E-4</v>
      </c>
      <c r="I96" s="33">
        <f t="shared" si="19"/>
        <v>7.649990599761386E-6</v>
      </c>
      <c r="J96" s="6">
        <f t="shared" si="20"/>
        <v>98.630657286072918</v>
      </c>
      <c r="K96" s="38">
        <f>IF(J96&lt;$B$10*(A95^$K$49*(MAX(K$58:K95)-A95))^(1/(1+$K$49))*($K$49^(1/(1+$K$49))),IF(J96/A96&gt;D$10,IF(MAX(J$58:J95)&lt;0.99*$B$10*(A95^$K$49*(K95-A95))^(1/(1+$K$49))*($K$49^(1/(1+$K$49))),MAX(K$58:K95),((J96/$B$10)^(1+$K$49)/(A96^($K$49)*$K$49))+A96),MAX(K$58:K95)),((J96/$B$10)^(1+$K$49)/(A96^($K$49)*$K$49))+A96)</f>
        <v>349.08535114155512</v>
      </c>
      <c r="L96" s="33">
        <f>IF(K96&lt;K95,AE95*(MAX(Z$58:Z95)-J95/A95)/(J95/A95/D$10-1)/(1+1*(MAX(Z$58:Z95)-J95/A95)/(J95/A95/D$10-1))+B$3-B$4,AE95*(J96/A96/B$10)/(C$27+J96/A96/B$10))</f>
        <v>-1.8026622152648596E-3</v>
      </c>
      <c r="M96" s="45">
        <f t="shared" si="21"/>
        <v>-1.5541726207154408E-4</v>
      </c>
      <c r="N96" s="46">
        <f t="shared" si="22"/>
        <v>1.5759511041391653E-3</v>
      </c>
      <c r="O96" s="37"/>
      <c r="P96" s="37">
        <f t="shared" si="23"/>
        <v>6.2132467812701833E-4</v>
      </c>
      <c r="Q96" s="47">
        <f t="shared" si="4"/>
        <v>1.4205338420676212E-3</v>
      </c>
      <c r="R96" s="6">
        <f t="shared" si="24"/>
        <v>1.6097097529722464</v>
      </c>
      <c r="S96" s="6">
        <f t="shared" si="5"/>
        <v>1.5937738231922287</v>
      </c>
      <c r="T96" s="6">
        <f t="shared" si="25"/>
        <v>2.0084077942924298E-3</v>
      </c>
      <c r="U96" s="48">
        <f t="shared" si="26"/>
        <v>3.0801256035880773E-4</v>
      </c>
      <c r="V96" s="6">
        <f t="shared" si="27"/>
        <v>9.7401720314955066E-4</v>
      </c>
      <c r="W96" s="6">
        <f t="shared" si="28"/>
        <v>1.6434864679136939E-3</v>
      </c>
      <c r="X96" s="30">
        <f t="shared" si="6"/>
        <v>98.195293017457004</v>
      </c>
      <c r="Y96">
        <f t="shared" si="7"/>
        <v>98.630657286072918</v>
      </c>
      <c r="Z96" s="49">
        <f t="shared" si="8"/>
        <v>0.29642693561874373</v>
      </c>
      <c r="AA96" s="46">
        <f t="shared" si="9"/>
        <v>1.6637525871645678</v>
      </c>
      <c r="AB96" s="46">
        <f t="shared" si="10"/>
        <v>-5.4042834192321365E-2</v>
      </c>
      <c r="AC96" s="51">
        <f>IF(R$58&gt;=AA$58,B$10,IF(K96&lt;K95,(Z96-D$10)*(1+1.25*(D$10-Z96)/MAX(Z$58:Z96)*B$10)+D$10,B$10))</f>
        <v>1.3370827491589099</v>
      </c>
      <c r="AD96" s="36">
        <f t="shared" si="11"/>
        <v>1.9161128360447852</v>
      </c>
      <c r="AE96" s="50">
        <f t="shared" si="12"/>
        <v>-5.0779383837836187E-2</v>
      </c>
      <c r="AF96" s="46">
        <f t="shared" si="13"/>
        <v>1.6434864679136939E-3</v>
      </c>
      <c r="AG96" s="50">
        <f t="shared" si="14"/>
        <v>98.195293017457004</v>
      </c>
      <c r="AH96" s="6">
        <f t="shared" si="15"/>
        <v>2.0084077942924298E-3</v>
      </c>
      <c r="AI96" s="6"/>
      <c r="AJ96" s="6"/>
    </row>
    <row r="97" spans="1:36">
      <c r="A97" s="6">
        <f>IF(J96/A96&lt;=0.99*$B$10,IF(A96&gt;A95,IF(D$5&gt;0,$A96+($D$7-$D$3)/401,IF(J96/A96&gt;1.01*D$10,A96-($D$7-$D$3)/401,A96)),IF(D$5&lt;0,$A96+($D$7-$D$3)/401,IF(J96/A96&gt;1.01*D$10,A96-($D$7-$D$3)/401,A96))),IF(K96&gt;$B$6,IF(B$10&gt;D$10,IF(J96/A96&gt;1.01*D$10,A96-($D$7-$D$3)/401,A96),A96),IF(MAX(J$58:J96)&lt;0.99*$B$10*(A96^$K$49*(K96-A96))^(1/(1+$K$49))*($K$49^(1/(1+$K$49))),$A96+($D$7-$D$3)/401,IF(J96/A96&gt;1.01*$D$10,$A96-($D$7-$D$3)/401,A96))))</f>
        <v>333.60458229426456</v>
      </c>
      <c r="B97" s="6">
        <f t="shared" si="0"/>
        <v>100.81374688279368</v>
      </c>
      <c r="C97" s="6">
        <f t="shared" si="16"/>
        <v>3.6180266460781291E-2</v>
      </c>
      <c r="D97" s="6">
        <f t="shared" si="17"/>
        <v>80.110555836855426</v>
      </c>
      <c r="E97" s="33">
        <f t="shared" si="1"/>
        <v>1.7975845542621379E-2</v>
      </c>
      <c r="F97" s="6">
        <f t="shared" si="2"/>
        <v>50832.324758755305</v>
      </c>
      <c r="G97" s="6">
        <f t="shared" si="3"/>
        <v>3314473.4270573584</v>
      </c>
      <c r="H97" s="33">
        <f t="shared" si="18"/>
        <v>7.0058848813683904E-4</v>
      </c>
      <c r="I97" s="33">
        <f t="shared" si="19"/>
        <v>8.2308186771156292E-6</v>
      </c>
      <c r="J97" s="6">
        <f t="shared" si="20"/>
        <v>101.19153936060015</v>
      </c>
      <c r="K97" s="38">
        <f>IF(J97&lt;$B$10*(A96^$K$49*(MAX(K$58:K96)-A96))^(1/(1+$K$49))*($K$49^(1/(1+$K$49))),IF(J97/A97&gt;D$10,IF(MAX(J$58:J96)&lt;0.99*$B$10*(A96^$K$49*(K96-A96))^(1/(1+$K$49))*($K$49^(1/(1+$K$49))),MAX(K$58:K96),((J97/$B$10)^(1+$K$49)/(A97^($K$49)*$K$49))+A97),MAX(K$58:K96)),((J97/$B$10)^(1+$K$49)/(A97^($K$49)*$K$49))+A97)</f>
        <v>350.77337774885535</v>
      </c>
      <c r="L97" s="33">
        <f>IF(K97&lt;K96,AE96*(MAX(Z$58:Z96)-J96/A96)/(J96/A96/D$10-1)/(1+1*(MAX(Z$58:Z96)-J96/A96)/(J96/A96/D$10-1))+B$3-B$4,AE96*(J97/A97/B$10)/(C$27+J97/A97/B$10))</f>
        <v>-1.850002781254829E-3</v>
      </c>
      <c r="M97" s="45">
        <f t="shared" si="21"/>
        <v>-1.643415028916556E-4</v>
      </c>
      <c r="N97" s="46">
        <f t="shared" si="22"/>
        <v>1.6261197338674983E-3</v>
      </c>
      <c r="O97" s="37"/>
      <c r="P97" s="37">
        <f t="shared" si="23"/>
        <v>6.3704318952785121E-4</v>
      </c>
      <c r="Q97" s="47">
        <f t="shared" si="4"/>
        <v>1.4617782309758428E-3</v>
      </c>
      <c r="R97" s="6">
        <f t="shared" si="24"/>
        <v>1.6096180592360614</v>
      </c>
      <c r="S97" s="6">
        <f t="shared" si="5"/>
        <v>1.5936845260471002</v>
      </c>
      <c r="T97" s="6">
        <f t="shared" si="25"/>
        <v>2.0644365380382969E-3</v>
      </c>
      <c r="U97" s="48">
        <f t="shared" si="26"/>
        <v>3.2596007319639673E-4</v>
      </c>
      <c r="V97" s="6">
        <f t="shared" si="27"/>
        <v>1.0081869063812536E-3</v>
      </c>
      <c r="W97" s="6">
        <f t="shared" si="28"/>
        <v>1.6963324190606859E-3</v>
      </c>
      <c r="X97" s="30">
        <f t="shared" si="6"/>
        <v>100.81374688279368</v>
      </c>
      <c r="Y97">
        <f t="shared" si="7"/>
        <v>101.19153936060015</v>
      </c>
      <c r="Z97" s="49">
        <f t="shared" si="8"/>
        <v>0.3033277860414445</v>
      </c>
      <c r="AA97" s="46">
        <f t="shared" si="9"/>
        <v>1.6636811073075994</v>
      </c>
      <c r="AB97" s="46">
        <f t="shared" si="10"/>
        <v>-5.4063048071538056E-2</v>
      </c>
      <c r="AC97" s="51">
        <f>IF(R$58&gt;=AA$58,B$10,IF(K97&lt;K96,(Z97-D$10)*(1+1.25*(D$10-Z97)/MAX(Z$58:Z97)*B$10)+D$10,B$10))</f>
        <v>1.3370827491589099</v>
      </c>
      <c r="AD97" s="36">
        <f t="shared" si="11"/>
        <v>1.9119209592553141</v>
      </c>
      <c r="AE97" s="50">
        <f t="shared" si="12"/>
        <v>-5.0972580249731628E-2</v>
      </c>
      <c r="AF97" s="46">
        <f t="shared" si="13"/>
        <v>1.6963324190606859E-3</v>
      </c>
      <c r="AG97" s="50">
        <f t="shared" si="14"/>
        <v>100.81374688279368</v>
      </c>
      <c r="AH97" s="6">
        <f t="shared" si="15"/>
        <v>2.0644365380382969E-3</v>
      </c>
      <c r="AI97" s="6"/>
      <c r="AJ97" s="6"/>
    </row>
    <row r="98" spans="1:36">
      <c r="A98" s="6">
        <f>IF(J97/A97&lt;=0.99*$B$10,IF(A97&gt;A96,IF(D$5&gt;0,$A97+($D$7-$D$3)/401,IF(J97/A97&gt;1.01*D$10,A97-($D$7-$D$3)/401,A97)),IF(D$5&lt;0,$A97+($D$7-$D$3)/401,IF(J97/A97&gt;1.01*D$10,A97-($D$7-$D$3)/401,A97))),IF(K97&gt;$B$6,IF(B$10&gt;D$10,IF(J97/A97&gt;1.01*D$10,A97-($D$7-$D$3)/401,A97),A97),IF(MAX(J$58:J97)&lt;0.99*$B$10*(A97^$K$49*(K97-A97))^(1/(1+$K$49))*($K$49^(1/(1+$K$49))),$A97+($D$7-$D$3)/401,IF(J97/A97&gt;1.01*$D$10,$A97-($D$7-$D$3)/401,A97))))</f>
        <v>334.47740024937679</v>
      </c>
      <c r="B98" s="6">
        <f t="shared" si="0"/>
        <v>103.43220074813036</v>
      </c>
      <c r="C98" s="6">
        <f t="shared" si="16"/>
        <v>3.7894169999668215E-2</v>
      </c>
      <c r="D98" s="6">
        <f t="shared" si="17"/>
        <v>86.140434285911198</v>
      </c>
      <c r="E98" s="33">
        <f t="shared" si="1"/>
        <v>1.7976851329464263E-2</v>
      </c>
      <c r="F98" s="6">
        <f t="shared" si="2"/>
        <v>50965.144882359353</v>
      </c>
      <c r="G98" s="6">
        <f t="shared" si="3"/>
        <v>3321145.2475062362</v>
      </c>
      <c r="H98" s="33">
        <f t="shared" si="18"/>
        <v>7.1734952959876452E-4</v>
      </c>
      <c r="I98" s="33">
        <f t="shared" si="19"/>
        <v>8.8372376233682972E-6</v>
      </c>
      <c r="J98" s="6">
        <f t="shared" si="20"/>
        <v>103.74754746926283</v>
      </c>
      <c r="K98" s="38">
        <f>IF(J98&lt;$B$10*(A97^$K$49*(MAX(K$58:K97)-A97))^(1/(1+$K$49))*($K$49^(1/(1+$K$49))),IF(J98/A98&gt;D$10,IF(MAX(J$58:J97)&lt;0.99*$B$10*(A97^$K$49*(K97-A97))^(1/(1+$K$49))*($K$49^(1/(1+$K$49))),MAX(K$58:K97),((J98/$B$10)^(1+$K$49)/(A98^($K$49)*$K$49))+A98),MAX(K$58:K97)),((J98/$B$10)^(1+$K$49)/(A98^($K$49)*$K$49))+A98)</f>
        <v>352.47739290211342</v>
      </c>
      <c r="L98" s="33">
        <f>IF(K98&lt;K97,AE97*(MAX(Z$58:Z97)-J97/A97)/(J97/A97/D$10-1)/(1+1*(MAX(Z$58:Z97)-J97/A97)/(J97/A97/D$10-1))+B$3-B$4,AE97*(J98/A98/B$10)/(C$27+J98/A98/B$10))</f>
        <v>-1.8974190597117904E-3</v>
      </c>
      <c r="M98" s="45">
        <f t="shared" si="21"/>
        <v>-1.7353660360043039E-4</v>
      </c>
      <c r="N98" s="46">
        <f t="shared" si="22"/>
        <v>1.6765192736432732E-3</v>
      </c>
      <c r="O98" s="37"/>
      <c r="P98" s="37">
        <f t="shared" si="23"/>
        <v>6.5272062992441588E-4</v>
      </c>
      <c r="Q98" s="47">
        <f t="shared" si="4"/>
        <v>1.5029826700428428E-3</v>
      </c>
      <c r="R98" s="6">
        <f t="shared" si="24"/>
        <v>1.6095265011356334</v>
      </c>
      <c r="S98" s="6">
        <f t="shared" si="5"/>
        <v>1.5935953609926292</v>
      </c>
      <c r="T98" s="6">
        <f t="shared" si="25"/>
        <v>2.1203855373626151E-3</v>
      </c>
      <c r="U98" s="48">
        <f t="shared" si="26"/>
        <v>3.444431863249804E-4</v>
      </c>
      <c r="V98" s="6">
        <f t="shared" si="27"/>
        <v>1.0428084183858753E-3</v>
      </c>
      <c r="W98" s="6">
        <f t="shared" si="28"/>
        <v>1.749603597506747E-3</v>
      </c>
      <c r="X98" s="30">
        <f t="shared" si="6"/>
        <v>103.43220074813036</v>
      </c>
      <c r="Y98">
        <f t="shared" si="7"/>
        <v>103.74754746926283</v>
      </c>
      <c r="Z98" s="49">
        <f t="shared" si="8"/>
        <v>0.31017804907569724</v>
      </c>
      <c r="AA98" s="46">
        <f t="shared" si="9"/>
        <v>1.6636098172800089</v>
      </c>
      <c r="AB98" s="46">
        <f t="shared" si="10"/>
        <v>-5.4083316144375448E-2</v>
      </c>
      <c r="AC98" s="51">
        <f>IF(R$58&gt;=AA$58,B$10,IF(K98&lt;K97,(Z98-D$10)*(1+1.25*(D$10-Z98)/MAX(Z$58:Z98)*B$10)+D$10,B$10))</f>
        <v>1.3370827491589099</v>
      </c>
      <c r="AD98" s="36">
        <f t="shared" si="11"/>
        <v>1.9076829271727742</v>
      </c>
      <c r="AE98" s="50">
        <f t="shared" si="12"/>
        <v>-5.1169432613066071E-2</v>
      </c>
      <c r="AF98" s="46">
        <f t="shared" si="13"/>
        <v>1.749603597506747E-3</v>
      </c>
      <c r="AG98" s="50">
        <f t="shared" si="14"/>
        <v>103.43220074813036</v>
      </c>
      <c r="AH98" s="6">
        <f t="shared" si="15"/>
        <v>2.1203855373626151E-3</v>
      </c>
      <c r="AI98" s="6"/>
      <c r="AJ98" s="6"/>
    </row>
    <row r="99" spans="1:36">
      <c r="A99" s="6">
        <f>IF(J98/A98&lt;=0.99*$B$10,IF(A98&gt;A97,IF(D$5&gt;0,$A98+($D$7-$D$3)/401,IF(J98/A98&gt;1.01*D$10,A98-($D$7-$D$3)/401,A98)),IF(D$5&lt;0,$A98+($D$7-$D$3)/401,IF(J98/A98&gt;1.01*D$10,A98-($D$7-$D$3)/401,A98))),IF(K98&gt;$B$6,IF(B$10&gt;D$10,IF(J98/A98&gt;1.01*D$10,A98-($D$7-$D$3)/401,A98),A98),IF(MAX(J$58:J98)&lt;0.99*$B$10*(A98^$K$49*(K98-A98))^(1/(1+$K$49))*($K$49^(1/(1+$K$49))),$A98+($D$7-$D$3)/401,IF(J98/A98&gt;1.01*$D$10,$A98-($D$7-$D$3)/401,A98))))</f>
        <v>335.35021820448901</v>
      </c>
      <c r="B99" s="6">
        <f t="shared" si="0"/>
        <v>106.05065461346703</v>
      </c>
      <c r="C99" s="6">
        <f t="shared" si="16"/>
        <v>3.963820318922967E-2</v>
      </c>
      <c r="D99" s="6">
        <f t="shared" si="17"/>
        <v>92.439977438916415</v>
      </c>
      <c r="E99" s="33">
        <f t="shared" si="1"/>
        <v>1.7977855518421682E-2</v>
      </c>
      <c r="F99" s="6">
        <f t="shared" si="2"/>
        <v>51097.965005963379</v>
      </c>
      <c r="G99" s="6">
        <f t="shared" si="3"/>
        <v>3327817.0679551139</v>
      </c>
      <c r="H99" s="33">
        <f t="shared" si="18"/>
        <v>7.3403458034759653E-4</v>
      </c>
      <c r="I99" s="33">
        <f t="shared" si="19"/>
        <v>9.4695037728976282E-6</v>
      </c>
      <c r="J99" s="6">
        <f t="shared" si="20"/>
        <v>106.29861555561405</v>
      </c>
      <c r="K99" s="38">
        <f>IF(J99&lt;$B$10*(A98^$K$49*(MAX(K$58:K98)-A98))^(1/(1+$K$49))*($K$49^(1/(1+$K$49))),IF(J99/A99&gt;D$10,IF(MAX(J$58:J98)&lt;0.99*$B$10*(A98^$K$49*(K98-A98))^(1/(1+$K$49))*($K$49^(1/(1+$K$49))),MAX(K$58:K98),((J99/$B$10)^(1+$K$49)/(A99^($K$49)*$K$49))+A99),MAX(K$58:K98)),((J99/$B$10)^(1+$K$49)/(A99^($K$49)*$K$49))+A99)</f>
        <v>354.19712366165493</v>
      </c>
      <c r="L99" s="33">
        <f>IF(K99&lt;K98,AE98*(MAX(Z$58:Z98)-J98/A98)/(J98/A98/D$10-1)/(1+1*(MAX(Z$58:Z98)-J98/A98)/(J98/A98/D$10-1))+B$3-B$4,AE98*(J99/A99/B$10)/(C$27+J99/A99/B$10))</f>
        <v>-1.9449163874018516E-3</v>
      </c>
      <c r="M99" s="45">
        <f t="shared" si="21"/>
        <v>-1.8300272260643387E-4</v>
      </c>
      <c r="N99" s="46">
        <f t="shared" si="22"/>
        <v>1.7271372016427124E-3</v>
      </c>
      <c r="O99" s="37"/>
      <c r="P99" s="37">
        <f t="shared" si="23"/>
        <v>6.6835721338677435E-4</v>
      </c>
      <c r="Q99" s="47">
        <f t="shared" si="4"/>
        <v>1.5441344790362785E-3</v>
      </c>
      <c r="R99" s="6">
        <f t="shared" si="24"/>
        <v>1.609435098713019</v>
      </c>
      <c r="S99" s="6">
        <f t="shared" si="5"/>
        <v>1.5935063475470344</v>
      </c>
      <c r="T99" s="6">
        <f t="shared" si="25"/>
        <v>2.1762425307837183E-3</v>
      </c>
      <c r="U99" s="48">
        <f t="shared" si="26"/>
        <v>3.6346128675000811E-4</v>
      </c>
      <c r="V99" s="6">
        <f t="shared" si="27"/>
        <v>1.0778811054736597E-3</v>
      </c>
      <c r="W99" s="6">
        <f t="shared" si="28"/>
        <v>1.8032952824015658E-3</v>
      </c>
      <c r="X99" s="30">
        <f t="shared" si="6"/>
        <v>106.05065461346703</v>
      </c>
      <c r="Y99">
        <f t="shared" si="7"/>
        <v>106.29861555561405</v>
      </c>
      <c r="Z99" s="49">
        <f t="shared" si="8"/>
        <v>0.31697792273627073</v>
      </c>
      <c r="AA99" s="46">
        <f t="shared" si="9"/>
        <v>1.6635387160842758</v>
      </c>
      <c r="AB99" s="46">
        <f t="shared" si="10"/>
        <v>-5.4103617371256796E-2</v>
      </c>
      <c r="AC99" s="51">
        <f>IF(R$58&gt;=AA$58,B$10,IF(K99&lt;K98,(Z99-D$10)*(1+1.25*(D$10-Z99)/MAX(Z$58:Z99)*B$10)+D$10,B$10))</f>
        <v>1.3370827491589099</v>
      </c>
      <c r="AD99" s="36">
        <f t="shared" si="11"/>
        <v>1.9034014553860168</v>
      </c>
      <c r="AE99" s="50">
        <f t="shared" si="12"/>
        <v>-5.1369885791357726E-2</v>
      </c>
      <c r="AF99" s="46">
        <f t="shared" si="13"/>
        <v>1.8032952824015658E-3</v>
      </c>
      <c r="AG99" s="50">
        <f t="shared" si="14"/>
        <v>106.05065461346703</v>
      </c>
      <c r="AH99" s="6">
        <f t="shared" si="15"/>
        <v>2.1762425307837183E-3</v>
      </c>
      <c r="AI99" s="6"/>
      <c r="AJ99" s="6"/>
    </row>
    <row r="100" spans="1:36">
      <c r="A100" s="6">
        <f>IF(J99/A99&lt;=0.99*$B$10,IF(A99&gt;A98,IF(D$5&gt;0,$A99+($D$7-$D$3)/401,IF(J99/A99&gt;1.01*D$10,A99-($D$7-$D$3)/401,A99)),IF(D$5&lt;0,$A99+($D$7-$D$3)/401,IF(J99/A99&gt;1.01*D$10,A99-($D$7-$D$3)/401,A99))),IF(K99&gt;$B$6,IF(B$10&gt;D$10,IF(J99/A99&gt;1.01*D$10,A99-($D$7-$D$3)/401,A99),A99),IF(MAX(J$58:J99)&lt;0.99*$B$10*(A99^$K$49*(K99-A99))^(1/(1+$K$49))*($K$49^(1/(1+$K$49))),$A99+($D$7-$D$3)/401,IF(J99/A99&gt;1.01*$D$10,$A99-($D$7-$D$3)/401,A99))))</f>
        <v>336.22303615960124</v>
      </c>
      <c r="B100" s="6">
        <f t="shared" si="0"/>
        <v>108.66910847880371</v>
      </c>
      <c r="C100" s="6">
        <f t="shared" si="16"/>
        <v>4.1411728029261151E-2</v>
      </c>
      <c r="D100" s="6">
        <f t="shared" si="17"/>
        <v>99.012608564214077</v>
      </c>
      <c r="E100" s="33">
        <f t="shared" si="1"/>
        <v>1.7978857894739922E-2</v>
      </c>
      <c r="F100" s="6">
        <f t="shared" si="2"/>
        <v>51230.785129567419</v>
      </c>
      <c r="G100" s="6">
        <f t="shared" si="3"/>
        <v>3334488.8884039917</v>
      </c>
      <c r="H100" s="33">
        <f t="shared" si="18"/>
        <v>7.5064362298493225E-4</v>
      </c>
      <c r="I100" s="33">
        <f t="shared" si="19"/>
        <v>1.0127856379734921E-5</v>
      </c>
      <c r="J100" s="6">
        <f t="shared" si="20"/>
        <v>108.84468039400946</v>
      </c>
      <c r="K100" s="38">
        <f>IF(J100&lt;$B$10*(A99^$K$49*(MAX(K$58:K99)-A99))^(1/(1+$K$49))*($K$49^(1/(1+$K$49))),IF(J100/A100&gt;D$10,IF(MAX(J$58:J99)&lt;0.99*$B$10*(A99^$K$49*(K99-A99))^(1/(1+$K$49))*($K$49^(1/(1+$K$49))),MAX(K$58:K99),((J100/$B$10)^(1+$K$49)/(A100^($K$49)*$K$49))+A100),MAX(K$58:K99)),((J100/$B$10)^(1+$K$49)/(A100^($K$49)*$K$49))+A100)</f>
        <v>355.93229894581611</v>
      </c>
      <c r="L100" s="33">
        <f>IF(K100&lt;K99,AE99*(MAX(Z$58:Z99)-J99/A99)/(J99/A99/D$10-1)/(1+1*(MAX(Z$58:Z99)-J99/A99)/(J99/A99/D$10-1))+B$3-B$4,AE99*(J100/A100/B$10)/(C$27+J100/A100/B$10))</f>
        <v>-1.9924998673984066E-3</v>
      </c>
      <c r="M100" s="45">
        <f t="shared" si="21"/>
        <v>-1.9273992378001549E-4</v>
      </c>
      <c r="N100" s="46">
        <f t="shared" si="22"/>
        <v>1.7779612412635896E-3</v>
      </c>
      <c r="O100" s="37"/>
      <c r="P100" s="37">
        <f t="shared" si="23"/>
        <v>6.8395315231567695E-4</v>
      </c>
      <c r="Q100" s="47">
        <f t="shared" si="4"/>
        <v>1.5852213174835741E-3</v>
      </c>
      <c r="R100" s="6">
        <f t="shared" si="24"/>
        <v>1.6093438714616173</v>
      </c>
      <c r="S100" s="6">
        <f t="shared" si="5"/>
        <v>1.5934175046942181</v>
      </c>
      <c r="T100" s="6">
        <f t="shared" si="25"/>
        <v>2.2319955894100963E-3</v>
      </c>
      <c r="U100" s="48">
        <f t="shared" si="26"/>
        <v>3.8301355739975236E-4</v>
      </c>
      <c r="V100" s="6">
        <f t="shared" si="27"/>
        <v>1.1134041516631542E-3</v>
      </c>
      <c r="W100" s="6">
        <f t="shared" si="28"/>
        <v>1.8574026814665197E-3</v>
      </c>
      <c r="X100" s="30">
        <f t="shared" si="6"/>
        <v>108.66910847880371</v>
      </c>
      <c r="Y100">
        <f t="shared" si="7"/>
        <v>108.84468039400946</v>
      </c>
      <c r="Z100" s="49">
        <f t="shared" si="8"/>
        <v>0.32372761140120732</v>
      </c>
      <c r="AA100" s="46">
        <f t="shared" si="9"/>
        <v>1.6634678027306984</v>
      </c>
      <c r="AB100" s="46">
        <f t="shared" si="10"/>
        <v>-5.4123931269081105E-2</v>
      </c>
      <c r="AC100" s="51">
        <f>IF(R$58&gt;=AA$58,B$10,IF(K100&lt;K99,(Z100-D$10)*(1+1.25*(D$10-Z100)/MAX(Z$58:Z100)*B$10)+D$10,B$10))</f>
        <v>1.3370827491589099</v>
      </c>
      <c r="AD100" s="36">
        <f t="shared" si="11"/>
        <v>1.8990791942441798</v>
      </c>
      <c r="AE100" s="50">
        <f t="shared" si="12"/>
        <v>-5.1573885795363886E-2</v>
      </c>
      <c r="AF100" s="46">
        <f t="shared" si="13"/>
        <v>1.8574026814665197E-3</v>
      </c>
      <c r="AG100" s="50">
        <f t="shared" si="14"/>
        <v>108.66910847880371</v>
      </c>
      <c r="AH100" s="6">
        <f t="shared" si="15"/>
        <v>2.2319955894100963E-3</v>
      </c>
      <c r="AI100" s="6"/>
      <c r="AJ100" s="6"/>
    </row>
    <row r="101" spans="1:36">
      <c r="A101" s="6">
        <f>IF(J100/A100&lt;=0.99*$B$10,IF(A100&gt;A99,IF(D$5&gt;0,$A100+($D$7-$D$3)/401,IF(J100/A100&gt;1.01*D$10,A100-($D$7-$D$3)/401,A100)),IF(D$5&lt;0,$A100+($D$7-$D$3)/401,IF(J100/A100&gt;1.01*D$10,A100-($D$7-$D$3)/401,A100))),IF(K100&gt;$B$6,IF(B$10&gt;D$10,IF(J100/A100&gt;1.01*D$10,A100-($D$7-$D$3)/401,A100),A100),IF(MAX(J$58:J100)&lt;0.99*$B$10*(A100^$K$49*(K100-A100))^(1/(1+$K$49))*($K$49^(1/(1+$K$49))),$A100+($D$7-$D$3)/401,IF(J100/A100&gt;1.01*$D$10,$A100-($D$7-$D$3)/401,A100))))</f>
        <v>337.09585411471346</v>
      </c>
      <c r="B101" s="6">
        <f t="shared" si="0"/>
        <v>111.28756234414038</v>
      </c>
      <c r="C101" s="6">
        <f t="shared" si="16"/>
        <v>4.3214108008653621E-2</v>
      </c>
      <c r="D101" s="6">
        <f t="shared" si="17"/>
        <v>105.86159773504994</v>
      </c>
      <c r="E101" s="33">
        <f t="shared" si="1"/>
        <v>1.7979858249564811E-2</v>
      </c>
      <c r="F101" s="6">
        <f t="shared" si="2"/>
        <v>51363.605253171445</v>
      </c>
      <c r="G101" s="6">
        <f t="shared" si="3"/>
        <v>3341160.7088528699</v>
      </c>
      <c r="H101" s="33">
        <f t="shared" si="18"/>
        <v>7.6717665844184169E-4</v>
      </c>
      <c r="I101" s="33">
        <f t="shared" si="19"/>
        <v>1.0812517947574586E-5</v>
      </c>
      <c r="J101" s="6">
        <f t="shared" si="20"/>
        <v>111.3856815551068</v>
      </c>
      <c r="K101" s="38">
        <f>IF(J101&lt;$B$10*(A100^$K$49*(MAX(K$58:K100)-A100))^(1/(1+$K$49))*($K$49^(1/(1+$K$49))),IF(J101/A101&gt;D$10,IF(MAX(J$58:J100)&lt;0.99*$B$10*(A100^$K$49*(K100-A100))^(1/(1+$K$49))*($K$49^(1/(1+$K$49))),MAX(K$58:K100),((J101/$B$10)^(1+$K$49)/(A101^($K$49)*$K$49))+A101),MAX(K$58:K100)),((J101/$B$10)^(1+$K$49)/(A101^($K$49)*$K$49))+A101)</f>
        <v>357.68264962439389</v>
      </c>
      <c r="L101" s="33">
        <f>IF(K101&lt;K100,AE100*(MAX(Z$58:Z100)-J100/A100)/(J100/A100/D$10-1)/(1+1*(MAX(Z$58:Z100)-J100/A100)/(J100/A100/D$10-1))+B$3-B$4,AE100*(J101/A101/B$10)/(C$27+J101/A101/B$10))</f>
        <v>-2.0401743774522987E-3</v>
      </c>
      <c r="M101" s="45">
        <f t="shared" si="21"/>
        <v>-2.0274817994994431E-4</v>
      </c>
      <c r="N101" s="46">
        <f t="shared" si="22"/>
        <v>1.8289793627132075E-3</v>
      </c>
      <c r="O101" s="37"/>
      <c r="P101" s="37">
        <f t="shared" si="23"/>
        <v>6.9950865745987338E-4</v>
      </c>
      <c r="Q101" s="47">
        <f t="shared" si="4"/>
        <v>1.6262311827632632E-3</v>
      </c>
      <c r="R101" s="6">
        <f t="shared" si="24"/>
        <v>1.6092528383293887</v>
      </c>
      <c r="S101" s="6">
        <f t="shared" si="5"/>
        <v>1.5933288508868988</v>
      </c>
      <c r="T101" s="6">
        <f t="shared" si="25"/>
        <v>2.2876331150793491E-3</v>
      </c>
      <c r="U101" s="48">
        <f t="shared" si="26"/>
        <v>4.0309898630364819E-4</v>
      </c>
      <c r="V101" s="6">
        <f t="shared" si="27"/>
        <v>1.149376567289927E-3</v>
      </c>
      <c r="W101" s="6">
        <f t="shared" si="28"/>
        <v>1.9119209389830433E-3</v>
      </c>
      <c r="X101" s="30">
        <f t="shared" si="6"/>
        <v>111.28756234414038</v>
      </c>
      <c r="Y101">
        <f t="shared" si="7"/>
        <v>111.3856815551068</v>
      </c>
      <c r="Z101" s="49">
        <f t="shared" si="8"/>
        <v>0.33042732562709698</v>
      </c>
      <c r="AA101" s="46">
        <f t="shared" si="9"/>
        <v>1.6633970762373169</v>
      </c>
      <c r="AB101" s="46">
        <f t="shared" si="10"/>
        <v>-5.4144237907928217E-2</v>
      </c>
      <c r="AC101" s="51">
        <f>IF(R$58&gt;=AA$58,B$10,IF(K101&lt;K100,(Z101-D$10)*(1+1.25*(D$10-Z101)/MAX(Z$58:Z101)*B$10)+D$10,B$10))</f>
        <v>1.3370827491589099</v>
      </c>
      <c r="AD101" s="36">
        <f t="shared" si="11"/>
        <v>1.8947187287550262</v>
      </c>
      <c r="AE101" s="50">
        <f t="shared" si="12"/>
        <v>-5.1781379751042723E-2</v>
      </c>
      <c r="AF101" s="46">
        <f t="shared" si="13"/>
        <v>1.9119209389830433E-3</v>
      </c>
      <c r="AG101" s="50">
        <f t="shared" si="14"/>
        <v>111.28756234414038</v>
      </c>
      <c r="AH101" s="6">
        <f t="shared" si="15"/>
        <v>2.2876331150793491E-3</v>
      </c>
      <c r="AI101" s="6"/>
      <c r="AJ101" s="6"/>
    </row>
    <row r="102" spans="1:36">
      <c r="A102" s="6">
        <f>IF(J101/A101&lt;=0.99*$B$10,IF(A101&gt;A100,IF(D$5&gt;0,$A101+($D$7-$D$3)/401,IF(J101/A101&gt;1.01*D$10,A101-($D$7-$D$3)/401,A101)),IF(D$5&lt;0,$A101+($D$7-$D$3)/401,IF(J101/A101&gt;1.01*D$10,A101-($D$7-$D$3)/401,A101))),IF(K101&gt;$B$6,IF(B$10&gt;D$10,IF(J101/A101&gt;1.01*D$10,A101-($D$7-$D$3)/401,A101),A101),IF(MAX(J$58:J101)&lt;0.99*$B$10*(A101^$K$49*(K101-A101))^(1/(1+$K$49))*($K$49^(1/(1+$K$49))),$A101+($D$7-$D$3)/401,IF(J101/A101&gt;1.01*$D$10,$A101-($D$7-$D$3)/401,A101))))</f>
        <v>337.96867206982569</v>
      </c>
      <c r="B102" s="6">
        <f t="shared" si="0"/>
        <v>113.90601620947706</v>
      </c>
      <c r="C102" s="6">
        <f t="shared" si="16"/>
        <v>4.5044708011953906E-2</v>
      </c>
      <c r="D102" s="6">
        <f t="shared" si="17"/>
        <v>112.9900637917563</v>
      </c>
      <c r="E102" s="33">
        <f t="shared" si="1"/>
        <v>1.7980856379904535E-2</v>
      </c>
      <c r="F102" s="6">
        <f t="shared" si="2"/>
        <v>51496.425376775493</v>
      </c>
      <c r="G102" s="6">
        <f t="shared" si="3"/>
        <v>3347832.5293017477</v>
      </c>
      <c r="H102" s="33">
        <f t="shared" si="18"/>
        <v>7.8363370556191548E-4</v>
      </c>
      <c r="I102" s="33">
        <f t="shared" si="19"/>
        <v>1.1523694559324957E-5</v>
      </c>
      <c r="J102" s="6">
        <f t="shared" si="20"/>
        <v>113.92156137083174</v>
      </c>
      <c r="K102" s="38">
        <f>IF(J102&lt;$B$10*(A101^$K$49*(MAX(K$58:K101)-A101))^(1/(1+$K$49))*($K$49^(1/(1+$K$49))),IF(J102/A102&gt;D$10,IF(MAX(J$58:J101)&lt;0.99*$B$10*(A101^$K$49*(K101-A101))^(1/(1+$K$49))*($K$49^(1/(1+$K$49))),MAX(K$58:K101),((J102/$B$10)^(1+$K$49)/(A102^($K$49)*$K$49))+A102),MAX(K$58:K101)),((J102/$B$10)^(1+$K$49)/(A102^($K$49)*$K$49))+A102)</f>
        <v>359.44790860813333</v>
      </c>
      <c r="L102" s="33">
        <f>IF(K102&lt;K101,AE101*(MAX(Z$58:Z101)-J101/A101)/(J101/A101/D$10-1)/(1+1*(MAX(Z$58:Z101)-J101/A101)/(J101/A101/D$10-1))+B$3-B$4,AE101*(J102/A102/B$10)/(C$27+J102/A102/B$10))</f>
        <v>-2.0879445781199378E-3</v>
      </c>
      <c r="M102" s="45">
        <f t="shared" si="21"/>
        <v>-2.1302737634386283E-4</v>
      </c>
      <c r="N102" s="46">
        <f t="shared" si="22"/>
        <v>1.880179784226796E-3</v>
      </c>
      <c r="O102" s="37"/>
      <c r="P102" s="37">
        <f t="shared" si="23"/>
        <v>7.1502393793320036E-4</v>
      </c>
      <c r="Q102" s="47">
        <f t="shared" si="4"/>
        <v>1.667152407882933E-3</v>
      </c>
      <c r="R102" s="6">
        <f t="shared" si="24"/>
        <v>1.6091620177225778</v>
      </c>
      <c r="S102" s="6">
        <f t="shared" si="5"/>
        <v>1.5932404040502397</v>
      </c>
      <c r="T102" s="6">
        <f t="shared" si="25"/>
        <v>2.3431438381857957E-3</v>
      </c>
      <c r="U102" s="48">
        <f t="shared" si="26"/>
        <v>4.2371637561340164E-4</v>
      </c>
      <c r="V102" s="6">
        <f t="shared" si="27"/>
        <v>1.1857971974627329E-3</v>
      </c>
      <c r="W102" s="6">
        <f t="shared" si="28"/>
        <v>1.9668451435246649E-3</v>
      </c>
      <c r="X102" s="30">
        <f t="shared" si="6"/>
        <v>113.90601620947706</v>
      </c>
      <c r="Y102">
        <f t="shared" si="7"/>
        <v>113.92156137083174</v>
      </c>
      <c r="Z102" s="49">
        <f t="shared" si="8"/>
        <v>0.33707728196563463</v>
      </c>
      <c r="AA102" s="46">
        <f t="shared" si="9"/>
        <v>1.6633265356298301</v>
      </c>
      <c r="AB102" s="46">
        <f t="shared" si="10"/>
        <v>-5.4164517907252296E-2</v>
      </c>
      <c r="AC102" s="51">
        <f>IF(R$58&gt;=AA$58,B$10,IF(K102&lt;K101,(Z102-D$10)*(1+1.25*(D$10-Z102)/MAX(Z$58:Z102)*B$10)+D$10,B$10))</f>
        <v>1.3370827491589099</v>
      </c>
      <c r="AD102" s="36">
        <f t="shared" si="11"/>
        <v>1.890322578573026</v>
      </c>
      <c r="AE102" s="50">
        <f t="shared" si="12"/>
        <v>-5.1992315869545197E-2</v>
      </c>
      <c r="AF102" s="46">
        <f t="shared" si="13"/>
        <v>1.9668451435246649E-3</v>
      </c>
      <c r="AG102" s="50">
        <f t="shared" si="14"/>
        <v>113.90601620947706</v>
      </c>
      <c r="AH102" s="6">
        <f t="shared" si="15"/>
        <v>2.3431438381857957E-3</v>
      </c>
      <c r="AI102" s="6"/>
      <c r="AJ102" s="6"/>
    </row>
    <row r="103" spans="1:36">
      <c r="A103" s="6">
        <f>IF(J102/A102&lt;=0.99*$B$10,IF(A102&gt;A101,IF(D$5&gt;0,$A102+($D$7-$D$3)/401,IF(J102/A102&gt;1.01*D$10,A102-($D$7-$D$3)/401,A102)),IF(D$5&lt;0,$A102+($D$7-$D$3)/401,IF(J102/A102&gt;1.01*D$10,A102-($D$7-$D$3)/401,A102))),IF(K102&gt;$B$6,IF(B$10&gt;D$10,IF(J102/A102&gt;1.01*D$10,A102-($D$7-$D$3)/401,A102),A102),IF(MAX(J$58:J102)&lt;0.99*$B$10*(A102^$K$49*(K102-A102))^(1/(1+$K$49))*($K$49^(1/(1+$K$49))),$A102+($D$7-$D$3)/401,IF(J102/A102&gt;1.01*$D$10,$A102-($D$7-$D$3)/401,A102))))</f>
        <v>338.84149002493791</v>
      </c>
      <c r="B103" s="6">
        <f t="shared" si="0"/>
        <v>116.52447007481373</v>
      </c>
      <c r="C103" s="6">
        <f t="shared" si="16"/>
        <v>4.6902894241802162E-2</v>
      </c>
      <c r="D103" s="6">
        <f t="shared" si="17"/>
        <v>120.40097633150316</v>
      </c>
      <c r="E103" s="33">
        <f t="shared" si="1"/>
        <v>1.7981852088587269E-2</v>
      </c>
      <c r="F103" s="6">
        <f t="shared" si="2"/>
        <v>51629.245500379518</v>
      </c>
      <c r="G103" s="6">
        <f t="shared" si="3"/>
        <v>3354504.3497506254</v>
      </c>
      <c r="H103" s="33">
        <f t="shared" si="18"/>
        <v>8.0001480068632729E-4</v>
      </c>
      <c r="I103" s="33">
        <f t="shared" si="19"/>
        <v>1.2261576206120129E-5</v>
      </c>
      <c r="J103" s="6">
        <f t="shared" si="20"/>
        <v>116.45226489882414</v>
      </c>
      <c r="K103" s="38">
        <f>IF(J103&lt;$B$10*(A102^$K$49*(MAX(K$58:K102)-A102))^(1/(1+$K$49))*($K$49^(1/(1+$K$49))),IF(J103/A103&gt;D$10,IF(MAX(J$58:J102)&lt;0.99*$B$10*(A102^$K$49*(K102-A102))^(1/(1+$K$49))*($K$49^(1/(1+$K$49))),MAX(K$58:K102),((J103/$B$10)^(1+$K$49)/(A103^($K$49)*$K$49))+A103),MAX(K$58:K102)),((J103/$B$10)^(1+$K$49)/(A103^($K$49)*$K$49))+A103)</f>
        <v>361.22781093428927</v>
      </c>
      <c r="L103" s="33">
        <f>IF(K103&lt;K102,AE102*(MAX(Z$58:Z102)-J102/A102)/(J102/A102/D$10-1)/(1+1*(MAX(Z$58:Z102)-J102/A102)/(J102/A102/D$10-1))+B$3-B$4,AE102*(J103/A103/B$10)/(C$27+J103/A103/B$10))</f>
        <v>-2.135814920656575E-3</v>
      </c>
      <c r="M103" s="45">
        <f t="shared" si="21"/>
        <v>-2.2357731397164608E-4</v>
      </c>
      <c r="N103" s="46">
        <f t="shared" si="22"/>
        <v>1.9315509729322371E-3</v>
      </c>
      <c r="O103" s="37"/>
      <c r="P103" s="37">
        <f t="shared" si="23"/>
        <v>7.3049920123144884E-4</v>
      </c>
      <c r="Q103" s="47">
        <f t="shared" si="4"/>
        <v>1.7079736589605912E-3</v>
      </c>
      <c r="R103" s="6">
        <f t="shared" si="24"/>
        <v>1.6090714275099141</v>
      </c>
      <c r="S103" s="6">
        <f t="shared" si="5"/>
        <v>1.593152181585936</v>
      </c>
      <c r="T103" s="6">
        <f t="shared" si="25"/>
        <v>2.3985168152201837E-3</v>
      </c>
      <c r="U103" s="48">
        <f t="shared" si="26"/>
        <v>4.448643504603825E-4</v>
      </c>
      <c r="V103" s="6">
        <f t="shared" si="27"/>
        <v>1.2226647303608148E-3</v>
      </c>
      <c r="W103" s="6">
        <f t="shared" si="28"/>
        <v>2.0221703354342093E-3</v>
      </c>
      <c r="X103" s="30">
        <f t="shared" si="6"/>
        <v>116.52447007481373</v>
      </c>
      <c r="Y103">
        <f t="shared" si="7"/>
        <v>116.45226489882414</v>
      </c>
      <c r="Z103" s="49">
        <f t="shared" si="8"/>
        <v>0.34367770278147913</v>
      </c>
      <c r="AA103" s="46">
        <f t="shared" si="9"/>
        <v>1.6632561799415153</v>
      </c>
      <c r="AB103" s="46">
        <f t="shared" si="10"/>
        <v>-5.4184752431601257E-2</v>
      </c>
      <c r="AC103" s="51">
        <f>IF(R$58&gt;=AA$58,B$10,IF(K103&lt;K102,(Z103-D$10)*(1+1.25*(D$10-Z103)/MAX(Z$58:Z103)*B$10)+D$10,B$10))</f>
        <v>1.3370827491589099</v>
      </c>
      <c r="AD103" s="36">
        <f t="shared" si="11"/>
        <v>1.8858931980756144</v>
      </c>
      <c r="AE103" s="50">
        <f t="shared" si="12"/>
        <v>-5.2206643419038398E-2</v>
      </c>
      <c r="AF103" s="46">
        <f t="shared" si="13"/>
        <v>2.0221703354342093E-3</v>
      </c>
      <c r="AG103" s="50">
        <f t="shared" si="14"/>
        <v>116.52447007481373</v>
      </c>
      <c r="AH103" s="6">
        <f t="shared" si="15"/>
        <v>2.3985168152201837E-3</v>
      </c>
      <c r="AI103" s="6"/>
      <c r="AJ103" s="6"/>
    </row>
    <row r="104" spans="1:36">
      <c r="A104" s="6">
        <f>IF(J103/A103&lt;=0.99*$B$10,IF(A103&gt;A102,IF(D$5&gt;0,$A103+($D$7-$D$3)/401,IF(J103/A103&gt;1.01*D$10,A103-($D$7-$D$3)/401,A103)),IF(D$5&lt;0,$A103+($D$7-$D$3)/401,IF(J103/A103&gt;1.01*D$10,A103-($D$7-$D$3)/401,A103))),IF(K103&gt;$B$6,IF(B$10&gt;D$10,IF(J103/A103&gt;1.01*D$10,A103-($D$7-$D$3)/401,A103),A103),IF(MAX(J$58:J103)&lt;0.99*$B$10*(A103^$K$49*(K103-A103))^(1/(1+$K$49))*($K$49^(1/(1+$K$49))),$A103+($D$7-$D$3)/401,IF(J103/A103&gt;1.01*$D$10,$A103-($D$7-$D$3)/401,A103))))</f>
        <v>339.71430798005014</v>
      </c>
      <c r="B104" s="6">
        <f t="shared" si="0"/>
        <v>119.14292394015041</v>
      </c>
      <c r="C104" s="6">
        <f t="shared" si="16"/>
        <v>4.8788034157076679E-2</v>
      </c>
      <c r="D104" s="6">
        <f t="shared" si="17"/>
        <v>128.09715772476517</v>
      </c>
      <c r="E104" s="33">
        <f t="shared" si="1"/>
        <v>1.7982845184213822E-2</v>
      </c>
      <c r="F104" s="6">
        <f t="shared" si="2"/>
        <v>51762.065623983559</v>
      </c>
      <c r="G104" s="6">
        <f t="shared" si="3"/>
        <v>3361176.1701995032</v>
      </c>
      <c r="H104" s="33">
        <f t="shared" si="18"/>
        <v>8.1631999724097635E-4</v>
      </c>
      <c r="I104" s="33">
        <f t="shared" si="19"/>
        <v>1.302633711571463E-5</v>
      </c>
      <c r="J104" s="6">
        <f t="shared" si="20"/>
        <v>118.97773988637989</v>
      </c>
      <c r="K104" s="38">
        <f>IF(J104&lt;$B$10*(A103^$K$49*(MAX(K$58:K103)-A103))^(1/(1+$K$49))*($K$49^(1/(1+$K$49))),IF(J104/A104&gt;D$10,IF(MAX(J$58:J103)&lt;0.99*$B$10*(A103^$K$49*(K103-A103))^(1/(1+$K$49))*($K$49^(1/(1+$K$49))),MAX(K$58:K103),((J104/$B$10)^(1+$K$49)/(A104^($K$49)*$K$49))+A104),MAX(K$58:K103)),((J104/$B$10)^(1+$K$49)/(A104^($K$49)*$K$49))+A104)</f>
        <v>363.02209384830383</v>
      </c>
      <c r="L104" s="33">
        <f>IF(K104&lt;K103,AE103*(MAX(Z$58:Z103)-J103/A103)/(J103/A103/D$10-1)/(1+1*(MAX(Z$58:Z103)-J103/A103)/(J103/A103/D$10-1))+B$3-B$4,AE103*(J104/A104/B$10)/(C$27+J104/A104/B$10))</f>
        <v>-2.1837896546823715E-3</v>
      </c>
      <c r="M104" s="45">
        <f t="shared" si="21"/>
        <v>-2.34397712950848E-4</v>
      </c>
      <c r="N104" s="46">
        <f t="shared" si="22"/>
        <v>1.9830816453770004E-3</v>
      </c>
      <c r="O104" s="37"/>
      <c r="P104" s="37">
        <f t="shared" si="23"/>
        <v>7.4593465324901409E-4</v>
      </c>
      <c r="Q104" s="47">
        <f t="shared" si="4"/>
        <v>1.7486839324261524E-3</v>
      </c>
      <c r="R104" s="6">
        <f t="shared" si="24"/>
        <v>1.6089810850272623</v>
      </c>
      <c r="S104" s="6">
        <f t="shared" si="5"/>
        <v>1.593064200376747</v>
      </c>
      <c r="T104" s="6">
        <f t="shared" si="25"/>
        <v>2.4537414260300413E-3</v>
      </c>
      <c r="U104" s="48">
        <f t="shared" si="26"/>
        <v>4.6654136764353004E-4</v>
      </c>
      <c r="V104" s="6">
        <f t="shared" si="27"/>
        <v>1.2599777053667407E-3</v>
      </c>
      <c r="W104" s="6">
        <f t="shared" si="28"/>
        <v>2.0778915140434212E-3</v>
      </c>
      <c r="X104" s="30">
        <f t="shared" si="6"/>
        <v>119.14292394015041</v>
      </c>
      <c r="Y104">
        <f t="shared" si="7"/>
        <v>118.97773988637989</v>
      </c>
      <c r="Z104" s="49">
        <f t="shared" si="8"/>
        <v>0.35022881607143524</v>
      </c>
      <c r="AA104" s="46">
        <f t="shared" si="9"/>
        <v>1.6631860082131529</v>
      </c>
      <c r="AB104" s="46">
        <f t="shared" si="10"/>
        <v>-5.4204923185890541E-2</v>
      </c>
      <c r="AC104" s="51">
        <f>IF(R$58&gt;=AA$58,B$10,IF(K104&lt;K103,(Z104-D$10)*(1+1.25*(D$10-Z104)/MAX(Z$58:Z104)*B$10)+D$10,B$10))</f>
        <v>1.3370827491589099</v>
      </c>
      <c r="AD104" s="36">
        <f t="shared" si="11"/>
        <v>1.8814329765253375</v>
      </c>
      <c r="AE104" s="50">
        <f t="shared" si="12"/>
        <v>-5.2424312698187578E-2</v>
      </c>
      <c r="AF104" s="46">
        <f t="shared" si="13"/>
        <v>2.0778915140434212E-3</v>
      </c>
      <c r="AG104" s="50">
        <f t="shared" si="14"/>
        <v>119.14292394015041</v>
      </c>
      <c r="AH104" s="6">
        <f t="shared" si="15"/>
        <v>2.4537414260300413E-3</v>
      </c>
      <c r="AI104" s="6"/>
      <c r="AJ104" s="6"/>
    </row>
    <row r="105" spans="1:36">
      <c r="A105" s="6">
        <f>IF(J104/A104&lt;=0.99*$B$10,IF(A104&gt;A103,IF(D$5&gt;0,$A104+($D$7-$D$3)/401,IF(J104/A104&gt;1.01*D$10,A104-($D$7-$D$3)/401,A104)),IF(D$5&lt;0,$A104+($D$7-$D$3)/401,IF(J104/A104&gt;1.01*D$10,A104-($D$7-$D$3)/401,A104))),IF(K104&gt;$B$6,IF(B$10&gt;D$10,IF(J104/A104&gt;1.01*D$10,A104-($D$7-$D$3)/401,A104),A104),IF(MAX(J$58:J104)&lt;0.99*$B$10*(A104^$K$49*(K104-A104))^(1/(1+$K$49))*($K$49^(1/(1+$K$49))),$A104+($D$7-$D$3)/401,IF(J104/A104&gt;1.01*$D$10,$A104-($D$7-$D$3)/401,A104))))</f>
        <v>340.58712593516236</v>
      </c>
      <c r="B105" s="6">
        <f t="shared" si="0"/>
        <v>121.76137780548709</v>
      </c>
      <c r="C105" s="6">
        <f t="shared" si="16"/>
        <v>5.0699496426542937E-2</v>
      </c>
      <c r="D105" s="6">
        <f t="shared" si="17"/>
        <v>136.08128515764824</v>
      </c>
      <c r="E105" s="33">
        <f t="shared" si="1"/>
        <v>1.7983835481105593E-2</v>
      </c>
      <c r="F105" s="6">
        <f t="shared" si="2"/>
        <v>51894.885747587585</v>
      </c>
      <c r="G105" s="6">
        <f t="shared" si="3"/>
        <v>3367847.9906483809</v>
      </c>
      <c r="H105" s="33">
        <f t="shared" si="18"/>
        <v>8.3254936532577151E-4</v>
      </c>
      <c r="I105" s="33">
        <f t="shared" si="19"/>
        <v>1.3818136080183385E-5</v>
      </c>
      <c r="J105" s="6">
        <f t="shared" si="20"/>
        <v>121.49793673390275</v>
      </c>
      <c r="K105" s="38">
        <f>IF(J105&lt;$B$10*(A104^$K$49*(MAX(K$58:K104)-A104))^(1/(1+$K$49))*($K$49^(1/(1+$K$49))),IF(J105/A105&gt;D$10,IF(MAX(J$58:J104)&lt;0.99*$B$10*(A104^$K$49*(K104-A104))^(1/(1+$K$49))*($K$49^(1/(1+$K$49))),MAX(K$58:K104),((J105/$B$10)^(1+$K$49)/(A105^($K$49)*$K$49))+A105),MAX(K$58:K104)),((J105/$B$10)^(1+$K$49)/(A105^($K$49)*$K$49))+A105)</f>
        <v>364.83049688164027</v>
      </c>
      <c r="L105" s="33">
        <f>IF(K105&lt;K104,AE104*(MAX(Z$58:Z104)-J104/A104)/(J104/A104/D$10-1)/(1+1*(MAX(Z$58:Z104)-J104/A104)/(J104/A104/D$10-1))+B$3-B$4,AE104*(J105/A105/B$10)/(C$27+J105/A105/B$10))</f>
        <v>-2.2318728356283818E-3</v>
      </c>
      <c r="M105" s="45">
        <f t="shared" si="21"/>
        <v>-2.4548821577346998E-4</v>
      </c>
      <c r="N105" s="46">
        <f t="shared" si="22"/>
        <v>2.0347607677329094E-3</v>
      </c>
      <c r="O105" s="37"/>
      <c r="P105" s="37">
        <f t="shared" si="23"/>
        <v>7.6133049829533235E-4</v>
      </c>
      <c r="Q105" s="47">
        <f t="shared" si="4"/>
        <v>1.7892725519594395E-3</v>
      </c>
      <c r="R105" s="6">
        <f t="shared" si="24"/>
        <v>1.6088910070826983</v>
      </c>
      <c r="S105" s="6">
        <f t="shared" si="5"/>
        <v>1.5929764767914372</v>
      </c>
      <c r="T105" s="6">
        <f t="shared" si="25"/>
        <v>2.5088073708231604E-3</v>
      </c>
      <c r="U105" s="48">
        <f t="shared" si="26"/>
        <v>4.8874572414260478E-4</v>
      </c>
      <c r="V105" s="6">
        <f t="shared" si="27"/>
        <v>1.297734521029761E-3</v>
      </c>
      <c r="W105" s="6">
        <f t="shared" si="28"/>
        <v>2.1340036446374812E-3</v>
      </c>
      <c r="X105" s="30">
        <f t="shared" si="6"/>
        <v>121.76137780548709</v>
      </c>
      <c r="Y105">
        <f t="shared" si="7"/>
        <v>121.49793673390275</v>
      </c>
      <c r="Z105" s="49">
        <f t="shared" si="8"/>
        <v>0.35673085528497733</v>
      </c>
      <c r="AA105" s="46">
        <f t="shared" si="9"/>
        <v>1.6631160194929471</v>
      </c>
      <c r="AB105" s="46">
        <f t="shared" si="10"/>
        <v>-5.4225012410248796E-2</v>
      </c>
      <c r="AC105" s="51">
        <f>IF(R$58&gt;=AA$58,B$10,IF(K105&lt;K104,(Z105-D$10)*(1+1.25*(D$10-Z105)/MAX(Z$58:Z105)*B$10)+D$10,B$10))</f>
        <v>1.3370827491589099</v>
      </c>
      <c r="AD105" s="36">
        <f t="shared" si="11"/>
        <v>1.8769442383149124</v>
      </c>
      <c r="AE105" s="50">
        <f t="shared" si="12"/>
        <v>-5.2645275011133877E-2</v>
      </c>
      <c r="AF105" s="46">
        <f t="shared" si="13"/>
        <v>2.1340036446374812E-3</v>
      </c>
      <c r="AG105" s="50">
        <f t="shared" si="14"/>
        <v>121.76137780548709</v>
      </c>
      <c r="AH105" s="6">
        <f t="shared" si="15"/>
        <v>2.5088073708231604E-3</v>
      </c>
      <c r="AI105" s="6"/>
      <c r="AJ105" s="6"/>
    </row>
    <row r="106" spans="1:36">
      <c r="A106" s="6">
        <f>IF(J105/A105&lt;=0.99*$B$10,IF(A105&gt;A104,IF(D$5&gt;0,$A105+($D$7-$D$3)/401,IF(J105/A105&gt;1.01*D$10,A105-($D$7-$D$3)/401,A105)),IF(D$5&lt;0,$A105+($D$7-$D$3)/401,IF(J105/A105&gt;1.01*D$10,A105-($D$7-$D$3)/401,A105))),IF(K105&gt;$B$6,IF(B$10&gt;D$10,IF(J105/A105&gt;1.01*D$10,A105-($D$7-$D$3)/401,A105),A105),IF(MAX(J$58:J105)&lt;0.99*$B$10*(A105^$K$49*(K105-A105))^(1/(1+$K$49))*($K$49^(1/(1+$K$49))),$A105+($D$7-$D$3)/401,IF(J105/A105&gt;1.01*$D$10,$A105-($D$7-$D$3)/401,A105))))</f>
        <v>341.45994389027459</v>
      </c>
      <c r="B106" s="6">
        <f t="shared" si="0"/>
        <v>124.37983167082376</v>
      </c>
      <c r="C106" s="6">
        <f t="shared" si="16"/>
        <v>5.2636650897774383E-2</v>
      </c>
      <c r="D106" s="6">
        <f t="shared" si="17"/>
        <v>144.35589269921334</v>
      </c>
      <c r="E106" s="33">
        <f t="shared" si="1"/>
        <v>1.7984822799248169E-2</v>
      </c>
      <c r="F106" s="6">
        <f t="shared" si="2"/>
        <v>52027.705871191625</v>
      </c>
      <c r="G106" s="6">
        <f t="shared" si="3"/>
        <v>3374519.8110972587</v>
      </c>
      <c r="H106" s="33">
        <f t="shared" si="18"/>
        <v>8.487029913061214E-4</v>
      </c>
      <c r="I106" s="33">
        <f t="shared" si="19"/>
        <v>1.4637116782849845E-5</v>
      </c>
      <c r="J106" s="6">
        <f t="shared" si="20"/>
        <v>124.01280845788131</v>
      </c>
      <c r="K106" s="38">
        <f>IF(J106&lt;$B$10*(A105^$K$49*(MAX(K$58:K105)-A105))^(1/(1+$K$49))*($K$49^(1/(1+$K$49))),IF(J106/A106&gt;D$10,IF(MAX(J$58:J105)&lt;0.99*$B$10*(A105^$K$49*(K105-A105))^(1/(1+$K$49))*($K$49^(1/(1+$K$49))),MAX(K$58:K105),((J106/$B$10)^(1+$K$49)/(A106^($K$49)*$K$49))+A106),MAX(K$58:K105)),((J106/$B$10)^(1+$K$49)/(A106^($K$49)*$K$49))+A106)</f>
        <v>366.65276192581808</v>
      </c>
      <c r="L106" s="33">
        <f>IF(K106&lt;K105,AE105*(MAX(Z$58:Z105)-J105/A105)/(J105/A105/D$10-1)/(1+1*(MAX(Z$58:Z105)-J105/A105)/(J105/A105/D$10-1))+B$3-B$4,AE105*(J106/A106/B$10)/(C$27+J106/A106/B$10))</f>
        <v>-2.2800683319686931E-3</v>
      </c>
      <c r="M106" s="45">
        <f t="shared" si="21"/>
        <v>-2.5684839051337338E-4</v>
      </c>
      <c r="N106" s="46">
        <f t="shared" si="22"/>
        <v>2.0865775556942528E-3</v>
      </c>
      <c r="O106" s="37"/>
      <c r="P106" s="37">
        <f t="shared" si="23"/>
        <v>7.7668693911110676E-4</v>
      </c>
      <c r="Q106" s="47">
        <f t="shared" si="4"/>
        <v>1.8297291651808794E-3</v>
      </c>
      <c r="R106" s="6">
        <f t="shared" si="24"/>
        <v>1.6088012099619799</v>
      </c>
      <c r="S106" s="6">
        <f t="shared" si="5"/>
        <v>1.5928890266901052</v>
      </c>
      <c r="T106" s="6">
        <f t="shared" si="25"/>
        <v>2.5637046669264108E-3</v>
      </c>
      <c r="U106" s="48">
        <f t="shared" si="26"/>
        <v>5.1147556545227328E-4</v>
      </c>
      <c r="V106" s="6">
        <f t="shared" si="27"/>
        <v>1.3359334428553198E-3</v>
      </c>
      <c r="W106" s="6">
        <f t="shared" si="28"/>
        <v>2.1905016651641235E-3</v>
      </c>
      <c r="X106" s="30">
        <f t="shared" si="6"/>
        <v>124.37983167082376</v>
      </c>
      <c r="Y106">
        <f t="shared" si="7"/>
        <v>124.01280845788131</v>
      </c>
      <c r="Z106" s="49">
        <f t="shared" si="8"/>
        <v>0.36318405914613466</v>
      </c>
      <c r="AA106" s="46">
        <f t="shared" si="9"/>
        <v>1.66304621283645</v>
      </c>
      <c r="AB106" s="46">
        <f t="shared" si="10"/>
        <v>-5.4245002874470094E-2</v>
      </c>
      <c r="AC106" s="51">
        <f>IF(R$58&gt;=AA$58,B$10,IF(K106&lt;K105,(Z106-D$10)*(1+1.25*(D$10-Z106)/MAX(Z$58:Z106)*B$10)+D$10,B$10))</f>
        <v>1.3370827491589099</v>
      </c>
      <c r="AD106" s="36">
        <f t="shared" si="11"/>
        <v>1.8724292432919476</v>
      </c>
      <c r="AE106" s="50">
        <f t="shared" si="12"/>
        <v>-5.2869482643844827E-2</v>
      </c>
      <c r="AF106" s="46">
        <f t="shared" si="13"/>
        <v>2.1905016651641235E-3</v>
      </c>
      <c r="AG106" s="50">
        <f t="shared" si="14"/>
        <v>124.37983167082376</v>
      </c>
      <c r="AH106" s="6">
        <f t="shared" si="15"/>
        <v>2.5637046669264108E-3</v>
      </c>
      <c r="AI106" s="6"/>
      <c r="AJ106" s="6"/>
    </row>
    <row r="107" spans="1:36">
      <c r="A107" s="6">
        <f>IF(J106/A106&lt;=0.99*$B$10,IF(A106&gt;A105,IF(D$5&gt;0,$A106+($D$7-$D$3)/401,IF(J106/A106&gt;1.01*D$10,A106-($D$7-$D$3)/401,A106)),IF(D$5&lt;0,$A106+($D$7-$D$3)/401,IF(J106/A106&gt;1.01*D$10,A106-($D$7-$D$3)/401,A106))),IF(K106&gt;$B$6,IF(B$10&gt;D$10,IF(J106/A106&gt;1.01*D$10,A106-($D$7-$D$3)/401,A106),A106),IF(MAX(J$58:J106)&lt;0.99*$B$10*(A106^$K$49*(K106-A106))^(1/(1+$K$49))*($K$49^(1/(1+$K$49))),$A106+($D$7-$D$3)/401,IF(J106/A106&gt;1.01*$D$10,$A106-($D$7-$D$3)/401,A106))))</f>
        <v>342.33276184538681</v>
      </c>
      <c r="B107" s="6">
        <f t="shared" si="0"/>
        <v>126.99828553616044</v>
      </c>
      <c r="C107" s="6">
        <f t="shared" si="16"/>
        <v>5.4598868581081018E-2</v>
      </c>
      <c r="D107" s="6">
        <f t="shared" si="17"/>
        <v>152.92337339292214</v>
      </c>
      <c r="E107" s="33">
        <f t="shared" si="1"/>
        <v>1.7985806964230796E-2</v>
      </c>
      <c r="F107" s="6">
        <f t="shared" si="2"/>
        <v>52160.525994795651</v>
      </c>
      <c r="G107" s="6">
        <f t="shared" si="3"/>
        <v>3381191.6315461374</v>
      </c>
      <c r="H107" s="33">
        <f t="shared" si="18"/>
        <v>8.6478097740669464E-4</v>
      </c>
      <c r="I107" s="33">
        <f t="shared" si="19"/>
        <v>1.5483408124364989E-5</v>
      </c>
      <c r="J107" s="6">
        <f t="shared" si="20"/>
        <v>126.52231065340651</v>
      </c>
      <c r="K107" s="38">
        <f>IF(J107&lt;$B$10*(A106^$K$49*(MAX(K$58:K106)-A106))^(1/(1+$K$49))*($K$49^(1/(1+$K$49))),IF(J107/A107&gt;D$10,IF(MAX(J$58:J106)&lt;0.99*$B$10*(A106^$K$49*(K106-A106))^(1/(1+$K$49))*($K$49^(1/(1+$K$49))),MAX(K$58:K106),((J107/$B$10)^(1+$K$49)/(A107^($K$49)*$K$49))+A107),MAX(K$58:K106)),((J107/$B$10)^(1+$K$49)/(A107^($K$49)*$K$49))+A107)</f>
        <v>368.48863330269319</v>
      </c>
      <c r="L107" s="33">
        <f>IF(K107&lt;K106,AE106*(MAX(Z$58:Z106)-J106/A106)/(J106/A106/D$10-1)/(1+1*(MAX(Z$58:Z106)-J106/A106)/(J106/A106/D$10-1))+B$3-B$4,AE106*(J107/A107/B$10)/(C$27+J107/A107/B$10))</f>
        <v>-2.3283798322454377E-3</v>
      </c>
      <c r="M107" s="45">
        <f t="shared" si="21"/>
        <v>-2.6847773397371258E-4</v>
      </c>
      <c r="N107" s="46">
        <f t="shared" si="22"/>
        <v>2.1385214740844453E-3</v>
      </c>
      <c r="O107" s="37"/>
      <c r="P107" s="37">
        <f t="shared" si="23"/>
        <v>7.9200417688432697E-4</v>
      </c>
      <c r="Q107" s="47">
        <f t="shared" si="4"/>
        <v>1.8700437401107327E-3</v>
      </c>
      <c r="R107" s="6">
        <f t="shared" si="24"/>
        <v>1.6087117094343908</v>
      </c>
      <c r="S107" s="6">
        <f t="shared" si="5"/>
        <v>1.5928018654298739</v>
      </c>
      <c r="T107" s="6">
        <f t="shared" si="25"/>
        <v>2.6184236453178013E-3</v>
      </c>
      <c r="U107" s="48">
        <f t="shared" si="26"/>
        <v>5.3472889373307176E-4</v>
      </c>
      <c r="V107" s="6">
        <f t="shared" si="27"/>
        <v>1.3745726109168949E-3</v>
      </c>
      <c r="W107" s="6">
        <f t="shared" si="28"/>
        <v>2.2473804926894953E-3</v>
      </c>
      <c r="X107" s="30">
        <f t="shared" si="6"/>
        <v>126.99828553616044</v>
      </c>
      <c r="Y107">
        <f t="shared" si="7"/>
        <v>126.52231065340651</v>
      </c>
      <c r="Z107" s="49">
        <f t="shared" si="8"/>
        <v>0.36958867147675978</v>
      </c>
      <c r="AA107" s="46">
        <f t="shared" si="9"/>
        <v>1.6629765873064857</v>
      </c>
      <c r="AB107" s="46">
        <f t="shared" si="10"/>
        <v>-5.4264877872094885E-2</v>
      </c>
      <c r="AC107" s="51">
        <f>IF(R$58&gt;=AA$58,B$10,IF(K107&lt;K106,(Z107-D$10)*(1+1.25*(D$10-Z107)/MAX(Z$58:Z107)*B$10)+D$10,B$10))</f>
        <v>1.3370827491589099</v>
      </c>
      <c r="AD107" s="36">
        <f t="shared" si="11"/>
        <v>1.8678901871595754</v>
      </c>
      <c r="AE107" s="50">
        <f t="shared" si="12"/>
        <v>-5.3096888841718322E-2</v>
      </c>
      <c r="AF107" s="46">
        <f t="shared" si="13"/>
        <v>2.2473804926894953E-3</v>
      </c>
      <c r="AG107" s="50">
        <f t="shared" si="14"/>
        <v>126.99828553616044</v>
      </c>
      <c r="AH107" s="6">
        <f t="shared" si="15"/>
        <v>2.6184236453178013E-3</v>
      </c>
      <c r="AI107" s="6"/>
      <c r="AJ107" s="6"/>
    </row>
    <row r="108" spans="1:36">
      <c r="A108" s="6">
        <f>IF(J107/A107&lt;=0.99*$B$10,IF(A107&gt;A106,IF(D$5&gt;0,$A107+($D$7-$D$3)/401,IF(J107/A107&gt;1.01*D$10,A107-($D$7-$D$3)/401,A107)),IF(D$5&lt;0,$A107+($D$7-$D$3)/401,IF(J107/A107&gt;1.01*D$10,A107-($D$7-$D$3)/401,A107))),IF(K107&gt;$B$6,IF(B$10&gt;D$10,IF(J107/A107&gt;1.01*D$10,A107-($D$7-$D$3)/401,A107),A107),IF(MAX(J$58:J107)&lt;0.99*$B$10*(A107^$K$49*(K107-A107))^(1/(1+$K$49))*($K$49^(1/(1+$K$49))),$A107+($D$7-$D$3)/401,IF(J107/A107&gt;1.01*$D$10,$A107-($D$7-$D$3)/401,A107))))</f>
        <v>343.20557980049904</v>
      </c>
      <c r="B108" s="6">
        <f t="shared" si="0"/>
        <v>129.61673940149711</v>
      </c>
      <c r="C108" s="6">
        <f t="shared" si="16"/>
        <v>5.6585521648152386E-2</v>
      </c>
      <c r="D108" s="6">
        <f t="shared" si="17"/>
        <v>161.78598137131263</v>
      </c>
      <c r="E108" s="33">
        <f t="shared" si="1"/>
        <v>1.7986787807181999E-2</v>
      </c>
      <c r="F108" s="6">
        <f t="shared" si="2"/>
        <v>52293.346118399691</v>
      </c>
      <c r="G108" s="6">
        <f t="shared" si="3"/>
        <v>3387863.4519950147</v>
      </c>
      <c r="H108" s="33">
        <f t="shared" si="18"/>
        <v>8.8078344130751429E-4</v>
      </c>
      <c r="I108" s="33">
        <f t="shared" si="19"/>
        <v>1.6357124547859333E-5</v>
      </c>
      <c r="J108" s="6">
        <f t="shared" si="20"/>
        <v>129.02640145624497</v>
      </c>
      <c r="K108" s="38">
        <f>IF(J108&lt;$B$10*(A107^$K$49*(MAX(K$58:K107)-A107))^(1/(1+$K$49))*($K$49^(1/(1+$K$49))),IF(J108/A108&gt;D$10,IF(MAX(J$58:J107)&lt;0.99*$B$10*(A107^$K$49*(K107-A107))^(1/(1+$K$49))*($K$49^(1/(1+$K$49))),MAX(K$58:K107),((J108/$B$10)^(1+$K$49)/(A108^($K$49)*$K$49))+A108),MAX(K$58:K107)),((J108/$B$10)^(1+$K$49)/(A108^($K$49)*$K$49))+A108)</f>
        <v>370.33785783103048</v>
      </c>
      <c r="L108" s="33">
        <f>IF(K108&lt;K107,AE107*(MAX(Z$58:Z107)-J107/A107)/(J107/A107/D$10-1)/(1+1*(MAX(Z$58:Z107)-J107/A107)/(J107/A107/D$10-1))+B$3-B$4,AE107*(J108/A108/B$10)/(C$27+J108/A108/B$10))</f>
        <v>-2.3768108518925891E-3</v>
      </c>
      <c r="M108" s="45">
        <f t="shared" si="21"/>
        <v>-2.8037567477384154E-4</v>
      </c>
      <c r="N108" s="46">
        <f t="shared" si="22"/>
        <v>2.1905822361862389E-3</v>
      </c>
      <c r="O108" s="37"/>
      <c r="P108" s="37">
        <f t="shared" si="23"/>
        <v>8.0728241126608378E-4</v>
      </c>
      <c r="Q108" s="47">
        <f t="shared" si="4"/>
        <v>1.9102065614123973E-3</v>
      </c>
      <c r="R108" s="6">
        <f t="shared" si="24"/>
        <v>1.6086225207589295</v>
      </c>
      <c r="S108" s="6">
        <f t="shared" si="5"/>
        <v>1.5927150078709191</v>
      </c>
      <c r="T108" s="6">
        <f t="shared" si="25"/>
        <v>2.6729549469441498E-3</v>
      </c>
      <c r="U108" s="48">
        <f t="shared" si="26"/>
        <v>5.5850357577587654E-4</v>
      </c>
      <c r="V108" s="6">
        <f t="shared" si="27"/>
        <v>1.4136500472869237E-3</v>
      </c>
      <c r="W108" s="6">
        <f t="shared" si="28"/>
        <v>2.3046350296016403E-3</v>
      </c>
      <c r="X108" s="30">
        <f t="shared" si="6"/>
        <v>129.61673940149711</v>
      </c>
      <c r="Y108">
        <f t="shared" si="7"/>
        <v>129.02640145624497</v>
      </c>
      <c r="Z108" s="49">
        <f t="shared" si="8"/>
        <v>0.37594494102119885</v>
      </c>
      <c r="AA108" s="46">
        <f t="shared" si="9"/>
        <v>1.6629071419730774</v>
      </c>
      <c r="AB108" s="46">
        <f t="shared" si="10"/>
        <v>-5.4284621214147899E-2</v>
      </c>
      <c r="AC108" s="51">
        <f>IF(R$58&gt;=AA$58,B$10,IF(K108&lt;K107,(Z108-D$10)*(1+1.25*(D$10-Z108)/MAX(Z$58:Z108)*B$10)+D$10,B$10))</f>
        <v>1.3370827491589099</v>
      </c>
      <c r="AD108" s="36">
        <f t="shared" si="11"/>
        <v>1.8633292019491454</v>
      </c>
      <c r="AE108" s="50">
        <f t="shared" si="12"/>
        <v>-5.3327447788343453E-2</v>
      </c>
      <c r="AF108" s="46">
        <f t="shared" si="13"/>
        <v>2.3046350296016403E-3</v>
      </c>
      <c r="AG108" s="50">
        <f t="shared" si="14"/>
        <v>129.61673940149711</v>
      </c>
      <c r="AH108" s="6">
        <f t="shared" si="15"/>
        <v>2.6729549469441498E-3</v>
      </c>
      <c r="AI108" s="6"/>
      <c r="AJ108" s="6"/>
    </row>
    <row r="109" spans="1:36">
      <c r="A109" s="6">
        <f>IF(J108/A108&lt;=0.99*$B$10,IF(A108&gt;A107,IF(D$5&gt;0,$A108+($D$7-$D$3)/401,IF(J108/A108&gt;1.01*D$10,A108-($D$7-$D$3)/401,A108)),IF(D$5&lt;0,$A108+($D$7-$D$3)/401,IF(J108/A108&gt;1.01*D$10,A108-($D$7-$D$3)/401,A108))),IF(K108&gt;$B$6,IF(B$10&gt;D$10,IF(J108/A108&gt;1.01*D$10,A108-($D$7-$D$3)/401,A108),A108),IF(MAX(J$58:J108)&lt;0.99*$B$10*(A108^$K$49*(K108-A108))^(1/(1+$K$49))*($K$49^(1/(1+$K$49))),$A108+($D$7-$D$3)/401,IF(J108/A108&gt;1.01*$D$10,$A108-($D$7-$D$3)/401,A108))))</f>
        <v>344.07839775561126</v>
      </c>
      <c r="B109" s="6">
        <f t="shared" si="0"/>
        <v>132.23519326683379</v>
      </c>
      <c r="C109" s="6">
        <f t="shared" si="16"/>
        <v>5.8595983445092537E-2</v>
      </c>
      <c r="D109" s="6">
        <f t="shared" si="17"/>
        <v>170.94583399299546</v>
      </c>
      <c r="E109" s="33">
        <f t="shared" si="1"/>
        <v>1.7987765164701647E-2</v>
      </c>
      <c r="F109" s="6">
        <f t="shared" si="2"/>
        <v>52426.166242003717</v>
      </c>
      <c r="G109" s="6">
        <f t="shared" si="3"/>
        <v>3394535.2724438924</v>
      </c>
      <c r="H109" s="33">
        <f t="shared" si="18"/>
        <v>8.9671051574245503E-4</v>
      </c>
      <c r="I109" s="33">
        <f t="shared" si="19"/>
        <v>1.7258366363089408E-5</v>
      </c>
      <c r="J109" s="6">
        <f t="shared" si="20"/>
        <v>131.52504150448459</v>
      </c>
      <c r="K109" s="38">
        <f>IF(J109&lt;$B$10*(A108^$K$49*(MAX(K$58:K108)-A108))^(1/(1+$K$49))*($K$49^(1/(1+$K$49))),IF(J109/A109&gt;D$10,IF(MAX(J$58:J108)&lt;0.99*$B$10*(A108^$K$49*(K108-A108))^(1/(1+$K$49))*($K$49^(1/(1+$K$49))),MAX(K$58:K108),((J109/$B$10)^(1+$K$49)/(A109^($K$49)*$K$49))+A109),MAX(K$58:K108)),((J109/$B$10)^(1+$K$49)/(A109^($K$49)*$K$49))+A109)</f>
        <v>372.2001848894173</v>
      </c>
      <c r="L109" s="33">
        <f>IF(K109&lt;K108,AE108*(MAX(Z$58:Z108)-J108/A108)/(J108/A108/D$10-1)/(1+1*(MAX(Z$58:Z108)-J108/A108)/(J108/A108/D$10-1))+B$3-B$4,AE108*(J109/A109/B$10)/(C$27+J109/A109/B$10))</f>
        <v>-2.425364739864586E-3</v>
      </c>
      <c r="M109" s="45">
        <f t="shared" si="21"/>
        <v>-2.9254157637521617E-4</v>
      </c>
      <c r="N109" s="46">
        <f t="shared" si="22"/>
        <v>2.2427498028102016E-3</v>
      </c>
      <c r="O109" s="37"/>
      <c r="P109" s="37">
        <f t="shared" si="23"/>
        <v>8.2252184038618371E-4</v>
      </c>
      <c r="Q109" s="47">
        <f t="shared" si="4"/>
        <v>1.9502082264349855E-3</v>
      </c>
      <c r="R109" s="6">
        <f t="shared" si="24"/>
        <v>1.6085336586908203</v>
      </c>
      <c r="S109" s="6">
        <f t="shared" si="5"/>
        <v>1.5926284683828089</v>
      </c>
      <c r="T109" s="6">
        <f t="shared" si="25"/>
        <v>2.7272895188434239E-3</v>
      </c>
      <c r="U109" s="48">
        <f t="shared" si="26"/>
        <v>5.8279735077704567E-4</v>
      </c>
      <c r="V109" s="6">
        <f t="shared" si="27"/>
        <v>1.4531636632840951E-3</v>
      </c>
      <c r="W109" s="6">
        <f t="shared" si="28"/>
        <v>2.3622601695652366E-3</v>
      </c>
      <c r="X109" s="30">
        <f t="shared" si="6"/>
        <v>132.23519326683379</v>
      </c>
      <c r="Y109">
        <f t="shared" si="7"/>
        <v>131.52504150448459</v>
      </c>
      <c r="Z109" s="49">
        <f t="shared" si="8"/>
        <v>0.38225312127238792</v>
      </c>
      <c r="AA109" s="46">
        <f t="shared" si="9"/>
        <v>1.6628378759133728</v>
      </c>
      <c r="AB109" s="46">
        <f t="shared" si="10"/>
        <v>-5.430421722255252E-2</v>
      </c>
      <c r="AC109" s="51">
        <f>IF(R$58&gt;=AA$58,B$10,IF(K109&lt;K108,(Z109-D$10)*(1+1.25*(D$10-Z109)/MAX(Z$58:Z109)*B$10)+D$10,B$10))</f>
        <v>1.3370827491589099</v>
      </c>
      <c r="AD109" s="36">
        <f t="shared" si="11"/>
        <v>1.8587483565609382</v>
      </c>
      <c r="AE109" s="50">
        <f t="shared" si="12"/>
        <v>-5.356111458532066E-2</v>
      </c>
      <c r="AF109" s="46">
        <f t="shared" si="13"/>
        <v>2.3622601695652366E-3</v>
      </c>
      <c r="AG109" s="50">
        <f t="shared" si="14"/>
        <v>132.23519326683379</v>
      </c>
      <c r="AH109" s="6">
        <f t="shared" si="15"/>
        <v>2.7272895188434239E-3</v>
      </c>
      <c r="AI109" s="6"/>
      <c r="AJ109" s="6"/>
    </row>
    <row r="110" spans="1:36">
      <c r="A110" s="6">
        <f>IF(J109/A109&lt;=0.99*$B$10,IF(A109&gt;A108,IF(D$5&gt;0,$A109+($D$7-$D$3)/401,IF(J109/A109&gt;1.01*D$10,A109-($D$7-$D$3)/401,A109)),IF(D$5&lt;0,$A109+($D$7-$D$3)/401,IF(J109/A109&gt;1.01*D$10,A109-($D$7-$D$3)/401,A109))),IF(K109&gt;$B$6,IF(B$10&gt;D$10,IF(J109/A109&gt;1.01*D$10,A109-($D$7-$D$3)/401,A109),A109),IF(MAX(J$58:J109)&lt;0.99*$B$10*(A109^$K$49*(K109-A109))^(1/(1+$K$49))*($K$49^(1/(1+$K$49))),$A109+($D$7-$D$3)/401,IF(J109/A109&gt;1.01*$D$10,$A109-($D$7-$D$3)/401,A109))))</f>
        <v>344.95121571072349</v>
      </c>
      <c r="B110" s="6">
        <f t="shared" si="0"/>
        <v>134.85364713217047</v>
      </c>
      <c r="C110" s="6">
        <f t="shared" si="16"/>
        <v>6.0629628519495861E-2</v>
      </c>
      <c r="D110" s="6">
        <f t="shared" si="17"/>
        <v>180.40491400103619</v>
      </c>
      <c r="E110" s="33">
        <f t="shared" si="1"/>
        <v>1.7988738878789684E-2</v>
      </c>
      <c r="F110" s="6">
        <f t="shared" si="2"/>
        <v>52558.986365607758</v>
      </c>
      <c r="G110" s="6">
        <f t="shared" si="3"/>
        <v>3401207.0928927702</v>
      </c>
      <c r="H110" s="33">
        <f t="shared" si="18"/>
        <v>9.1256234810020991E-4</v>
      </c>
      <c r="I110" s="33">
        <f t="shared" si="19"/>
        <v>1.8187220069498795E-5</v>
      </c>
      <c r="J110" s="6">
        <f t="shared" si="20"/>
        <v>134.01819389976868</v>
      </c>
      <c r="K110" s="38">
        <f>IF(J110&lt;$B$10*(A109^$K$49*(MAX(K$58:K109)-A109))^(1/(1+$K$49))*($K$49^(1/(1+$K$49))),IF(J110/A110&gt;D$10,IF(MAX(J$58:J109)&lt;0.99*$B$10*(A109^$K$49*(K109-A109))^(1/(1+$K$49))*($K$49^(1/(1+$K$49))),MAX(K$58:K109),((J110/$B$10)^(1+$K$49)/(A110^($K$49)*$K$49))+A110),MAX(K$58:K109)),((J110/$B$10)^(1+$K$49)/(A110^($K$49)*$K$49))+A110)</f>
        <v>374.07536647556623</v>
      </c>
      <c r="L110" s="33">
        <f>IF(K110&lt;K109,AE109*(MAX(Z$58:Z109)-J109/A109)/(J109/A109/D$10-1)/(1+1*(MAX(Z$58:Z109)-J109/A109)/(J109/A109/D$10-1))+B$3-B$4,AE109*(J110/A110/B$10)/(C$27+J110/A110/B$10))</f>
        <v>-2.4740446850749797E-3</v>
      </c>
      <c r="M110" s="45">
        <f t="shared" si="21"/>
        <v>-3.0497474004586488E-4</v>
      </c>
      <c r="N110" s="46">
        <f t="shared" si="22"/>
        <v>2.2950143811158387E-3</v>
      </c>
      <c r="O110" s="37"/>
      <c r="P110" s="37">
        <f t="shared" si="23"/>
        <v>8.3772266086856555E-4</v>
      </c>
      <c r="Q110" s="47">
        <f t="shared" si="4"/>
        <v>1.9900396410699739E-3</v>
      </c>
      <c r="R110" s="6">
        <f t="shared" si="24"/>
        <v>1.6084451374883211</v>
      </c>
      <c r="S110" s="6">
        <f t="shared" si="5"/>
        <v>1.5925422608511346</v>
      </c>
      <c r="T110" s="6">
        <f t="shared" si="25"/>
        <v>2.7814186100820464E-3</v>
      </c>
      <c r="U110" s="48">
        <f t="shared" si="26"/>
        <v>6.0760783792188501E-4</v>
      </c>
      <c r="V110" s="6">
        <f t="shared" si="27"/>
        <v>1.4931112665347679E-3</v>
      </c>
      <c r="W110" s="6">
        <f t="shared" si="28"/>
        <v>2.4202508032287835E-3</v>
      </c>
      <c r="X110" s="30">
        <f t="shared" si="6"/>
        <v>134.85364713217047</v>
      </c>
      <c r="Y110">
        <f t="shared" si="7"/>
        <v>134.01819389976868</v>
      </c>
      <c r="Z110" s="49">
        <f t="shared" si="8"/>
        <v>0.38851347029939587</v>
      </c>
      <c r="AA110" s="46">
        <f t="shared" si="9"/>
        <v>1.6627687882115711</v>
      </c>
      <c r="AB110" s="46">
        <f t="shared" si="10"/>
        <v>-5.4323650723250072E-2</v>
      </c>
      <c r="AC110" s="51">
        <f>IF(R$58&gt;=AA$58,B$10,IF(K110&lt;K109,(Z110-D$10)*(1+1.25*(D$10-Z110)/MAX(Z$58:Z110)*B$10)+D$10,B$10))</f>
        <v>1.3370827491589099</v>
      </c>
      <c r="AD110" s="36">
        <f t="shared" si="11"/>
        <v>1.8541496573687049</v>
      </c>
      <c r="AE110" s="50">
        <f t="shared" si="12"/>
        <v>-5.3797845233067292E-2</v>
      </c>
      <c r="AF110" s="46">
        <f t="shared" si="13"/>
        <v>2.4202508032287835E-3</v>
      </c>
      <c r="AG110" s="50">
        <f t="shared" si="14"/>
        <v>134.85364713217047</v>
      </c>
      <c r="AH110" s="6">
        <f t="shared" si="15"/>
        <v>2.7814186100820464E-3</v>
      </c>
      <c r="AI110" s="6"/>
      <c r="AJ110" s="6"/>
    </row>
    <row r="111" spans="1:36">
      <c r="A111" s="6">
        <f>IF(J110/A110&lt;=0.99*$B$10,IF(A110&gt;A109,IF(D$5&gt;0,$A110+($D$7-$D$3)/401,IF(J110/A110&gt;1.01*D$10,A110-($D$7-$D$3)/401,A110)),IF(D$5&lt;0,$A110+($D$7-$D$3)/401,IF(J110/A110&gt;1.01*D$10,A110-($D$7-$D$3)/401,A110))),IF(K110&gt;$B$6,IF(B$10&gt;D$10,IF(J110/A110&gt;1.01*D$10,A110-($D$7-$D$3)/401,A110),A110),IF(MAX(J$58:J110)&lt;0.99*$B$10*(A110^$K$49*(K110-A110))^(1/(1+$K$49))*($K$49^(1/(1+$K$49))),$A110+($D$7-$D$3)/401,IF(J110/A110&gt;1.01*$D$10,$A110-($D$7-$D$3)/401,A110))))</f>
        <v>345.82403366583571</v>
      </c>
      <c r="B111" s="6">
        <f t="shared" si="0"/>
        <v>137.47210099750714</v>
      </c>
      <c r="C111" s="6">
        <f t="shared" si="16"/>
        <v>6.2685832661185478E-2</v>
      </c>
      <c r="D111" s="6">
        <f t="shared" si="17"/>
        <v>190.16507170176649</v>
      </c>
      <c r="E111" s="33">
        <f t="shared" si="1"/>
        <v>1.7989708796771812E-2</v>
      </c>
      <c r="F111" s="6">
        <f t="shared" si="2"/>
        <v>52691.806489211784</v>
      </c>
      <c r="G111" s="6">
        <f t="shared" si="3"/>
        <v>3407878.9133416479</v>
      </c>
      <c r="H111" s="33">
        <f t="shared" si="18"/>
        <v>9.2833910002779814E-4</v>
      </c>
      <c r="I111" s="33">
        <f t="shared" si="19"/>
        <v>1.914375867811271E-5</v>
      </c>
      <c r="J111" s="6">
        <f t="shared" si="20"/>
        <v>136.50582416813575</v>
      </c>
      <c r="K111" s="38">
        <f>IF(J111&lt;$B$10*(A110^$K$49*(MAX(K$58:K110)-A110))^(1/(1+$K$49))*($K$49^(1/(1+$K$49))),IF(J111/A111&gt;D$10,IF(MAX(J$58:J110)&lt;0.99*$B$10*(A110^$K$49*(K110-A110))^(1/(1+$K$49))*($K$49^(1/(1+$K$49))),MAX(K$58:K110),((J111/$B$10)^(1+$K$49)/(A111^($K$49)*$K$49))+A111),MAX(K$58:K110)),((J111/$B$10)^(1+$K$49)/(A111^($K$49)*$K$49))+A111)</f>
        <v>375.96315726206035</v>
      </c>
      <c r="L111" s="33">
        <f>IF(K111&lt;K110,AE110*(MAX(Z$58:Z110)-J110/A110)/(J110/A110/D$10-1)/(1+1*(MAX(Z$58:Z110)-J110/A110)/(J110/A110/D$10-1))+B$3-B$4,AE110*(J111/A111/B$10)/(C$27+J111/A111/B$10))</f>
        <v>-2.5228537226506982E-3</v>
      </c>
      <c r="M111" s="45">
        <f t="shared" si="21"/>
        <v>-3.1767440776308848E-4</v>
      </c>
      <c r="N111" s="46">
        <f t="shared" si="22"/>
        <v>2.3473664231994976E-3</v>
      </c>
      <c r="O111" s="37"/>
      <c r="P111" s="37">
        <f t="shared" si="23"/>
        <v>8.5288506784652197E-4</v>
      </c>
      <c r="Q111" s="47">
        <f t="shared" si="4"/>
        <v>2.0296920154364091E-3</v>
      </c>
      <c r="R111" s="6">
        <f t="shared" si="24"/>
        <v>1.6083569709198051</v>
      </c>
      <c r="S111" s="6">
        <f t="shared" si="5"/>
        <v>1.5924563986844065</v>
      </c>
      <c r="T111" s="6">
        <f t="shared" si="25"/>
        <v>2.8353337675248603E-3</v>
      </c>
      <c r="U111" s="48">
        <f t="shared" si="26"/>
        <v>6.3293254377461583E-4</v>
      </c>
      <c r="V111" s="6">
        <f t="shared" si="27"/>
        <v>1.5334905678467969E-3</v>
      </c>
      <c r="W111" s="6">
        <f t="shared" si="28"/>
        <v>2.4786018236884169E-3</v>
      </c>
      <c r="X111" s="30">
        <f t="shared" si="6"/>
        <v>137.47210099750714</v>
      </c>
      <c r="Y111">
        <f t="shared" si="7"/>
        <v>136.50582416813575</v>
      </c>
      <c r="Z111" s="49">
        <f t="shared" si="8"/>
        <v>0.39472625057643956</v>
      </c>
      <c r="AA111" s="46">
        <f t="shared" si="9"/>
        <v>1.6626998779588533</v>
      </c>
      <c r="AB111" s="46">
        <f t="shared" si="10"/>
        <v>-5.4342907039048205E-2</v>
      </c>
      <c r="AC111" s="51">
        <f>IF(R$58&gt;=AA$58,B$10,IF(K111&lt;K110,(Z111-D$10)*(1+1.25*(D$10-Z111)/MAX(Z$58:Z111)*B$10)+D$10,B$10))</f>
        <v>1.3370827491589099</v>
      </c>
      <c r="AD111" s="36">
        <f t="shared" si="11"/>
        <v>1.8495350488839288</v>
      </c>
      <c r="AE111" s="50">
        <f t="shared" si="12"/>
        <v>-5.4037596612534509E-2</v>
      </c>
      <c r="AF111" s="46">
        <f t="shared" si="13"/>
        <v>2.4786018236884169E-3</v>
      </c>
      <c r="AG111" s="50">
        <f t="shared" si="14"/>
        <v>137.47210099750714</v>
      </c>
      <c r="AH111" s="6">
        <f t="shared" si="15"/>
        <v>2.8353337675248603E-3</v>
      </c>
      <c r="AI111" s="6"/>
      <c r="AJ111" s="6"/>
    </row>
    <row r="112" spans="1:36">
      <c r="A112" s="6">
        <f>IF(J111/A111&lt;=0.99*$B$10,IF(A111&gt;A110,IF(D$5&gt;0,$A111+($D$7-$D$3)/401,IF(J111/A111&gt;1.01*D$10,A111-($D$7-$D$3)/401,A111)),IF(D$5&lt;0,$A111+($D$7-$D$3)/401,IF(J111/A111&gt;1.01*D$10,A111-($D$7-$D$3)/401,A111))),IF(K111&gt;$B$6,IF(B$10&gt;D$10,IF(J111/A111&gt;1.01*D$10,A111-($D$7-$D$3)/401,A111),A111),IF(MAX(J$58:J111)&lt;0.99*$B$10*(A111^$K$49*(K111-A111))^(1/(1+$K$49))*($K$49^(1/(1+$K$49))),$A111+($D$7-$D$3)/401,IF(J111/A111&gt;1.01*$D$10,$A111-($D$7-$D$3)/401,A111))))</f>
        <v>346.69685162094794</v>
      </c>
      <c r="B112" s="6">
        <f t="shared" si="0"/>
        <v>140.09055486284382</v>
      </c>
      <c r="C112" s="6">
        <f t="shared" si="16"/>
        <v>6.4763972956208435E-2</v>
      </c>
      <c r="D112" s="6">
        <f t="shared" si="17"/>
        <v>200.2280271630388</v>
      </c>
      <c r="E112" s="33">
        <f t="shared" si="1"/>
        <v>1.7990674771222338E-2</v>
      </c>
      <c r="F112" s="6">
        <f t="shared" si="2"/>
        <v>52824.626612815831</v>
      </c>
      <c r="G112" s="6">
        <f t="shared" si="3"/>
        <v>3414550.7337905266</v>
      </c>
      <c r="H112" s="33">
        <f t="shared" si="18"/>
        <v>9.4404094703668653E-4</v>
      </c>
      <c r="I112" s="33">
        <f t="shared" si="19"/>
        <v>2.0128042032183423E-5</v>
      </c>
      <c r="J112" s="6">
        <f t="shared" si="20"/>
        <v>138.9879002204824</v>
      </c>
      <c r="K112" s="38">
        <f>IF(J112&lt;$B$10*(A111^$K$49*(MAX(K$58:K111)-A111))^(1/(1+$K$49))*($K$49^(1/(1+$K$49))),IF(J112/A112&gt;D$10,IF(MAX(J$58:J111)&lt;0.99*$B$10*(A111^$K$49*(K111-A111))^(1/(1+$K$49))*($K$49^(1/(1+$K$49))),MAX(K$58:K111),((J112/$B$10)^(1+$K$49)/(A112^($K$49)*$K$49))+A112),MAX(K$58:K111)),((J112/$B$10)^(1+$K$49)/(A112^($K$49)*$K$49))+A112)</f>
        <v>377.86331464859143</v>
      </c>
      <c r="L112" s="33">
        <f>IF(K112&lt;K111,AE111*(MAX(Z$58:Z111)-J111/A111)/(J111/A111/D$10-1)/(1+1*(MAX(Z$58:Z111)-J111/A111)/(J111/A111/D$10-1))+B$3-B$4,AE111*(J112/A112/B$10)/(C$27+J112/A112/B$10))</f>
        <v>-2.57179474000691E-3</v>
      </c>
      <c r="M112" s="45">
        <f t="shared" si="21"/>
        <v>-3.3063976505408348E-4</v>
      </c>
      <c r="N112" s="46">
        <f t="shared" si="22"/>
        <v>2.3997966244627546E-3</v>
      </c>
      <c r="O112" s="37"/>
      <c r="P112" s="37">
        <f t="shared" si="23"/>
        <v>8.6800925497772935E-4</v>
      </c>
      <c r="Q112" s="47">
        <f t="shared" si="4"/>
        <v>2.0691568594086709E-3</v>
      </c>
      <c r="R112" s="6">
        <f t="shared" si="24"/>
        <v>1.608269172271094</v>
      </c>
      <c r="S112" s="6">
        <f t="shared" si="5"/>
        <v>1.5923708948211959</v>
      </c>
      <c r="T112" s="6">
        <f t="shared" si="25"/>
        <v>2.8890268314487699E-3</v>
      </c>
      <c r="U112" s="48">
        <f t="shared" si="26"/>
        <v>6.5876886947342577E-4</v>
      </c>
      <c r="V112" s="6">
        <f t="shared" si="27"/>
        <v>1.5742991878944469E-3</v>
      </c>
      <c r="W112" s="6">
        <f t="shared" si="28"/>
        <v>2.5373081317107034E-3</v>
      </c>
      <c r="X112" s="30">
        <f t="shared" si="6"/>
        <v>140.09055486284382</v>
      </c>
      <c r="Y112">
        <f t="shared" si="7"/>
        <v>138.9879002204824</v>
      </c>
      <c r="Z112" s="49">
        <f t="shared" si="8"/>
        <v>0.40089172881339352</v>
      </c>
      <c r="AA112" s="46">
        <f t="shared" si="9"/>
        <v>1.6626311442533097</v>
      </c>
      <c r="AB112" s="46">
        <f t="shared" si="10"/>
        <v>-5.4361971982215707E-2</v>
      </c>
      <c r="AC112" s="51">
        <f>IF(R$58&gt;=AA$58,B$10,IF(K112&lt;K111,(Z112-D$10)*(1+1.25*(D$10-Z112)/MAX(Z$58:Z112)*B$10)+D$10,B$10))</f>
        <v>1.3370827491589099</v>
      </c>
      <c r="AD112" s="36">
        <f t="shared" si="11"/>
        <v>1.8449064144755416</v>
      </c>
      <c r="AE112" s="50">
        <f t="shared" si="12"/>
        <v>-5.4280326467769813E-2</v>
      </c>
      <c r="AF112" s="46">
        <f t="shared" si="13"/>
        <v>2.5373081317107034E-3</v>
      </c>
      <c r="AG112" s="50">
        <f t="shared" si="14"/>
        <v>140.09055486284382</v>
      </c>
      <c r="AH112" s="6">
        <f t="shared" si="15"/>
        <v>2.8890268314487699E-3</v>
      </c>
      <c r="AI112" s="6"/>
      <c r="AJ112" s="6"/>
    </row>
    <row r="113" spans="1:36">
      <c r="A113" s="6">
        <f>IF(J112/A112&lt;=0.99*$B$10,IF(A112&gt;A111,IF(D$5&gt;0,$A112+($D$7-$D$3)/401,IF(J112/A112&gt;1.01*D$10,A112-($D$7-$D$3)/401,A112)),IF(D$5&lt;0,$A112+($D$7-$D$3)/401,IF(J112/A112&gt;1.01*D$10,A112-($D$7-$D$3)/401,A112))),IF(K112&gt;$B$6,IF(B$10&gt;D$10,IF(J112/A112&gt;1.01*D$10,A112-($D$7-$D$3)/401,A112),A112),IF(MAX(J$58:J112)&lt;0.99*$B$10*(A112^$K$49*(K112-A112))^(1/(1+$K$49))*($K$49^(1/(1+$K$49))),$A112+($D$7-$D$3)/401,IF(J112/A112&gt;1.01*$D$10,$A112-($D$7-$D$3)/401,A112))))</f>
        <v>347.56966957606016</v>
      </c>
      <c r="B113" s="6">
        <f t="shared" si="0"/>
        <v>142.70900872818049</v>
      </c>
      <c r="C113" s="6">
        <f t="shared" si="16"/>
        <v>6.686342785365694E-2</v>
      </c>
      <c r="D113" s="6">
        <f t="shared" si="17"/>
        <v>210.59537243091083</v>
      </c>
      <c r="E113" s="33">
        <f t="shared" si="1"/>
        <v>1.7991636659884461E-2</v>
      </c>
      <c r="F113" s="6">
        <f t="shared" si="2"/>
        <v>52957.446736419857</v>
      </c>
      <c r="G113" s="6">
        <f t="shared" si="3"/>
        <v>3421222.5542394035</v>
      </c>
      <c r="H113" s="33">
        <f t="shared" si="18"/>
        <v>9.5966807811159955E-4</v>
      </c>
      <c r="I113" s="33">
        <f t="shared" si="19"/>
        <v>2.1140117126502213E-5</v>
      </c>
      <c r="J113" s="6">
        <f t="shared" si="20"/>
        <v>141.46439231266783</v>
      </c>
      <c r="K113" s="38">
        <f>IF(J113&lt;$B$10*(A112^$K$49*(MAX(K$58:K112)-A112))^(1/(1+$K$49))*($K$49^(1/(1+$K$49))),IF(J113/A113&gt;D$10,IF(MAX(J$58:J112)&lt;0.99*$B$10*(A112^$K$49*(K112-A112))^(1/(1+$K$49))*($K$49^(1/(1+$K$49))),MAX(K$58:K112),((J113/$B$10)^(1+$K$49)/(A113^($K$49)*$K$49))+A113),MAX(K$58:K112)),((J113/$B$10)^(1+$K$49)/(A113^($K$49)*$K$49))+A113)</f>
        <v>379.775598810747</v>
      </c>
      <c r="L113" s="33">
        <f>IF(K113&lt;K112,AE112*(MAX(Z$58:Z112)-J112/A112)/(J112/A112/D$10-1)/(1+1*(MAX(Z$58:Z112)-J112/A112)/(J112/A112/D$10-1))+B$3-B$4,AE112*(J113/A113/B$10)/(C$27+J113/A113/B$10))</f>
        <v>-2.6208704827473152E-3</v>
      </c>
      <c r="M113" s="45">
        <f t="shared" si="21"/>
        <v>-3.4386994377427326E-4</v>
      </c>
      <c r="N113" s="46">
        <f t="shared" si="22"/>
        <v>2.4522959217747461E-3</v>
      </c>
      <c r="O113" s="37"/>
      <c r="P113" s="37">
        <f t="shared" si="23"/>
        <v>8.8309541445908888E-4</v>
      </c>
      <c r="Q113" s="47">
        <f t="shared" si="4"/>
        <v>2.1084259780004729E-3</v>
      </c>
      <c r="R113" s="6">
        <f t="shared" si="24"/>
        <v>1.6081817543530188</v>
      </c>
      <c r="S113" s="6">
        <f t="shared" si="5"/>
        <v>1.5922857617374984</v>
      </c>
      <c r="T113" s="6">
        <f t="shared" si="25"/>
        <v>2.9424899310158265E-3</v>
      </c>
      <c r="U113" s="48">
        <f t="shared" si="26"/>
        <v>6.8511411772967227E-4</v>
      </c>
      <c r="V113" s="6">
        <f t="shared" si="27"/>
        <v>1.615534663713551E-3</v>
      </c>
      <c r="W113" s="6">
        <f t="shared" si="28"/>
        <v>2.5963646407188264E-3</v>
      </c>
      <c r="X113" s="30">
        <f t="shared" si="6"/>
        <v>142.70900872818049</v>
      </c>
      <c r="Y113">
        <f t="shared" si="7"/>
        <v>141.46439231266783</v>
      </c>
      <c r="Z113" s="49">
        <f t="shared" si="8"/>
        <v>0.40701017578782306</v>
      </c>
      <c r="AA113" s="46">
        <f t="shared" si="9"/>
        <v>1.6625625861998714</v>
      </c>
      <c r="AB113" s="46">
        <f t="shared" si="10"/>
        <v>-5.4380831846852606E-2</v>
      </c>
      <c r="AC113" s="51">
        <f>IF(R$58&gt;=AA$58,B$10,IF(K113&lt;K112,(Z113-D$10)*(1+1.25*(D$10-Z113)/MAX(Z$58:Z113)*B$10)+D$10,B$10))</f>
        <v>1.3370827491589099</v>
      </c>
      <c r="AD113" s="36">
        <f t="shared" si="11"/>
        <v>1.8402655771410206</v>
      </c>
      <c r="AE113" s="50">
        <f t="shared" si="12"/>
        <v>-5.4525993389267106E-2</v>
      </c>
      <c r="AF113" s="46">
        <f t="shared" si="13"/>
        <v>2.5963646407188264E-3</v>
      </c>
      <c r="AG113" s="50">
        <f t="shared" si="14"/>
        <v>142.70900872818049</v>
      </c>
      <c r="AH113" s="6">
        <f t="shared" si="15"/>
        <v>2.9424899310158265E-3</v>
      </c>
      <c r="AI113" s="6"/>
      <c r="AJ113" s="6"/>
    </row>
    <row r="114" spans="1:36">
      <c r="A114" s="6">
        <f>IF(J113/A113&lt;=0.99*$B$10,IF(A113&gt;A112,IF(D$5&gt;0,$A113+($D$7-$D$3)/401,IF(J113/A113&gt;1.01*D$10,A113-($D$7-$D$3)/401,A113)),IF(D$5&lt;0,$A113+($D$7-$D$3)/401,IF(J113/A113&gt;1.01*D$10,A113-($D$7-$D$3)/401,A113))),IF(K113&gt;$B$6,IF(B$10&gt;D$10,IF(J113/A113&gt;1.01*D$10,A113-($D$7-$D$3)/401,A113),A113),IF(MAX(J$58:J113)&lt;0.99*$B$10*(A113^$K$49*(K113-A113))^(1/(1+$K$49))*($K$49^(1/(1+$K$49))),$A113+($D$7-$D$3)/401,IF(J113/A113&gt;1.01*$D$10,$A113-($D$7-$D$3)/401,A113))))</f>
        <v>348.44248753117239</v>
      </c>
      <c r="B114" s="6">
        <f t="shared" si="0"/>
        <v>145.32746259351717</v>
      </c>
      <c r="C114" s="6">
        <f t="shared" si="16"/>
        <v>6.8983577244859248E-2</v>
      </c>
      <c r="D114" s="6">
        <f t="shared" si="17"/>
        <v>221.26857376371623</v>
      </c>
      <c r="E114" s="33">
        <f t="shared" si="1"/>
        <v>1.7992594325588213E-2</v>
      </c>
      <c r="F114" s="6">
        <f t="shared" si="2"/>
        <v>53090.266860023898</v>
      </c>
      <c r="G114" s="6">
        <f t="shared" si="3"/>
        <v>3427894.3746882821</v>
      </c>
      <c r="H114" s="33">
        <f t="shared" si="18"/>
        <v>9.7522069532209629E-4</v>
      </c>
      <c r="I114" s="33">
        <f t="shared" si="19"/>
        <v>2.2180018425291804E-5</v>
      </c>
      <c r="J114" s="6">
        <f t="shared" si="20"/>
        <v>143.93527300527825</v>
      </c>
      <c r="K114" s="38">
        <f>IF(J114&lt;$B$10*(A113^$K$49*(MAX(K$58:K113)-A113))^(1/(1+$K$49))*($K$49^(1/(1+$K$49))),IF(J114/A114&gt;D$10,IF(MAX(J$58:J113)&lt;0.99*$B$10*(A113^$K$49*(K113-A113))^(1/(1+$K$49))*($K$49^(1/(1+$K$49))),MAX(K$58:K113),((J114/$B$10)^(1+$K$49)/(A114^($K$49)*$K$49))+A114),MAX(K$58:K113)),((J114/$B$10)^(1+$K$49)/(A114^($K$49)*$K$49))+A114)</f>
        <v>381.69977274540088</v>
      </c>
      <c r="L114" s="33">
        <f>IF(K114&lt;K113,AE113*(MAX(Z$58:Z113)-J113/A113)/(J113/A113/D$10-1)/(1+1*(MAX(Z$58:Z113)-J113/A113)/(J113/A113/D$10-1))+B$3-B$4,AE113*(J114/A114/B$10)/(C$27+J114/A114/B$10))</f>
        <v>-2.6700835603945456E-3</v>
      </c>
      <c r="M114" s="45">
        <f t="shared" si="21"/>
        <v>-3.573640248231708E-4</v>
      </c>
      <c r="N114" s="46">
        <f t="shared" si="22"/>
        <v>2.5048554914414711E-3</v>
      </c>
      <c r="O114" s="37"/>
      <c r="P114" s="37">
        <f t="shared" si="23"/>
        <v>8.9814373704138117E-4</v>
      </c>
      <c r="Q114" s="47">
        <f t="shared" si="4"/>
        <v>2.1474914666183005E-3</v>
      </c>
      <c r="R114" s="6">
        <f t="shared" si="24"/>
        <v>1.6080947295091883</v>
      </c>
      <c r="S114" s="6">
        <f t="shared" si="5"/>
        <v>1.5922010114542986</v>
      </c>
      <c r="T114" s="6">
        <f t="shared" si="25"/>
        <v>2.9957154796179091E-3</v>
      </c>
      <c r="U114" s="48">
        <f t="shared" si="26"/>
        <v>7.1196549963067532E-4</v>
      </c>
      <c r="V114" s="6">
        <f t="shared" si="27"/>
        <v>1.6571944550064406E-3</v>
      </c>
      <c r="W114" s="6">
        <f t="shared" si="28"/>
        <v>2.6557662815457437E-3</v>
      </c>
      <c r="X114" s="30">
        <f t="shared" si="6"/>
        <v>145.32746259351717</v>
      </c>
      <c r="Y114">
        <f t="shared" si="7"/>
        <v>143.93527300527825</v>
      </c>
      <c r="Z114" s="49">
        <f t="shared" si="8"/>
        <v>0.41308186617856557</v>
      </c>
      <c r="AA114" s="46">
        <f t="shared" si="9"/>
        <v>1.6624942029102399</v>
      </c>
      <c r="AB114" s="46">
        <f t="shared" si="10"/>
        <v>-5.4399473401051557E-2</v>
      </c>
      <c r="AC114" s="51">
        <f>IF(R$58&gt;=AA$58,B$10,IF(K114&lt;K113,(Z114-D$10)*(1+1.25*(D$10-Z114)/MAX(Z$58:Z114)*B$10)+D$10,B$10))</f>
        <v>1.3370827491589099</v>
      </c>
      <c r="AD114" s="36">
        <f t="shared" si="11"/>
        <v>1.8356143003247187</v>
      </c>
      <c r="AE114" s="50">
        <f t="shared" si="12"/>
        <v>-5.477455679805019E-2</v>
      </c>
      <c r="AF114" s="46">
        <f t="shared" si="13"/>
        <v>2.6557662815457437E-3</v>
      </c>
      <c r="AG114" s="50">
        <f t="shared" si="14"/>
        <v>145.32746259351717</v>
      </c>
      <c r="AH114" s="6">
        <f t="shared" si="15"/>
        <v>2.9957154796179091E-3</v>
      </c>
      <c r="AI114" s="6"/>
      <c r="AJ114" s="6"/>
    </row>
    <row r="115" spans="1:36">
      <c r="A115" s="6">
        <f>IF(J114/A114&lt;=0.99*$B$10,IF(A114&gt;A113,IF(D$5&gt;0,$A114+($D$7-$D$3)/401,IF(J114/A114&gt;1.01*D$10,A114-($D$7-$D$3)/401,A114)),IF(D$5&lt;0,$A114+($D$7-$D$3)/401,IF(J114/A114&gt;1.01*D$10,A114-($D$7-$D$3)/401,A114))),IF(K114&gt;$B$6,IF(B$10&gt;D$10,IF(J114/A114&gt;1.01*D$10,A114-($D$7-$D$3)/401,A114),A114),IF(MAX(J$58:J114)&lt;0.99*$B$10*(A114^$K$49*(K114-A114))^(1/(1+$K$49))*($K$49^(1/(1+$K$49))),$A114+($D$7-$D$3)/401,IF(J114/A114&gt;1.01*$D$10,$A114-($D$7-$D$3)/401,A114))))</f>
        <v>349.31530548628461</v>
      </c>
      <c r="B115" s="6">
        <f t="shared" si="0"/>
        <v>147.94591645885384</v>
      </c>
      <c r="C115" s="6">
        <f t="shared" si="16"/>
        <v>7.1123802554461046E-2</v>
      </c>
      <c r="D115" s="6">
        <f t="shared" si="17"/>
        <v>232.2489738824469</v>
      </c>
      <c r="E115" s="33">
        <f t="shared" si="1"/>
        <v>1.7993547636166268E-2</v>
      </c>
      <c r="F115" s="6">
        <f t="shared" si="2"/>
        <v>53223.086983627923</v>
      </c>
      <c r="G115" s="6">
        <f t="shared" si="3"/>
        <v>3434566.1951371594</v>
      </c>
      <c r="H115" s="33">
        <f t="shared" si="18"/>
        <v>9.9069901343699354E-4</v>
      </c>
      <c r="I115" s="33">
        <f t="shared" si="19"/>
        <v>2.3247768178591324E-5</v>
      </c>
      <c r="J115" s="6">
        <f t="shared" si="20"/>
        <v>146.40051712307095</v>
      </c>
      <c r="K115" s="38">
        <f>IF(J115&lt;$B$10*(A114^$K$49*(MAX(K$58:K114)-A114))^(1/(1+$K$49))*($K$49^(1/(1+$K$49))),IF(J115/A115&gt;D$10,IF(MAX(J$58:J114)&lt;0.99*$B$10*(A114^$K$49*(K114-A114))^(1/(1+$K$49))*($K$49^(1/(1+$K$49))),MAX(K$58:K114),((J115/$B$10)^(1+$K$49)/(A115^($K$49)*$K$49))+A115),MAX(K$58:K114)),((J115/$B$10)^(1+$K$49)/(A115^($K$49)*$K$49))+A115)</f>
        <v>383.63560231276415</v>
      </c>
      <c r="L115" s="33">
        <f>IF(K115&lt;K114,AE114*(MAX(Z$58:Z114)-J114/A114)/(J114/A114/D$10-1)/(1+1*(MAX(Z$58:Z114)-J114/A114)/(J114/A114/D$10-1))+B$3-B$4,AE114*(J115/A115/B$10)/(C$27+J115/A115/B$10))</f>
        <v>-2.7194364519551183E-3</v>
      </c>
      <c r="M115" s="45">
        <f t="shared" si="21"/>
        <v>-3.7112104079766459E-4</v>
      </c>
      <c r="N115" s="46">
        <f t="shared" si="22"/>
        <v>2.5574667469947581E-3</v>
      </c>
      <c r="O115" s="37"/>
      <c r="P115" s="37">
        <f t="shared" si="23"/>
        <v>9.1315441204373789E-4</v>
      </c>
      <c r="Q115" s="47">
        <f t="shared" si="4"/>
        <v>2.1863457061970936E-3</v>
      </c>
      <c r="R115" s="6">
        <f t="shared" si="24"/>
        <v>1.6080081096239449</v>
      </c>
      <c r="S115" s="6">
        <f t="shared" si="5"/>
        <v>1.5921166555453194</v>
      </c>
      <c r="T115" s="6">
        <f t="shared" si="25"/>
        <v>3.0486961701037796E-3</v>
      </c>
      <c r="U115" s="48">
        <f t="shared" si="26"/>
        <v>7.3932014124594009E-4</v>
      </c>
      <c r="V115" s="6">
        <f t="shared" si="27"/>
        <v>1.699275950256566E-3</v>
      </c>
      <c r="W115" s="6">
        <f t="shared" si="28"/>
        <v>2.715508006957826E-3</v>
      </c>
      <c r="X115" s="30">
        <f t="shared" si="6"/>
        <v>147.94591645885384</v>
      </c>
      <c r="Y115">
        <f t="shared" si="7"/>
        <v>146.40051712307095</v>
      </c>
      <c r="Z115" s="49">
        <f t="shared" si="8"/>
        <v>0.41910707840088951</v>
      </c>
      <c r="AA115" s="46">
        <f t="shared" si="9"/>
        <v>1.6624259935028212</v>
      </c>
      <c r="AB115" s="46">
        <f t="shared" si="10"/>
        <v>-5.441788387887625E-2</v>
      </c>
      <c r="AC115" s="51">
        <f>IF(R$58&gt;=AA$58,B$10,IF(K115&lt;K114,(Z115-D$10)*(1+1.25*(D$10-Z115)/MAX(Z$58:Z115)*B$10)+D$10,B$10))</f>
        <v>1.3370827491589099</v>
      </c>
      <c r="AD115" s="36">
        <f t="shared" si="11"/>
        <v>1.8309542887794508</v>
      </c>
      <c r="AE115" s="50">
        <f t="shared" si="12"/>
        <v>-5.502597693044143E-2</v>
      </c>
      <c r="AF115" s="46">
        <f t="shared" si="13"/>
        <v>2.715508006957826E-3</v>
      </c>
      <c r="AG115" s="50">
        <f t="shared" si="14"/>
        <v>147.94591645885384</v>
      </c>
      <c r="AH115" s="6">
        <f t="shared" si="15"/>
        <v>3.0486961701037796E-3</v>
      </c>
      <c r="AI115" s="6"/>
      <c r="AJ115" s="6"/>
    </row>
    <row r="116" spans="1:36">
      <c r="A116" s="6">
        <f>IF(J115/A115&lt;=0.99*$B$10,IF(A115&gt;A114,IF(D$5&gt;0,$A115+($D$7-$D$3)/401,IF(J115/A115&gt;1.01*D$10,A115-($D$7-$D$3)/401,A115)),IF(D$5&lt;0,$A115+($D$7-$D$3)/401,IF(J115/A115&gt;1.01*D$10,A115-($D$7-$D$3)/401,A115))),IF(K115&gt;$B$6,IF(B$10&gt;D$10,IF(J115/A115&gt;1.01*D$10,A115-($D$7-$D$3)/401,A115),A115),IF(MAX(J$58:J115)&lt;0.99*$B$10*(A115^$K$49*(K115-A115))^(1/(1+$K$49))*($K$49^(1/(1+$K$49))),$A115+($D$7-$D$3)/401,IF(J115/A115&gt;1.01*$D$10,$A115-($D$7-$D$3)/401,A115))))</f>
        <v>350.18812344139684</v>
      </c>
      <c r="B116" s="6">
        <f t="shared" si="0"/>
        <v>150.56437032419052</v>
      </c>
      <c r="C116" s="6">
        <f t="shared" si="16"/>
        <v>7.3283486842894416E-2</v>
      </c>
      <c r="D116" s="6">
        <f t="shared" si="17"/>
        <v>243.53779423634145</v>
      </c>
      <c r="E116" s="33">
        <f t="shared" si="1"/>
        <v>1.7994496464367855E-2</v>
      </c>
      <c r="F116" s="6">
        <f t="shared" si="2"/>
        <v>53355.907107231964</v>
      </c>
      <c r="G116" s="6">
        <f t="shared" si="3"/>
        <v>3441238.0155860372</v>
      </c>
      <c r="H116" s="33">
        <f t="shared" si="18"/>
        <v>1.0061032595417184E-3</v>
      </c>
      <c r="I116" s="33">
        <f t="shared" si="19"/>
        <v>2.4343376737044099E-5</v>
      </c>
      <c r="J116" s="6">
        <f t="shared" si="20"/>
        <v>148.86010171411789</v>
      </c>
      <c r="K116" s="38">
        <f>IF(J116&lt;$B$10*(A115^$K$49*(MAX(K$58:K115)-A115))^(1/(1+$K$49))*($K$49^(1/(1+$K$49))),IF(J116/A116&gt;D$10,IF(MAX(J$58:J115)&lt;0.99*$B$10*(A115^$K$49*(K115-A115))^(1/(1+$K$49))*($K$49^(1/(1+$K$49))),MAX(K$58:K115),((J116/$B$10)^(1+$K$49)/(A116^($K$49)*$K$49))+A116),MAX(K$58:K115)),((J116/$B$10)^(1+$K$49)/(A116^($K$49)*$K$49))+A116)</f>
        <v>385.58285627515482</v>
      </c>
      <c r="L116" s="33">
        <f>IF(K116&lt;K115,AE115*(MAX(Z$58:Z115)-J115/A115)/(J115/A115/D$10-1)/(1+1*(MAX(Z$58:Z115)-J115/A115)/(J115/A115/D$10-1))+B$3-B$4,AE115*(J116/A116/B$10)/(C$27+J116/A116/B$10))</f>
        <v>-2.7689315113232594E-3</v>
      </c>
      <c r="M116" s="45">
        <f t="shared" si="21"/>
        <v>-3.8513997858267447E-4</v>
      </c>
      <c r="N116" s="46">
        <f t="shared" si="22"/>
        <v>2.6101213368132066E-3</v>
      </c>
      <c r="O116" s="37"/>
      <c r="P116" s="37">
        <f t="shared" si="23"/>
        <v>9.2812762736793261E-4</v>
      </c>
      <c r="Q116" s="47">
        <f t="shared" si="4"/>
        <v>2.2249813582305321E-3</v>
      </c>
      <c r="R116" s="6">
        <f t="shared" si="24"/>
        <v>1.6079219061304861</v>
      </c>
      <c r="S116" s="6">
        <f t="shared" si="5"/>
        <v>1.5920327051449297</v>
      </c>
      <c r="T116" s="6">
        <f t="shared" si="25"/>
        <v>3.1014249699045844E-3</v>
      </c>
      <c r="U116" s="48">
        <f t="shared" si="26"/>
        <v>7.6717509003700198E-4</v>
      </c>
      <c r="V116" s="6">
        <f t="shared" si="27"/>
        <v>1.7417764726530805E-3</v>
      </c>
      <c r="W116" s="6">
        <f t="shared" si="28"/>
        <v>2.7755847959546089E-3</v>
      </c>
      <c r="X116" s="30">
        <f t="shared" si="6"/>
        <v>150.56437032419052</v>
      </c>
      <c r="Y116">
        <f t="shared" si="7"/>
        <v>148.86010171411789</v>
      </c>
      <c r="Z116" s="49">
        <f t="shared" si="8"/>
        <v>0.42508609444326079</v>
      </c>
      <c r="AA116" s="46">
        <f t="shared" si="9"/>
        <v>1.6623579571026563</v>
      </c>
      <c r="AB116" s="46">
        <f t="shared" si="10"/>
        <v>-5.4436050972170191E-2</v>
      </c>
      <c r="AC116" s="51">
        <f>IF(R$58&gt;=AA$58,B$10,IF(K116&lt;K115,(Z116-D$10)*(1+1.25*(D$10-Z116)/MAX(Z$58:Z116)*B$10)+D$10,B$10))</f>
        <v>1.3370827491589099</v>
      </c>
      <c r="AD116" s="36">
        <f t="shared" si="11"/>
        <v>1.826287189467404</v>
      </c>
      <c r="AE116" s="50">
        <f t="shared" si="12"/>
        <v>-5.5280214823465929E-2</v>
      </c>
      <c r="AF116" s="46">
        <f t="shared" si="13"/>
        <v>2.7755847959546089E-3</v>
      </c>
      <c r="AG116" s="50">
        <f t="shared" si="14"/>
        <v>150.56437032419052</v>
      </c>
      <c r="AH116" s="6">
        <f t="shared" si="15"/>
        <v>3.1014249699045844E-3</v>
      </c>
      <c r="AI116" s="6"/>
      <c r="AJ116" s="6"/>
    </row>
    <row r="117" spans="1:36">
      <c r="A117" s="6">
        <f>IF(J116/A116&lt;=0.99*$B$10,IF(A116&gt;A115,IF(D$5&gt;0,$A116+($D$7-$D$3)/401,IF(J116/A116&gt;1.01*D$10,A116-($D$7-$D$3)/401,A116)),IF(D$5&lt;0,$A116+($D$7-$D$3)/401,IF(J116/A116&gt;1.01*D$10,A116-($D$7-$D$3)/401,A116))),IF(K116&gt;$B$6,IF(B$10&gt;D$10,IF(J116/A116&gt;1.01*D$10,A116-($D$7-$D$3)/401,A116),A116),IF(MAX(J$58:J116)&lt;0.99*$B$10*(A116^$K$49*(K116-A116))^(1/(1+$K$49))*($K$49^(1/(1+$K$49))),$A116+($D$7-$D$3)/401,IF(J116/A116&gt;1.01*$D$10,$A116-($D$7-$D$3)/401,A116))))</f>
        <v>351.06094139650907</v>
      </c>
      <c r="B117" s="6">
        <f t="shared" si="0"/>
        <v>153.1828241895272</v>
      </c>
      <c r="C117" s="6">
        <f t="shared" si="16"/>
        <v>7.5462014919711676E-2</v>
      </c>
      <c r="D117" s="6">
        <f t="shared" si="17"/>
        <v>255.13613728254299</v>
      </c>
      <c r="E117" s="33">
        <f t="shared" si="1"/>
        <v>1.7995440687770974E-2</v>
      </c>
      <c r="F117" s="6">
        <f t="shared" si="2"/>
        <v>53488.72723083599</v>
      </c>
      <c r="G117" s="6">
        <f t="shared" si="3"/>
        <v>3447909.8360349154</v>
      </c>
      <c r="H117" s="33">
        <f t="shared" si="18"/>
        <v>1.021433672658675E-3</v>
      </c>
      <c r="I117" s="33">
        <f t="shared" si="19"/>
        <v>2.546684286499673E-5</v>
      </c>
      <c r="J117" s="6">
        <f t="shared" si="20"/>
        <v>151.31400600866939</v>
      </c>
      <c r="K117" s="38">
        <f>IF(J117&lt;$B$10*(A116^$K$49*(MAX(K$58:K116)-A116))^(1/(1+$K$49))*($K$49^(1/(1+$K$49))),IF(J117/A117&gt;D$10,IF(MAX(J$58:J116)&lt;0.99*$B$10*(A116^$K$49*(K116-A116))^(1/(1+$K$49))*($K$49^(1/(1+$K$49))),MAX(K$58:K116),((J117/$B$10)^(1+$K$49)/(A117^($K$49)*$K$49))+A117),MAX(K$58:K116)),((J117/$B$10)^(1+$K$49)/(A117^($K$49)*$K$49))+A117)</f>
        <v>387.5413063325463</v>
      </c>
      <c r="L117" s="33">
        <f>IF(K117&lt;K116,AE116*(MAX(Z$58:Z116)-J116/A116)/(J116/A116/D$10-1)/(1+1*(MAX(Z$58:Z116)-J116/A116)/(J116/A116/D$10-1))+B$3-B$4,AE116*(J117/A117/B$10)/(C$27+J117/A117/B$10))</f>
        <v>-2.8185709725274954E-3</v>
      </c>
      <c r="M117" s="45">
        <f t="shared" si="21"/>
        <v>-3.9941978187918426E-4</v>
      </c>
      <c r="N117" s="46">
        <f t="shared" si="22"/>
        <v>2.6628111415870521E-3</v>
      </c>
      <c r="O117" s="37"/>
      <c r="P117" s="37">
        <f t="shared" si="23"/>
        <v>9.4306356951249397E-4</v>
      </c>
      <c r="Q117" s="47">
        <f t="shared" si="4"/>
        <v>2.2633913597078677E-3</v>
      </c>
      <c r="R117" s="6">
        <f t="shared" si="24"/>
        <v>1.6078361300191333</v>
      </c>
      <c r="S117" s="6">
        <f t="shared" si="5"/>
        <v>1.5919491709561977</v>
      </c>
      <c r="T117" s="6">
        <f t="shared" si="25"/>
        <v>3.1538951160655368E-3</v>
      </c>
      <c r="U117" s="48">
        <f t="shared" si="26"/>
        <v>7.9552732107143753E-4</v>
      </c>
      <c r="V117" s="6">
        <f t="shared" si="27"/>
        <v>1.7846932858260037E-3</v>
      </c>
      <c r="W117" s="6">
        <f t="shared" si="28"/>
        <v>2.8359916578478495E-3</v>
      </c>
      <c r="X117" s="30">
        <f t="shared" si="6"/>
        <v>153.1828241895272</v>
      </c>
      <c r="Y117">
        <f t="shared" si="7"/>
        <v>151.31400600866939</v>
      </c>
      <c r="Z117" s="49">
        <f t="shared" si="8"/>
        <v>0.43101919970574676</v>
      </c>
      <c r="AA117" s="46">
        <f t="shared" si="9"/>
        <v>1.6622900928413569</v>
      </c>
      <c r="AB117" s="46">
        <f t="shared" si="10"/>
        <v>-5.4453962822223589E-2</v>
      </c>
      <c r="AC117" s="51">
        <f>IF(R$58&gt;=AA$58,B$10,IF(K117&lt;K116,(Z117-D$10)*(1+1.25*(D$10-Z117)/MAX(Z$58:Z117)*B$10)+D$10,B$10))</f>
        <v>1.3370827491589099</v>
      </c>
      <c r="AD117" s="36">
        <f t="shared" si="11"/>
        <v>1.8216145924965954</v>
      </c>
      <c r="AE117" s="50">
        <f t="shared" si="12"/>
        <v>-5.5537232300858032E-2</v>
      </c>
      <c r="AF117" s="46">
        <f t="shared" si="13"/>
        <v>2.8359916578478495E-3</v>
      </c>
      <c r="AG117" s="50">
        <f t="shared" si="14"/>
        <v>153.1828241895272</v>
      </c>
      <c r="AH117" s="6">
        <f t="shared" si="15"/>
        <v>3.1538951160655368E-3</v>
      </c>
      <c r="AI117" s="6"/>
      <c r="AJ117" s="6"/>
    </row>
    <row r="118" spans="1:36">
      <c r="A118" s="6">
        <f>IF(J117/A117&lt;=0.99*$B$10,IF(A117&gt;A116,IF(D$5&gt;0,$A117+($D$7-$D$3)/401,IF(J117/A117&gt;1.01*D$10,A117-($D$7-$D$3)/401,A117)),IF(D$5&lt;0,$A117+($D$7-$D$3)/401,IF(J117/A117&gt;1.01*D$10,A117-($D$7-$D$3)/401,A117))),IF(K117&gt;$B$6,IF(B$10&gt;D$10,IF(J117/A117&gt;1.01*D$10,A117-($D$7-$D$3)/401,A117),A117),IF(MAX(J$58:J117)&lt;0.99*$B$10*(A117^$K$49*(K117-A117))^(1/(1+$K$49))*($K$49^(1/(1+$K$49))),$A117+($D$7-$D$3)/401,IF(J117/A117&gt;1.01*$D$10,$A117-($D$7-$D$3)/401,A117))))</f>
        <v>351.93375935162129</v>
      </c>
      <c r="B118" s="6">
        <f t="shared" si="0"/>
        <v>155.80127805486387</v>
      </c>
      <c r="C118" s="6">
        <f t="shared" si="16"/>
        <v>7.7658773467240094E-2</v>
      </c>
      <c r="D118" s="6">
        <f t="shared" si="17"/>
        <v>267.04498877865763</v>
      </c>
      <c r="E118" s="33">
        <f t="shared" si="1"/>
        <v>1.7996380188693126E-2</v>
      </c>
      <c r="F118" s="6">
        <f t="shared" si="2"/>
        <v>53621.54735444003</v>
      </c>
      <c r="G118" s="6">
        <f t="shared" si="3"/>
        <v>3454581.6564837927</v>
      </c>
      <c r="H118" s="33">
        <f t="shared" si="18"/>
        <v>1.0366905033707137E-3</v>
      </c>
      <c r="I118" s="33">
        <f t="shared" si="19"/>
        <v>2.6618154051816102E-5</v>
      </c>
      <c r="J118" s="6">
        <f t="shared" si="20"/>
        <v>153.76221137775923</v>
      </c>
      <c r="K118" s="38">
        <f>IF(J118&lt;$B$10*(A117^$K$49*(MAX(K$58:K117)-A117))^(1/(1+$K$49))*($K$49^(1/(1+$K$49))),IF(J118/A118&gt;D$10,IF(MAX(J$58:J117)&lt;0.99*$B$10*(A117^$K$49*(K117-A117))^(1/(1+$K$49))*($K$49^(1/(1+$K$49))),MAX(K$58:K117),((J118/$B$10)^(1+$K$49)/(A118^($K$49)*$K$49))+A118),MAX(K$58:K117)),((J118/$B$10)^(1+$K$49)/(A118^($K$49)*$K$49))+A118)</f>
        <v>389.51072715495434</v>
      </c>
      <c r="L118" s="33">
        <f>IF(K118&lt;K117,AE117*(MAX(Z$58:Z117)-J117/A117)/(J117/A117/D$10-1)/(1+1*(MAX(Z$58:Z117)-J117/A117)/(J117/A117/D$10-1))+B$3-B$4,AE117*(J118/A118/B$10)/(C$27+J118/A118/B$10))</f>
        <v>-2.8683569548243531E-3</v>
      </c>
      <c r="M118" s="45">
        <f t="shared" si="21"/>
        <v>-4.1395935366970288E-4</v>
      </c>
      <c r="N118" s="46">
        <f t="shared" si="22"/>
        <v>2.7155282716384804E-3</v>
      </c>
      <c r="O118" s="37"/>
      <c r="P118" s="37">
        <f t="shared" si="23"/>
        <v>9.5796242358664333E-4</v>
      </c>
      <c r="Q118" s="47">
        <f t="shared" si="4"/>
        <v>2.3015689179687777E-3</v>
      </c>
      <c r="R118" s="6">
        <f t="shared" si="24"/>
        <v>1.6077507918457292</v>
      </c>
      <c r="S118" s="6">
        <f t="shared" si="5"/>
        <v>1.5918660632590691</v>
      </c>
      <c r="T118" s="6">
        <f t="shared" si="25"/>
        <v>3.206100110197784E-3</v>
      </c>
      <c r="U118" s="48">
        <f t="shared" si="26"/>
        <v>8.2437374304187693E-4</v>
      </c>
      <c r="V118" s="6">
        <f t="shared" si="27"/>
        <v>1.8280235993928719E-3</v>
      </c>
      <c r="W118" s="6">
        <f t="shared" si="28"/>
        <v>2.8967236361254669E-3</v>
      </c>
      <c r="X118" s="30">
        <f t="shared" si="6"/>
        <v>155.80127805486387</v>
      </c>
      <c r="Y118">
        <f t="shared" si="7"/>
        <v>153.76221137775923</v>
      </c>
      <c r="Z118" s="49">
        <f t="shared" si="8"/>
        <v>0.4369066828400896</v>
      </c>
      <c r="AA118" s="46">
        <f t="shared" si="9"/>
        <v>1.662222399857038</v>
      </c>
      <c r="AB118" s="46">
        <f t="shared" si="10"/>
        <v>-5.4471608011308792E-2</v>
      </c>
      <c r="AC118" s="51">
        <f>IF(R$58&gt;=AA$58,B$10,IF(K118&lt;K117,(Z118-D$10)*(1+1.25*(D$10-Z118)/MAX(Z$58:Z118)*B$10)+D$10,B$10))</f>
        <v>1.3370827491589099</v>
      </c>
      <c r="AD118" s="36">
        <f t="shared" si="11"/>
        <v>1.8169380320891695</v>
      </c>
      <c r="AE118" s="50">
        <f t="shared" si="12"/>
        <v>-5.5796991959620838E-2</v>
      </c>
      <c r="AF118" s="46">
        <f t="shared" si="13"/>
        <v>2.8967236361254669E-3</v>
      </c>
      <c r="AG118" s="50">
        <f t="shared" si="14"/>
        <v>155.80127805486387</v>
      </c>
      <c r="AH118" s="6">
        <f t="shared" si="15"/>
        <v>3.206100110197784E-3</v>
      </c>
      <c r="AI118" s="6"/>
      <c r="AJ118" s="6"/>
    </row>
    <row r="119" spans="1:36">
      <c r="A119" s="6">
        <f>IF(J118/A118&lt;=0.99*$B$10,IF(A118&gt;A117,IF(D$5&gt;0,$A118+($D$7-$D$3)/401,IF(J118/A118&gt;1.01*D$10,A118-($D$7-$D$3)/401,A118)),IF(D$5&lt;0,$A118+($D$7-$D$3)/401,IF(J118/A118&gt;1.01*D$10,A118-($D$7-$D$3)/401,A118))),IF(K118&gt;$B$6,IF(B$10&gt;D$10,IF(J118/A118&gt;1.01*D$10,A118-($D$7-$D$3)/401,A118),A118),IF(MAX(J$58:J118)&lt;0.99*$B$10*(A118^$K$49*(K118-A118))^(1/(1+$K$49))*($K$49^(1/(1+$K$49))),$A118+($D$7-$D$3)/401,IF(J118/A118&gt;1.01*$D$10,$A118-($D$7-$D$3)/401,A118))))</f>
        <v>352.80657730673352</v>
      </c>
      <c r="B119" s="6">
        <f t="shared" si="0"/>
        <v>158.41973192020055</v>
      </c>
      <c r="C119" s="6">
        <f t="shared" si="16"/>
        <v>7.9873151173996362E-2</v>
      </c>
      <c r="D119" s="6">
        <f t="shared" si="17"/>
        <v>279.26522008701573</v>
      </c>
      <c r="E119" s="33">
        <f t="shared" si="1"/>
        <v>1.7997314854100742E-2</v>
      </c>
      <c r="F119" s="6">
        <f t="shared" si="2"/>
        <v>53754.367478044056</v>
      </c>
      <c r="G119" s="6">
        <f t="shared" si="3"/>
        <v>3461253.4769326714</v>
      </c>
      <c r="H119" s="33">
        <f t="shared" si="18"/>
        <v>1.0518740134477901E-3</v>
      </c>
      <c r="I119" s="33">
        <f t="shared" si="19"/>
        <v>2.7797286821329344E-5</v>
      </c>
      <c r="J119" s="6">
        <f t="shared" si="20"/>
        <v>156.20470129157295</v>
      </c>
      <c r="K119" s="38">
        <f>IF(J119&lt;$B$10*(A118^$K$49*(MAX(K$58:K118)-A118))^(1/(1+$K$49))*($K$49^(1/(1+$K$49))),IF(J119/A119&gt;D$10,IF(MAX(J$58:J118)&lt;0.99*$B$10*(A118^$K$49*(K118-A118))^(1/(1+$K$49))*($K$49^(1/(1+$K$49))),MAX(K$58:K118),((J119/$B$10)^(1+$K$49)/(A119^($K$49)*$K$49))+A119),MAX(K$58:K118)),((J119/$B$10)^(1+$K$49)/(A119^($K$49)*$K$49))+A119)</f>
        <v>391.49089641172577</v>
      </c>
      <c r="L119" s="33">
        <f>IF(K119&lt;K118,AE118*(MAX(Z$58:Z118)-J118/A118)/(J118/A118/D$10-1)/(1+1*(MAX(Z$58:Z118)-J118/A118)/(J118/A118/D$10-1))+B$3-B$4,AE118*(J119/A119/B$10)/(C$27+J119/A119/B$10))</f>
        <v>-2.9182914676424612E-3</v>
      </c>
      <c r="M119" s="45">
        <f t="shared" si="21"/>
        <v>-4.28757558621272E-4</v>
      </c>
      <c r="N119" s="46">
        <f t="shared" si="22"/>
        <v>2.7682650641085785E-3</v>
      </c>
      <c r="O119" s="37"/>
      <c r="P119" s="37">
        <f t="shared" si="23"/>
        <v>9.728243733240602E-4</v>
      </c>
      <c r="Q119" s="47">
        <f t="shared" si="4"/>
        <v>2.3395075054873063E-3</v>
      </c>
      <c r="R119" s="6">
        <f t="shared" si="24"/>
        <v>1.607665901740146</v>
      </c>
      <c r="S119" s="6">
        <f t="shared" si="5"/>
        <v>1.5917833919186526</v>
      </c>
      <c r="T119" s="6">
        <f t="shared" si="25"/>
        <v>3.2580337133598816E-3</v>
      </c>
      <c r="U119" s="48">
        <f t="shared" si="26"/>
        <v>8.5371120409117533E-4</v>
      </c>
      <c r="V119" s="6">
        <f t="shared" si="27"/>
        <v>1.8717645743180997E-3</v>
      </c>
      <c r="W119" s="6">
        <f t="shared" si="28"/>
        <v>2.9577758121047269E-3</v>
      </c>
      <c r="X119" s="30">
        <f t="shared" si="6"/>
        <v>158.41973192020055</v>
      </c>
      <c r="Y119">
        <f t="shared" si="7"/>
        <v>156.20470129157295</v>
      </c>
      <c r="Z119" s="49">
        <f t="shared" si="8"/>
        <v>0.44274883559148343</v>
      </c>
      <c r="AA119" s="46">
        <f t="shared" si="9"/>
        <v>1.6621548772942554</v>
      </c>
      <c r="AB119" s="46">
        <f t="shared" si="10"/>
        <v>-5.4488975554109365E-2</v>
      </c>
      <c r="AC119" s="51">
        <f>IF(R$58&gt;=AA$58,B$10,IF(K119&lt;K118,(Z119-D$10)*(1+1.25*(D$10-Z119)/MAX(Z$58:Z119)*B$10)+D$10,B$10))</f>
        <v>1.3370827491589099</v>
      </c>
      <c r="AD119" s="36">
        <f t="shared" si="11"/>
        <v>1.8122589875780304</v>
      </c>
      <c r="AE119" s="50">
        <f t="shared" si="12"/>
        <v>-5.6059457157109735E-2</v>
      </c>
      <c r="AF119" s="46">
        <f t="shared" si="13"/>
        <v>2.9577758121047269E-3</v>
      </c>
      <c r="AG119" s="50">
        <f t="shared" si="14"/>
        <v>158.41973192020055</v>
      </c>
      <c r="AH119" s="6">
        <f t="shared" si="15"/>
        <v>3.2580337133598816E-3</v>
      </c>
      <c r="AI119" s="6"/>
      <c r="AJ119" s="6"/>
    </row>
    <row r="120" spans="1:36">
      <c r="A120" s="6">
        <f>IF(J119/A119&lt;=0.99*$B$10,IF(A119&gt;A118,IF(D$5&gt;0,$A119+($D$7-$D$3)/401,IF(J119/A119&gt;1.01*D$10,A119-($D$7-$D$3)/401,A119)),IF(D$5&lt;0,$A119+($D$7-$D$3)/401,IF(J119/A119&gt;1.01*D$10,A119-($D$7-$D$3)/401,A119))),IF(K119&gt;$B$6,IF(B$10&gt;D$10,IF(J119/A119&gt;1.01*D$10,A119-($D$7-$D$3)/401,A119),A119),IF(MAX(J$58:J119)&lt;0.99*$B$10*(A119^$K$49*(K119-A119))^(1/(1+$K$49))*($K$49^(1/(1+$K$49))),$A119+($D$7-$D$3)/401,IF(J119/A119&gt;1.01*$D$10,$A119-($D$7-$D$3)/401,A119))))</f>
        <v>353.67939526184574</v>
      </c>
      <c r="B120" s="6">
        <f t="shared" si="0"/>
        <v>161.03818578553722</v>
      </c>
      <c r="C120" s="6">
        <f t="shared" si="16"/>
        <v>8.2104538877281238E-2</v>
      </c>
      <c r="D120" s="6">
        <f t="shared" si="17"/>
        <v>291.79759048940764</v>
      </c>
      <c r="E120" s="33">
        <f t="shared" si="1"/>
        <v>1.7998244575517505E-2</v>
      </c>
      <c r="F120" s="6">
        <f t="shared" si="2"/>
        <v>53887.187601648111</v>
      </c>
      <c r="G120" s="6">
        <f t="shared" si="3"/>
        <v>3467925.2973815482</v>
      </c>
      <c r="H120" s="33">
        <f t="shared" si="18"/>
        <v>1.0669844754769102E-3</v>
      </c>
      <c r="I120" s="33">
        <f t="shared" si="19"/>
        <v>2.9004207039290184E-5</v>
      </c>
      <c r="J120" s="6">
        <f t="shared" si="20"/>
        <v>158.64146127760199</v>
      </c>
      <c r="K120" s="38">
        <f>IF(J120&lt;$B$10*(A119^$K$49*(MAX(K$58:K119)-A119))^(1/(1+$K$49))*($K$49^(1/(1+$K$49))),IF(J120/A120&gt;D$10,IF(MAX(J$58:J119)&lt;0.99*$B$10*(A119^$K$49*(K119-A119))^(1/(1+$K$49))*($K$49^(1/(1+$K$49))),MAX(K$58:K119),((J120/$B$10)^(1+$K$49)/(A120^($K$49)*$K$49))+A120),MAX(K$58:K119)),((J120/$B$10)^(1+$K$49)/(A120^($K$49)*$K$49))+A120)</f>
        <v>393.48159479779173</v>
      </c>
      <c r="L120" s="33">
        <f>IF(K120&lt;K119,AE119*(MAX(Z$58:Z119)-J119/A119)/(J119/A119/D$10-1)/(1+1*(MAX(Z$58:Z119)-J119/A119)/(J119/A119/D$10-1))+B$3-B$4,AE119*(J120/A120/B$10)/(C$27+J120/A120/B$10))</f>
        <v>-2.968376415381013E-3</v>
      </c>
      <c r="M120" s="45">
        <f t="shared" si="21"/>
        <v>-4.4381322542618178E-4</v>
      </c>
      <c r="N120" s="46">
        <f t="shared" si="22"/>
        <v>2.8210140800216982E-3</v>
      </c>
      <c r="O120" s="37"/>
      <c r="P120" s="37">
        <f t="shared" si="23"/>
        <v>9.8764960109647723E-4</v>
      </c>
      <c r="Q120" s="47">
        <f t="shared" si="4"/>
        <v>2.3772008545955162E-3</v>
      </c>
      <c r="R120" s="6">
        <f t="shared" si="24"/>
        <v>1.6075814694148871</v>
      </c>
      <c r="S120" s="6">
        <f t="shared" si="5"/>
        <v>1.5917011663935963</v>
      </c>
      <c r="T120" s="6">
        <f t="shared" si="25"/>
        <v>3.3096899408803942E-3</v>
      </c>
      <c r="U120" s="48">
        <f t="shared" si="26"/>
        <v>8.835364974451598E-4</v>
      </c>
      <c r="V120" s="6">
        <f t="shared" si="27"/>
        <v>1.9159133280865341E-3</v>
      </c>
      <c r="W120" s="6">
        <f t="shared" si="28"/>
        <v>3.0191433083799988E-3</v>
      </c>
      <c r="X120" s="30">
        <f t="shared" si="6"/>
        <v>161.03818578553722</v>
      </c>
      <c r="Y120">
        <f t="shared" si="7"/>
        <v>158.64146127760199</v>
      </c>
      <c r="Z120" s="49">
        <f t="shared" si="8"/>
        <v>0.44854595264208746</v>
      </c>
      <c r="AA120" s="46">
        <f t="shared" si="9"/>
        <v>1.6620875243039395</v>
      </c>
      <c r="AB120" s="46">
        <f t="shared" si="10"/>
        <v>-5.4506054889052358E-2</v>
      </c>
      <c r="AC120" s="51">
        <f>IF(R$58&gt;=AA$58,B$10,IF(K120&lt;K119,(Z120-D$10)*(1+1.25*(D$10-Z120)/MAX(Z$58:Z120)*B$10)+D$10,B$10))</f>
        <v>1.3370827491589099</v>
      </c>
      <c r="AD120" s="36">
        <f t="shared" si="11"/>
        <v>1.8075788844283698</v>
      </c>
      <c r="AE120" s="50">
        <f t="shared" si="12"/>
        <v>-5.6324591998605733E-2</v>
      </c>
      <c r="AF120" s="46">
        <f t="shared" si="13"/>
        <v>3.0191433083799988E-3</v>
      </c>
      <c r="AG120" s="50">
        <f t="shared" si="14"/>
        <v>161.03818578553722</v>
      </c>
      <c r="AH120" s="6">
        <f t="shared" si="15"/>
        <v>3.3096899408803942E-3</v>
      </c>
      <c r="AI120" s="6"/>
      <c r="AJ120" s="6"/>
    </row>
    <row r="121" spans="1:36">
      <c r="A121" s="6">
        <f>IF(J120/A120&lt;=0.99*$B$10,IF(A120&gt;A119,IF(D$5&gt;0,$A120+($D$7-$D$3)/401,IF(J120/A120&gt;1.01*D$10,A120-($D$7-$D$3)/401,A120)),IF(D$5&lt;0,$A120+($D$7-$D$3)/401,IF(J120/A120&gt;1.01*D$10,A120-($D$7-$D$3)/401,A120))),IF(K120&gt;$B$6,IF(B$10&gt;D$10,IF(J120/A120&gt;1.01*D$10,A120-($D$7-$D$3)/401,A120),A120),IF(MAX(J$58:J120)&lt;0.99*$B$10*(A120^$K$49*(K120-A120))^(1/(1+$K$49))*($K$49^(1/(1+$K$49))),$A120+($D$7-$D$3)/401,IF(J120/A120&gt;1.01*$D$10,$A120-($D$7-$D$3)/401,A120))))</f>
        <v>354.55221321695797</v>
      </c>
      <c r="B121" s="6">
        <f t="shared" si="0"/>
        <v>163.6566396508739</v>
      </c>
      <c r="C121" s="6">
        <f t="shared" si="16"/>
        <v>8.4352329714361574E-2</v>
      </c>
      <c r="D121" s="6">
        <f t="shared" si="17"/>
        <v>304.64274951103567</v>
      </c>
      <c r="E121" s="33">
        <f t="shared" si="1"/>
        <v>1.7999169248931725E-2</v>
      </c>
      <c r="F121" s="6">
        <f t="shared" si="2"/>
        <v>54020.007725252137</v>
      </c>
      <c r="G121" s="6">
        <f t="shared" si="3"/>
        <v>3474597.1178304269</v>
      </c>
      <c r="H121" s="33">
        <f t="shared" si="18"/>
        <v>1.0820221724954491E-3</v>
      </c>
      <c r="I121" s="33">
        <f t="shared" si="19"/>
        <v>3.0238870218773585E-5</v>
      </c>
      <c r="J121" s="6">
        <f t="shared" si="20"/>
        <v>161.07247887860623</v>
      </c>
      <c r="K121" s="38">
        <f>IF(J121&lt;$B$10*(A120^$K$49*(MAX(K$58:K120)-A120))^(1/(1+$K$49))*($K$49^(1/(1+$K$49))),IF(J121/A121&gt;D$10,IF(MAX(J$58:J120)&lt;0.99*$B$10*(A120^$K$49*(K120-A120))^(1/(1+$K$49))*($K$49^(1/(1+$K$49))),MAX(K$58:K120),((J121/$B$10)^(1+$K$49)/(A121^($K$49)*$K$49))+A121),MAX(K$58:K120)),((J121/$B$10)^(1+$K$49)/(A121^($K$49)*$K$49))+A121)</f>
        <v>395.48260605694929</v>
      </c>
      <c r="L121" s="33">
        <f>IF(K121&lt;K120,AE120*(MAX(Z$58:Z120)-J120/A120)/(J120/A120/D$10-1)/(1+1*(MAX(Z$58:Z120)-J120/A120)/(J120/A120/D$10-1))+B$3-B$4,AE120*(J121/A121/B$10)/(C$27+J121/A121/B$10))</f>
        <v>-3.0186136020660991E-3</v>
      </c>
      <c r="M121" s="45">
        <f t="shared" si="21"/>
        <v>-4.5912514908060507E-4</v>
      </c>
      <c r="N121" s="46">
        <f t="shared" si="22"/>
        <v>2.8737681012375991E-3</v>
      </c>
      <c r="O121" s="37"/>
      <c r="P121" s="37">
        <f t="shared" si="23"/>
        <v>1.0024382879271077E-3</v>
      </c>
      <c r="Q121" s="47">
        <f t="shared" si="4"/>
        <v>2.4146429521569941E-3</v>
      </c>
      <c r="R121" s="6">
        <f t="shared" si="24"/>
        <v>1.6074975041737654</v>
      </c>
      <c r="S121" s="6">
        <f t="shared" si="5"/>
        <v>1.5916193957445406</v>
      </c>
      <c r="T121" s="6">
        <f t="shared" si="25"/>
        <v>3.3610630571299419E-3</v>
      </c>
      <c r="U121" s="48">
        <f t="shared" si="26"/>
        <v>9.1384636685461239E-4</v>
      </c>
      <c r="V121" s="6">
        <f t="shared" si="27"/>
        <v>1.960466939692923E-3</v>
      </c>
      <c r="W121" s="6">
        <f t="shared" si="28"/>
        <v>3.08082129206957E-3</v>
      </c>
      <c r="X121" s="30">
        <f t="shared" si="6"/>
        <v>163.6566396508739</v>
      </c>
      <c r="Y121">
        <f t="shared" si="7"/>
        <v>161.07247887860623</v>
      </c>
      <c r="Z121" s="49">
        <f t="shared" si="8"/>
        <v>0.45429833145631104</v>
      </c>
      <c r="AA121" s="46">
        <f t="shared" si="9"/>
        <v>1.6620203400433331</v>
      </c>
      <c r="AB121" s="46">
        <f t="shared" si="10"/>
        <v>-5.4522835869567743E-2</v>
      </c>
      <c r="AC121" s="51">
        <f>IF(R$58&gt;=AA$58,B$10,IF(K121&lt;K120,(Z121-D$10)*(1+1.25*(D$10-Z121)/MAX(Z$58:Z121)*B$10)+D$10,B$10))</f>
        <v>1.3370827491589099</v>
      </c>
      <c r="AD121" s="36">
        <f t="shared" si="11"/>
        <v>1.8028990952808377</v>
      </c>
      <c r="AE121" s="50">
        <f t="shared" si="12"/>
        <v>-5.659236132534147E-2</v>
      </c>
      <c r="AF121" s="46">
        <f t="shared" si="13"/>
        <v>3.08082129206957E-3</v>
      </c>
      <c r="AG121" s="50">
        <f t="shared" si="14"/>
        <v>163.6566396508739</v>
      </c>
      <c r="AH121" s="6">
        <f t="shared" si="15"/>
        <v>3.3610630571299419E-3</v>
      </c>
      <c r="AI121" s="6"/>
      <c r="AJ121" s="6"/>
    </row>
    <row r="122" spans="1:36">
      <c r="A122" s="6">
        <f>IF(J121/A121&lt;=0.99*$B$10,IF(A121&gt;A120,IF(D$5&gt;0,$A121+($D$7-$D$3)/401,IF(J121/A121&gt;1.01*D$10,A121-($D$7-$D$3)/401,A121)),IF(D$5&lt;0,$A121+($D$7-$D$3)/401,IF(J121/A121&gt;1.01*D$10,A121-($D$7-$D$3)/401,A121))),IF(K121&gt;$B$6,IF(B$10&gt;D$10,IF(J121/A121&gt;1.01*D$10,A121-($D$7-$D$3)/401,A121),A121),IF(MAX(J$58:J121)&lt;0.99*$B$10*(A121^$K$49*(K121-A121))^(1/(1+$K$49))*($K$49^(1/(1+$K$49))),$A121+($D$7-$D$3)/401,IF(J121/A121&gt;1.01*$D$10,$A121-($D$7-$D$3)/401,A121))))</f>
        <v>355.42503117207019</v>
      </c>
      <c r="B122" s="6">
        <f t="shared" ref="B122:B185" si="29">$D$4+(A122-$D$3)*$D$5</f>
        <v>166.27509351621057</v>
      </c>
      <c r="C122" s="6">
        <f t="shared" si="16"/>
        <v>8.6615919281630691E-2</v>
      </c>
      <c r="D122" s="6">
        <f t="shared" si="17"/>
        <v>317.80123925240139</v>
      </c>
      <c r="E122" s="33">
        <f t="shared" ref="E122:E185" si="30">(1/$C$16)*($C$12/100)/S122</f>
        <v>1.800008877470299E-2</v>
      </c>
      <c r="F122" s="6">
        <f t="shared" ref="F122:F185" si="31">3*(1-2*$B$9)*(A123+A122)/(4*(1+$B$9)*$B$4)</f>
        <v>54152.827848856177</v>
      </c>
      <c r="G122" s="6">
        <f t="shared" ref="G122:G185" si="32">$C$18*$C$17*(A122+100)/100/(2*(1+$C$19))*1000</f>
        <v>3481268.9382793047</v>
      </c>
      <c r="H122" s="33">
        <f t="shared" si="18"/>
        <v>1.0969873976279449E-3</v>
      </c>
      <c r="I122" s="33">
        <f t="shared" si="19"/>
        <v>3.1501221823399522E-5</v>
      </c>
      <c r="J122" s="6">
        <f t="shared" si="20"/>
        <v>163.49774361040892</v>
      </c>
      <c r="K122" s="38">
        <f>IF(J122&lt;$B$10*(A121^$K$49*(MAX(K$58:K121)-A121))^(1/(1+$K$49))*($K$49^(1/(1+$K$49))),IF(J122/A122&gt;D$10,IF(MAX(J$58:J121)&lt;0.99*$B$10*(A121^$K$49*(K121-A121))^(1/(1+$K$49))*($K$49^(1/(1+$K$49))),MAX(K$58:K121),((J122/$B$10)^(1+$K$49)/(A122^($K$49)*$K$49))+A122),MAX(K$58:K121)),((J122/$B$10)^(1+$K$49)/(A122^($K$49)*$K$49))+A122)</f>
        <v>397.49371700223838</v>
      </c>
      <c r="L122" s="33">
        <f>IF(K122&lt;K121,AE121*(MAX(Z$58:Z121)-J121/A121)/(J121/A121/D$10-1)/(1+1*(MAX(Z$58:Z121)-J121/A121)/(J121/A121/D$10-1))+B$3-B$4,AE121*(J122/A122/B$10)/(C$27+J122/A122/B$10))</f>
        <v>-3.0690047358679653E-3</v>
      </c>
      <c r="M122" s="45">
        <f t="shared" si="21"/>
        <v>-4.7469209310142276E-4</v>
      </c>
      <c r="N122" s="46">
        <f t="shared" si="22"/>
        <v>2.9265201273014226E-3</v>
      </c>
      <c r="O122" s="37"/>
      <c r="P122" s="37">
        <f t="shared" si="23"/>
        <v>1.0171906135039083E-3</v>
      </c>
      <c r="Q122" s="47">
        <f t="shared" ref="Q122:Q185" si="33">M122+N122</f>
        <v>2.4518280341999997E-3</v>
      </c>
      <c r="R122" s="6">
        <f t="shared" si="24"/>
        <v>1.6074140149206433</v>
      </c>
      <c r="S122" s="6">
        <f t="shared" ref="S122:S185" si="34">$C$21*(R122-1)+1</f>
        <v>1.5915380886426285</v>
      </c>
      <c r="T122" s="6">
        <f t="shared" si="25"/>
        <v>3.4121475702550701E-3</v>
      </c>
      <c r="U122" s="48">
        <f t="shared" si="26"/>
        <v>9.4463751184842141E-4</v>
      </c>
      <c r="V122" s="6">
        <f t="shared" si="27"/>
        <v>2.0054224544492909E-3</v>
      </c>
      <c r="W122" s="6">
        <f t="shared" si="28"/>
        <v>3.1428049778676479E-3</v>
      </c>
      <c r="X122" s="30">
        <f t="shared" ref="X122:X185" si="35">IF(D$6="E",-B122,B122)</f>
        <v>166.27509351621057</v>
      </c>
      <c r="Y122">
        <f t="shared" ref="Y122:Y185" si="36">IF(D$6="E",-J122,J122)</f>
        <v>163.49774361040892</v>
      </c>
      <c r="Z122" s="49">
        <f t="shared" ref="Z122:Z185" si="37">J122/A122</f>
        <v>0.46000627212790635</v>
      </c>
      <c r="AA122" s="46">
        <f t="shared" ref="AA122:AA185" si="38">B$8/A122^B$3*((1+K$49)/K$49)^-B$3</f>
        <v>1.6619533236759296</v>
      </c>
      <c r="AB122" s="46">
        <f t="shared" ref="AB122:AB185" si="39">(R122-AA122)</f>
        <v>-5.4539308755286342E-2</v>
      </c>
      <c r="AC122" s="51">
        <f>IF(R$58&gt;=AA$58,B$10,IF(K122&lt;K121,(Z122-D$10)*(1+1.25*(D$10-Z122)/MAX(Z$58:Z122)*B$10)+D$10,B$10))</f>
        <v>1.3370827491589099</v>
      </c>
      <c r="AD122" s="36">
        <f t="shared" ref="AD122:AD185" si="40">IF(K122&gt;K121,(1-A122/K122)/((J122+0.01)/A122/$B$10)^(1+K$49)+A122/K122+0.01,(1-A122/K122)/((J122+0.01)/A122/$D$10)^(1+K$49)+A122/K122+0.01)</f>
        <v>1.7982209410132526</v>
      </c>
      <c r="AE122" s="50">
        <f t="shared" ref="AE122:AE185" si="41">IF(ABS(-LN(1-(R122-AA122)/R122)/LN(AD122))&lt;1.2*B$3,1.2*SIGN(-LN(1-(R122-AA122)/R122)/LN(AD122))*B$3,-LN(1-(R122-AA122)/R122)/LN(AD122))</f>
        <v>-5.6862730702960995E-2</v>
      </c>
      <c r="AF122" s="46">
        <f t="shared" ref="AF122:AF185" si="42">W122</f>
        <v>3.1428049778676479E-3</v>
      </c>
      <c r="AG122" s="50">
        <f t="shared" ref="AG122:AG185" si="43">IF(D$6="E",-B122,IF(D$6="T",-B122,B122))</f>
        <v>166.27509351621057</v>
      </c>
      <c r="AH122" s="6">
        <f t="shared" ref="AH122:AH185" si="44">T122</f>
        <v>3.4121475702550701E-3</v>
      </c>
      <c r="AI122" s="6"/>
      <c r="AJ122" s="6"/>
    </row>
    <row r="123" spans="1:36">
      <c r="A123" s="6">
        <f>IF(J122/A122&lt;=0.99*$B$10,IF(A122&gt;A121,IF(D$5&gt;0,$A122+($D$7-$D$3)/401,IF(J122/A122&gt;1.01*D$10,A122-($D$7-$D$3)/401,A122)),IF(D$5&lt;0,$A122+($D$7-$D$3)/401,IF(J122/A122&gt;1.01*D$10,A122-($D$7-$D$3)/401,A122))),IF(K122&gt;$B$6,IF(B$10&gt;D$10,IF(J122/A122&gt;1.01*D$10,A122-($D$7-$D$3)/401,A122),A122),IF(MAX(J$58:J122)&lt;0.99*$B$10*(A122^$K$49*(K122-A122))^(1/(1+$K$49))*($K$49^(1/(1+$K$49))),$A122+($D$7-$D$3)/401,IF(J122/A122&gt;1.01*$D$10,$A122-($D$7-$D$3)/401,A122))))</f>
        <v>356.29784912718242</v>
      </c>
      <c r="B123" s="6">
        <f t="shared" si="29"/>
        <v>168.89354738154725</v>
      </c>
      <c r="C123" s="6">
        <f t="shared" ref="C123:C186" si="45">2/PI()*(ATAN((B123/A123)^2))/(1+C$12/C$14*10*(100/A122)^0.5)</f>
        <v>8.889470580112864E-2</v>
      </c>
      <c r="D123" s="6">
        <f t="shared" ref="D123:D186" si="46">3*G122*(I123-I122)+D122</f>
        <v>331.27349672781514</v>
      </c>
      <c r="E123" s="33">
        <f t="shared" si="30"/>
        <v>1.8001003057468188E-2</v>
      </c>
      <c r="F123" s="6">
        <f t="shared" si="31"/>
        <v>54285.647972460203</v>
      </c>
      <c r="G123" s="6">
        <f t="shared" si="32"/>
        <v>3487940.7587281819</v>
      </c>
      <c r="H123" s="33">
        <f t="shared" ref="H123:H186" si="47">(B123-B122)/(3*(1-E122)*F122+3*C122*E122*G122)+H122</f>
        <v>1.11188045372646E-3</v>
      </c>
      <c r="I123" s="33">
        <f t="shared" ref="I123:I186" si="48">C122*(H123-H122)+I122</f>
        <v>3.2791197568285304E-5</v>
      </c>
      <c r="J123" s="6">
        <f t="shared" ref="J123:J186" si="49">J122+3*(H123-H122)*F122</f>
        <v>165.91724691954767</v>
      </c>
      <c r="K123" s="38">
        <f>IF(J123&lt;$B$10*(A122^$K$49*(MAX(K$58:K122)-A122))^(1/(1+$K$49))*($K$49^(1/(1+$K$49))),IF(J123/A123&gt;D$10,IF(MAX(J$58:J122)&lt;0.99*$B$10*(A122^$K$49*(K122-A122))^(1/(1+$K$49))*($K$49^(1/(1+$K$49))),MAX(K$58:K122),((J123/$B$10)^(1+$K$49)/(A123^($K$49)*$K$49))+A123),MAX(K$58:K122)),((J123/$B$10)^(1+$K$49)/(A123^($K$49)*$K$49))+A123)</f>
        <v>399.5147175334792</v>
      </c>
      <c r="L123" s="33">
        <f>IF(K123&lt;K122,AE122*(MAX(Z$58:Z122)-J122/A122)/(J122/A122/D$10-1)/(1+1*(MAX(Z$58:Z122)-J122/A122)/(J122/A122/D$10-1))+B$3-B$4,AE122*(J123/A123/B$10)/(C$27+J123/A123/B$10))</f>
        <v>-3.1195514334830332E-3</v>
      </c>
      <c r="M123" s="45">
        <f t="shared" ref="M123:M186" si="50">M122+L123*2*(K123-K122)/(K122+K123)</f>
        <v>-4.9051279168154478E-4</v>
      </c>
      <c r="N123" s="46">
        <f t="shared" ref="N123:N186" si="51">N122+(B$3-B$4)*2*(K123-K122)/(K122+K123)</f>
        <v>2.9792633722010788E-3</v>
      </c>
      <c r="O123" s="37"/>
      <c r="P123" s="37">
        <f t="shared" ref="P123:P186" si="52">P122+$B$4*2*(A123-A122)/(A123+A122)</f>
        <v>1.031906756192679E-3</v>
      </c>
      <c r="Q123" s="47">
        <f t="shared" si="33"/>
        <v>2.488750580519534E-3</v>
      </c>
      <c r="R123" s="6">
        <f t="shared" ref="R123:R186" si="53">R122-(Q123-Q122+P123-P122)*R122</f>
        <v>1.6073310101682192</v>
      </c>
      <c r="S123" s="6">
        <f t="shared" si="34"/>
        <v>1.5914572533780627</v>
      </c>
      <c r="T123" s="6">
        <f t="shared" ref="T123:T186" si="54">-(S123-S122)/S122+T122</f>
        <v>3.4629382268800439E-3</v>
      </c>
      <c r="U123" s="48">
        <f t="shared" ref="U123:U186" si="55">(N123-N122)/(K$49/(1+K$49)*(AC123^(1+K$49)-(J123/A123)^(1+K$49))/(J123/A123)^K$49)*K$50+U122</f>
        <v>9.7590659280000474E-4</v>
      </c>
      <c r="V123" s="6">
        <f t="shared" ref="V123:V186" si="56">IF(D$6="E",-IF(K122=$B$6,-V122+(H123-H122)*(1-E122)+(I123-I122)*E122,-V122+(H123-H122)*(1-E122)+(I123-I122)*E122+(U123-U122)*(1-E122)),IF(K122=$B$6,V122+(H123-H122)*(1-E122)+(I123-I122)*E122,V122+(H123-H122)*(1-E122)+(I123-I122)*E122+(U123-U122)*(1-E122)))</f>
        <v>2.0507768886123827E-3</v>
      </c>
      <c r="W123" s="6">
        <f t="shared" ref="W123:W186" si="57">T123/3+V123</f>
        <v>3.2050896309057308E-3</v>
      </c>
      <c r="X123" s="30">
        <f t="shared" si="35"/>
        <v>168.89354738154725</v>
      </c>
      <c r="Y123">
        <f t="shared" si="36"/>
        <v>165.91724691954767</v>
      </c>
      <c r="Z123" s="49">
        <f t="shared" si="37"/>
        <v>0.46567007722890469</v>
      </c>
      <c r="AA123" s="46">
        <f t="shared" si="38"/>
        <v>1.6618864743714117</v>
      </c>
      <c r="AB123" s="46">
        <f t="shared" si="39"/>
        <v>-5.4555464203192461E-2</v>
      </c>
      <c r="AC123" s="51">
        <f>IF(R$58&gt;=AA$58,B$10,IF(K123&lt;K122,(Z123-D$10)*(1+1.25*(D$10-Z123)/MAX(Z$58:Z123)*B$10)+D$10,B$10))</f>
        <v>1.3370827491589099</v>
      </c>
      <c r="AD123" s="36">
        <f t="shared" si="40"/>
        <v>1.793545691817849</v>
      </c>
      <c r="AE123" s="50">
        <f t="shared" si="41"/>
        <v>-5.7135666410375589E-2</v>
      </c>
      <c r="AF123" s="46">
        <f t="shared" si="42"/>
        <v>3.2050896309057308E-3</v>
      </c>
      <c r="AG123" s="50">
        <f t="shared" si="43"/>
        <v>168.89354738154725</v>
      </c>
      <c r="AH123" s="6">
        <f t="shared" si="44"/>
        <v>3.4629382268800439E-3</v>
      </c>
      <c r="AI123" s="6"/>
      <c r="AJ123" s="6"/>
    </row>
    <row r="124" spans="1:36">
      <c r="A124" s="6">
        <f>IF(J123/A123&lt;=0.99*$B$10,IF(A123&gt;A122,IF(D$5&gt;0,$A123+($D$7-$D$3)/401,IF(J123/A123&gt;1.01*D$10,A123-($D$7-$D$3)/401,A123)),IF(D$5&lt;0,$A123+($D$7-$D$3)/401,IF(J123/A123&gt;1.01*D$10,A123-($D$7-$D$3)/401,A123))),IF(K123&gt;$B$6,IF(B$10&gt;D$10,IF(J123/A123&gt;1.01*D$10,A123-($D$7-$D$3)/401,A123),A123),IF(MAX(J$58:J123)&lt;0.99*$B$10*(A123^$K$49*(K123-A123))^(1/(1+$K$49))*($K$49^(1/(1+$K$49))),$A123+($D$7-$D$3)/401,IF(J123/A123&gt;1.01*$D$10,$A123-($D$7-$D$3)/401,A123))))</f>
        <v>357.17066708229464</v>
      </c>
      <c r="B124" s="6">
        <f t="shared" si="29"/>
        <v>171.51200124688393</v>
      </c>
      <c r="C124" s="6">
        <f t="shared" si="45"/>
        <v>9.1188090293791907E-2</v>
      </c>
      <c r="D124" s="6">
        <f t="shared" si="46"/>
        <v>345.05985620919932</v>
      </c>
      <c r="E124" s="33">
        <f t="shared" si="30"/>
        <v>1.8001912006047113E-2</v>
      </c>
      <c r="F124" s="6">
        <f t="shared" si="31"/>
        <v>54418.468096064244</v>
      </c>
      <c r="G124" s="6">
        <f t="shared" si="32"/>
        <v>3494612.5791770602</v>
      </c>
      <c r="H124" s="33">
        <f t="shared" si="47"/>
        <v>1.1267016530146111E-3</v>
      </c>
      <c r="I124" s="33">
        <f t="shared" si="48"/>
        <v>3.4108723718625386E-5</v>
      </c>
      <c r="J124" s="6">
        <f t="shared" si="49"/>
        <v>168.33098214080638</v>
      </c>
      <c r="K124" s="38">
        <f>IF(J124&lt;$B$10*(A123^$K$49*(MAX(K$58:K123)-A123))^(1/(1+$K$49))*($K$49^(1/(1+$K$49))),IF(J124/A124&gt;D$10,IF(MAX(J$58:J123)&lt;0.99*$B$10*(A123^$K$49*(K123-A123))^(1/(1+$K$49))*($K$49^(1/(1+$K$49))),MAX(K$58:K123),((J124/$B$10)^(1+$K$49)/(A124^($K$49)*$K$49))+A124),MAX(K$58:K123)),((J124/$B$10)^(1+$K$49)/(A124^($K$49)*$K$49))+A124)</f>
        <v>401.54540065203838</v>
      </c>
      <c r="L124" s="33">
        <f>IF(K124&lt;K123,AE123*(MAX(Z$58:Z123)-J123/A123)/(J123/A123/D$10-1)/(1+1*(MAX(Z$58:Z123)-J123/A123)/(J123/A123/D$10-1))+B$3-B$4,AE123*(J124/A124/B$10)/(C$27+J124/A124/B$10))</f>
        <v>-3.1702552243832957E-3</v>
      </c>
      <c r="M124" s="45">
        <f t="shared" si="50"/>
        <v>-5.0658595178408854E-4</v>
      </c>
      <c r="N124" s="46">
        <f t="shared" si="51"/>
        <v>3.0319912610413131E-3</v>
      </c>
      <c r="O124" s="37"/>
      <c r="P124" s="37">
        <f t="shared" si="52"/>
        <v>1.0465868930500026E-3</v>
      </c>
      <c r="Q124" s="47">
        <f t="shared" si="33"/>
        <v>2.5254053092572245E-3</v>
      </c>
      <c r="R124" s="6">
        <f t="shared" si="53"/>
        <v>1.6072484980468456</v>
      </c>
      <c r="S124" s="6">
        <f t="shared" si="34"/>
        <v>1.5913768978686929</v>
      </c>
      <c r="T124" s="6">
        <f t="shared" si="54"/>
        <v>3.5134300067875698E-3</v>
      </c>
      <c r="U124" s="48">
        <f t="shared" si="55"/>
        <v>1.0076502358093431E-3</v>
      </c>
      <c r="V124" s="6">
        <f t="shared" si="56"/>
        <v>2.0965272338335653E-3</v>
      </c>
      <c r="W124" s="6">
        <f t="shared" si="57"/>
        <v>3.2676705694294219E-3</v>
      </c>
      <c r="X124" s="30">
        <f t="shared" si="35"/>
        <v>171.51200124688393</v>
      </c>
      <c r="Y124">
        <f t="shared" si="36"/>
        <v>168.33098214080638</v>
      </c>
      <c r="Z124" s="49">
        <f t="shared" si="37"/>
        <v>0.47129005166043419</v>
      </c>
      <c r="AA124" s="46">
        <f t="shared" si="38"/>
        <v>1.6618197913055883</v>
      </c>
      <c r="AB124" s="46">
        <f t="shared" si="39"/>
        <v>-5.457129325874277E-2</v>
      </c>
      <c r="AC124" s="51">
        <f>IF(R$58&gt;=AA$58,B$10,IF(K124&lt;K123,(Z124-D$10)*(1+1.25*(D$10-Z124)/MAX(Z$58:Z124)*B$10)+D$10,B$10))</f>
        <v>1.3370827491589099</v>
      </c>
      <c r="AD124" s="36">
        <f t="shared" si="40"/>
        <v>1.7888745682912617</v>
      </c>
      <c r="AE124" s="50">
        <f t="shared" si="41"/>
        <v>-5.741113542899149E-2</v>
      </c>
      <c r="AF124" s="46">
        <f t="shared" si="42"/>
        <v>3.2676705694294219E-3</v>
      </c>
      <c r="AG124" s="50">
        <f t="shared" si="43"/>
        <v>171.51200124688393</v>
      </c>
      <c r="AH124" s="6">
        <f t="shared" si="44"/>
        <v>3.5134300067875698E-3</v>
      </c>
      <c r="AI124" s="6"/>
      <c r="AJ124" s="6"/>
    </row>
    <row r="125" spans="1:36">
      <c r="A125" s="6">
        <f>IF(J124/A124&lt;=0.99*$B$10,IF(A124&gt;A123,IF(D$5&gt;0,$A124+($D$7-$D$3)/401,IF(J124/A124&gt;1.01*D$10,A124-($D$7-$D$3)/401,A124)),IF(D$5&lt;0,$A124+($D$7-$D$3)/401,IF(J124/A124&gt;1.01*D$10,A124-($D$7-$D$3)/401,A124))),IF(K124&gt;$B$6,IF(B$10&gt;D$10,IF(J124/A124&gt;1.01*D$10,A124-($D$7-$D$3)/401,A124),A124),IF(MAX(J$58:J124)&lt;0.99*$B$10*(A124^$K$49*(K124-A124))^(1/(1+$K$49))*($K$49^(1/(1+$K$49))),$A124+($D$7-$D$3)/401,IF(J124/A124&gt;1.01*$D$10,$A124-($D$7-$D$3)/401,A124))))</f>
        <v>358.04348503740687</v>
      </c>
      <c r="B125" s="6">
        <f t="shared" si="29"/>
        <v>174.1304551122206</v>
      </c>
      <c r="C125" s="6">
        <f t="shared" si="45"/>
        <v>9.349547675879484E-2</v>
      </c>
      <c r="D125" s="6">
        <f t="shared" si="46"/>
        <v>359.16055157382738</v>
      </c>
      <c r="E125" s="33">
        <f t="shared" si="30"/>
        <v>1.800281553334776E-2</v>
      </c>
      <c r="F125" s="6">
        <f t="shared" si="31"/>
        <v>54551.288219668269</v>
      </c>
      <c r="G125" s="6">
        <f t="shared" si="32"/>
        <v>3501284.3996259375</v>
      </c>
      <c r="H125" s="33">
        <f t="shared" si="47"/>
        <v>1.1414513167353633E-3</v>
      </c>
      <c r="I125" s="33">
        <f t="shared" si="48"/>
        <v>3.5453717385796411E-5</v>
      </c>
      <c r="J125" s="6">
        <f t="shared" si="49"/>
        <v>170.73894445465268</v>
      </c>
      <c r="K125" s="38">
        <f>IF(J125&lt;$B$10*(A124^$K$49*(MAX(K$58:K124)-A124))^(1/(1+$K$49))*($K$49^(1/(1+$K$49))),IF(J125/A125&gt;D$10,IF(MAX(J$58:J124)&lt;0.99*$B$10*(A124^$K$49*(K124-A124))^(1/(1+$K$49))*($K$49^(1/(1+$K$49))),MAX(K$58:K124),((J125/$B$10)^(1+$K$49)/(A125^($K$49)*$K$49))+A125),MAX(K$58:K124)),((J125/$B$10)^(1+$K$49)/(A125^($K$49)*$K$49))+A125)</f>
        <v>403.58556247289255</v>
      </c>
      <c r="L125" s="33">
        <f>IF(K125&lt;K124,AE124*(MAX(Z$58:Z124)-J124/A124)/(J124/A124/D$10-1)/(1+1*(MAX(Z$58:Z124)-J124/A124)/(J124/A124/D$10-1))+B$3-B$4,AE124*(J125/A125/B$10)/(C$27+J125/A125/B$10))</f>
        <v>-3.2211175549362184E-3</v>
      </c>
      <c r="M125" s="45">
        <f t="shared" si="50"/>
        <v>-5.2291025517581962E-4</v>
      </c>
      <c r="N125" s="46">
        <f t="shared" si="51"/>
        <v>3.0846974266433209E-3</v>
      </c>
      <c r="O125" s="37"/>
      <c r="P125" s="37">
        <f t="shared" si="52"/>
        <v>1.0612311998360264E-3</v>
      </c>
      <c r="Q125" s="47">
        <f t="shared" si="33"/>
        <v>2.5617871714675011E-3</v>
      </c>
      <c r="R125" s="6">
        <f t="shared" si="53"/>
        <v>1.6071664863133652</v>
      </c>
      <c r="S125" s="6">
        <f t="shared" si="34"/>
        <v>1.5912970296686226</v>
      </c>
      <c r="T125" s="6">
        <f t="shared" si="54"/>
        <v>3.5636181175846961E-3</v>
      </c>
      <c r="U125" s="48">
        <f t="shared" si="55"/>
        <v>1.039865037403131E-3</v>
      </c>
      <c r="V125" s="6">
        <f t="shared" si="56"/>
        <v>2.1426704614337473E-3</v>
      </c>
      <c r="W125" s="6">
        <f t="shared" si="57"/>
        <v>3.3305431672953126E-3</v>
      </c>
      <c r="X125" s="30">
        <f t="shared" si="35"/>
        <v>174.1304551122206</v>
      </c>
      <c r="Y125">
        <f t="shared" si="36"/>
        <v>170.73894445465268</v>
      </c>
      <c r="Z125" s="49">
        <f t="shared" si="37"/>
        <v>0.4768665025054557</v>
      </c>
      <c r="AA125" s="46">
        <f t="shared" si="38"/>
        <v>1.6617532736603378</v>
      </c>
      <c r="AB125" s="46">
        <f t="shared" si="39"/>
        <v>-5.4586787346972532E-2</v>
      </c>
      <c r="AC125" s="51">
        <f>IF(R$58&gt;=AA$58,B$10,IF(K125&lt;K124,(Z125-D$10)*(1+1.25*(D$10-Z125)/MAX(Z$58:Z125)*B$10)+D$10,B$10))</f>
        <v>1.3370827491589099</v>
      </c>
      <c r="AD125" s="36">
        <f t="shared" si="40"/>
        <v>1.7842087425345552</v>
      </c>
      <c r="AE125" s="50">
        <f t="shared" si="41"/>
        <v>-5.7689105432294857E-2</v>
      </c>
      <c r="AF125" s="46">
        <f t="shared" si="42"/>
        <v>3.3305431672953126E-3</v>
      </c>
      <c r="AG125" s="50">
        <f t="shared" si="43"/>
        <v>174.1304551122206</v>
      </c>
      <c r="AH125" s="6">
        <f t="shared" si="44"/>
        <v>3.5636181175846961E-3</v>
      </c>
      <c r="AI125" s="6"/>
      <c r="AJ125" s="6"/>
    </row>
    <row r="126" spans="1:36">
      <c r="A126" s="6">
        <f>IF(J125/A125&lt;=0.99*$B$10,IF(A125&gt;A124,IF(D$5&gt;0,$A125+($D$7-$D$3)/401,IF(J125/A125&gt;1.01*D$10,A125-($D$7-$D$3)/401,A125)),IF(D$5&lt;0,$A125+($D$7-$D$3)/401,IF(J125/A125&gt;1.01*D$10,A125-($D$7-$D$3)/401,A125))),IF(K125&gt;$B$6,IF(B$10&gt;D$10,IF(J125/A125&gt;1.01*D$10,A125-($D$7-$D$3)/401,A125),A125),IF(MAX(J$58:J125)&lt;0.99*$B$10*(A125^$K$49*(K125-A125))^(1/(1+$K$49))*($K$49^(1/(1+$K$49))),$A125+($D$7-$D$3)/401,IF(J125/A125&gt;1.01*$D$10,$A125-($D$7-$D$3)/401,A125))))</f>
        <v>358.91630299251909</v>
      </c>
      <c r="B126" s="6">
        <f t="shared" si="29"/>
        <v>176.74890897755728</v>
      </c>
      <c r="C126" s="6">
        <f t="shared" si="45"/>
        <v>9.5816272358338561E-2</v>
      </c>
      <c r="D126" s="6">
        <f t="shared" si="46"/>
        <v>373.57571865462893</v>
      </c>
      <c r="E126" s="33">
        <f t="shared" si="30"/>
        <v>1.8003713556271519E-2</v>
      </c>
      <c r="F126" s="6">
        <f t="shared" si="31"/>
        <v>54684.10834327231</v>
      </c>
      <c r="G126" s="6">
        <f t="shared" si="32"/>
        <v>3507956.2200748161</v>
      </c>
      <c r="H126" s="33">
        <f t="shared" si="47"/>
        <v>1.1561297748026932E-3</v>
      </c>
      <c r="I126" s="33">
        <f t="shared" si="48"/>
        <v>3.6826086820885397E-5</v>
      </c>
      <c r="J126" s="6">
        <f t="shared" si="49"/>
        <v>173.14113084460638</v>
      </c>
      <c r="K126" s="38">
        <f>IF(J126&lt;$B$10*(A125^$K$49*(MAX(K$58:K125)-A125))^(1/(1+$K$49))*($K$49^(1/(1+$K$49))),IF(J126/A126&gt;D$10,IF(MAX(J$58:J125)&lt;0.99*$B$10*(A125^$K$49*(K125-A125))^(1/(1+$K$49))*($K$49^(1/(1+$K$49))),MAX(K$58:K125),((J126/$B$10)^(1+$K$49)/(A126^($K$49)*$K$49))+A126),MAX(K$58:K125)),((J126/$B$10)^(1+$K$49)/(A126^($K$49)*$K$49))+A126)</f>
        <v>405.63500223405822</v>
      </c>
      <c r="L126" s="33">
        <f>IF(K126&lt;K125,AE125*(MAX(Z$58:Z125)-J125/A125)/(J125/A125/D$10-1)/(1+1*(MAX(Z$58:Z125)-J125/A125)/(J125/A125/D$10-1))+B$3-B$4,AE125*(J126/A126/B$10)/(C$27+J126/A126/B$10))</f>
        <v>-3.2721397923986483E-3</v>
      </c>
      <c r="M126" s="45">
        <f t="shared" si="50"/>
        <v>-5.3948436040030239E-4</v>
      </c>
      <c r="N126" s="46">
        <f t="shared" si="51"/>
        <v>3.137375706078401E-3</v>
      </c>
      <c r="O126" s="37"/>
      <c r="P126" s="37">
        <f t="shared" si="52"/>
        <v>1.0758398510270881E-3</v>
      </c>
      <c r="Q126" s="47">
        <f t="shared" si="33"/>
        <v>2.5978913456780987E-3</v>
      </c>
      <c r="R126" s="6">
        <f t="shared" si="53"/>
        <v>1.6070849823599533</v>
      </c>
      <c r="S126" s="6">
        <f t="shared" si="34"/>
        <v>1.5912176559768179</v>
      </c>
      <c r="T126" s="6">
        <f t="shared" si="54"/>
        <v>3.6134979893653295E-3</v>
      </c>
      <c r="U126" s="48">
        <f t="shared" si="55"/>
        <v>1.0725475690557191E-3</v>
      </c>
      <c r="V126" s="6">
        <f t="shared" si="56"/>
        <v>2.1892035265060447E-3</v>
      </c>
      <c r="W126" s="6">
        <f t="shared" si="57"/>
        <v>3.3937028562944878E-3</v>
      </c>
      <c r="X126" s="30">
        <f t="shared" si="35"/>
        <v>176.74890897755728</v>
      </c>
      <c r="Y126">
        <f t="shared" si="36"/>
        <v>173.14113084460638</v>
      </c>
      <c r="Z126" s="49">
        <f t="shared" si="37"/>
        <v>0.48239973888345544</v>
      </c>
      <c r="AA126" s="46">
        <f t="shared" si="38"/>
        <v>1.6616869206235456</v>
      </c>
      <c r="AB126" s="46">
        <f t="shared" si="39"/>
        <v>-5.4601938263592276E-2</v>
      </c>
      <c r="AC126" s="51">
        <f>IF(R$58&gt;=AA$58,B$10,IF(K126&lt;K125,(Z126-D$10)*(1+1.25*(D$10-Z126)/MAX(Z$58:Z126)*B$10)+D$10,B$10))</f>
        <v>1.3370827491589099</v>
      </c>
      <c r="AD126" s="36">
        <f t="shared" si="40"/>
        <v>1.7795493392607677</v>
      </c>
      <c r="AE126" s="50">
        <f t="shared" si="41"/>
        <v>-5.7969544775755541E-2</v>
      </c>
      <c r="AF126" s="46">
        <f t="shared" si="42"/>
        <v>3.3937028562944878E-3</v>
      </c>
      <c r="AG126" s="50">
        <f t="shared" si="43"/>
        <v>176.74890897755728</v>
      </c>
      <c r="AH126" s="6">
        <f t="shared" si="44"/>
        <v>3.6134979893653295E-3</v>
      </c>
      <c r="AI126" s="6"/>
      <c r="AJ126" s="6"/>
    </row>
    <row r="127" spans="1:36">
      <c r="A127" s="6">
        <f>IF(J126/A126&lt;=0.99*$B$10,IF(A126&gt;A125,IF(D$5&gt;0,$A126+($D$7-$D$3)/401,IF(J126/A126&gt;1.01*D$10,A126-($D$7-$D$3)/401,A126)),IF(D$5&lt;0,$A126+($D$7-$D$3)/401,IF(J126/A126&gt;1.01*D$10,A126-($D$7-$D$3)/401,A126))),IF(K126&gt;$B$6,IF(B$10&gt;D$10,IF(J126/A126&gt;1.01*D$10,A126-($D$7-$D$3)/401,A126),A126),IF(MAX(J$58:J126)&lt;0.99*$B$10*(A126^$K$49*(K126-A126))^(1/(1+$K$49))*($K$49^(1/(1+$K$49))),$A126+($D$7-$D$3)/401,IF(J126/A126&gt;1.01*$D$10,$A126-($D$7-$D$3)/401,A126))))</f>
        <v>359.78912094763132</v>
      </c>
      <c r="B127" s="6">
        <f t="shared" si="29"/>
        <v>179.36736284289395</v>
      </c>
      <c r="C127" s="6">
        <f t="shared" si="45"/>
        <v>9.8149887607237724E-2</v>
      </c>
      <c r="D127" s="6">
        <f t="shared" si="46"/>
        <v>388.30539759166942</v>
      </c>
      <c r="E127" s="33">
        <f t="shared" si="30"/>
        <v>1.8004605995618303E-2</v>
      </c>
      <c r="F127" s="6">
        <f t="shared" si="31"/>
        <v>54816.928466876336</v>
      </c>
      <c r="G127" s="6">
        <f t="shared" si="32"/>
        <v>3514628.0405236939</v>
      </c>
      <c r="H127" s="33">
        <f t="shared" si="47"/>
        <v>1.1707373654572147E-3</v>
      </c>
      <c r="I127" s="33">
        <f t="shared" si="48"/>
        <v>3.822573170553814E-5</v>
      </c>
      <c r="J127" s="6">
        <f t="shared" si="49"/>
        <v>175.53754005456443</v>
      </c>
      <c r="K127" s="38">
        <f>IF(J127&lt;$B$10*(A126^$K$49*(MAX(K$58:K126)-A126))^(1/(1+$K$49))*($K$49^(1/(1+$K$49))),IF(J127/A127&gt;D$10,IF(MAX(J$58:J126)&lt;0.99*$B$10*(A126^$K$49*(K126-A126))^(1/(1+$K$49))*($K$49^(1/(1+$K$49))),MAX(K$58:K126),((J127/$B$10)^(1+$K$49)/(A127^($K$49)*$K$49))+A127),MAX(K$58:K126)),((J127/$B$10)^(1+$K$49)/(A127^($K$49)*$K$49))+A127)</f>
        <v>407.69352230345817</v>
      </c>
      <c r="L127" s="33">
        <f>IF(K127&lt;K126,AE126*(MAX(Z$58:Z126)-J126/A126)/(J126/A126/D$10-1)/(1+1*(MAX(Z$58:Z126)-J126/A126)/(J126/A126/D$10-1))+B$3-B$4,AE126*(J127/A127/B$10)/(C$27+J127/A127/B$10))</f>
        <v>-3.3233232287867365E-3</v>
      </c>
      <c r="M127" s="45">
        <f t="shared" si="50"/>
        <v>-5.5630690469124706E-4</v>
      </c>
      <c r="N127" s="46">
        <f t="shared" si="51"/>
        <v>3.1900201371437764E-3</v>
      </c>
      <c r="O127" s="37"/>
      <c r="P127" s="37">
        <f t="shared" si="52"/>
        <v>1.0904130198281891E-3</v>
      </c>
      <c r="Q127" s="47">
        <f t="shared" si="33"/>
        <v>2.6337132324525292E-3</v>
      </c>
      <c r="R127" s="6">
        <f t="shared" si="53"/>
        <v>1.6070039932229527</v>
      </c>
      <c r="S127" s="6">
        <f t="shared" si="34"/>
        <v>1.5911387836457136</v>
      </c>
      <c r="T127" s="6">
        <f t="shared" si="54"/>
        <v>3.6630652693713101E-3</v>
      </c>
      <c r="U127" s="48">
        <f t="shared" si="55"/>
        <v>1.1056943815336707E-3</v>
      </c>
      <c r="V127" s="6">
        <f t="shared" si="56"/>
        <v>2.2361233718490537E-3</v>
      </c>
      <c r="W127" s="6">
        <f t="shared" si="57"/>
        <v>3.4571451283061574E-3</v>
      </c>
      <c r="X127" s="30">
        <f t="shared" si="35"/>
        <v>179.36736284289395</v>
      </c>
      <c r="Y127">
        <f t="shared" si="36"/>
        <v>175.53754005456443</v>
      </c>
      <c r="Z127" s="49">
        <f t="shared" si="37"/>
        <v>0.48789007180713112</v>
      </c>
      <c r="AA127" s="46">
        <f t="shared" si="38"/>
        <v>1.6616207313890476</v>
      </c>
      <c r="AB127" s="46">
        <f t="shared" si="39"/>
        <v>-5.4616738166094914E-2</v>
      </c>
      <c r="AC127" s="51">
        <f>IF(R$58&gt;=AA$58,B$10,IF(K127&lt;K126,(Z127-D$10)*(1+1.25*(D$10-Z127)/MAX(Z$58:Z127)*B$10)+D$10,B$10))</f>
        <v>1.3370827491589099</v>
      </c>
      <c r="AD127" s="36">
        <f t="shared" si="40"/>
        <v>1.7748974369075732</v>
      </c>
      <c r="AE127" s="50">
        <f t="shared" si="41"/>
        <v>-5.8252422487042647E-2</v>
      </c>
      <c r="AF127" s="46">
        <f t="shared" si="42"/>
        <v>3.4571451283061574E-3</v>
      </c>
      <c r="AG127" s="50">
        <f t="shared" si="43"/>
        <v>179.36736284289395</v>
      </c>
      <c r="AH127" s="6">
        <f t="shared" si="44"/>
        <v>3.6630652693713101E-3</v>
      </c>
      <c r="AI127" s="6"/>
      <c r="AJ127" s="6"/>
    </row>
    <row r="128" spans="1:36">
      <c r="A128" s="6">
        <f>IF(J127/A127&lt;=0.99*$B$10,IF(A127&gt;A126,IF(D$5&gt;0,$A127+($D$7-$D$3)/401,IF(J127/A127&gt;1.01*D$10,A127-($D$7-$D$3)/401,A127)),IF(D$5&lt;0,$A127+($D$7-$D$3)/401,IF(J127/A127&gt;1.01*D$10,A127-($D$7-$D$3)/401,A127))),IF(K127&gt;$B$6,IF(B$10&gt;D$10,IF(J127/A127&gt;1.01*D$10,A127-($D$7-$D$3)/401,A127),A127),IF(MAX(J$58:J127)&lt;0.99*$B$10*(A127^$K$49*(K127-A127))^(1/(1+$K$49))*($K$49^(1/(1+$K$49))),$A127+($D$7-$D$3)/401,IF(J127/A127&gt;1.01*$D$10,$A127-($D$7-$D$3)/401,A127))))</f>
        <v>360.66193890274354</v>
      </c>
      <c r="B128" s="6">
        <f t="shared" si="29"/>
        <v>181.98581670823063</v>
      </c>
      <c r="C128" s="6">
        <f t="shared" si="45"/>
        <v>0.10049573656665478</v>
      </c>
      <c r="D128" s="6">
        <f t="shared" si="46"/>
        <v>403.34953518340188</v>
      </c>
      <c r="E128" s="33">
        <f t="shared" si="30"/>
        <v>1.8005492775991828E-2</v>
      </c>
      <c r="F128" s="6">
        <f t="shared" si="31"/>
        <v>54949.748590480376</v>
      </c>
      <c r="G128" s="6">
        <f t="shared" si="32"/>
        <v>3521299.8609725717</v>
      </c>
      <c r="H128" s="33">
        <f t="shared" si="47"/>
        <v>1.1852744349258723E-3</v>
      </c>
      <c r="I128" s="33">
        <f t="shared" si="48"/>
        <v>3.9652543440025489E-5</v>
      </c>
      <c r="J128" s="6">
        <f t="shared" si="49"/>
        <v>177.92817254610867</v>
      </c>
      <c r="K128" s="38">
        <f>IF(J128&lt;$B$10*(A127^$K$49*(MAX(K$58:K127)-A127))^(1/(1+$K$49))*($K$49^(1/(1+$K$49))),IF(J128/A128&gt;D$10,IF(MAX(J$58:J127)&lt;0.99*$B$10*(A127^$K$49*(K127-A127))^(1/(1+$K$49))*($K$49^(1/(1+$K$49))),MAX(K$58:K127),((J128/$B$10)^(1+$K$49)/(A128^($K$49)*$K$49))+A128),MAX(K$58:K127)),((J128/$B$10)^(1+$K$49)/(A128^($K$49)*$K$49))+A128)</f>
        <v>409.76092818329619</v>
      </c>
      <c r="L128" s="33">
        <f>IF(K128&lt;K127,AE127*(MAX(Z$58:Z127)-J127/A127)/(J127/A127/D$10-1)/(1+1*(MAX(Z$58:Z127)-J127/A127)/(J127/A127/D$10-1))+B$3-B$4,AE127*(J128/A128/B$10)/(C$27+J128/A128/B$10))</f>
        <v>-3.3746690846254783E-3</v>
      </c>
      <c r="M128" s="45">
        <f t="shared" si="50"/>
        <v>-5.7337650582659579E-4</v>
      </c>
      <c r="N128" s="46">
        <f t="shared" si="51"/>
        <v>3.2426249547883867E-3</v>
      </c>
      <c r="O128" s="37"/>
      <c r="P128" s="37">
        <f t="shared" si="52"/>
        <v>1.1049508781853161E-3</v>
      </c>
      <c r="Q128" s="47">
        <f t="shared" si="33"/>
        <v>2.6692484489617909E-3</v>
      </c>
      <c r="R128" s="6">
        <f t="shared" si="53"/>
        <v>1.6069235255916894</v>
      </c>
      <c r="S128" s="6">
        <f t="shared" si="34"/>
        <v>1.5910604191897977</v>
      </c>
      <c r="T128" s="6">
        <f t="shared" si="54"/>
        <v>3.7123158166657202E-3</v>
      </c>
      <c r="U128" s="48">
        <f t="shared" si="55"/>
        <v>1.1393020090669193E-3</v>
      </c>
      <c r="V128" s="6">
        <f t="shared" si="56"/>
        <v>2.2834269317337716E-3</v>
      </c>
      <c r="W128" s="6">
        <f t="shared" si="57"/>
        <v>3.5208655372890117E-3</v>
      </c>
      <c r="X128" s="30">
        <f t="shared" si="35"/>
        <v>181.98581670823063</v>
      </c>
      <c r="Y128">
        <f t="shared" si="36"/>
        <v>177.92817254610867</v>
      </c>
      <c r="Z128" s="49">
        <f t="shared" si="37"/>
        <v>0.49333781404111221</v>
      </c>
      <c r="AA128" s="46">
        <f t="shared" si="38"/>
        <v>1.6615547051565709</v>
      </c>
      <c r="AB128" s="46">
        <f t="shared" si="39"/>
        <v>-5.4631179564881505E-2</v>
      </c>
      <c r="AC128" s="51">
        <f>IF(R$58&gt;=AA$58,B$10,IF(K128&lt;K127,(Z128-D$10)*(1+1.25*(D$10-Z128)/MAX(Z$58:Z128)*B$10)+D$10,B$10))</f>
        <v>1.3370827491589099</v>
      </c>
      <c r="AD128" s="36">
        <f t="shared" si="40"/>
        <v>1.770254068752829</v>
      </c>
      <c r="AE128" s="50">
        <f t="shared" si="41"/>
        <v>-5.8537708256522464E-2</v>
      </c>
      <c r="AF128" s="46">
        <f t="shared" si="42"/>
        <v>3.5208655372890117E-3</v>
      </c>
      <c r="AG128" s="50">
        <f t="shared" si="43"/>
        <v>181.98581670823063</v>
      </c>
      <c r="AH128" s="6">
        <f t="shared" si="44"/>
        <v>3.7123158166657202E-3</v>
      </c>
      <c r="AI128" s="6"/>
      <c r="AJ128" s="6"/>
    </row>
    <row r="129" spans="1:36">
      <c r="A129" s="6">
        <f>IF(J128/A128&lt;=0.99*$B$10,IF(A128&gt;A127,IF(D$5&gt;0,$A128+($D$7-$D$3)/401,IF(J128/A128&gt;1.01*D$10,A128-($D$7-$D$3)/401,A128)),IF(D$5&lt;0,$A128+($D$7-$D$3)/401,IF(J128/A128&gt;1.01*D$10,A128-($D$7-$D$3)/401,A128))),IF(K128&gt;$B$6,IF(B$10&gt;D$10,IF(J128/A128&gt;1.01*D$10,A128-($D$7-$D$3)/401,A128),A128),IF(MAX(J$58:J128)&lt;0.99*$B$10*(A128^$K$49*(K128-A128))^(1/(1+$K$49))*($K$49^(1/(1+$K$49))),$A128+($D$7-$D$3)/401,IF(J128/A128&gt;1.01*$D$10,$A128-($D$7-$D$3)/401,A128))))</f>
        <v>361.53475685785577</v>
      </c>
      <c r="B129" s="6">
        <f t="shared" si="29"/>
        <v>184.60427057356731</v>
      </c>
      <c r="C129" s="6">
        <f t="shared" si="45"/>
        <v>0.10285323704132861</v>
      </c>
      <c r="D129" s="6">
        <f t="shared" si="46"/>
        <v>418.70798723627712</v>
      </c>
      <c r="E129" s="33">
        <f t="shared" si="30"/>
        <v>1.8006373825705135E-2</v>
      </c>
      <c r="F129" s="6">
        <f t="shared" si="31"/>
        <v>55082.568714084402</v>
      </c>
      <c r="G129" s="6">
        <f t="shared" si="32"/>
        <v>3527971.6814214494</v>
      </c>
      <c r="H129" s="33">
        <f t="shared" si="47"/>
        <v>1.1997413370858001E-3</v>
      </c>
      <c r="I129" s="33">
        <f t="shared" si="48"/>
        <v>4.1106405428425162E-5</v>
      </c>
      <c r="J129" s="6">
        <f t="shared" si="49"/>
        <v>180.313030455822</v>
      </c>
      <c r="K129" s="38">
        <f>IF(J129&lt;$B$10*(A128^$K$49*(MAX(K$58:K128)-A128))^(1/(1+$K$49))*($K$49^(1/(1+$K$49))),IF(J129/A129&gt;D$10,IF(MAX(J$58:J128)&lt;0.99*$B$10*(A128^$K$49*(K128-A128))^(1/(1+$K$49))*($K$49^(1/(1+$K$49))),MAX(K$58:K128),((J129/$B$10)^(1+$K$49)/(A129^($K$49)*$K$49))+A129),MAX(K$58:K128)),((J129/$B$10)^(1+$K$49)/(A129^($K$49)*$K$49))+A129)</f>
        <v>411.83702851201036</v>
      </c>
      <c r="L129" s="33">
        <f>IF(K129&lt;K128,AE128*(MAX(Z$58:Z128)-J128/A128)/(J128/A128/D$10-1)/(1+1*(MAX(Z$58:Z128)-J128/A128)/(J128/A128/D$10-1))+B$3-B$4,AE128*(J129/A129/B$10)/(C$27+J129/A129/B$10))</f>
        <v>-3.4261785125800667E-3</v>
      </c>
      <c r="M129" s="45">
        <f t="shared" si="50"/>
        <v>-5.9069176392390586E-4</v>
      </c>
      <c r="N129" s="46">
        <f t="shared" si="51"/>
        <v>3.2951845874960293E-3</v>
      </c>
      <c r="O129" s="37"/>
      <c r="P129" s="37">
        <f t="shared" si="52"/>
        <v>1.1194535967976131E-3</v>
      </c>
      <c r="Q129" s="47">
        <f t="shared" si="33"/>
        <v>2.7044928235721234E-3</v>
      </c>
      <c r="R129" s="6">
        <f t="shared" si="53"/>
        <v>1.6068435858172601</v>
      </c>
      <c r="S129" s="6">
        <f t="shared" si="34"/>
        <v>1.5909825687941681</v>
      </c>
      <c r="T129" s="6">
        <f t="shared" si="54"/>
        <v>3.7612456968202515E-3</v>
      </c>
      <c r="U129" s="48">
        <f t="shared" si="55"/>
        <v>1.1733669733495855E-3</v>
      </c>
      <c r="V129" s="6">
        <f t="shared" si="56"/>
        <v>2.3311111355072576E-3</v>
      </c>
      <c r="W129" s="6">
        <f t="shared" si="57"/>
        <v>3.5848597011140081E-3</v>
      </c>
      <c r="X129" s="30">
        <f t="shared" si="35"/>
        <v>184.60427057356731</v>
      </c>
      <c r="Y129">
        <f t="shared" si="36"/>
        <v>180.313030455822</v>
      </c>
      <c r="Z129" s="49">
        <f t="shared" si="37"/>
        <v>0.49874327996274914</v>
      </c>
      <c r="AA129" s="46">
        <f t="shared" si="38"/>
        <v>1.6614888411316782</v>
      </c>
      <c r="AB129" s="46">
        <f t="shared" si="39"/>
        <v>-5.4645255314418106E-2</v>
      </c>
      <c r="AC129" s="51">
        <f>IF(R$58&gt;=AA$58,B$10,IF(K129&lt;K128,(Z129-D$10)*(1+1.25*(D$10-Z129)/MAX(Z$58:Z129)*B$10)+D$10,B$10))</f>
        <v>1.3370827491589099</v>
      </c>
      <c r="AD129" s="36">
        <f t="shared" si="40"/>
        <v>1.7656202240308643</v>
      </c>
      <c r="AE129" s="50">
        <f t="shared" si="41"/>
        <v>-5.8825372428022424E-2</v>
      </c>
      <c r="AF129" s="46">
        <f t="shared" si="42"/>
        <v>3.5848597011140081E-3</v>
      </c>
      <c r="AG129" s="50">
        <f t="shared" si="43"/>
        <v>184.60427057356731</v>
      </c>
      <c r="AH129" s="6">
        <f t="shared" si="44"/>
        <v>3.7612456968202515E-3</v>
      </c>
      <c r="AI129" s="6"/>
      <c r="AJ129" s="6"/>
    </row>
    <row r="130" spans="1:36">
      <c r="A130" s="6">
        <f>IF(J129/A129&lt;=0.99*$B$10,IF(A129&gt;A128,IF(D$5&gt;0,$A129+($D$7-$D$3)/401,IF(J129/A129&gt;1.01*D$10,A129-($D$7-$D$3)/401,A129)),IF(D$5&lt;0,$A129+($D$7-$D$3)/401,IF(J129/A129&gt;1.01*D$10,A129-($D$7-$D$3)/401,A129))),IF(K129&gt;$B$6,IF(B$10&gt;D$10,IF(J129/A129&gt;1.01*D$10,A129-($D$7-$D$3)/401,A129),A129),IF(MAX(J$58:J129)&lt;0.99*$B$10*(A129^$K$49*(K129-A129))^(1/(1+$K$49))*($K$49^(1/(1+$K$49))),$A129+($D$7-$D$3)/401,IF(J129/A129&gt;1.01*$D$10,$A129-($D$7-$D$3)/401,A129))))</f>
        <v>362.40757481296799</v>
      </c>
      <c r="B130" s="6">
        <f t="shared" si="29"/>
        <v>187.22272443890398</v>
      </c>
      <c r="C130" s="6">
        <f t="shared" si="45"/>
        <v>0.1052218107796479</v>
      </c>
      <c r="D130" s="6">
        <f t="shared" si="46"/>
        <v>434.3805209112889</v>
      </c>
      <c r="E130" s="33">
        <f t="shared" si="30"/>
        <v>1.8007249076686448E-2</v>
      </c>
      <c r="F130" s="6">
        <f t="shared" si="31"/>
        <v>55215.38883768845</v>
      </c>
      <c r="G130" s="6">
        <f t="shared" si="32"/>
        <v>3534643.5018703267</v>
      </c>
      <c r="H130" s="33">
        <f t="shared" si="47"/>
        <v>1.2141384331324444E-3</v>
      </c>
      <c r="I130" s="33">
        <f t="shared" si="48"/>
        <v>4.2587193360817447E-5</v>
      </c>
      <c r="J130" s="6">
        <f t="shared" si="49"/>
        <v>182.69211755263967</v>
      </c>
      <c r="K130" s="38">
        <f>IF(J130&lt;$B$10*(A129^$K$49*(MAX(K$58:K129)-A129))^(1/(1+$K$49))*($K$49^(1/(1+$K$49))),IF(J130/A130&gt;D$10,IF(MAX(J$58:J129)&lt;0.99*$B$10*(A129^$K$49*(K129-A129))^(1/(1+$K$49))*($K$49^(1/(1+$K$49))),MAX(K$58:K129),((J130/$B$10)^(1+$K$49)/(A130^($K$49)*$K$49))+A130),MAX(K$58:K129)),((J130/$B$10)^(1+$K$49)/(A130^($K$49)*$K$49))+A130)</f>
        <v>413.921635063878</v>
      </c>
      <c r="L130" s="33">
        <f>IF(K130&lt;K129,AE129*(MAX(Z$58:Z129)-J129/A129)/(J129/A129/D$10-1)/(1+1*(MAX(Z$58:Z129)-J129/A129)/(J129/A129/D$10-1))+B$3-B$4,AE129*(J130/A130/B$10)/(C$27+J130/A130/B$10))</f>
        <v>-3.4778526009718639E-3</v>
      </c>
      <c r="M130" s="45">
        <f t="shared" si="50"/>
        <v>-6.0825126317764773E-4</v>
      </c>
      <c r="N130" s="46">
        <f t="shared" si="51"/>
        <v>3.3476936536329565E-3</v>
      </c>
      <c r="O130" s="37"/>
      <c r="P130" s="37">
        <f t="shared" si="52"/>
        <v>1.1339213451294085E-3</v>
      </c>
      <c r="Q130" s="47">
        <f t="shared" si="33"/>
        <v>2.7394423904553086E-3</v>
      </c>
      <c r="R130" s="6">
        <f t="shared" si="53"/>
        <v>1.6067641799212786</v>
      </c>
      <c r="S130" s="6">
        <f t="shared" si="34"/>
        <v>1.5909052383230529</v>
      </c>
      <c r="T130" s="6">
        <f t="shared" si="54"/>
        <v>3.8098511766237507E-3</v>
      </c>
      <c r="U130" s="48">
        <f t="shared" si="55"/>
        <v>1.2078857873736757E-3</v>
      </c>
      <c r="V130" s="6">
        <f t="shared" si="56"/>
        <v>2.3791729110363008E-3</v>
      </c>
      <c r="W130" s="6">
        <f t="shared" si="57"/>
        <v>3.6491233032442177E-3</v>
      </c>
      <c r="X130" s="30">
        <f t="shared" si="35"/>
        <v>187.22272443890398</v>
      </c>
      <c r="Y130">
        <f t="shared" si="36"/>
        <v>182.69211755263967</v>
      </c>
      <c r="Z130" s="49">
        <f t="shared" si="37"/>
        <v>0.50410678542501153</v>
      </c>
      <c r="AA130" s="46">
        <f t="shared" si="38"/>
        <v>1.6614231385257099</v>
      </c>
      <c r="AB130" s="46">
        <f t="shared" si="39"/>
        <v>-5.4658958604431263E-2</v>
      </c>
      <c r="AC130" s="51">
        <f>IF(R$58&gt;=AA$58,B$10,IF(K130&lt;K129,(Z130-D$10)*(1+1.25*(D$10-Z130)/MAX(Z$58:Z130)*B$10)+D$10,B$10))</f>
        <v>1.3370827491589099</v>
      </c>
      <c r="AD130" s="36">
        <f t="shared" si="40"/>
        <v>1.7609968490475609</v>
      </c>
      <c r="AE130" s="50">
        <f t="shared" si="41"/>
        <v>-5.9115385989845733E-2</v>
      </c>
      <c r="AF130" s="46">
        <f t="shared" si="42"/>
        <v>3.6491233032442177E-3</v>
      </c>
      <c r="AG130" s="50">
        <f t="shared" si="43"/>
        <v>187.22272443890398</v>
      </c>
      <c r="AH130" s="6">
        <f t="shared" si="44"/>
        <v>3.8098511766237507E-3</v>
      </c>
      <c r="AI130" s="6"/>
      <c r="AJ130" s="6"/>
    </row>
    <row r="131" spans="1:36">
      <c r="A131" s="6">
        <f>IF(J130/A130&lt;=0.99*$B$10,IF(A130&gt;A129,IF(D$5&gt;0,$A130+($D$7-$D$3)/401,IF(J130/A130&gt;1.01*D$10,A130-($D$7-$D$3)/401,A130)),IF(D$5&lt;0,$A130+($D$7-$D$3)/401,IF(J130/A130&gt;1.01*D$10,A130-($D$7-$D$3)/401,A130))),IF(K130&gt;$B$6,IF(B$10&gt;D$10,IF(J130/A130&gt;1.01*D$10,A130-($D$7-$D$3)/401,A130),A130),IF(MAX(J$58:J130)&lt;0.99*$B$10*(A130^$K$49*(K130-A130))^(1/(1+$K$49))*($K$49^(1/(1+$K$49))),$A130+($D$7-$D$3)/401,IF(J130/A130&gt;1.01*$D$10,$A130-($D$7-$D$3)/401,A130))))</f>
        <v>363.28039276808022</v>
      </c>
      <c r="B131" s="6">
        <f t="shared" si="29"/>
        <v>189.84117830424066</v>
      </c>
      <c r="C131" s="6">
        <f t="shared" si="45"/>
        <v>0.10760088367592083</v>
      </c>
      <c r="D131" s="6">
        <f t="shared" si="46"/>
        <v>450.36681706602786</v>
      </c>
      <c r="E131" s="33">
        <f t="shared" si="30"/>
        <v>1.8008118464385509E-2</v>
      </c>
      <c r="F131" s="6">
        <f t="shared" si="31"/>
        <v>55348.208961292476</v>
      </c>
      <c r="G131" s="6">
        <f t="shared" si="32"/>
        <v>3541315.3223192059</v>
      </c>
      <c r="H131" s="33">
        <f t="shared" si="47"/>
        <v>1.2284660912520496E-3</v>
      </c>
      <c r="I131" s="33">
        <f t="shared" si="48"/>
        <v>4.409477549239403E-5</v>
      </c>
      <c r="J131" s="6">
        <f t="shared" si="49"/>
        <v>185.06543919526206</v>
      </c>
      <c r="K131" s="38">
        <f>IF(J131&lt;$B$10*(A130^$K$49*(MAX(K$58:K130)-A130))^(1/(1+$K$49))*($K$49^(1/(1+$K$49))),IF(J131/A131&gt;D$10,IF(MAX(J$58:J130)&lt;0.99*$B$10*(A130^$K$49*(K130-A130))^(1/(1+$K$49))*($K$49^(1/(1+$K$49))),MAX(K$58:K130),((J131/$B$10)^(1+$K$49)/(A131^($K$49)*$K$49))+A131),MAX(K$58:K130)),((J131/$B$10)^(1+$K$49)/(A131^($K$49)*$K$49))+A131)</f>
        <v>416.01456274634478</v>
      </c>
      <c r="L131" s="33">
        <f>IF(K131&lt;K130,AE130*(MAX(Z$58:Z130)-J130/A130)/(J130/A130/D$10-1)/(1+1*(MAX(Z$58:Z130)-J130/A130)/(J130/A130/D$10-1))+B$3-B$4,AE130*(J131/A131/B$10)/(C$27+J131/A131/B$10))</f>
        <v>-3.5296923771817152E-3</v>
      </c>
      <c r="M131" s="45">
        <f t="shared" si="50"/>
        <v>-6.2605357353906379E-4</v>
      </c>
      <c r="N131" s="46">
        <f t="shared" si="51"/>
        <v>3.40014695776666E-3</v>
      </c>
      <c r="O131" s="37"/>
      <c r="P131" s="37">
        <f t="shared" si="52"/>
        <v>1.148354291422096E-3</v>
      </c>
      <c r="Q131" s="47">
        <f t="shared" si="33"/>
        <v>2.774093384227596E-3</v>
      </c>
      <c r="R131" s="6">
        <f t="shared" si="53"/>
        <v>1.6066853136045729</v>
      </c>
      <c r="S131" s="6">
        <f t="shared" si="34"/>
        <v>1.5908284333282776</v>
      </c>
      <c r="T131" s="6">
        <f t="shared" si="54"/>
        <v>3.8581287188211772E-3</v>
      </c>
      <c r="U131" s="48">
        <f t="shared" si="55"/>
        <v>1.2428549590989546E-3</v>
      </c>
      <c r="V131" s="6">
        <f t="shared" si="56"/>
        <v>2.4276091879944241E-3</v>
      </c>
      <c r="W131" s="6">
        <f t="shared" si="57"/>
        <v>3.7136520942681502E-3</v>
      </c>
      <c r="X131" s="30">
        <f t="shared" si="35"/>
        <v>189.84117830424066</v>
      </c>
      <c r="Y131">
        <f t="shared" si="36"/>
        <v>185.06543919526206</v>
      </c>
      <c r="Z131" s="49">
        <f t="shared" si="37"/>
        <v>0.50942864762153195</v>
      </c>
      <c r="AA131" s="46">
        <f t="shared" si="38"/>
        <v>1.6613575965557286</v>
      </c>
      <c r="AB131" s="46">
        <f t="shared" si="39"/>
        <v>-5.4672282951155671E-2</v>
      </c>
      <c r="AC131" s="51">
        <f>IF(R$58&gt;=AA$58,B$10,IF(K131&lt;K130,(Z131-D$10)*(1+1.25*(D$10-Z131)/MAX(Z$58:Z131)*B$10)+D$10,B$10))</f>
        <v>1.3370827491589099</v>
      </c>
      <c r="AD131" s="36">
        <f t="shared" si="40"/>
        <v>1.7563848482923614</v>
      </c>
      <c r="AE131" s="50">
        <f t="shared" si="41"/>
        <v>-5.9407720566015232E-2</v>
      </c>
      <c r="AF131" s="46">
        <f t="shared" si="42"/>
        <v>3.7136520942681502E-3</v>
      </c>
      <c r="AG131" s="50">
        <f t="shared" si="43"/>
        <v>189.84117830424066</v>
      </c>
      <c r="AH131" s="6">
        <f t="shared" si="44"/>
        <v>3.8581287188211772E-3</v>
      </c>
      <c r="AI131" s="6"/>
      <c r="AJ131" s="6"/>
    </row>
    <row r="132" spans="1:36">
      <c r="A132" s="6">
        <f>IF(J131/A131&lt;=0.99*$B$10,IF(A131&gt;A130,IF(D$5&gt;0,$A131+($D$7-$D$3)/401,IF(J131/A131&gt;1.01*D$10,A131-($D$7-$D$3)/401,A131)),IF(D$5&lt;0,$A131+($D$7-$D$3)/401,IF(J131/A131&gt;1.01*D$10,A131-($D$7-$D$3)/401,A131))),IF(K131&gt;$B$6,IF(B$10&gt;D$10,IF(J131/A131&gt;1.01*D$10,A131-($D$7-$D$3)/401,A131),A131),IF(MAX(J$58:J131)&lt;0.99*$B$10*(A131^$K$49*(K131-A131))^(1/(1+$K$49))*($K$49^(1/(1+$K$49))),$A131+($D$7-$D$3)/401,IF(J131/A131&gt;1.01*$D$10,$A131-($D$7-$D$3)/401,A131))))</f>
        <v>364.15321072319244</v>
      </c>
      <c r="B132" s="6">
        <f t="shared" si="29"/>
        <v>192.45963216957733</v>
      </c>
      <c r="C132" s="6">
        <f t="shared" si="45"/>
        <v>0.10998988597419997</v>
      </c>
      <c r="D132" s="6">
        <f t="shared" si="46"/>
        <v>466.66647259081481</v>
      </c>
      <c r="E132" s="33">
        <f t="shared" si="30"/>
        <v>1.8008981927680467E-2</v>
      </c>
      <c r="F132" s="6">
        <f t="shared" si="31"/>
        <v>55481.029084896516</v>
      </c>
      <c r="G132" s="6">
        <f t="shared" si="32"/>
        <v>3547987.1427680831</v>
      </c>
      <c r="H132" s="33">
        <f t="shared" si="47"/>
        <v>1.2427246862986038E-3</v>
      </c>
      <c r="I132" s="33">
        <f t="shared" si="48"/>
        <v>4.5629012919380368E-5</v>
      </c>
      <c r="J132" s="6">
        <f t="shared" si="49"/>
        <v>187.43300228965546</v>
      </c>
      <c r="K132" s="38">
        <f>IF(J132&lt;$B$10*(A131^$K$49*(MAX(K$58:K131)-A131))^(1/(1+$K$49))*($K$49^(1/(1+$K$49))),IF(J132/A132&gt;D$10,IF(MAX(J$58:J131)&lt;0.99*$B$10*(A131^$K$49*(K131-A131))^(1/(1+$K$49))*($K$49^(1/(1+$K$49))),MAX(K$58:K131),((J132/$B$10)^(1+$K$49)/(A132^($K$49)*$K$49))+A132),MAX(K$58:K131)),((J132/$B$10)^(1+$K$49)/(A132^($K$49)*$K$49))+A132)</f>
        <v>418.11562959515101</v>
      </c>
      <c r="L132" s="33">
        <f>IF(K132&lt;K131,AE131*(MAX(Z$58:Z131)-J131/A131)/(J131/A131/D$10-1)/(1+1*(MAX(Z$58:Z131)-J131/A131)/(J131/A131/D$10-1))+B$3-B$4,AE131*(J132/A132/B$10)/(C$27+J132/A132/B$10))</f>
        <v>-3.5816988109428757E-3</v>
      </c>
      <c r="M132" s="45">
        <f t="shared" si="50"/>
        <v>-6.4409725233926683E-4</v>
      </c>
      <c r="N132" s="46">
        <f t="shared" si="51"/>
        <v>3.4525394869622437E-3</v>
      </c>
      <c r="O132" s="37"/>
      <c r="P132" s="37">
        <f t="shared" si="52"/>
        <v>1.1627526027058726E-3</v>
      </c>
      <c r="Q132" s="47">
        <f t="shared" si="33"/>
        <v>2.8084422346229768E-3</v>
      </c>
      <c r="R132" s="6">
        <f t="shared" si="53"/>
        <v>1.606606992255823</v>
      </c>
      <c r="S132" s="6">
        <f t="shared" si="34"/>
        <v>1.5907521590576792</v>
      </c>
      <c r="T132" s="6">
        <f t="shared" si="54"/>
        <v>3.9060749768842426E-3</v>
      </c>
      <c r="U132" s="48">
        <f t="shared" si="55"/>
        <v>1.2782709949623711E-3</v>
      </c>
      <c r="V132" s="6">
        <f t="shared" si="56"/>
        <v>2.4764169009956313E-3</v>
      </c>
      <c r="W132" s="6">
        <f t="shared" si="57"/>
        <v>3.7784418932903787E-3</v>
      </c>
      <c r="X132" s="30">
        <f t="shared" si="35"/>
        <v>192.45963216957733</v>
      </c>
      <c r="Y132">
        <f t="shared" si="36"/>
        <v>187.43300228965546</v>
      </c>
      <c r="Z132" s="49">
        <f t="shared" si="37"/>
        <v>0.51470918495383211</v>
      </c>
      <c r="AA132" s="46">
        <f t="shared" si="38"/>
        <v>1.6612922144444644</v>
      </c>
      <c r="AB132" s="46">
        <f t="shared" si="39"/>
        <v>-5.4685222188641358E-2</v>
      </c>
      <c r="AC132" s="51">
        <f>IF(R$58&gt;=AA$58,B$10,IF(K132&lt;K131,(Z132-D$10)*(1+1.25*(D$10-Z132)/MAX(Z$58:Z132)*B$10)+D$10,B$10))</f>
        <v>1.3370827491589099</v>
      </c>
      <c r="AD132" s="36">
        <f t="shared" si="40"/>
        <v>1.7517850855454837</v>
      </c>
      <c r="AE132" s="50">
        <f t="shared" si="41"/>
        <v>-5.9702348407732954E-2</v>
      </c>
      <c r="AF132" s="46">
        <f t="shared" si="42"/>
        <v>3.7784418932903787E-3</v>
      </c>
      <c r="AG132" s="50">
        <f t="shared" si="43"/>
        <v>192.45963216957733</v>
      </c>
      <c r="AH132" s="6">
        <f t="shared" si="44"/>
        <v>3.9060749768842426E-3</v>
      </c>
      <c r="AI132" s="6"/>
      <c r="AJ132" s="6"/>
    </row>
    <row r="133" spans="1:36">
      <c r="A133" s="6">
        <f>IF(J132/A132&lt;=0.99*$B$10,IF(A132&gt;A131,IF(D$5&gt;0,$A132+($D$7-$D$3)/401,IF(J132/A132&gt;1.01*D$10,A132-($D$7-$D$3)/401,A132)),IF(D$5&lt;0,$A132+($D$7-$D$3)/401,IF(J132/A132&gt;1.01*D$10,A132-($D$7-$D$3)/401,A132))),IF(K132&gt;$B$6,IF(B$10&gt;D$10,IF(J132/A132&gt;1.01*D$10,A132-($D$7-$D$3)/401,A132),A132),IF(MAX(J$58:J132)&lt;0.99*$B$10*(A132^$K$49*(K132-A132))^(1/(1+$K$49))*($K$49^(1/(1+$K$49))),$A132+($D$7-$D$3)/401,IF(J132/A132&gt;1.01*$D$10,$A132-($D$7-$D$3)/401,A132))))</f>
        <v>365.02602867830467</v>
      </c>
      <c r="B133" s="6">
        <f t="shared" si="29"/>
        <v>195.07808603491401</v>
      </c>
      <c r="C133" s="6">
        <f t="shared" si="45"/>
        <v>0.11238825247302711</v>
      </c>
      <c r="D133" s="6">
        <f t="shared" si="46"/>
        <v>483.27900273748361</v>
      </c>
      <c r="E133" s="33">
        <f t="shared" si="30"/>
        <v>1.8009839408785436E-2</v>
      </c>
      <c r="F133" s="6">
        <f t="shared" si="31"/>
        <v>55613.849208500542</v>
      </c>
      <c r="G133" s="6">
        <f t="shared" si="32"/>
        <v>3554658.9632169609</v>
      </c>
      <c r="H133" s="33">
        <f t="shared" si="47"/>
        <v>1.2569145994753381E-3</v>
      </c>
      <c r="I133" s="33">
        <f t="shared" si="48"/>
        <v>4.7189759851673171E-5</v>
      </c>
      <c r="J133" s="6">
        <f t="shared" si="49"/>
        <v>189.79481524666713</v>
      </c>
      <c r="K133" s="38">
        <f>IF(J133&lt;$B$10*(A132^$K$49*(MAX(K$58:K132)-A132))^(1/(1+$K$49))*($K$49^(1/(1+$K$49))),IF(J133/A133&gt;D$10,IF(MAX(J$58:J132)&lt;0.99*$B$10*(A132^$K$49*(K132-A132))^(1/(1+$K$49))*($K$49^(1/(1+$K$49))),MAX(K$58:K132),((J133/$B$10)^(1+$K$49)/(A133^($K$49)*$K$49))+A133),MAX(K$58:K132)),((J133/$B$10)^(1+$K$49)/(A133^($K$49)*$K$49))+A133)</f>
        <v>420.22465676732821</v>
      </c>
      <c r="L133" s="33">
        <f>IF(K133&lt;K132,AE132*(MAX(Z$58:Z132)-J132/A132)/(J132/A132/D$10-1)/(1+1*(MAX(Z$58:Z132)-J132/A132)/(J132/A132/D$10-1))+B$3-B$4,AE132*(J133/A133/B$10)/(C$27+J133/A133/B$10))</f>
        <v>-3.6338728175261282E-3</v>
      </c>
      <c r="M133" s="45">
        <f t="shared" si="50"/>
        <v>-6.6238084585629132E-4</v>
      </c>
      <c r="N133" s="46">
        <f t="shared" si="51"/>
        <v>3.5048664070624646E-3</v>
      </c>
      <c r="O133" s="37"/>
      <c r="P133" s="37">
        <f t="shared" si="52"/>
        <v>1.1771164448113383E-3</v>
      </c>
      <c r="Q133" s="47">
        <f t="shared" si="33"/>
        <v>2.8424855612061732E-3</v>
      </c>
      <c r="R133" s="6">
        <f t="shared" si="53"/>
        <v>1.6065292209601325</v>
      </c>
      <c r="S133" s="6">
        <f t="shared" si="34"/>
        <v>1.5906764204634518</v>
      </c>
      <c r="T133" s="6">
        <f t="shared" si="54"/>
        <v>3.9536867898219957E-3</v>
      </c>
      <c r="U133" s="48">
        <f t="shared" si="55"/>
        <v>1.3141304032304945E-3</v>
      </c>
      <c r="V133" s="6">
        <f t="shared" si="56"/>
        <v>2.5255929925783933E-3</v>
      </c>
      <c r="W133" s="6">
        <f t="shared" si="57"/>
        <v>3.8434885891857253E-3</v>
      </c>
      <c r="X133" s="30">
        <f t="shared" si="35"/>
        <v>195.07808603491401</v>
      </c>
      <c r="Y133">
        <f t="shared" si="36"/>
        <v>189.79481524666713</v>
      </c>
      <c r="Z133" s="49">
        <f t="shared" si="37"/>
        <v>0.51994871690076705</v>
      </c>
      <c r="AA133" s="46">
        <f t="shared" si="38"/>
        <v>1.6612269914202602</v>
      </c>
      <c r="AB133" s="46">
        <f t="shared" si="39"/>
        <v>-5.4697770460127693E-2</v>
      </c>
      <c r="AC133" s="51">
        <f>IF(R$58&gt;=AA$58,B$10,IF(K133&lt;K132,(Z133-D$10)*(1+1.25*(D$10-Z133)/MAX(Z$58:Z133)*B$10)+D$10,B$10))</f>
        <v>1.3370827491589099</v>
      </c>
      <c r="AD133" s="36">
        <f t="shared" si="40"/>
        <v>1.7471983849787478</v>
      </c>
      <c r="AE133" s="50">
        <f t="shared" si="41"/>
        <v>-5.9999242385043353E-2</v>
      </c>
      <c r="AF133" s="46">
        <f t="shared" si="42"/>
        <v>3.8434885891857253E-3</v>
      </c>
      <c r="AG133" s="50">
        <f t="shared" si="43"/>
        <v>195.07808603491401</v>
      </c>
      <c r="AH133" s="6">
        <f t="shared" si="44"/>
        <v>3.9536867898219957E-3</v>
      </c>
      <c r="AI133" s="6"/>
      <c r="AJ133" s="6"/>
    </row>
    <row r="134" spans="1:36">
      <c r="A134" s="6">
        <f>IF(J133/A133&lt;=0.99*$B$10,IF(A133&gt;A132,IF(D$5&gt;0,$A133+($D$7-$D$3)/401,IF(J133/A133&gt;1.01*D$10,A133-($D$7-$D$3)/401,A133)),IF(D$5&lt;0,$A133+($D$7-$D$3)/401,IF(J133/A133&gt;1.01*D$10,A133-($D$7-$D$3)/401,A133))),IF(K133&gt;$B$6,IF(B$10&gt;D$10,IF(J133/A133&gt;1.01*D$10,A133-($D$7-$D$3)/401,A133),A133),IF(MAX(J$58:J133)&lt;0.99*$B$10*(A133^$K$49*(K133-A133))^(1/(1+$K$49))*($K$49^(1/(1+$K$49))),$A133+($D$7-$D$3)/401,IF(J133/A133&gt;1.01*$D$10,$A133-($D$7-$D$3)/401,A133))))</f>
        <v>365.89884663341689</v>
      </c>
      <c r="B134" s="6">
        <f t="shared" si="29"/>
        <v>197.69653990025068</v>
      </c>
      <c r="C134" s="6">
        <f t="shared" si="45"/>
        <v>0.11479542273047257</v>
      </c>
      <c r="D134" s="6">
        <f t="shared" si="46"/>
        <v>500.20384343939287</v>
      </c>
      <c r="E134" s="33">
        <f t="shared" si="30"/>
        <v>1.8010690853158796E-2</v>
      </c>
      <c r="F134" s="6">
        <f t="shared" si="31"/>
        <v>55746.669332104582</v>
      </c>
      <c r="G134" s="6">
        <f t="shared" si="32"/>
        <v>3561330.7836658387</v>
      </c>
      <c r="H134" s="33">
        <f t="shared" si="47"/>
        <v>1.2710362180208754E-3</v>
      </c>
      <c r="I134" s="33">
        <f t="shared" si="48"/>
        <v>4.8776863882096794E-5</v>
      </c>
      <c r="J134" s="6">
        <f t="shared" si="49"/>
        <v>192.15088793978154</v>
      </c>
      <c r="K134" s="38">
        <f>IF(J134&lt;$B$10*(A133^$K$49*(MAX(K$58:K133)-A133))^(1/(1+$K$49))*($K$49^(1/(1+$K$49))),IF(J134/A134&gt;D$10,IF(MAX(J$58:J133)&lt;0.99*$B$10*(A133^$K$49*(K133-A133))^(1/(1+$K$49))*($K$49^(1/(1+$K$49))),MAX(K$58:K133),((J134/$B$10)^(1+$K$49)/(A134^($K$49)*$K$49))+A134),MAX(K$58:K133)),((J134/$B$10)^(1+$K$49)/(A134^($K$49)*$K$49))+A134)</f>
        <v>422.34146853214088</v>
      </c>
      <c r="L134" s="33">
        <f>IF(K134&lt;K133,AE133*(MAX(Z$58:Z133)-J133/A133)/(J133/A133/D$10-1)/(1+1*(MAX(Z$58:Z133)-J133/A133)/(J133/A133/D$10-1))+B$3-B$4,AE133*(J134/A134/B$10)/(C$27+J134/A134/B$10))</f>
        <v>-3.6862152608197183E-3</v>
      </c>
      <c r="M134" s="45">
        <f t="shared" si="50"/>
        <v>-6.8090289082685504E-4</v>
      </c>
      <c r="N134" s="46">
        <f t="shared" si="51"/>
        <v>3.5571230589572394E-3</v>
      </c>
      <c r="O134" s="37"/>
      <c r="P134" s="37">
        <f t="shared" si="52"/>
        <v>1.191445982380955E-3</v>
      </c>
      <c r="Q134" s="47">
        <f t="shared" si="33"/>
        <v>2.8762201681303843E-3</v>
      </c>
      <c r="R134" s="6">
        <f t="shared" si="53"/>
        <v>1.6064520045075228</v>
      </c>
      <c r="S134" s="6">
        <f t="shared" si="34"/>
        <v>1.5906012222104209</v>
      </c>
      <c r="T134" s="6">
        <f t="shared" si="54"/>
        <v>4.0009611770345874E-3</v>
      </c>
      <c r="U134" s="48">
        <f t="shared" si="55"/>
        <v>1.3504296971985005E-3</v>
      </c>
      <c r="V134" s="6">
        <f t="shared" si="56"/>
        <v>2.575134416043436E-3</v>
      </c>
      <c r="W134" s="6">
        <f t="shared" si="57"/>
        <v>3.9087881417216317E-3</v>
      </c>
      <c r="X134" s="30">
        <f t="shared" si="35"/>
        <v>197.69653990025068</v>
      </c>
      <c r="Y134">
        <f t="shared" si="36"/>
        <v>192.15088793978154</v>
      </c>
      <c r="Z134" s="49">
        <f t="shared" si="37"/>
        <v>0.52514756389022388</v>
      </c>
      <c r="AA134" s="46">
        <f t="shared" si="38"/>
        <v>1.6611619267170168</v>
      </c>
      <c r="AB134" s="46">
        <f t="shared" si="39"/>
        <v>-5.4709922209494E-2</v>
      </c>
      <c r="AC134" s="51">
        <f>IF(R$58&gt;=AA$58,B$10,IF(K134&lt;K133,(Z134-D$10)*(1+1.25*(D$10-Z134)/MAX(Z$58:Z134)*B$10)+D$10,B$10))</f>
        <v>1.3370827491589099</v>
      </c>
      <c r="AD134" s="36">
        <f t="shared" si="40"/>
        <v>1.7426255322485273</v>
      </c>
      <c r="AE134" s="50">
        <f t="shared" si="41"/>
        <v>-6.0298375978678154E-2</v>
      </c>
      <c r="AF134" s="46">
        <f t="shared" si="42"/>
        <v>3.9087881417216317E-3</v>
      </c>
      <c r="AG134" s="50">
        <f t="shared" si="43"/>
        <v>197.69653990025068</v>
      </c>
      <c r="AH134" s="6">
        <f t="shared" si="44"/>
        <v>4.0009611770345874E-3</v>
      </c>
      <c r="AI134" s="6"/>
      <c r="AJ134" s="6"/>
    </row>
    <row r="135" spans="1:36">
      <c r="A135" s="6">
        <f>IF(J134/A134&lt;=0.99*$B$10,IF(A134&gt;A133,IF(D$5&gt;0,$A134+($D$7-$D$3)/401,IF(J134/A134&gt;1.01*D$10,A134-($D$7-$D$3)/401,A134)),IF(D$5&lt;0,$A134+($D$7-$D$3)/401,IF(J134/A134&gt;1.01*D$10,A134-($D$7-$D$3)/401,A134))),IF(K134&gt;$B$6,IF(B$10&gt;D$10,IF(J134/A134&gt;1.01*D$10,A134-($D$7-$D$3)/401,A134),A134),IF(MAX(J$58:J134)&lt;0.99*$B$10*(A134^$K$49*(K134-A134))^(1/(1+$K$49))*($K$49^(1/(1+$K$49))),$A134+($D$7-$D$3)/401,IF(J134/A134&gt;1.01*$D$10,$A134-($D$7-$D$3)/401,A134))))</f>
        <v>366.77166458852912</v>
      </c>
      <c r="B135" s="6">
        <f t="shared" si="29"/>
        <v>200.31499376558736</v>
      </c>
      <c r="C135" s="6">
        <f t="shared" si="45"/>
        <v>0.11721084126885305</v>
      </c>
      <c r="D135" s="6">
        <f t="shared" si="46"/>
        <v>517.44035362124782</v>
      </c>
      <c r="E135" s="33">
        <f t="shared" si="30"/>
        <v>1.8011536209412329E-2</v>
      </c>
      <c r="F135" s="6">
        <f t="shared" si="31"/>
        <v>55879.489455708608</v>
      </c>
      <c r="G135" s="6">
        <f t="shared" si="32"/>
        <v>3568002.6041147164</v>
      </c>
      <c r="H135" s="33">
        <f t="shared" si="47"/>
        <v>1.2850899349001171E-3</v>
      </c>
      <c r="I135" s="33">
        <f t="shared" si="48"/>
        <v>5.0390166252183722E-5</v>
      </c>
      <c r="J135" s="6">
        <f t="shared" si="49"/>
        <v>194.50123166304385</v>
      </c>
      <c r="K135" s="38">
        <f>IF(J135&lt;$B$10*(A134^$K$49*(MAX(K$58:K134)-A134))^(1/(1+$K$49))*($K$49^(1/(1+$K$49))),IF(J135/A135&gt;D$10,IF(MAX(J$58:J134)&lt;0.99*$B$10*(A134^$K$49*(K134-A134))^(1/(1+$K$49))*($K$49^(1/(1+$K$49))),MAX(K$58:K134),((J135/$B$10)^(1+$K$49)/(A135^($K$49)*$K$49))+A135),MAX(K$58:K134)),((J135/$B$10)^(1+$K$49)/(A135^($K$49)*$K$49))+A135)</f>
        <v>424.46589226004551</v>
      </c>
      <c r="L135" s="33">
        <f>IF(K135&lt;K134,AE134*(MAX(Z$58:Z134)-J134/A134)/(J134/A134/D$10-1)/(1+1*(MAX(Z$58:Z134)-J134/A134)/(J134/A134/D$10-1))+B$3-B$4,AE134*(J135/A135/B$10)/(C$27+J135/A135/B$10))</f>
        <v>-3.7387269563059545E-3</v>
      </c>
      <c r="M135" s="45">
        <f t="shared" si="50"/>
        <v>-6.9966191590359198E-4</v>
      </c>
      <c r="N135" s="46">
        <f t="shared" si="51"/>
        <v>3.6093049548480338E-3</v>
      </c>
      <c r="O135" s="37"/>
      <c r="P135" s="37">
        <f t="shared" si="52"/>
        <v>1.2057413788803698E-3</v>
      </c>
      <c r="Q135" s="47">
        <f t="shared" si="33"/>
        <v>2.9096430389444418E-3</v>
      </c>
      <c r="R135" s="6">
        <f t="shared" si="53"/>
        <v>1.6063753474013454</v>
      </c>
      <c r="S135" s="6">
        <f t="shared" si="34"/>
        <v>1.590526568684234</v>
      </c>
      <c r="T135" s="6">
        <f t="shared" si="54"/>
        <v>4.0478953332168058E-3</v>
      </c>
      <c r="U135" s="48">
        <f t="shared" si="55"/>
        <v>1.3871653982392544E-3</v>
      </c>
      <c r="V135" s="6">
        <f t="shared" si="56"/>
        <v>2.6250381381489026E-3</v>
      </c>
      <c r="W135" s="6">
        <f t="shared" si="57"/>
        <v>3.9743365825545048E-3</v>
      </c>
      <c r="X135" s="30">
        <f t="shared" si="35"/>
        <v>200.31499376558736</v>
      </c>
      <c r="Y135">
        <f t="shared" si="36"/>
        <v>194.50123166304385</v>
      </c>
      <c r="Z135" s="49">
        <f t="shared" si="37"/>
        <v>0.53030604717310792</v>
      </c>
      <c r="AA135" s="46">
        <f t="shared" si="38"/>
        <v>1.6610970195741424</v>
      </c>
      <c r="AB135" s="46">
        <f t="shared" si="39"/>
        <v>-5.4721672172796998E-2</v>
      </c>
      <c r="AC135" s="51">
        <f>IF(R$58&gt;=AA$58,B$10,IF(K135&lt;K134,(Z135-D$10)*(1+1.25*(D$10-Z135)/MAX(Z$58:Z135)*B$10)+D$10,B$10))</f>
        <v>1.3370827491589099</v>
      </c>
      <c r="AD135" s="36">
        <f t="shared" si="40"/>
        <v>1.7380672755794564</v>
      </c>
      <c r="AE135" s="50">
        <f t="shared" si="41"/>
        <v>-6.0599723272081192E-2</v>
      </c>
      <c r="AF135" s="46">
        <f t="shared" si="42"/>
        <v>3.9743365825545048E-3</v>
      </c>
      <c r="AG135" s="50">
        <f t="shared" si="43"/>
        <v>200.31499376558736</v>
      </c>
      <c r="AH135" s="6">
        <f t="shared" si="44"/>
        <v>4.0478953332168058E-3</v>
      </c>
      <c r="AI135" s="6"/>
      <c r="AJ135" s="6"/>
    </row>
    <row r="136" spans="1:36">
      <c r="A136" s="6">
        <f>IF(J135/A135&lt;=0.99*$B$10,IF(A135&gt;A134,IF(D$5&gt;0,$A135+($D$7-$D$3)/401,IF(J135/A135&gt;1.01*D$10,A135-($D$7-$D$3)/401,A135)),IF(D$5&lt;0,$A135+($D$7-$D$3)/401,IF(J135/A135&gt;1.01*D$10,A135-($D$7-$D$3)/401,A135))),IF(K135&gt;$B$6,IF(B$10&gt;D$10,IF(J135/A135&gt;1.01*D$10,A135-($D$7-$D$3)/401,A135),A135),IF(MAX(J$58:J135)&lt;0.99*$B$10*(A135^$K$49*(K135-A135))^(1/(1+$K$49))*($K$49^(1/(1+$K$49))),$A135+($D$7-$D$3)/401,IF(J135/A135&gt;1.01*$D$10,$A135-($D$7-$D$3)/401,A135))))</f>
        <v>367.64448254364135</v>
      </c>
      <c r="B136" s="6">
        <f t="shared" si="29"/>
        <v>202.93344763092404</v>
      </c>
      <c r="C136" s="6">
        <f t="shared" si="45"/>
        <v>0.11963395777852762</v>
      </c>
      <c r="D136" s="6">
        <f t="shared" si="46"/>
        <v>534.98781749732655</v>
      </c>
      <c r="E136" s="33">
        <f t="shared" si="30"/>
        <v>1.801237542922127E-2</v>
      </c>
      <c r="F136" s="6">
        <f t="shared" si="31"/>
        <v>56012.309579312649</v>
      </c>
      <c r="G136" s="6">
        <f t="shared" si="32"/>
        <v>3574674.4245635951</v>
      </c>
      <c r="H136" s="33">
        <f t="shared" si="47"/>
        <v>1.2990761484999575E-3</v>
      </c>
      <c r="I136" s="33">
        <f t="shared" si="48"/>
        <v>5.2029502114386893E-5</v>
      </c>
      <c r="J136" s="6">
        <f t="shared" si="49"/>
        <v>196.84585908917657</v>
      </c>
      <c r="K136" s="38">
        <f>IF(J136&lt;$B$10*(A135^$K$49*(MAX(K$58:K135)-A135))^(1/(1+$K$49))*($K$49^(1/(1+$K$49))),IF(J136/A136&gt;D$10,IF(MAX(J$58:J135)&lt;0.99*$B$10*(A135^$K$49*(K135-A135))^(1/(1+$K$49))*($K$49^(1/(1+$K$49))),MAX(K$58:K135),((J136/$B$10)^(1+$K$49)/(A136^($K$49)*$K$49))+A136),MAX(K$58:K135)),((J136/$B$10)^(1+$K$49)/(A136^($K$49)*$K$49))+A136)</f>
        <v>426.59775840974254</v>
      </c>
      <c r="L136" s="33">
        <f>IF(K136&lt;K135,AE135*(MAX(Z$58:Z135)-J135/A135)/(J135/A135/D$10-1)/(1+1*(MAX(Z$58:Z135)-J135/A135)/(J135/A135/D$10-1))+B$3-B$4,AE135*(J136/A136/B$10)/(C$27+J136/A136/B$10))</f>
        <v>-3.7914086739375247E-3</v>
      </c>
      <c r="M136" s="45">
        <f t="shared" si="50"/>
        <v>-7.1865644305857965E-4</v>
      </c>
      <c r="N136" s="46">
        <f t="shared" si="51"/>
        <v>3.6614077745123451E-3</v>
      </c>
      <c r="O136" s="37"/>
      <c r="P136" s="37">
        <f t="shared" si="52"/>
        <v>1.220002796609604E-3</v>
      </c>
      <c r="Q136" s="47">
        <f t="shared" si="33"/>
        <v>2.9427513314537654E-3</v>
      </c>
      <c r="R136" s="6">
        <f t="shared" si="53"/>
        <v>1.6062992538666045</v>
      </c>
      <c r="S136" s="6">
        <f t="shared" si="34"/>
        <v>1.5904524639994673</v>
      </c>
      <c r="T136" s="6">
        <f t="shared" si="54"/>
        <v>4.0944866233126797E-3</v>
      </c>
      <c r="U136" s="48">
        <f t="shared" si="55"/>
        <v>1.4243340387061418E-3</v>
      </c>
      <c r="V136" s="6">
        <f t="shared" si="56"/>
        <v>2.6753011416665623E-3</v>
      </c>
      <c r="W136" s="6">
        <f t="shared" si="57"/>
        <v>4.0401300161041227E-3</v>
      </c>
      <c r="X136" s="30">
        <f t="shared" si="35"/>
        <v>202.93344763092404</v>
      </c>
      <c r="Y136">
        <f t="shared" si="36"/>
        <v>196.84585908917657</v>
      </c>
      <c r="Z136" s="49">
        <f t="shared" si="37"/>
        <v>0.53542448869964998</v>
      </c>
      <c r="AA136" s="46">
        <f t="shared" si="38"/>
        <v>1.6610322692364969</v>
      </c>
      <c r="AB136" s="46">
        <f t="shared" si="39"/>
        <v>-5.473301536989239E-2</v>
      </c>
      <c r="AC136" s="51">
        <f>IF(R$58&gt;=AA$58,B$10,IF(K136&lt;K135,(Z136-D$10)*(1+1.25*(D$10-Z136)/MAX(Z$58:Z136)*B$10)+D$10,B$10))</f>
        <v>1.3370827491589099</v>
      </c>
      <c r="AD136" s="36">
        <f t="shared" si="40"/>
        <v>1.733524326837643</v>
      </c>
      <c r="AE136" s="50">
        <f t="shared" si="41"/>
        <v>-6.0903258943589667E-2</v>
      </c>
      <c r="AF136" s="46">
        <f t="shared" si="42"/>
        <v>4.0401300161041227E-3</v>
      </c>
      <c r="AG136" s="50">
        <f t="shared" si="43"/>
        <v>202.93344763092404</v>
      </c>
      <c r="AH136" s="6">
        <f t="shared" si="44"/>
        <v>4.0944866233126797E-3</v>
      </c>
      <c r="AI136" s="6"/>
      <c r="AJ136" s="6"/>
    </row>
    <row r="137" spans="1:36">
      <c r="A137" s="6">
        <f>IF(J136/A136&lt;=0.99*$B$10,IF(A136&gt;A135,IF(D$5&gt;0,$A136+($D$7-$D$3)/401,IF(J136/A136&gt;1.01*D$10,A136-($D$7-$D$3)/401,A136)),IF(D$5&lt;0,$A136+($D$7-$D$3)/401,IF(J136/A136&gt;1.01*D$10,A136-($D$7-$D$3)/401,A136))),IF(K136&gt;$B$6,IF(B$10&gt;D$10,IF(J136/A136&gt;1.01*D$10,A136-($D$7-$D$3)/401,A136),A136),IF(MAX(J$58:J136)&lt;0.99*$B$10*(A136^$K$49*(K136-A136))^(1/(1+$K$49))*($K$49^(1/(1+$K$49))),$A136+($D$7-$D$3)/401,IF(J136/A136&gt;1.01*$D$10,$A136-($D$7-$D$3)/401,A136))))</f>
        <v>368.51730049875357</v>
      </c>
      <c r="B137" s="6">
        <f t="shared" si="29"/>
        <v>205.55190149626071</v>
      </c>
      <c r="C137" s="6">
        <f t="shared" si="45"/>
        <v>0.12206422732018286</v>
      </c>
      <c r="D137" s="6">
        <f t="shared" si="46"/>
        <v>552.84544685672063</v>
      </c>
      <c r="E137" s="33">
        <f t="shared" si="30"/>
        <v>1.8013208467235326E-2</v>
      </c>
      <c r="F137" s="6">
        <f t="shared" si="31"/>
        <v>56145.129702916674</v>
      </c>
      <c r="G137" s="6">
        <f t="shared" si="32"/>
        <v>3581346.2450124724</v>
      </c>
      <c r="H137" s="33">
        <f t="shared" si="47"/>
        <v>1.3129952623299112E-3</v>
      </c>
      <c r="I137" s="33">
        <f t="shared" si="48"/>
        <v>5.3694700790634098E-5</v>
      </c>
      <c r="J137" s="6">
        <f t="shared" si="49"/>
        <v>199.18478422791574</v>
      </c>
      <c r="K137" s="38">
        <f>IF(J137&lt;$B$10*(A136^$K$49*(MAX(K$58:K136)-A136))^(1/(1+$K$49))*($K$49^(1/(1+$K$49))),IF(J137/A137&gt;D$10,IF(MAX(J$58:J136)&lt;0.99*$B$10*(A136^$K$49*(K136-A136))^(1/(1+$K$49))*($K$49^(1/(1+$K$49))),MAX(K$58:K136),((J137/$B$10)^(1+$K$49)/(A137^($K$49)*$K$49))+A137),MAX(K$58:K136)),((J137/$B$10)^(1+$K$49)/(A137^($K$49)*$K$49))+A137)</f>
        <v>428.73690051339412</v>
      </c>
      <c r="L137" s="33">
        <f>IF(K137&lt;K136,AE136*(MAX(Z$58:Z136)-J136/A136)/(J136/A136/D$10-1)/(1+1*(MAX(Z$58:Z136)-J136/A136)/(J136/A136/D$10-1))+B$3-B$4,AE136*(J137/A137/B$10)/(C$27+J137/A137/B$10))</f>
        <v>-3.8442611409151067E-3</v>
      </c>
      <c r="M137" s="45">
        <f t="shared" si="50"/>
        <v>-7.3788498893398338E-4</v>
      </c>
      <c r="N137" s="46">
        <f t="shared" si="51"/>
        <v>3.7134273615731231E-3</v>
      </c>
      <c r="O137" s="37"/>
      <c r="P137" s="37">
        <f t="shared" si="52"/>
        <v>1.2342303967141093E-3</v>
      </c>
      <c r="Q137" s="47">
        <f t="shared" si="33"/>
        <v>2.9755423726391395E-3</v>
      </c>
      <c r="R137" s="6">
        <f t="shared" si="53"/>
        <v>1.6062237278581828</v>
      </c>
      <c r="S137" s="6">
        <f t="shared" si="34"/>
        <v>1.5903789120076346</v>
      </c>
      <c r="T137" s="6">
        <f t="shared" si="54"/>
        <v>4.1407325775285747E-3</v>
      </c>
      <c r="U137" s="48">
        <f t="shared" si="55"/>
        <v>1.4619321646932835E-3</v>
      </c>
      <c r="V137" s="6">
        <f t="shared" si="56"/>
        <v>2.7259204278027162E-3</v>
      </c>
      <c r="W137" s="6">
        <f t="shared" si="57"/>
        <v>4.1061646203122415E-3</v>
      </c>
      <c r="X137" s="30">
        <f t="shared" si="35"/>
        <v>205.55190149626071</v>
      </c>
      <c r="Y137">
        <f t="shared" si="36"/>
        <v>199.18478422791574</v>
      </c>
      <c r="Z137" s="49">
        <f t="shared" si="37"/>
        <v>0.54050321099806664</v>
      </c>
      <c r="AA137" s="46">
        <f t="shared" si="38"/>
        <v>1.6609676749543418</v>
      </c>
      <c r="AB137" s="46">
        <f t="shared" si="39"/>
        <v>-5.474394709615904E-2</v>
      </c>
      <c r="AC137" s="51">
        <f>IF(R$58&gt;=AA$58,B$10,IF(K137&lt;K136,(Z137-D$10)*(1+1.25*(D$10-Z137)/MAX(Z$58:Z137)*B$10)+D$10,B$10))</f>
        <v>1.3370827491589099</v>
      </c>
      <c r="AD137" s="36">
        <f t="shared" si="40"/>
        <v>1.7289973625922184</v>
      </c>
      <c r="AE137" s="50">
        <f t="shared" si="41"/>
        <v>-6.1208958258766884E-2</v>
      </c>
      <c r="AF137" s="46">
        <f t="shared" si="42"/>
        <v>4.1061646203122415E-3</v>
      </c>
      <c r="AG137" s="50">
        <f t="shared" si="43"/>
        <v>205.55190149626071</v>
      </c>
      <c r="AH137" s="6">
        <f t="shared" si="44"/>
        <v>4.1407325775285747E-3</v>
      </c>
      <c r="AI137" s="6"/>
      <c r="AJ137" s="6"/>
    </row>
    <row r="138" spans="1:36">
      <c r="A138" s="6">
        <f>IF(J137/A137&lt;=0.99*$B$10,IF(A137&gt;A136,IF(D$5&gt;0,$A137+($D$7-$D$3)/401,IF(J137/A137&gt;1.01*D$10,A137-($D$7-$D$3)/401,A137)),IF(D$5&lt;0,$A137+($D$7-$D$3)/401,IF(J137/A137&gt;1.01*D$10,A137-($D$7-$D$3)/401,A137))),IF(K137&gt;$B$6,IF(B$10&gt;D$10,IF(J137/A137&gt;1.01*D$10,A137-($D$7-$D$3)/401,A137),A137),IF(MAX(J$58:J137)&lt;0.99*$B$10*(A137^$K$49*(K137-A137))^(1/(1+$K$49))*($K$49^(1/(1+$K$49))),$A137+($D$7-$D$3)/401,IF(J137/A137&gt;1.01*$D$10,$A137-($D$7-$D$3)/401,A137))))</f>
        <v>369.3901184538658</v>
      </c>
      <c r="B138" s="6">
        <f t="shared" si="29"/>
        <v>208.17035536159739</v>
      </c>
      <c r="C138" s="6">
        <f t="shared" si="45"/>
        <v>0.12450111052503518</v>
      </c>
      <c r="D138" s="6">
        <f t="shared" si="46"/>
        <v>571.01238333421531</v>
      </c>
      <c r="E138" s="33">
        <f t="shared" si="30"/>
        <v>1.801403528099078E-2</v>
      </c>
      <c r="F138" s="6">
        <f t="shared" si="31"/>
        <v>56277.949826520715</v>
      </c>
      <c r="G138" s="6">
        <f t="shared" si="32"/>
        <v>3588018.0654613506</v>
      </c>
      <c r="H138" s="33">
        <f t="shared" si="47"/>
        <v>1.3268476847277365E-3</v>
      </c>
      <c r="I138" s="33">
        <f t="shared" si="48"/>
        <v>5.5385586027137427E-5</v>
      </c>
      <c r="J138" s="6">
        <f t="shared" si="49"/>
        <v>201.5180223845922</v>
      </c>
      <c r="K138" s="38">
        <f>IF(J138&lt;$B$10*(A137^$K$49*(MAX(K$58:K137)-A137))^(1/(1+$K$49))*($K$49^(1/(1+$K$49))),IF(J138/A138&gt;D$10,IF(MAX(J$58:J137)&lt;0.99*$B$10*(A137^$K$49*(K137-A137))^(1/(1+$K$49))*($K$49^(1/(1+$K$49))),MAX(K$58:K137),((J138/$B$10)^(1+$K$49)/(A138^($K$49)*$K$49))+A138),MAX(K$58:K137)),((J138/$B$10)^(1+$K$49)/(A138^($K$49)*$K$49))+A138)</f>
        <v>430.88315516008214</v>
      </c>
      <c r="L138" s="33">
        <f>IF(K138&lt;K137,AE137*(MAX(Z$58:Z137)-J137/A137)/(J137/A137/D$10-1)/(1+1*(MAX(Z$58:Z137)-J137/A137)/(J137/A137/D$10-1))+B$3-B$4,AE137*(J138/A138/B$10)/(C$27+J138/A138/B$10))</f>
        <v>-3.8972850443689424E-3</v>
      </c>
      <c r="M138" s="45">
        <f t="shared" si="50"/>
        <v>-7.573460661406832E-4</v>
      </c>
      <c r="N138" s="46">
        <f t="shared" si="51"/>
        <v>3.7653597197777437E-3</v>
      </c>
      <c r="O138" s="37"/>
      <c r="P138" s="37">
        <f t="shared" si="52"/>
        <v>1.2484243391956921E-3</v>
      </c>
      <c r="Q138" s="47">
        <f t="shared" si="33"/>
        <v>3.0080136536370606E-3</v>
      </c>
      <c r="R138" s="6">
        <f t="shared" si="53"/>
        <v>1.6061487730689643</v>
      </c>
      <c r="S138" s="6">
        <f t="shared" si="34"/>
        <v>1.5903059163050992</v>
      </c>
      <c r="T138" s="6">
        <f t="shared" si="54"/>
        <v>4.1866308864059454E-3</v>
      </c>
      <c r="U138" s="48">
        <f t="shared" si="55"/>
        <v>1.4999563386568311E-3</v>
      </c>
      <c r="V138" s="6">
        <f t="shared" si="56"/>
        <v>2.77689301848752E-3</v>
      </c>
      <c r="W138" s="6">
        <f t="shared" si="57"/>
        <v>4.1724366472895014E-3</v>
      </c>
      <c r="X138" s="30">
        <f t="shared" si="35"/>
        <v>208.17035536159739</v>
      </c>
      <c r="Y138">
        <f t="shared" si="36"/>
        <v>201.5180223845922</v>
      </c>
      <c r="Z138" s="49">
        <f t="shared" si="37"/>
        <v>0.5455425370556044</v>
      </c>
      <c r="AA138" s="46">
        <f t="shared" si="38"/>
        <v>1.6609032359832885</v>
      </c>
      <c r="AB138" s="46">
        <f t="shared" si="39"/>
        <v>-5.4754462914324176E-2</v>
      </c>
      <c r="AC138" s="51">
        <f>IF(R$58&gt;=AA$58,B$10,IF(K138&lt;K137,(Z138-D$10)*(1+1.25*(D$10-Z138)/MAX(Z$58:Z138)*B$10)+D$10,B$10))</f>
        <v>1.3370827491589099</v>
      </c>
      <c r="AD138" s="36">
        <f t="shared" si="40"/>
        <v>1.7244870251641806</v>
      </c>
      <c r="AE138" s="50">
        <f t="shared" si="41"/>
        <v>-6.1516797062875175E-2</v>
      </c>
      <c r="AF138" s="46">
        <f t="shared" si="42"/>
        <v>4.1724366472895014E-3</v>
      </c>
      <c r="AG138" s="50">
        <f t="shared" si="43"/>
        <v>208.17035536159739</v>
      </c>
      <c r="AH138" s="6">
        <f t="shared" si="44"/>
        <v>4.1866308864059454E-3</v>
      </c>
      <c r="AI138" s="6"/>
      <c r="AJ138" s="6"/>
    </row>
    <row r="139" spans="1:36">
      <c r="A139" s="6">
        <f>IF(J138/A138&lt;=0.99*$B$10,IF(A138&gt;A137,IF(D$5&gt;0,$A138+($D$7-$D$3)/401,IF(J138/A138&gt;1.01*D$10,A138-($D$7-$D$3)/401,A138)),IF(D$5&lt;0,$A138+($D$7-$D$3)/401,IF(J138/A138&gt;1.01*D$10,A138-($D$7-$D$3)/401,A138))),IF(K138&gt;$B$6,IF(B$10&gt;D$10,IF(J138/A138&gt;1.01*D$10,A138-($D$7-$D$3)/401,A138),A138),IF(MAX(J$58:J138)&lt;0.99*$B$10*(A138^$K$49*(K138-A138))^(1/(1+$K$49))*($K$49^(1/(1+$K$49))),$A138+($D$7-$D$3)/401,IF(J138/A138&gt;1.01*$D$10,$A138-($D$7-$D$3)/401,A138))))</f>
        <v>370.26293640897802</v>
      </c>
      <c r="B139" s="6">
        <f t="shared" si="29"/>
        <v>210.78880922693406</v>
      </c>
      <c r="C139" s="6">
        <f t="shared" si="45"/>
        <v>0.12694407379239789</v>
      </c>
      <c r="D139" s="6">
        <f t="shared" si="46"/>
        <v>589.48770066545137</v>
      </c>
      <c r="E139" s="33">
        <f t="shared" si="30"/>
        <v>1.8014855830823663E-2</v>
      </c>
      <c r="F139" s="6">
        <f t="shared" si="31"/>
        <v>56410.769950124741</v>
      </c>
      <c r="G139" s="6">
        <f t="shared" si="32"/>
        <v>3594689.8859102279</v>
      </c>
      <c r="H139" s="33">
        <f t="shared" si="47"/>
        <v>1.3406338285701313E-3</v>
      </c>
      <c r="I139" s="33">
        <f t="shared" si="48"/>
        <v>5.7101976245373455E-5</v>
      </c>
      <c r="J139" s="6">
        <f t="shared" si="49"/>
        <v>203.84559011898267</v>
      </c>
      <c r="K139" s="38">
        <f>IF(J139&lt;$B$10*(A138^$K$49*(MAX(K$58:K138)-A138))^(1/(1+$K$49))*($K$49^(1/(1+$K$49))),IF(J139/A139&gt;D$10,IF(MAX(J$58:J138)&lt;0.99*$B$10*(A138^$K$49*(K138-A138))^(1/(1+$K$49))*($K$49^(1/(1+$K$49))),MAX(K$58:K138),((J139/$B$10)^(1+$K$49)/(A139^($K$49)*$K$49))+A139),MAX(K$58:K138)),((J139/$B$10)^(1+$K$49)/(A139^($K$49)*$K$49))+A139)</f>
        <v>433.03636197758004</v>
      </c>
      <c r="L139" s="33">
        <f>IF(K139&lt;K138,AE138*(MAX(Z$58:Z138)-J138/A138)/(J138/A138/D$10-1)/(1+1*(MAX(Z$58:Z138)-J138/A138)/(J138/A138/D$10-1))+B$3-B$4,AE138*(J139/A139/B$10)/(C$27+J139/A139/B$10))</f>
        <v>-3.950481033946537E-3</v>
      </c>
      <c r="M139" s="45">
        <f t="shared" si="50"/>
        <v>-7.7703818450576567E-4</v>
      </c>
      <c r="N139" s="46">
        <f t="shared" si="51"/>
        <v>3.8172010092908499E-3</v>
      </c>
      <c r="O139" s="37"/>
      <c r="P139" s="37">
        <f t="shared" si="52"/>
        <v>1.262584782923311E-3</v>
      </c>
      <c r="Q139" s="47">
        <f t="shared" si="33"/>
        <v>3.0401628247850843E-3</v>
      </c>
      <c r="R139" s="6">
        <f t="shared" si="53"/>
        <v>1.6060743929378505</v>
      </c>
      <c r="S139" s="6">
        <f t="shared" si="34"/>
        <v>1.5902334802408804</v>
      </c>
      <c r="T139" s="6">
        <f t="shared" si="54"/>
        <v>4.2321793959575558E-3</v>
      </c>
      <c r="U139" s="48">
        <f t="shared" si="55"/>
        <v>1.5384031419010391E-3</v>
      </c>
      <c r="V139" s="6">
        <f t="shared" si="56"/>
        <v>2.8282159585364219E-3</v>
      </c>
      <c r="W139" s="6">
        <f t="shared" si="57"/>
        <v>4.2389424238556076E-3</v>
      </c>
      <c r="X139" s="30">
        <f t="shared" si="35"/>
        <v>210.78880922693406</v>
      </c>
      <c r="Y139">
        <f t="shared" si="36"/>
        <v>203.84559011898267</v>
      </c>
      <c r="Z139" s="49">
        <f t="shared" si="37"/>
        <v>0.55054279020199515</v>
      </c>
      <c r="AA139" s="46">
        <f t="shared" si="38"/>
        <v>1.6608389515842477</v>
      </c>
      <c r="AB139" s="46">
        <f t="shared" si="39"/>
        <v>-5.4764558646397177E-2</v>
      </c>
      <c r="AC139" s="51">
        <f>IF(R$58&gt;=AA$58,B$10,IF(K139&lt;K138,(Z139-D$10)*(1+1.25*(D$10-Z139)/MAX(Z$58:Z139)*B$10)+D$10,B$10))</f>
        <v>1.3370827491589099</v>
      </c>
      <c r="AD139" s="36">
        <f t="shared" si="40"/>
        <v>1.7199939236615738</v>
      </c>
      <c r="AE139" s="50">
        <f t="shared" si="41"/>
        <v>-6.1826751773478371E-2</v>
      </c>
      <c r="AF139" s="46">
        <f t="shared" si="42"/>
        <v>4.2389424238556076E-3</v>
      </c>
      <c r="AG139" s="50">
        <f t="shared" si="43"/>
        <v>210.78880922693406</v>
      </c>
      <c r="AH139" s="6">
        <f t="shared" si="44"/>
        <v>4.2321793959575558E-3</v>
      </c>
      <c r="AI139" s="6"/>
      <c r="AJ139" s="6"/>
    </row>
    <row r="140" spans="1:36">
      <c r="A140" s="6">
        <f>IF(J139/A139&lt;=0.99*$B$10,IF(A139&gt;A138,IF(D$5&gt;0,$A139+($D$7-$D$3)/401,IF(J139/A139&gt;1.01*D$10,A139-($D$7-$D$3)/401,A139)),IF(D$5&lt;0,$A139+($D$7-$D$3)/401,IF(J139/A139&gt;1.01*D$10,A139-($D$7-$D$3)/401,A139))),IF(K139&gt;$B$6,IF(B$10&gt;D$10,IF(J139/A139&gt;1.01*D$10,A139-($D$7-$D$3)/401,A139),A139),IF(MAX(J$58:J139)&lt;0.99*$B$10*(A139^$K$49*(K139-A139))^(1/(1+$K$49))*($K$49^(1/(1+$K$49))),$A139+($D$7-$D$3)/401,IF(J139/A139&gt;1.01*$D$10,$A139-($D$7-$D$3)/401,A139))))</f>
        <v>371.13575436409025</v>
      </c>
      <c r="B140" s="6">
        <f t="shared" si="29"/>
        <v>213.40726309227074</v>
      </c>
      <c r="C140" s="6">
        <f t="shared" si="45"/>
        <v>0.12939258948407584</v>
      </c>
      <c r="D140" s="6">
        <f t="shared" si="46"/>
        <v>608.27040692504147</v>
      </c>
      <c r="E140" s="33">
        <f t="shared" si="30"/>
        <v>1.8015670079784107E-2</v>
      </c>
      <c r="F140" s="6">
        <f t="shared" si="31"/>
        <v>56543.590073728796</v>
      </c>
      <c r="G140" s="6">
        <f t="shared" si="32"/>
        <v>3601361.7063591057</v>
      </c>
      <c r="H140" s="33">
        <f t="shared" si="47"/>
        <v>1.3543541109885806E-3</v>
      </c>
      <c r="I140" s="33">
        <f t="shared" si="48"/>
        <v>5.8843684789153631E-5</v>
      </c>
      <c r="J140" s="6">
        <f t="shared" si="49"/>
        <v>206.16750520445635</v>
      </c>
      <c r="K140" s="38">
        <f>IF(J140&lt;$B$10*(A139^$K$49*(MAX(K$58:K139)-A139))^(1/(1+$K$49))*($K$49^(1/(1+$K$49))),IF(J140/A140&gt;D$10,IF(MAX(J$58:J139)&lt;0.99*$B$10*(A139^$K$49*(K139-A139))^(1/(1+$K$49))*($K$49^(1/(1+$K$49))),MAX(K$58:K139),((J140/$B$10)^(1+$K$49)/(A140^($K$49)*$K$49))+A140),MAX(K$58:K139)),((J140/$B$10)^(1+$K$49)/(A140^($K$49)*$K$49))+A140)</f>
        <v>435.19636361251145</v>
      </c>
      <c r="L140" s="33">
        <f>IF(K140&lt;K139,AE139*(MAX(Z$58:Z139)-J139/A139)/(J139/A139/D$10-1)/(1+1*(MAX(Z$58:Z139)-J139/A139)/(J139/A139/D$10-1))+B$3-B$4,AE139*(J140/A140/B$10)/(C$27+J140/A140/B$10))</f>
        <v>-4.0038497243086385E-3</v>
      </c>
      <c r="M140" s="45">
        <f t="shared" si="50"/>
        <v>-7.969598522697825E-4</v>
      </c>
      <c r="N140" s="46">
        <f t="shared" si="51"/>
        <v>3.868947543005112E-3</v>
      </c>
      <c r="O140" s="37"/>
      <c r="P140" s="37">
        <f t="shared" si="52"/>
        <v>1.2767118856437454E-3</v>
      </c>
      <c r="Q140" s="47">
        <f t="shared" si="33"/>
        <v>3.0719876907353296E-3</v>
      </c>
      <c r="R140" s="6">
        <f t="shared" si="53"/>
        <v>1.6060005906576633</v>
      </c>
      <c r="S140" s="6">
        <f t="shared" si="34"/>
        <v>1.59016160692435</v>
      </c>
      <c r="T140" s="6">
        <f t="shared" si="54"/>
        <v>4.2773761028709776E-3</v>
      </c>
      <c r="U140" s="48">
        <f t="shared" si="55"/>
        <v>1.5772691769328252E-3</v>
      </c>
      <c r="V140" s="6">
        <f t="shared" si="56"/>
        <v>2.8798863176874331E-3</v>
      </c>
      <c r="W140" s="6">
        <f t="shared" si="57"/>
        <v>4.3056783519777589E-3</v>
      </c>
      <c r="X140" s="30">
        <f t="shared" si="35"/>
        <v>213.40726309227074</v>
      </c>
      <c r="Y140">
        <f t="shared" si="36"/>
        <v>206.16750520445635</v>
      </c>
      <c r="Z140" s="49">
        <f t="shared" si="37"/>
        <v>0.55550429399535206</v>
      </c>
      <c r="AA140" s="46">
        <f t="shared" si="38"/>
        <v>1.6607748210233788</v>
      </c>
      <c r="AB140" s="46">
        <f t="shared" si="39"/>
        <v>-5.4774230365715493E-2</v>
      </c>
      <c r="AC140" s="51">
        <f>IF(R$58&gt;=AA$58,B$10,IF(K140&lt;K139,(Z140-D$10)*(1+1.25*(D$10-Z140)/MAX(Z$58:Z140)*B$10)+D$10,B$10))</f>
        <v>1.3370827491589099</v>
      </c>
      <c r="AD140" s="36">
        <f t="shared" si="40"/>
        <v>1.7155186350001201</v>
      </c>
      <c r="AE140" s="50">
        <f t="shared" si="41"/>
        <v>-6.2138799373162572E-2</v>
      </c>
      <c r="AF140" s="46">
        <f t="shared" si="42"/>
        <v>4.3056783519777589E-3</v>
      </c>
      <c r="AG140" s="50">
        <f t="shared" si="43"/>
        <v>213.40726309227074</v>
      </c>
      <c r="AH140" s="6">
        <f t="shared" si="44"/>
        <v>4.2773761028709776E-3</v>
      </c>
      <c r="AI140" s="6"/>
      <c r="AJ140" s="6"/>
    </row>
    <row r="141" spans="1:36">
      <c r="A141" s="6">
        <f>IF(J140/A140&lt;=0.99*$B$10,IF(A140&gt;A139,IF(D$5&gt;0,$A140+($D$7-$D$3)/401,IF(J140/A140&gt;1.01*D$10,A140-($D$7-$D$3)/401,A140)),IF(D$5&lt;0,$A140+($D$7-$D$3)/401,IF(J140/A140&gt;1.01*D$10,A140-($D$7-$D$3)/401,A140))),IF(K140&gt;$B$6,IF(B$10&gt;D$10,IF(J140/A140&gt;1.01*D$10,A140-($D$7-$D$3)/401,A140),A140),IF(MAX(J$58:J140)&lt;0.99*$B$10*(A140^$K$49*(K140-A140))^(1/(1+$K$49))*($K$49^(1/(1+$K$49))),$A140+($D$7-$D$3)/401,IF(J140/A140&gt;1.01*$D$10,$A140-($D$7-$D$3)/401,A140))))</f>
        <v>372.00857231920247</v>
      </c>
      <c r="B141" s="6">
        <f t="shared" si="29"/>
        <v>216.02571695760741</v>
      </c>
      <c r="C141" s="6">
        <f t="shared" si="45"/>
        <v>0.13184613611507526</v>
      </c>
      <c r="D141" s="6">
        <f t="shared" si="46"/>
        <v>627.35944674633174</v>
      </c>
      <c r="E141" s="33">
        <f t="shared" si="30"/>
        <v>1.8016477993551949E-2</v>
      </c>
      <c r="F141" s="6">
        <f t="shared" si="31"/>
        <v>56676.410197332822</v>
      </c>
      <c r="G141" s="6">
        <f t="shared" si="32"/>
        <v>3608033.5268079843</v>
      </c>
      <c r="H141" s="33">
        <f t="shared" si="47"/>
        <v>1.3680089530904232E-3</v>
      </c>
      <c r="I141" s="33">
        <f t="shared" si="48"/>
        <v>6.0610520167707224E-5</v>
      </c>
      <c r="J141" s="6">
        <f t="shared" si="49"/>
        <v>208.48378658744059</v>
      </c>
      <c r="K141" s="38">
        <f>IF(J141&lt;$B$10*(A140^$K$49*(MAX(K$58:K140)-A140))^(1/(1+$K$49))*($K$49^(1/(1+$K$49))),IF(J141/A141&gt;D$10,IF(MAX(J$58:J140)&lt;0.99*$B$10*(A140^$K$49*(K140-A140))^(1/(1+$K$49))*($K$49^(1/(1+$K$49))),MAX(K$58:K140),((J141/$B$10)^(1+$K$49)/(A141^($K$49)*$K$49))+A141),MAX(K$58:K140)),((J141/$B$10)^(1+$K$49)/(A141^($K$49)*$K$49))+A141)</f>
        <v>437.36300570896964</v>
      </c>
      <c r="L141" s="33">
        <f>IF(K141&lt;K140,AE140*(MAX(Z$58:Z140)-J140/A140)/(J140/A140/D$10-1)/(1+1*(MAX(Z$58:Z140)-J140/A140)/(J140/A140/D$10-1))+B$3-B$4,AE140*(J141/A141/B$10)/(C$27+J141/A141/B$10))</f>
        <v>-4.0573916975355246E-3</v>
      </c>
      <c r="M141" s="45">
        <f t="shared" si="50"/>
        <v>-8.1710957723471272E-4</v>
      </c>
      <c r="N141" s="46">
        <f t="shared" si="51"/>
        <v>3.9205957828737353E-3</v>
      </c>
      <c r="O141" s="37"/>
      <c r="P141" s="37">
        <f t="shared" si="52"/>
        <v>1.2908058039921397E-3</v>
      </c>
      <c r="Q141" s="47">
        <f t="shared" si="33"/>
        <v>3.1034862056390227E-3</v>
      </c>
      <c r="R141" s="6">
        <f t="shared" si="53"/>
        <v>1.605927369182931</v>
      </c>
      <c r="S141" s="6">
        <f t="shared" si="34"/>
        <v>1.5900902992328141</v>
      </c>
      <c r="T141" s="6">
        <f t="shared" si="54"/>
        <v>4.3222191497823423E-3</v>
      </c>
      <c r="U141" s="48">
        <f t="shared" si="55"/>
        <v>1.6165510696885509E-3</v>
      </c>
      <c r="V141" s="6">
        <f t="shared" si="56"/>
        <v>2.9319011925179718E-3</v>
      </c>
      <c r="W141" s="6">
        <f t="shared" si="57"/>
        <v>4.3726409091120856E-3</v>
      </c>
      <c r="X141" s="30">
        <f t="shared" si="35"/>
        <v>216.02571695760741</v>
      </c>
      <c r="Y141">
        <f t="shared" si="36"/>
        <v>208.48378658744059</v>
      </c>
      <c r="Z141" s="49">
        <f t="shared" si="37"/>
        <v>0.56042737211052973</v>
      </c>
      <c r="AA141" s="46">
        <f t="shared" si="38"/>
        <v>1.6607108435720412</v>
      </c>
      <c r="AB141" s="46">
        <f t="shared" si="39"/>
        <v>-5.4783474389110243E-2</v>
      </c>
      <c r="AC141" s="51">
        <f>IF(R$58&gt;=AA$58,B$10,IF(K141&lt;K140,(Z141-D$10)*(1+1.25*(D$10-Z141)/MAX(Z$58:Z141)*B$10)+D$10,B$10))</f>
        <v>1.3370827491589099</v>
      </c>
      <c r="AD141" s="36">
        <f t="shared" si="40"/>
        <v>1.7110617049085539</v>
      </c>
      <c r="AE141" s="50">
        <f t="shared" si="41"/>
        <v>-6.2452917402367851E-2</v>
      </c>
      <c r="AF141" s="46">
        <f t="shared" si="42"/>
        <v>4.3726409091120856E-3</v>
      </c>
      <c r="AG141" s="50">
        <f t="shared" si="43"/>
        <v>216.02571695760741</v>
      </c>
      <c r="AH141" s="6">
        <f t="shared" si="44"/>
        <v>4.3222191497823423E-3</v>
      </c>
      <c r="AI141" s="6"/>
      <c r="AJ141" s="6"/>
    </row>
    <row r="142" spans="1:36">
      <c r="A142" s="6">
        <f>IF(J141/A141&lt;=0.99*$B$10,IF(A141&gt;A140,IF(D$5&gt;0,$A141+($D$7-$D$3)/401,IF(J141/A141&gt;1.01*D$10,A141-($D$7-$D$3)/401,A141)),IF(D$5&lt;0,$A141+($D$7-$D$3)/401,IF(J141/A141&gt;1.01*D$10,A141-($D$7-$D$3)/401,A141))),IF(K141&gt;$B$6,IF(B$10&gt;D$10,IF(J141/A141&gt;1.01*D$10,A141-($D$7-$D$3)/401,A141),A141),IF(MAX(J$58:J141)&lt;0.99*$B$10*(A141^$K$49*(K141-A141))^(1/(1+$K$49))*($K$49^(1/(1+$K$49))),$A141+($D$7-$D$3)/401,IF(J141/A141&gt;1.01*$D$10,$A141-($D$7-$D$3)/401,A141))))</f>
        <v>372.8813902743147</v>
      </c>
      <c r="B142" s="6">
        <f t="shared" si="29"/>
        <v>218.64417082294409</v>
      </c>
      <c r="C142" s="6">
        <f t="shared" si="45"/>
        <v>0.13430419854013492</v>
      </c>
      <c r="D142" s="6">
        <f t="shared" si="46"/>
        <v>646.75370352153323</v>
      </c>
      <c r="E142" s="33">
        <f t="shared" si="30"/>
        <v>1.8017279540353578E-2</v>
      </c>
      <c r="F142" s="6">
        <f t="shared" si="31"/>
        <v>56809.230320936862</v>
      </c>
      <c r="G142" s="6">
        <f t="shared" si="32"/>
        <v>3614705.3472568612</v>
      </c>
      <c r="H142" s="33">
        <f t="shared" si="47"/>
        <v>1.3815987796852061E-3</v>
      </c>
      <c r="I142" s="33">
        <f t="shared" si="48"/>
        <v>6.2402286294703239E-5</v>
      </c>
      <c r="J142" s="6">
        <f t="shared" si="49"/>
        <v>210.79445434723021</v>
      </c>
      <c r="K142" s="38">
        <f>IF(J142&lt;$B$10*(A141^$K$49*(MAX(K$58:K141)-A141))^(1/(1+$K$49))*($K$49^(1/(1+$K$49))),IF(J142/A142&gt;D$10,IF(MAX(J$58:J141)&lt;0.99*$B$10*(A141^$K$49*(K141-A141))^(1/(1+$K$49))*($K$49^(1/(1+$K$49))),MAX(K$58:K141),((J142/$B$10)^(1+$K$49)/(A142^($K$49)*$K$49))+A142),MAX(K$58:K141)),((J142/$B$10)^(1+$K$49)/(A142^($K$49)*$K$49))+A142)</f>
        <v>439.53613688566941</v>
      </c>
      <c r="L142" s="33">
        <f>IF(K142&lt;K141,AE141*(MAX(Z$58:Z141)-J141/A141)/(J141/A141/D$10-1)/(1+1*(MAX(Z$58:Z141)-J141/A141)/(J141/A141/D$10-1))+B$3-B$4,AE141*(J142/A142/B$10)/(C$27+J142/A142/B$10))</f>
        <v>-4.1111075054457947E-3</v>
      </c>
      <c r="M142" s="45">
        <f t="shared" si="50"/>
        <v>-8.3748586786356227E-4</v>
      </c>
      <c r="N142" s="46">
        <f t="shared" si="51"/>
        <v>3.9721423362682456E-3</v>
      </c>
      <c r="O142" s="37"/>
      <c r="P142" s="37">
        <f t="shared" si="52"/>
        <v>1.3048666935024233E-3</v>
      </c>
      <c r="Q142" s="47">
        <f t="shared" si="33"/>
        <v>3.1346564684046835E-3</v>
      </c>
      <c r="R142" s="6">
        <f t="shared" si="53"/>
        <v>1.6058547312375513</v>
      </c>
      <c r="S142" s="6">
        <f t="shared" si="34"/>
        <v>1.5900195598189755</v>
      </c>
      <c r="T142" s="6">
        <f t="shared" si="54"/>
        <v>4.3667068206226381E-3</v>
      </c>
      <c r="U142" s="48">
        <f t="shared" si="55"/>
        <v>1.6562454716367195E-3</v>
      </c>
      <c r="V142" s="6">
        <f t="shared" si="56"/>
        <v>2.9842577082449724E-3</v>
      </c>
      <c r="W142" s="6">
        <f t="shared" si="57"/>
        <v>4.4398266484525183E-3</v>
      </c>
      <c r="X142" s="30">
        <f t="shared" si="35"/>
        <v>218.64417082294409</v>
      </c>
      <c r="Y142">
        <f t="shared" si="36"/>
        <v>210.79445434723021</v>
      </c>
      <c r="Z142" s="49">
        <f t="shared" si="37"/>
        <v>0.565312348229974</v>
      </c>
      <c r="AA142" s="46">
        <f t="shared" si="38"/>
        <v>1.6606470185067443</v>
      </c>
      <c r="AB142" s="46">
        <f t="shared" si="39"/>
        <v>-5.4792287269193052E-2</v>
      </c>
      <c r="AC142" s="51">
        <f>IF(R$58&gt;=AA$58,B$10,IF(K142&lt;K141,(Z142-D$10)*(1+1.25*(D$10-Z142)/MAX(Z$58:Z142)*B$10)+D$10,B$10))</f>
        <v>1.3370827491589099</v>
      </c>
      <c r="AD142" s="36">
        <f t="shared" si="40"/>
        <v>1.7066236489179218</v>
      </c>
      <c r="AE142" s="50">
        <f t="shared" si="41"/>
        <v>-6.2769083952327942E-2</v>
      </c>
      <c r="AF142" s="46">
        <f t="shared" si="42"/>
        <v>4.4398266484525183E-3</v>
      </c>
      <c r="AG142" s="50">
        <f t="shared" si="43"/>
        <v>218.64417082294409</v>
      </c>
      <c r="AH142" s="6">
        <f t="shared" si="44"/>
        <v>4.3667068206226381E-3</v>
      </c>
      <c r="AI142" s="6"/>
      <c r="AJ142" s="6"/>
    </row>
    <row r="143" spans="1:36">
      <c r="A143" s="6">
        <f>IF(J142/A142&lt;=0.99*$B$10,IF(A142&gt;A141,IF(D$5&gt;0,$A142+($D$7-$D$3)/401,IF(J142/A142&gt;1.01*D$10,A142-($D$7-$D$3)/401,A142)),IF(D$5&lt;0,$A142+($D$7-$D$3)/401,IF(J142/A142&gt;1.01*D$10,A142-($D$7-$D$3)/401,A142))),IF(K142&gt;$B$6,IF(B$10&gt;D$10,IF(J142/A142&gt;1.01*D$10,A142-($D$7-$D$3)/401,A142),A142),IF(MAX(J$58:J142)&lt;0.99*$B$10*(A142^$K$49*(K142-A142))^(1/(1+$K$49))*($K$49^(1/(1+$K$49))),$A142+($D$7-$D$3)/401,IF(J142/A142&gt;1.01*$D$10,$A142-($D$7-$D$3)/401,A142))))</f>
        <v>373.75420822942692</v>
      </c>
      <c r="B143" s="6">
        <f t="shared" si="29"/>
        <v>221.26262468828077</v>
      </c>
      <c r="C143" s="6">
        <f t="shared" si="45"/>
        <v>0.13676626813560874</v>
      </c>
      <c r="D143" s="6">
        <f t="shared" si="46"/>
        <v>666.4520015809785</v>
      </c>
      <c r="E143" s="33">
        <f t="shared" si="30"/>
        <v>1.8018074690880067E-2</v>
      </c>
      <c r="F143" s="6">
        <f t="shared" si="31"/>
        <v>56942.050444540888</v>
      </c>
      <c r="G143" s="6">
        <f t="shared" si="32"/>
        <v>3621377.1677057398</v>
      </c>
      <c r="H143" s="33">
        <f t="shared" si="47"/>
        <v>1.39512401901639E-3</v>
      </c>
      <c r="I143" s="33">
        <f t="shared" si="48"/>
        <v>6.4218782723141402E-5</v>
      </c>
      <c r="J143" s="6">
        <f t="shared" si="49"/>
        <v>213.09952965616327</v>
      </c>
      <c r="K143" s="38">
        <f>IF(J143&lt;$B$10*(A142^$K$49*(MAX(K$58:K142)-A142))^(1/(1+$K$49))*($K$49^(1/(1+$K$49))),IF(J143/A143&gt;D$10,IF(MAX(J$58:J142)&lt;0.99*$B$10*(A142^$K$49*(K142-A142))^(1/(1+$K$49))*($K$49^(1/(1+$K$49))),MAX(K$58:K142),((J143/$B$10)^(1+$K$49)/(A143^($K$49)*$K$49))+A143),MAX(K$58:K142)),((J143/$B$10)^(1+$K$49)/(A143^($K$49)*$K$49))+A143)</f>
        <v>441.71560871170414</v>
      </c>
      <c r="L143" s="33">
        <f>IF(K143&lt;K142,AE142*(MAX(Z$58:Z142)-J142/A142)/(J142/A142/D$10-1)/(1+1*(MAX(Z$58:Z142)-J142/A142)/(J142/A142/D$10-1))+B$3-B$4,AE142*(J143/A143/B$10)/(C$27+J143/A143/B$10))</f>
        <v>-4.1649976718300848E-3</v>
      </c>
      <c r="M143" s="45">
        <f t="shared" si="50"/>
        <v>-8.5808723433257407E-4</v>
      </c>
      <c r="N143" s="46">
        <f t="shared" si="51"/>
        <v>4.0235839523648951E-3</v>
      </c>
      <c r="O143" s="37"/>
      <c r="P143" s="37">
        <f t="shared" si="52"/>
        <v>1.3188947086176096E-3</v>
      </c>
      <c r="Q143" s="47">
        <f t="shared" si="33"/>
        <v>3.1654967180323209E-3</v>
      </c>
      <c r="R143" s="6">
        <f t="shared" si="53"/>
        <v>1.6057826793223315</v>
      </c>
      <c r="S143" s="6">
        <f t="shared" si="34"/>
        <v>1.5899493911182785</v>
      </c>
      <c r="T143" s="6">
        <f t="shared" si="54"/>
        <v>4.4108375360365857E-3</v>
      </c>
      <c r="U143" s="48">
        <f t="shared" si="55"/>
        <v>1.6963490617603169E-3</v>
      </c>
      <c r="V143" s="6">
        <f t="shared" si="56"/>
        <v>3.0369530204119801E-3</v>
      </c>
      <c r="W143" s="6">
        <f t="shared" si="57"/>
        <v>4.5072321990908418E-3</v>
      </c>
      <c r="X143" s="30">
        <f t="shared" si="35"/>
        <v>221.26262468828077</v>
      </c>
      <c r="Y143">
        <f t="shared" si="36"/>
        <v>213.09952965616327</v>
      </c>
      <c r="Z143" s="49">
        <f t="shared" si="37"/>
        <v>0.57015954593708096</v>
      </c>
      <c r="AA143" s="46">
        <f t="shared" si="38"/>
        <v>1.6605833451091006</v>
      </c>
      <c r="AB143" s="46">
        <f t="shared" si="39"/>
        <v>-5.4800665786769009E-2</v>
      </c>
      <c r="AC143" s="51">
        <f>IF(R$58&gt;=AA$58,B$10,IF(K143&lt;K142,(Z143-D$10)*(1+1.25*(D$10-Z143)/MAX(Z$58:Z143)*B$10)+D$10,B$10))</f>
        <v>1.3370827491589099</v>
      </c>
      <c r="AD143" s="36">
        <f t="shared" si="40"/>
        <v>1.7022049533342689</v>
      </c>
      <c r="AE143" s="50">
        <f t="shared" si="41"/>
        <v>-6.3087277658101293E-2</v>
      </c>
      <c r="AF143" s="46">
        <f t="shared" si="42"/>
        <v>4.5072321990908418E-3</v>
      </c>
      <c r="AG143" s="50">
        <f t="shared" si="43"/>
        <v>221.26262468828077</v>
      </c>
      <c r="AH143" s="6">
        <f t="shared" si="44"/>
        <v>4.4108375360365857E-3</v>
      </c>
      <c r="AI143" s="6"/>
      <c r="AJ143" s="6"/>
    </row>
    <row r="144" spans="1:36">
      <c r="A144" s="6">
        <f>IF(J143/A143&lt;=0.99*$B$10,IF(A143&gt;A142,IF(D$5&gt;0,$A143+($D$7-$D$3)/401,IF(J143/A143&gt;1.01*D$10,A143-($D$7-$D$3)/401,A143)),IF(D$5&lt;0,$A143+($D$7-$D$3)/401,IF(J143/A143&gt;1.01*D$10,A143-($D$7-$D$3)/401,A143))),IF(K143&gt;$B$6,IF(B$10&gt;D$10,IF(J143/A143&gt;1.01*D$10,A143-($D$7-$D$3)/401,A143),A143),IF(MAX(J$58:J143)&lt;0.99*$B$10*(A143^$K$49*(K143-A143))^(1/(1+$K$49))*($K$49^(1/(1+$K$49))),$A143+($D$7-$D$3)/401,IF(J143/A143&gt;1.01*$D$10,$A143-($D$7-$D$3)/401,A143))))</f>
        <v>374.62702618453915</v>
      </c>
      <c r="B144" s="6">
        <f t="shared" si="29"/>
        <v>223.88107855361744</v>
      </c>
      <c r="C144" s="6">
        <f t="shared" si="45"/>
        <v>0.13923184297625468</v>
      </c>
      <c r="D144" s="6">
        <f t="shared" si="46"/>
        <v>686.45310835028886</v>
      </c>
      <c r="E144" s="33">
        <f t="shared" si="30"/>
        <v>1.8018863418206708E-2</v>
      </c>
      <c r="F144" s="6">
        <f t="shared" si="31"/>
        <v>57074.870568144928</v>
      </c>
      <c r="G144" s="6">
        <f t="shared" si="32"/>
        <v>3628048.9881546171</v>
      </c>
      <c r="H144" s="33">
        <f t="shared" si="47"/>
        <v>1.4085851024984619E-3</v>
      </c>
      <c r="I144" s="33">
        <f t="shared" si="48"/>
        <v>6.6059804876046263E-5</v>
      </c>
      <c r="J144" s="6">
        <f t="shared" si="49"/>
        <v>215.39903474018621</v>
      </c>
      <c r="K144" s="38">
        <f>IF(J144&lt;$B$10*(A143^$K$49*(MAX(K$58:K143)-A143))^(1/(1+$K$49))*($K$49^(1/(1+$K$49))),IF(J144/A144&gt;D$10,IF(MAX(J$58:J143)&lt;0.99*$B$10*(A143^$K$49*(K143-A143))^(1/(1+$K$49))*($K$49^(1/(1+$K$49))),MAX(K$58:K143),((J144/$B$10)^(1+$K$49)/(A144^($K$49)*$K$49))+A144),MAX(K$58:K143)),((J144/$B$10)^(1+$K$49)/(A144^($K$49)*$K$49))+A144)</f>
        <v>443.90127568097932</v>
      </c>
      <c r="L144" s="33">
        <f>IF(K144&lt;K143,AE143*(MAX(Z$58:Z143)-J143/A143)/(J143/A143/D$10-1)/(1+1*(MAX(Z$58:Z143)-J143/A143)/(J143/A143/D$10-1))+B$3-B$4,AE143*(J144/A144/B$10)/(C$27+J144/A144/B$10))</f>
        <v>-4.2190626946012047E-3</v>
      </c>
      <c r="M144" s="45">
        <f t="shared" si="50"/>
        <v>-8.7891218953702391E-4</v>
      </c>
      <c r="N144" s="46">
        <f t="shared" si="51"/>
        <v>4.0749175185627656E-3</v>
      </c>
      <c r="O144" s="37"/>
      <c r="P144" s="37">
        <f t="shared" si="52"/>
        <v>1.3328900026999746E-3</v>
      </c>
      <c r="Q144" s="47">
        <f t="shared" si="33"/>
        <v>3.1960053290257416E-3</v>
      </c>
      <c r="R144" s="6">
        <f t="shared" si="53"/>
        <v>1.6057112157223987</v>
      </c>
      <c r="S144" s="6">
        <f t="shared" si="34"/>
        <v>1.5898797953561239</v>
      </c>
      <c r="T144" s="6">
        <f t="shared" si="54"/>
        <v>4.4546098488808614E-3</v>
      </c>
      <c r="U144" s="48">
        <f t="shared" si="55"/>
        <v>1.7368585484224767E-3</v>
      </c>
      <c r="V144" s="6">
        <f t="shared" si="56"/>
        <v>3.0899843164669022E-3</v>
      </c>
      <c r="W144" s="6">
        <f t="shared" si="57"/>
        <v>4.5748542660938559E-3</v>
      </c>
      <c r="X144" s="30">
        <f t="shared" si="35"/>
        <v>223.88107855361744</v>
      </c>
      <c r="Y144">
        <f t="shared" si="36"/>
        <v>215.39903474018621</v>
      </c>
      <c r="Z144" s="49">
        <f t="shared" si="37"/>
        <v>0.57496928861208707</v>
      </c>
      <c r="AA144" s="46">
        <f t="shared" si="38"/>
        <v>1.6605198226657756</v>
      </c>
      <c r="AB144" s="46">
        <f t="shared" si="39"/>
        <v>-5.4808606943376859E-2</v>
      </c>
      <c r="AC144" s="51">
        <f>IF(R$58&gt;=AA$58,B$10,IF(K144&lt;K143,(Z144-D$10)*(1+1.25*(D$10-Z144)/MAX(Z$58:Z144)*B$10)+D$10,B$10))</f>
        <v>1.3370827491589099</v>
      </c>
      <c r="AD144" s="36">
        <f t="shared" si="40"/>
        <v>1.6978060761941318</v>
      </c>
      <c r="AE144" s="50">
        <f t="shared" si="41"/>
        <v>-6.3407477691693123E-2</v>
      </c>
      <c r="AF144" s="46">
        <f t="shared" si="42"/>
        <v>4.5748542660938559E-3</v>
      </c>
      <c r="AG144" s="50">
        <f t="shared" si="43"/>
        <v>223.88107855361744</v>
      </c>
      <c r="AH144" s="6">
        <f t="shared" si="44"/>
        <v>4.4546098488808614E-3</v>
      </c>
      <c r="AI144" s="6"/>
      <c r="AJ144" s="6"/>
    </row>
    <row r="145" spans="1:36">
      <c r="A145" s="6">
        <f>IF(J144/A144&lt;=0.99*$B$10,IF(A144&gt;A143,IF(D$5&gt;0,$A144+($D$7-$D$3)/401,IF(J144/A144&gt;1.01*D$10,A144-($D$7-$D$3)/401,A144)),IF(D$5&lt;0,$A144+($D$7-$D$3)/401,IF(J144/A144&gt;1.01*D$10,A144-($D$7-$D$3)/401,A144))),IF(K144&gt;$B$6,IF(B$10&gt;D$10,IF(J144/A144&gt;1.01*D$10,A144-($D$7-$D$3)/401,A144),A144),IF(MAX(J$58:J144)&lt;0.99*$B$10*(A144^$K$49*(K144-A144))^(1/(1+$K$49))*($K$49^(1/(1+$K$49))),$A144+($D$7-$D$3)/401,IF(J144/A144&gt;1.01*$D$10,$A144-($D$7-$D$3)/401,A144))))</f>
        <v>375.49984413965137</v>
      </c>
      <c r="B145" s="6">
        <f t="shared" si="29"/>
        <v>226.49953241895412</v>
      </c>
      <c r="C145" s="6">
        <f t="shared" si="45"/>
        <v>0.14170042800650923</v>
      </c>
      <c r="D145" s="6">
        <f t="shared" si="46"/>
        <v>706.75573648428133</v>
      </c>
      <c r="E145" s="33">
        <f t="shared" si="30"/>
        <v>1.8019645697713887E-2</v>
      </c>
      <c r="F145" s="6">
        <f t="shared" si="31"/>
        <v>57207.690691748954</v>
      </c>
      <c r="G145" s="6">
        <f t="shared" si="32"/>
        <v>3634720.8086034954</v>
      </c>
      <c r="H145" s="33">
        <f t="shared" si="47"/>
        <v>1.4219824644595099E-3</v>
      </c>
      <c r="I145" s="33">
        <f t="shared" si="48"/>
        <v>6.7925144272902948E-5</v>
      </c>
      <c r="J145" s="6">
        <f t="shared" si="49"/>
        <v>217.69299283983042</v>
      </c>
      <c r="K145" s="38">
        <f>IF(J145&lt;$B$10*(A144^$K$49*(MAX(K$58:K144)-A144))^(1/(1+$K$49))*($K$49^(1/(1+$K$49))),IF(J145/A145&gt;D$10,IF(MAX(J$58:J144)&lt;0.99*$B$10*(A144^$K$49*(K144-A144))^(1/(1+$K$49))*($K$49^(1/(1+$K$49))),MAX(K$58:K144),((J145/$B$10)^(1+$K$49)/(A145^($K$49)*$K$49))+A145),MAX(K$58:K144)),((J145/$B$10)^(1+$K$49)/(A145^($K$49)*$K$49))+A145)</f>
        <v>446.09299518539319</v>
      </c>
      <c r="L145" s="33">
        <f>IF(K145&lt;K144,AE144*(MAX(Z$58:Z144)-J144/A144)/(J144/A144/D$10-1)/(1+1*(MAX(Z$58:Z144)-J144/A144)/(J144/A144/D$10-1))+B$3-B$4,AE144*(J145/A145/B$10)/(C$27+J145/A145/B$10))</f>
        <v>-4.2733030478631232E-3</v>
      </c>
      <c r="M145" s="45">
        <f t="shared" si="50"/>
        <v>-8.9995925005159454E-4</v>
      </c>
      <c r="N145" s="46">
        <f t="shared" si="51"/>
        <v>4.1261400569364464E-3</v>
      </c>
      <c r="O145" s="37"/>
      <c r="P145" s="37">
        <f t="shared" si="52"/>
        <v>1.3468527280411161E-3</v>
      </c>
      <c r="Q145" s="47">
        <f t="shared" si="33"/>
        <v>3.2261808068848518E-3</v>
      </c>
      <c r="R145" s="6">
        <f t="shared" si="53"/>
        <v>1.6056403425144783</v>
      </c>
      <c r="S145" s="6">
        <f t="shared" si="34"/>
        <v>1.5898107745549579</v>
      </c>
      <c r="T145" s="6">
        <f t="shared" si="54"/>
        <v>4.4980224397997478E-3</v>
      </c>
      <c r="U145" s="48">
        <f t="shared" si="55"/>
        <v>1.7777706711191478E-3</v>
      </c>
      <c r="V145" s="6">
        <f t="shared" si="56"/>
        <v>3.143348817234081E-3</v>
      </c>
      <c r="W145" s="6">
        <f t="shared" si="57"/>
        <v>4.642689630500664E-3</v>
      </c>
      <c r="X145" s="30">
        <f t="shared" si="35"/>
        <v>226.49953241895412</v>
      </c>
      <c r="Y145">
        <f t="shared" si="36"/>
        <v>217.69299283983042</v>
      </c>
      <c r="Z145" s="49">
        <f t="shared" si="37"/>
        <v>0.57974189933050591</v>
      </c>
      <c r="AA145" s="46">
        <f t="shared" si="38"/>
        <v>1.6604564504684438</v>
      </c>
      <c r="AB145" s="46">
        <f t="shared" si="39"/>
        <v>-5.481610795396552E-2</v>
      </c>
      <c r="AC145" s="51">
        <f>IF(R$58&gt;=AA$58,B$10,IF(K145&lt;K144,(Z145-D$10)*(1+1.25*(D$10-Z145)/MAX(Z$58:Z145)*B$10)+D$10,B$10))</f>
        <v>1.3370827491589099</v>
      </c>
      <c r="AD145" s="36">
        <f t="shared" si="40"/>
        <v>1.6934274482023917</v>
      </c>
      <c r="AE145" s="50">
        <f t="shared" si="41"/>
        <v>-6.3729663755263247E-2</v>
      </c>
      <c r="AF145" s="46">
        <f t="shared" si="42"/>
        <v>4.642689630500664E-3</v>
      </c>
      <c r="AG145" s="50">
        <f t="shared" si="43"/>
        <v>226.49953241895412</v>
      </c>
      <c r="AH145" s="6">
        <f t="shared" si="44"/>
        <v>4.4980224397997478E-3</v>
      </c>
      <c r="AI145" s="6"/>
      <c r="AJ145" s="6"/>
    </row>
    <row r="146" spans="1:36">
      <c r="A146" s="6">
        <f>IF(J145/A145&lt;=0.99*$B$10,IF(A145&gt;A144,IF(D$5&gt;0,$A145+($D$7-$D$3)/401,IF(J145/A145&gt;1.01*D$10,A145-($D$7-$D$3)/401,A145)),IF(D$5&lt;0,$A145+($D$7-$D$3)/401,IF(J145/A145&gt;1.01*D$10,A145-($D$7-$D$3)/401,A145))),IF(K145&gt;$B$6,IF(B$10&gt;D$10,IF(J145/A145&gt;1.01*D$10,A145-($D$7-$D$3)/401,A145),A145),IF(MAX(J$58:J145)&lt;0.99*$B$10*(A145^$K$49*(K145-A145))^(1/(1+$K$49))*($K$49^(1/(1+$K$49))),$A145+($D$7-$D$3)/401,IF(J145/A145&gt;1.01*$D$10,$A145-($D$7-$D$3)/401,A145))))</f>
        <v>376.3726620947636</v>
      </c>
      <c r="B146" s="6">
        <f t="shared" si="29"/>
        <v>229.11798628429079</v>
      </c>
      <c r="C146" s="6">
        <f t="shared" si="45"/>
        <v>0.14417153520585146</v>
      </c>
      <c r="D146" s="6">
        <f t="shared" si="46"/>
        <v>727.35854597647506</v>
      </c>
      <c r="E146" s="33">
        <f t="shared" si="30"/>
        <v>1.8020421507009388E-2</v>
      </c>
      <c r="F146" s="6">
        <f t="shared" si="31"/>
        <v>57340.510815352995</v>
      </c>
      <c r="G146" s="6">
        <f t="shared" si="32"/>
        <v>3641392.6290523731</v>
      </c>
      <c r="H146" s="33">
        <f t="shared" si="47"/>
        <v>1.4353165418893063E-3</v>
      </c>
      <c r="I146" s="33">
        <f t="shared" si="48"/>
        <v>6.9814588751777019E-5</v>
      </c>
      <c r="J146" s="6">
        <f t="shared" si="49"/>
        <v>219.98142817162127</v>
      </c>
      <c r="K146" s="38">
        <f>IF(J146&lt;$B$10*(A145^$K$49*(MAX(K$58:K145)-A145))^(1/(1+$K$49))*($K$49^(1/(1+$K$49))),IF(J146/A146&gt;D$10,IF(MAX(J$58:J145)&lt;0.99*$B$10*(A145^$K$49*(K145-A145))^(1/(1+$K$49))*($K$49^(1/(1+$K$49))),MAX(K$58:K145),((J146/$B$10)^(1+$K$49)/(A146^($K$49)*$K$49))+A146),MAX(K$58:K145)),((J146/$B$10)^(1+$K$49)/(A146^($K$49)*$K$49))+A146)</f>
        <v>448.29062748683475</v>
      </c>
      <c r="L146" s="33">
        <f>IF(K146&lt;K145,AE145*(MAX(Z$58:Z145)-J145/A145)/(J145/A145/D$10-1)/(1+1*(MAX(Z$58:Z145)-J145/A145)/(J145/A145/D$10-1))+B$3-B$4,AE145*(J146/A146/B$10)/(C$27+J146/A146/B$10))</f>
        <v>-4.3277191839009221E-3</v>
      </c>
      <c r="M146" s="45">
        <f t="shared" si="50"/>
        <v>-9.2122693704633823E-4</v>
      </c>
      <c r="N146" s="46">
        <f t="shared" si="51"/>
        <v>4.1772487207259405E-3</v>
      </c>
      <c r="O146" s="37"/>
      <c r="P146" s="37">
        <f t="shared" si="52"/>
        <v>1.3607830358718976E-3</v>
      </c>
      <c r="Q146" s="47">
        <f t="shared" si="33"/>
        <v>3.2560217836796021E-3</v>
      </c>
      <c r="R146" s="6">
        <f t="shared" si="53"/>
        <v>1.6055700615740398</v>
      </c>
      <c r="S146" s="6">
        <f t="shared" si="34"/>
        <v>1.589742330541231</v>
      </c>
      <c r="T146" s="6">
        <f t="shared" si="54"/>
        <v>4.5410741128807872E-3</v>
      </c>
      <c r="U146" s="48">
        <f t="shared" si="55"/>
        <v>1.8190822021224124E-3</v>
      </c>
      <c r="V146" s="6">
        <f t="shared" si="56"/>
        <v>3.1970437782843164E-3</v>
      </c>
      <c r="W146" s="6">
        <f t="shared" si="57"/>
        <v>4.7107351492445791E-3</v>
      </c>
      <c r="X146" s="30">
        <f t="shared" si="35"/>
        <v>229.11798628429079</v>
      </c>
      <c r="Y146">
        <f t="shared" si="36"/>
        <v>219.98142817162127</v>
      </c>
      <c r="Z146" s="49">
        <f t="shared" si="37"/>
        <v>0.58447770076412742</v>
      </c>
      <c r="AA146" s="46">
        <f t="shared" si="38"/>
        <v>1.6603932278137381</v>
      </c>
      <c r="AB146" s="46">
        <f t="shared" si="39"/>
        <v>-5.4823166239698295E-2</v>
      </c>
      <c r="AC146" s="51">
        <f>IF(R$58&gt;=AA$58,B$10,IF(K146&lt;K145,(Z146-D$10)*(1+1.25*(D$10-Z146)/MAX(Z$58:Z146)*B$10)+D$10,B$10))</f>
        <v>1.3370827491589099</v>
      </c>
      <c r="AD146" s="36">
        <f t="shared" si="40"/>
        <v>1.6890694736520573</v>
      </c>
      <c r="AE146" s="50">
        <f t="shared" si="41"/>
        <v>-6.405381607440562E-2</v>
      </c>
      <c r="AF146" s="46">
        <f t="shared" si="42"/>
        <v>4.7107351492445791E-3</v>
      </c>
      <c r="AG146" s="50">
        <f t="shared" si="43"/>
        <v>229.11798628429079</v>
      </c>
      <c r="AH146" s="6">
        <f t="shared" si="44"/>
        <v>4.5410741128807872E-3</v>
      </c>
      <c r="AI146" s="6"/>
      <c r="AJ146" s="6"/>
    </row>
    <row r="147" spans="1:36">
      <c r="A147" s="6">
        <f>IF(J146/A146&lt;=0.99*$B$10,IF(A146&gt;A145,IF(D$5&gt;0,$A146+($D$7-$D$3)/401,IF(J146/A146&gt;1.01*D$10,A146-($D$7-$D$3)/401,A146)),IF(D$5&lt;0,$A146+($D$7-$D$3)/401,IF(J146/A146&gt;1.01*D$10,A146-($D$7-$D$3)/401,A146))),IF(K146&gt;$B$6,IF(B$10&gt;D$10,IF(J146/A146&gt;1.01*D$10,A146-($D$7-$D$3)/401,A146),A146),IF(MAX(J$58:J146)&lt;0.99*$B$10*(A146^$K$49*(K146-A146))^(1/(1+$K$49))*($K$49^(1/(1+$K$49))),$A146+($D$7-$D$3)/401,IF(J146/A146&gt;1.01*$D$10,$A146-($D$7-$D$3)/401,A146))))</f>
        <v>377.24548004987582</v>
      </c>
      <c r="B147" s="6">
        <f t="shared" si="29"/>
        <v>231.73644014962747</v>
      </c>
      <c r="C147" s="6">
        <f t="shared" si="45"/>
        <v>0.14664468374788944</v>
      </c>
      <c r="D147" s="6">
        <f t="shared" si="46"/>
        <v>748.26014624310517</v>
      </c>
      <c r="E147" s="33">
        <f t="shared" si="30"/>
        <v>1.8021190825852133E-2</v>
      </c>
      <c r="F147" s="6">
        <f t="shared" si="31"/>
        <v>57473.33093895702</v>
      </c>
      <c r="G147" s="6">
        <f t="shared" si="32"/>
        <v>3648064.4495012509</v>
      </c>
      <c r="H147" s="33">
        <f t="shared" si="47"/>
        <v>1.4485877741929436E-3</v>
      </c>
      <c r="I147" s="33">
        <f t="shared" si="48"/>
        <v>7.1727922687065898E-5</v>
      </c>
      <c r="J147" s="6">
        <f t="shared" si="49"/>
        <v>222.26436588994059</v>
      </c>
      <c r="K147" s="38">
        <f>IF(J147&lt;$B$10*(A146^$K$49*(MAX(K$58:K146)-A146))^(1/(1+$K$49))*($K$49^(1/(1+$K$49))),IF(J147/A147&gt;D$10,IF(MAX(J$58:J146)&lt;0.99*$B$10*(A146^$K$49*(K146-A146))^(1/(1+$K$49))*($K$49^(1/(1+$K$49))),MAX(K$58:K146),((J147/$B$10)^(1+$K$49)/(A147^($K$49)*$K$49))+A147),MAX(K$58:K146)),((J147/$B$10)^(1+$K$49)/(A147^($K$49)*$K$49))+A147)</f>
        <v>450.49403568806764</v>
      </c>
      <c r="L147" s="33">
        <f>IF(K147&lt;K146,AE146*(MAX(Z$58:Z146)-J146/A146)/(J146/A146/D$10-1)/(1+1*(MAX(Z$58:Z146)-J146/A146)/(J146/A146/D$10-1))+B$3-B$4,AE146*(J147/A147/B$10)/(C$27+J147/A147/B$10))</f>
        <v>-4.3823115350931511E-3</v>
      </c>
      <c r="M147" s="45">
        <f t="shared" si="50"/>
        <v>-9.427137771592357E-4</v>
      </c>
      <c r="N147" s="46">
        <f t="shared" si="51"/>
        <v>4.2282407908662443E-3</v>
      </c>
      <c r="O147" s="37"/>
      <c r="P147" s="37">
        <f t="shared" si="52"/>
        <v>1.3746810763722768E-3</v>
      </c>
      <c r="Q147" s="47">
        <f t="shared" si="33"/>
        <v>3.2855270137070085E-3</v>
      </c>
      <c r="R147" s="6">
        <f t="shared" si="53"/>
        <v>1.605500374582306</v>
      </c>
      <c r="S147" s="6">
        <f t="shared" si="34"/>
        <v>1.5896744649522245</v>
      </c>
      <c r="T147" s="6">
        <f t="shared" si="54"/>
        <v>4.5837637913920242E-3</v>
      </c>
      <c r="U147" s="48">
        <f t="shared" si="55"/>
        <v>1.8607899480180658E-3</v>
      </c>
      <c r="V147" s="6">
        <f t="shared" si="56"/>
        <v>3.2510664912064288E-3</v>
      </c>
      <c r="W147" s="6">
        <f t="shared" si="57"/>
        <v>4.7789877550037697E-3</v>
      </c>
      <c r="X147" s="30">
        <f t="shared" si="35"/>
        <v>231.73644014962747</v>
      </c>
      <c r="Y147">
        <f t="shared" si="36"/>
        <v>222.26436588994059</v>
      </c>
      <c r="Z147" s="49">
        <f t="shared" si="37"/>
        <v>0.58917701508459397</v>
      </c>
      <c r="AA147" s="46">
        <f t="shared" si="38"/>
        <v>1.6603301540032078</v>
      </c>
      <c r="AB147" s="46">
        <f t="shared" si="39"/>
        <v>-5.4829779420901836E-2</v>
      </c>
      <c r="AC147" s="51">
        <f>IF(R$58&gt;=AA$58,B$10,IF(K147&lt;K146,(Z147-D$10)*(1+1.25*(D$10-Z147)/MAX(Z$58:Z147)*B$10)+D$10,B$10))</f>
        <v>1.3370827491589099</v>
      </c>
      <c r="AD147" s="36">
        <f t="shared" si="40"/>
        <v>1.6847325313256434</v>
      </c>
      <c r="AE147" s="50">
        <f t="shared" si="41"/>
        <v>-6.4379915391510403E-2</v>
      </c>
      <c r="AF147" s="46">
        <f t="shared" si="42"/>
        <v>4.7789877550037697E-3</v>
      </c>
      <c r="AG147" s="50">
        <f t="shared" si="43"/>
        <v>231.73644014962747</v>
      </c>
      <c r="AH147" s="6">
        <f t="shared" si="44"/>
        <v>4.5837637913920242E-3</v>
      </c>
      <c r="AI147" s="6"/>
      <c r="AJ147" s="6"/>
    </row>
    <row r="148" spans="1:36">
      <c r="A148" s="6">
        <f>IF(J147/A147&lt;=0.99*$B$10,IF(A147&gt;A146,IF(D$5&gt;0,$A147+($D$7-$D$3)/401,IF(J147/A147&gt;1.01*D$10,A147-($D$7-$D$3)/401,A147)),IF(D$5&lt;0,$A147+($D$7-$D$3)/401,IF(J147/A147&gt;1.01*D$10,A147-($D$7-$D$3)/401,A147))),IF(K147&gt;$B$6,IF(B$10&gt;D$10,IF(J147/A147&gt;1.01*D$10,A147-($D$7-$D$3)/401,A147),A147),IF(MAX(J$58:J147)&lt;0.99*$B$10*(A147^$K$49*(K147-A147))^(1/(1+$K$49))*($K$49^(1/(1+$K$49))),$A147+($D$7-$D$3)/401,IF(J147/A147&gt;1.01*$D$10,$A147-($D$7-$D$3)/401,A147))))</f>
        <v>378.11829800498805</v>
      </c>
      <c r="B148" s="6">
        <f t="shared" si="29"/>
        <v>234.35489401496415</v>
      </c>
      <c r="C148" s="6">
        <f t="shared" si="45"/>
        <v>0.14911940015282607</v>
      </c>
      <c r="D148" s="6">
        <f t="shared" si="46"/>
        <v>769.45909818059044</v>
      </c>
      <c r="E148" s="33">
        <f t="shared" si="30"/>
        <v>1.8021953636077396E-2</v>
      </c>
      <c r="F148" s="6">
        <f t="shared" si="31"/>
        <v>57606.151062561061</v>
      </c>
      <c r="G148" s="6">
        <f t="shared" si="32"/>
        <v>3654736.2699501291</v>
      </c>
      <c r="H148" s="33">
        <f t="shared" si="47"/>
        <v>1.4617966029500614E-3</v>
      </c>
      <c r="I148" s="33">
        <f t="shared" si="48"/>
        <v>7.3664927202833478E-5</v>
      </c>
      <c r="J148" s="6">
        <f t="shared" si="49"/>
        <v>224.54183204936214</v>
      </c>
      <c r="K148" s="38">
        <f>IF(J148&lt;$B$10*(A147^$K$49*(MAX(K$58:K147)-A147))^(1/(1+$K$49))*($K$49^(1/(1+$K$49))),IF(J148/A148&gt;D$10,IF(MAX(J$58:J147)&lt;0.99*$B$10*(A147^$K$49*(K147-A147))^(1/(1+$K$49))*($K$49^(1/(1+$K$49))),MAX(K$58:K147),((J148/$B$10)^(1+$K$49)/(A148^($K$49)*$K$49))+A148),MAX(K$58:K147)),((J148/$B$10)^(1+$K$49)/(A148^($K$49)*$K$49))+A148)</f>
        <v>452.70308570256924</v>
      </c>
      <c r="L148" s="33">
        <f>IF(K148&lt;K147,AE147*(MAX(Z$58:Z147)-J147/A147)/(J147/A147/D$10-1)/(1+1*(MAX(Z$58:Z147)-J147/A147)/(J147/A147/D$10-1))+B$3-B$4,AE147*(J148/A148/B$10)/(C$27+J148/A148/B$10))</f>
        <v>-4.4370805157496534E-3</v>
      </c>
      <c r="M148" s="45">
        <f t="shared" si="50"/>
        <v>-9.6441830332639176E-4</v>
      </c>
      <c r="N148" s="46">
        <f t="shared" si="51"/>
        <v>4.2791136725588777E-3</v>
      </c>
      <c r="O148" s="37"/>
      <c r="P148" s="37">
        <f t="shared" si="52"/>
        <v>1.388546998681019E-3</v>
      </c>
      <c r="Q148" s="47">
        <f t="shared" si="33"/>
        <v>3.314695369232486E-3</v>
      </c>
      <c r="R148" s="6">
        <f t="shared" si="53"/>
        <v>1.6054312830331232</v>
      </c>
      <c r="S148" s="6">
        <f t="shared" si="34"/>
        <v>1.5896071792427398</v>
      </c>
      <c r="T148" s="6">
        <f t="shared" si="54"/>
        <v>4.6260905136035427E-3</v>
      </c>
      <c r="U148" s="48">
        <f t="shared" si="55"/>
        <v>1.9028907511410599E-3</v>
      </c>
      <c r="V148" s="6">
        <f t="shared" si="56"/>
        <v>3.3054142847839308E-3</v>
      </c>
      <c r="W148" s="6">
        <f t="shared" si="57"/>
        <v>4.8474444559851119E-3</v>
      </c>
      <c r="X148" s="30">
        <f t="shared" si="35"/>
        <v>234.35489401496415</v>
      </c>
      <c r="Y148">
        <f t="shared" si="36"/>
        <v>224.54183204936214</v>
      </c>
      <c r="Z148" s="49">
        <f t="shared" si="37"/>
        <v>0.5938401638695624</v>
      </c>
      <c r="AA148" s="46">
        <f t="shared" si="38"/>
        <v>1.6602672283432698</v>
      </c>
      <c r="AB148" s="46">
        <f t="shared" si="39"/>
        <v>-5.4835945310146572E-2</v>
      </c>
      <c r="AC148" s="51">
        <f>IF(R$58&gt;=AA$58,B$10,IF(K148&lt;K147,(Z148-D$10)*(1+1.25*(D$10-Z148)/MAX(Z$58:Z148)*B$10)+D$10,B$10))</f>
        <v>1.3370827491589099</v>
      </c>
      <c r="AD148" s="36">
        <f t="shared" si="40"/>
        <v>1.6804169753778548</v>
      </c>
      <c r="AE148" s="50">
        <f t="shared" si="41"/>
        <v>-6.4707942959182904E-2</v>
      </c>
      <c r="AF148" s="46">
        <f t="shared" si="42"/>
        <v>4.8474444559851119E-3</v>
      </c>
      <c r="AG148" s="50">
        <f t="shared" si="43"/>
        <v>234.35489401496415</v>
      </c>
      <c r="AH148" s="6">
        <f t="shared" si="44"/>
        <v>4.6260905136035427E-3</v>
      </c>
      <c r="AI148" s="6"/>
      <c r="AJ148" s="6"/>
    </row>
    <row r="149" spans="1:36">
      <c r="A149" s="6">
        <f>IF(J148/A148&lt;=0.99*$B$10,IF(A148&gt;A147,IF(D$5&gt;0,$A148+($D$7-$D$3)/401,IF(J148/A148&gt;1.01*D$10,A148-($D$7-$D$3)/401,A148)),IF(D$5&lt;0,$A148+($D$7-$D$3)/401,IF(J148/A148&gt;1.01*D$10,A148-($D$7-$D$3)/401,A148))),IF(K148&gt;$B$6,IF(B$10&gt;D$10,IF(J148/A148&gt;1.01*D$10,A148-($D$7-$D$3)/401,A148),A148),IF(MAX(J$58:J148)&lt;0.99*$B$10*(A148^$K$49*(K148-A148))^(1/(1+$K$49))*($K$49^(1/(1+$K$49))),$A148+($D$7-$D$3)/401,IF(J148/A148&gt;1.01*$D$10,$A148-($D$7-$D$3)/401,A148))))</f>
        <v>378.99111596010027</v>
      </c>
      <c r="B149" s="6">
        <f t="shared" si="29"/>
        <v>236.97334788030082</v>
      </c>
      <c r="C149" s="6">
        <f t="shared" si="45"/>
        <v>0.15159521843299198</v>
      </c>
      <c r="D149" s="6">
        <f t="shared" si="46"/>
        <v>790.9539161954458</v>
      </c>
      <c r="E149" s="33">
        <f t="shared" si="30"/>
        <v>1.802270992152347E-2</v>
      </c>
      <c r="F149" s="6">
        <f t="shared" si="31"/>
        <v>57738.971186165087</v>
      </c>
      <c r="G149" s="6">
        <f t="shared" si="32"/>
        <v>3661408.0903990059</v>
      </c>
      <c r="H149" s="33">
        <f t="shared" si="47"/>
        <v>1.4749434716796945E-3</v>
      </c>
      <c r="I149" s="33">
        <f t="shared" si="48"/>
        <v>7.5625380381684303E-5</v>
      </c>
      <c r="J149" s="6">
        <f t="shared" si="49"/>
        <v>226.81385356747884</v>
      </c>
      <c r="K149" s="38">
        <f>IF(J149&lt;$B$10*(A148^$K$49*(MAX(K$58:K148)-A148))^(1/(1+$K$49))*($K$49^(1/(1+$K$49))),IF(J149/A149&gt;D$10,IF(MAX(J$58:J148)&lt;0.99*$B$10*(A148^$K$49*(K148-A148))^(1/(1+$K$49))*($K$49^(1/(1+$K$49))),MAX(K$58:K148),((J149/$B$10)^(1+$K$49)/(A149^($K$49)*$K$49))+A149),MAX(K$58:K148)),((J149/$B$10)^(1+$K$49)/(A149^($K$49)*$K$49))+A149)</f>
        <v>454.91764622339099</v>
      </c>
      <c r="L149" s="33">
        <f>IF(K149&lt;K148,AE148*(MAX(Z$58:Z148)-J148/A148)/(J148/A148/D$10-1)/(1+1*(MAX(Z$58:Z148)-J148/A148)/(J148/A148/D$10-1))+B$3-B$4,AE148*(J149/A149/B$10)/(C$27+J149/A149/B$10))</f>
        <v>-4.4920265238753742E-3</v>
      </c>
      <c r="M149" s="45">
        <f t="shared" si="50"/>
        <v>-9.8633905557088787E-4</v>
      </c>
      <c r="N149" s="46">
        <f t="shared" si="51"/>
        <v>4.3298648918874043E-3</v>
      </c>
      <c r="O149" s="37"/>
      <c r="P149" s="37">
        <f t="shared" si="52"/>
        <v>1.4023809509053004E-3</v>
      </c>
      <c r="Q149" s="47">
        <f t="shared" si="33"/>
        <v>3.3435258363165164E-3</v>
      </c>
      <c r="R149" s="6">
        <f t="shared" si="53"/>
        <v>1.6053627882396933</v>
      </c>
      <c r="S149" s="6">
        <f t="shared" si="34"/>
        <v>1.5895404746916557</v>
      </c>
      <c r="T149" s="6">
        <f t="shared" si="54"/>
        <v>4.6680534286904114E-3</v>
      </c>
      <c r="U149" s="48">
        <f t="shared" si="55"/>
        <v>1.9453814909123357E-3</v>
      </c>
      <c r="V149" s="6">
        <f t="shared" si="56"/>
        <v>3.3600845260803088E-3</v>
      </c>
      <c r="W149" s="6">
        <f t="shared" si="57"/>
        <v>4.9161023356437796E-3</v>
      </c>
      <c r="X149" s="30">
        <f t="shared" si="35"/>
        <v>236.97334788030082</v>
      </c>
      <c r="Y149">
        <f t="shared" si="36"/>
        <v>226.81385356747884</v>
      </c>
      <c r="Z149" s="49">
        <f t="shared" si="37"/>
        <v>0.59846746801146</v>
      </c>
      <c r="AA149" s="46">
        <f t="shared" si="38"/>
        <v>1.6602044501451643</v>
      </c>
      <c r="AB149" s="46">
        <f t="shared" si="39"/>
        <v>-5.4841661905471017E-2</v>
      </c>
      <c r="AC149" s="51">
        <f>IF(R$58&gt;=AA$58,B$10,IF(K149&lt;K148,(Z149-D$10)*(1+1.25*(D$10-Z149)/MAX(Z$58:Z149)*B$10)+D$10,B$10))</f>
        <v>1.3370827491589099</v>
      </c>
      <c r="AD149" s="36">
        <f t="shared" si="40"/>
        <v>1.6761231361993503</v>
      </c>
      <c r="AE149" s="50">
        <f t="shared" si="41"/>
        <v>-6.5037880533732689E-2</v>
      </c>
      <c r="AF149" s="46">
        <f t="shared" si="42"/>
        <v>4.9161023356437796E-3</v>
      </c>
      <c r="AG149" s="50">
        <f t="shared" si="43"/>
        <v>236.97334788030082</v>
      </c>
      <c r="AH149" s="6">
        <f t="shared" si="44"/>
        <v>4.6680534286904114E-3</v>
      </c>
      <c r="AI149" s="6"/>
      <c r="AJ149" s="6"/>
    </row>
    <row r="150" spans="1:36">
      <c r="A150" s="6">
        <f>IF(J149/A149&lt;=0.99*$B$10,IF(A149&gt;A148,IF(D$5&gt;0,$A149+($D$7-$D$3)/401,IF(J149/A149&gt;1.01*D$10,A149-($D$7-$D$3)/401,A149)),IF(D$5&lt;0,$A149+($D$7-$D$3)/401,IF(J149/A149&gt;1.01*D$10,A149-($D$7-$D$3)/401,A149))),IF(K149&gt;$B$6,IF(B$10&gt;D$10,IF(J149/A149&gt;1.01*D$10,A149-($D$7-$D$3)/401,A149),A149),IF(MAX(J$58:J149)&lt;0.99*$B$10*(A149^$K$49*(K149-A149))^(1/(1+$K$49))*($K$49^(1/(1+$K$49))),$A149+($D$7-$D$3)/401,IF(J149/A149&gt;1.01*$D$10,$A149-($D$7-$D$3)/401,A149))))</f>
        <v>379.8639339152125</v>
      </c>
      <c r="B150" s="6">
        <f t="shared" si="29"/>
        <v>239.5918017456375</v>
      </c>
      <c r="C150" s="6">
        <f t="shared" si="45"/>
        <v>0.15407168023115808</v>
      </c>
      <c r="D150" s="6">
        <f t="shared" si="46"/>
        <v>812.74307020568142</v>
      </c>
      <c r="E150" s="33">
        <f t="shared" si="30"/>
        <v>1.802345966795986E-2</v>
      </c>
      <c r="F150" s="6">
        <f t="shared" si="31"/>
        <v>57871.791309769134</v>
      </c>
      <c r="G150" s="6">
        <f t="shared" si="32"/>
        <v>3668079.9108478846</v>
      </c>
      <c r="H150" s="33">
        <f t="shared" si="47"/>
        <v>1.4880288256107709E-3</v>
      </c>
      <c r="I150" s="33">
        <f t="shared" si="48"/>
        <v>7.7609057469138845E-5</v>
      </c>
      <c r="J150" s="6">
        <f t="shared" si="49"/>
        <v>229.08045818824041</v>
      </c>
      <c r="K150" s="38">
        <f>IF(J150&lt;$B$10*(A149^$K$49*(MAX(K$58:K149)-A149))^(1/(1+$K$49))*($K$49^(1/(1+$K$49))),IF(J150/A150&gt;D$10,IF(MAX(J$58:J149)&lt;0.99*$B$10*(A149^$K$49*(K149-A149))^(1/(1+$K$49))*($K$49^(1/(1+$K$49))),MAX(K$58:K149),((J150/$B$10)^(1+$K$49)/(A150^($K$49)*$K$49))+A150),MAX(K$58:K149)),((J150/$B$10)^(1+$K$49)/(A150^($K$49)*$K$49))+A150)</f>
        <v>457.1375886911062</v>
      </c>
      <c r="L150" s="33">
        <f>IF(K150&lt;K149,AE149*(MAX(Z$58:Z149)-J149/A149)/(J149/A149/D$10-1)/(1+1*(MAX(Z$58:Z149)-J149/A149)/(J149/A149/D$10-1))+B$3-B$4,AE149*(J150/A150/B$10)/(C$27+J150/A150/B$10))</f>
        <v>-4.5471499428633069E-3</v>
      </c>
      <c r="M150" s="45">
        <f t="shared" si="50"/>
        <v>-1.0084745817513332E-3</v>
      </c>
      <c r="N150" s="46">
        <f t="shared" si="51"/>
        <v>4.3804920924788307E-3</v>
      </c>
      <c r="O150" s="37"/>
      <c r="P150" s="37">
        <f t="shared" si="52"/>
        <v>1.4161830801302001E-3</v>
      </c>
      <c r="Q150" s="47">
        <f t="shared" si="33"/>
        <v>3.3720175107274973E-3</v>
      </c>
      <c r="R150" s="6">
        <f t="shared" si="53"/>
        <v>1.6052948913411631</v>
      </c>
      <c r="S150" s="6">
        <f t="shared" si="34"/>
        <v>1.5894743524083452</v>
      </c>
      <c r="T150" s="6">
        <f t="shared" si="54"/>
        <v>4.7096517927228305E-3</v>
      </c>
      <c r="U150" s="48">
        <f t="shared" si="55"/>
        <v>1.9882590850805498E-3</v>
      </c>
      <c r="V150" s="6">
        <f t="shared" si="56"/>
        <v>3.4150746214363778E-3</v>
      </c>
      <c r="W150" s="6">
        <f t="shared" si="57"/>
        <v>4.9849585523439877E-3</v>
      </c>
      <c r="X150" s="30">
        <f t="shared" si="35"/>
        <v>239.5918017456375</v>
      </c>
      <c r="Y150">
        <f t="shared" si="36"/>
        <v>229.08045818824041</v>
      </c>
      <c r="Z150" s="49">
        <f t="shared" si="37"/>
        <v>0.60305924762884255</v>
      </c>
      <c r="AA150" s="46">
        <f t="shared" si="38"/>
        <v>1.6601418187249115</v>
      </c>
      <c r="AB150" s="46">
        <f t="shared" si="39"/>
        <v>-5.4846927383748412E-2</v>
      </c>
      <c r="AC150" s="51">
        <f>IF(R$58&gt;=AA$58,B$10,IF(K150&lt;K149,(Z150-D$10)*(1+1.25*(D$10-Z150)/MAX(Z$58:Z150)*B$10)+D$10,B$10))</f>
        <v>1.3370827491589099</v>
      </c>
      <c r="AD150" s="36">
        <f t="shared" si="40"/>
        <v>1.6718513212613801</v>
      </c>
      <c r="AE150" s="50">
        <f t="shared" si="41"/>
        <v>-6.5369710368725936E-2</v>
      </c>
      <c r="AF150" s="46">
        <f t="shared" si="42"/>
        <v>4.9849585523439877E-3</v>
      </c>
      <c r="AG150" s="50">
        <f t="shared" si="43"/>
        <v>239.5918017456375</v>
      </c>
      <c r="AH150" s="6">
        <f t="shared" si="44"/>
        <v>4.7096517927228305E-3</v>
      </c>
      <c r="AI150" s="6"/>
      <c r="AJ150" s="6"/>
    </row>
    <row r="151" spans="1:36">
      <c r="A151" s="6">
        <f>IF(J150/A150&lt;=0.99*$B$10,IF(A150&gt;A149,IF(D$5&gt;0,$A150+($D$7-$D$3)/401,IF(J150/A150&gt;1.01*D$10,A150-($D$7-$D$3)/401,A150)),IF(D$5&lt;0,$A150+($D$7-$D$3)/401,IF(J150/A150&gt;1.01*D$10,A150-($D$7-$D$3)/401,A150))),IF(K150&gt;$B$6,IF(B$10&gt;D$10,IF(J150/A150&gt;1.01*D$10,A150-($D$7-$D$3)/401,A150),A150),IF(MAX(J$58:J150)&lt;0.99*$B$10*(A150^$K$49*(K150-A150))^(1/(1+$K$49))*($K$49^(1/(1+$K$49))),$A150+($D$7-$D$3)/401,IF(J150/A150&gt;1.01*$D$10,$A150-($D$7-$D$3)/401,A150))))</f>
        <v>380.73675187032472</v>
      </c>
      <c r="B151" s="6">
        <f t="shared" si="29"/>
        <v>242.21025561097417</v>
      </c>
      <c r="C151" s="6">
        <f t="shared" si="45"/>
        <v>0.15654833495137058</v>
      </c>
      <c r="D151" s="6">
        <f t="shared" si="46"/>
        <v>834.82498761277179</v>
      </c>
      <c r="E151" s="33">
        <f t="shared" si="30"/>
        <v>1.8024202863016973E-2</v>
      </c>
      <c r="F151" s="6">
        <f t="shared" si="31"/>
        <v>58004.61143337316</v>
      </c>
      <c r="G151" s="6">
        <f t="shared" si="32"/>
        <v>3674751.7312967624</v>
      </c>
      <c r="H151" s="33">
        <f t="shared" si="47"/>
        <v>1.5010531114582816E-3</v>
      </c>
      <c r="I151" s="33">
        <f t="shared" si="48"/>
        <v>7.9615731073475713E-5</v>
      </c>
      <c r="J151" s="6">
        <f t="shared" si="49"/>
        <v>231.34167444581817</v>
      </c>
      <c r="K151" s="38">
        <f>IF(J151&lt;$B$10*(A150^$K$49*(MAX(K$58:K150)-A150))^(1/(1+$K$49))*($K$49^(1/(1+$K$49))),IF(J151/A151&gt;D$10,IF(MAX(J$58:J150)&lt;0.99*$B$10*(A150^$K$49*(K150-A150))^(1/(1+$K$49))*($K$49^(1/(1+$K$49))),MAX(K$58:K150),((J151/$B$10)^(1+$K$49)/(A151^($K$49)*$K$49))+A151),MAX(K$58:K150)),((J151/$B$10)^(1+$K$49)/(A151^($K$49)*$K$49))+A151)</f>
        <v>459.36278726091149</v>
      </c>
      <c r="L151" s="33">
        <f>IF(K151&lt;K150,AE150*(MAX(Z$58:Z150)-J150/A150)/(J150/A150/D$10-1)/(1+1*(MAX(Z$58:Z150)-J150/A150)/(J150/A150/D$10-1))+B$3-B$4,AE150*(J151/A151/B$10)/(C$27+J151/A151/B$10))</f>
        <v>-4.6024511431182824E-3</v>
      </c>
      <c r="M151" s="45">
        <f t="shared" si="50"/>
        <v>-1.0308234382711732E-3</v>
      </c>
      <c r="N151" s="46">
        <f t="shared" si="51"/>
        <v>4.4309930322126217E-3</v>
      </c>
      <c r="O151" s="37"/>
      <c r="P151" s="37">
        <f t="shared" si="52"/>
        <v>1.429953532428083E-3</v>
      </c>
      <c r="Q151" s="47">
        <f t="shared" si="33"/>
        <v>3.4001695939414487E-3</v>
      </c>
      <c r="R151" s="6">
        <f t="shared" si="53"/>
        <v>1.6052275933090738</v>
      </c>
      <c r="S151" s="6">
        <f t="shared" si="34"/>
        <v>1.5894088133389566</v>
      </c>
      <c r="T151" s="6">
        <f t="shared" si="54"/>
        <v>4.7508849647393287E-3</v>
      </c>
      <c r="U151" s="48">
        <f t="shared" si="55"/>
        <v>2.031520490872176E-3</v>
      </c>
      <c r="V151" s="6">
        <f t="shared" si="56"/>
        <v>3.470382017383148E-3</v>
      </c>
      <c r="W151" s="6">
        <f t="shared" si="57"/>
        <v>5.054010338962924E-3</v>
      </c>
      <c r="X151" s="30">
        <f t="shared" si="35"/>
        <v>242.21025561097417</v>
      </c>
      <c r="Y151">
        <f t="shared" si="36"/>
        <v>231.34167444581817</v>
      </c>
      <c r="Z151" s="49">
        <f t="shared" si="37"/>
        <v>0.60761582198035591</v>
      </c>
      <c r="AA151" s="46">
        <f t="shared" si="38"/>
        <v>1.6600793334032662</v>
      </c>
      <c r="AB151" s="46">
        <f t="shared" si="39"/>
        <v>-5.4851740094192358E-2</v>
      </c>
      <c r="AC151" s="51">
        <f>IF(R$58&gt;=AA$58,B$10,IF(K151&lt;K150,(Z151-D$10)*(1+1.25*(D$10-Z151)/MAX(Z$58:Z151)*B$10)+D$10,B$10))</f>
        <v>1.3370827491589099</v>
      </c>
      <c r="AD151" s="36">
        <f t="shared" si="40"/>
        <v>1.6676018159412116</v>
      </c>
      <c r="AE151" s="50">
        <f t="shared" si="41"/>
        <v>-6.5703415208585719E-2</v>
      </c>
      <c r="AF151" s="46">
        <f t="shared" si="42"/>
        <v>5.054010338962924E-3</v>
      </c>
      <c r="AG151" s="50">
        <f t="shared" si="43"/>
        <v>242.21025561097417</v>
      </c>
      <c r="AH151" s="6">
        <f t="shared" si="44"/>
        <v>4.7508849647393287E-3</v>
      </c>
      <c r="AI151" s="6"/>
      <c r="AJ151" s="6"/>
    </row>
    <row r="152" spans="1:36">
      <c r="A152" s="6">
        <f>IF(J151/A151&lt;=0.99*$B$10,IF(A151&gt;A150,IF(D$5&gt;0,$A151+($D$7-$D$3)/401,IF(J151/A151&gt;1.01*D$10,A151-($D$7-$D$3)/401,A151)),IF(D$5&lt;0,$A151+($D$7-$D$3)/401,IF(J151/A151&gt;1.01*D$10,A151-($D$7-$D$3)/401,A151))),IF(K151&gt;$B$6,IF(B$10&gt;D$10,IF(J151/A151&gt;1.01*D$10,A151-($D$7-$D$3)/401,A151),A151),IF(MAX(J$58:J151)&lt;0.99*$B$10*(A151^$K$49*(K151-A151))^(1/(1+$K$49))*($K$49^(1/(1+$K$49))),$A151+($D$7-$D$3)/401,IF(J151/A151&gt;1.01*$D$10,$A151-($D$7-$D$3)/401,A151))))</f>
        <v>381.60956982543695</v>
      </c>
      <c r="B152" s="6">
        <f t="shared" si="29"/>
        <v>244.82870947631085</v>
      </c>
      <c r="C152" s="6">
        <f t="shared" si="45"/>
        <v>0.15902473988207805</v>
      </c>
      <c r="D152" s="6">
        <f t="shared" si="46"/>
        <v>857.19805524333367</v>
      </c>
      <c r="E152" s="33">
        <f t="shared" si="30"/>
        <v>1.8024939496117314E-2</v>
      </c>
      <c r="F152" s="6">
        <f t="shared" si="31"/>
        <v>58137.431556977201</v>
      </c>
      <c r="G152" s="6">
        <f t="shared" si="32"/>
        <v>3681423.5517456401</v>
      </c>
      <c r="H152" s="33">
        <f t="shared" si="47"/>
        <v>1.5140167772051366E-3</v>
      </c>
      <c r="I152" s="33">
        <f t="shared" si="48"/>
        <v>8.1645171361011977E-5</v>
      </c>
      <c r="J152" s="6">
        <f t="shared" si="49"/>
        <v>233.59753162901353</v>
      </c>
      <c r="K152" s="38">
        <f>IF(J152&lt;$B$10*(A151^$K$49*(MAX(K$58:K151)-A151))^(1/(1+$K$49))*($K$49^(1/(1+$K$49))),IF(J152/A152&gt;D$10,IF(MAX(J$58:J151)&lt;0.99*$B$10*(A151^$K$49*(K151-A151))^(1/(1+$K$49))*($K$49^(1/(1+$K$49))),MAX(K$58:K151),((J152/$B$10)^(1+$K$49)/(A152^($K$49)*$K$49))+A152),MAX(K$58:K151)),((J152/$B$10)^(1+$K$49)/(A152^($K$49)*$K$49))+A152)</f>
        <v>461.59311876894355</v>
      </c>
      <c r="L152" s="33">
        <f>IF(K152&lt;K151,AE151*(MAX(Z$58:Z151)-J151/A151)/(J151/A151/D$10-1)/(1+1*(MAX(Z$58:Z151)-J151/A151)/(J151/A151/D$10-1))+B$3-B$4,AE151*(J152/A152/B$10)/(C$27+J152/A152/B$10))</f>
        <v>-4.6579304836126562E-3</v>
      </c>
      <c r="M152" s="45">
        <f t="shared" si="50"/>
        <v>-1.0533841907497778E-3</v>
      </c>
      <c r="N152" s="46">
        <f t="shared" si="51"/>
        <v>4.4813655799788368E-3</v>
      </c>
      <c r="O152" s="37"/>
      <c r="P152" s="37">
        <f t="shared" si="52"/>
        <v>1.4436924528678757E-3</v>
      </c>
      <c r="Q152" s="47">
        <f t="shared" si="33"/>
        <v>3.4279813892290588E-3</v>
      </c>
      <c r="R152" s="6">
        <f t="shared" si="53"/>
        <v>1.6051608949536664</v>
      </c>
      <c r="S152" s="6">
        <f t="shared" si="34"/>
        <v>1.5893438582725534</v>
      </c>
      <c r="T152" s="6">
        <f t="shared" si="54"/>
        <v>4.7917524029075387E-3</v>
      </c>
      <c r="U152" s="48">
        <f t="shared" si="55"/>
        <v>2.0751627060533579E-3</v>
      </c>
      <c r="V152" s="6">
        <f t="shared" si="56"/>
        <v>3.5260042014735389E-3</v>
      </c>
      <c r="W152" s="6">
        <f t="shared" si="57"/>
        <v>5.1232550024427181E-3</v>
      </c>
      <c r="X152" s="30">
        <f t="shared" si="35"/>
        <v>244.82870947631085</v>
      </c>
      <c r="Y152">
        <f t="shared" si="36"/>
        <v>233.59753162901353</v>
      </c>
      <c r="Z152" s="49">
        <f t="shared" si="37"/>
        <v>0.61213750938130329</v>
      </c>
      <c r="AA152" s="46">
        <f t="shared" si="38"/>
        <v>1.6600169935056748</v>
      </c>
      <c r="AB152" s="46">
        <f t="shared" si="39"/>
        <v>-5.4856098552008348E-2</v>
      </c>
      <c r="AC152" s="51">
        <f>IF(R$58&gt;=AA$58,B$10,IF(K152&lt;K151,(Z152-D$10)*(1+1.25*(D$10-Z152)/MAX(Z$58:Z152)*B$10)+D$10,B$10))</f>
        <v>1.3370827491589099</v>
      </c>
      <c r="AD152" s="36">
        <f t="shared" si="40"/>
        <v>1.6633748843282061</v>
      </c>
      <c r="AE152" s="50">
        <f t="shared" si="41"/>
        <v>-6.6038978282255079E-2</v>
      </c>
      <c r="AF152" s="46">
        <f t="shared" si="42"/>
        <v>5.1232550024427181E-3</v>
      </c>
      <c r="AG152" s="50">
        <f t="shared" si="43"/>
        <v>244.82870947631085</v>
      </c>
      <c r="AH152" s="6">
        <f t="shared" si="44"/>
        <v>4.7917524029075387E-3</v>
      </c>
      <c r="AI152" s="6"/>
      <c r="AJ152" s="6"/>
    </row>
    <row r="153" spans="1:36">
      <c r="A153" s="6">
        <f>IF(J152/A152&lt;=0.99*$B$10,IF(A152&gt;A151,IF(D$5&gt;0,$A152+($D$7-$D$3)/401,IF(J152/A152&gt;1.01*D$10,A152-($D$7-$D$3)/401,A152)),IF(D$5&lt;0,$A152+($D$7-$D$3)/401,IF(J152/A152&gt;1.01*D$10,A152-($D$7-$D$3)/401,A152))),IF(K152&gt;$B$6,IF(B$10&gt;D$10,IF(J152/A152&gt;1.01*D$10,A152-($D$7-$D$3)/401,A152),A152),IF(MAX(J$58:J152)&lt;0.99*$B$10*(A152^$K$49*(K152-A152))^(1/(1+$K$49))*($K$49^(1/(1+$K$49))),$A152+($D$7-$D$3)/401,IF(J152/A152&gt;1.01*$D$10,$A152-($D$7-$D$3)/401,A152))))</f>
        <v>382.48238778054917</v>
      </c>
      <c r="B153" s="6">
        <f t="shared" si="29"/>
        <v>247.44716334164752</v>
      </c>
      <c r="C153" s="6">
        <f t="shared" si="45"/>
        <v>0.16150046031134935</v>
      </c>
      <c r="D153" s="6">
        <f t="shared" si="46"/>
        <v>879.86062125969613</v>
      </c>
      <c r="E153" s="33">
        <f t="shared" si="30"/>
        <v>1.8025669558408244E-2</v>
      </c>
      <c r="F153" s="6">
        <f t="shared" si="31"/>
        <v>58270.251680581227</v>
      </c>
      <c r="G153" s="6">
        <f t="shared" si="32"/>
        <v>3688095.3721945179</v>
      </c>
      <c r="H153" s="33">
        <f t="shared" si="47"/>
        <v>1.5269202718897182E-3</v>
      </c>
      <c r="I153" s="33">
        <f t="shared" si="48"/>
        <v>8.3697146246797342E-5</v>
      </c>
      <c r="J153" s="6">
        <f t="shared" si="49"/>
        <v>235.84805974622557</v>
      </c>
      <c r="K153" s="38">
        <f>IF(J153&lt;$B$10*(A152^$K$49*(MAX(K$58:K152)-A152))^(1/(1+$K$49))*($K$49^(1/(1+$K$49))),IF(J153/A153&gt;D$10,IF(MAX(J$58:J152)&lt;0.99*$B$10*(A152^$K$49*(K152-A152))^(1/(1+$K$49))*($K$49^(1/(1+$K$49))),MAX(K$58:K152),((J153/$B$10)^(1+$K$49)/(A153^($K$49)*$K$49))+A153),MAX(K$58:K152)),((J153/$B$10)^(1+$K$49)/(A153^($K$49)*$K$49))+A153)</f>
        <v>463.82846269787558</v>
      </c>
      <c r="L153" s="33">
        <f>IF(K153&lt;K152,AE152*(MAX(Z$58:Z152)-J152/A152)/(J152/A152/D$10-1)/(1+1*(MAX(Z$58:Z152)-J152/A152)/(J152/A152/D$10-1))+B$3-B$4,AE152*(J153/A153/B$10)/(C$27+J153/A153/B$10))</f>
        <v>-4.71358831337702E-3</v>
      </c>
      <c r="M153" s="45">
        <f t="shared" si="50"/>
        <v>-1.0761554146563818E-3</v>
      </c>
      <c r="N153" s="46">
        <f t="shared" si="51"/>
        <v>4.5316077124868013E-3</v>
      </c>
      <c r="O153" s="37"/>
      <c r="P153" s="37">
        <f t="shared" si="52"/>
        <v>1.4573999855242365E-3</v>
      </c>
      <c r="Q153" s="47">
        <f t="shared" si="33"/>
        <v>3.4554522978304195E-3</v>
      </c>
      <c r="R153" s="6">
        <f t="shared" si="53"/>
        <v>1.6050947969300444</v>
      </c>
      <c r="S153" s="6">
        <f t="shared" si="34"/>
        <v>1.5892794878471173</v>
      </c>
      <c r="T153" s="6">
        <f t="shared" si="54"/>
        <v>4.8322536607700948E-3</v>
      </c>
      <c r="U153" s="48">
        <f t="shared" si="55"/>
        <v>2.1191827699068898E-3</v>
      </c>
      <c r="V153" s="6">
        <f t="shared" si="56"/>
        <v>3.5819387030362631E-3</v>
      </c>
      <c r="W153" s="6">
        <f t="shared" si="57"/>
        <v>5.1926899232929615E-3</v>
      </c>
      <c r="X153" s="30">
        <f t="shared" si="35"/>
        <v>247.44716334164752</v>
      </c>
      <c r="Y153">
        <f t="shared" si="36"/>
        <v>235.84805974622557</v>
      </c>
      <c r="Z153" s="49">
        <f t="shared" si="37"/>
        <v>0.61662462712281629</v>
      </c>
      <c r="AA153" s="46">
        <f t="shared" si="38"/>
        <v>1.6599547983622318</v>
      </c>
      <c r="AB153" s="46">
        <f t="shared" si="39"/>
        <v>-5.4860001432187389E-2</v>
      </c>
      <c r="AC153" s="51">
        <f>IF(R$58&gt;=AA$58,B$10,IF(K153&lt;K152,(Z153-D$10)*(1+1.25*(D$10-Z153)/MAX(Z$58:Z153)*B$10)+D$10,B$10))</f>
        <v>1.3370827491589099</v>
      </c>
      <c r="AD153" s="36">
        <f t="shared" si="40"/>
        <v>1.6591707700105374</v>
      </c>
      <c r="AE153" s="50">
        <f t="shared" si="41"/>
        <v>-6.6376383296906968E-2</v>
      </c>
      <c r="AF153" s="46">
        <f t="shared" si="42"/>
        <v>5.1926899232929615E-3</v>
      </c>
      <c r="AG153" s="50">
        <f t="shared" si="43"/>
        <v>247.44716334164752</v>
      </c>
      <c r="AH153" s="6">
        <f t="shared" si="44"/>
        <v>4.8322536607700948E-3</v>
      </c>
      <c r="AI153" s="6"/>
      <c r="AJ153" s="6"/>
    </row>
    <row r="154" spans="1:36">
      <c r="A154" s="6">
        <f>IF(J153/A153&lt;=0.99*$B$10,IF(A153&gt;A152,IF(D$5&gt;0,$A153+($D$7-$D$3)/401,IF(J153/A153&gt;1.01*D$10,A153-($D$7-$D$3)/401,A153)),IF(D$5&lt;0,$A153+($D$7-$D$3)/401,IF(J153/A153&gt;1.01*D$10,A153-($D$7-$D$3)/401,A153))),IF(K153&gt;$B$6,IF(B$10&gt;D$10,IF(J153/A153&gt;1.01*D$10,A153-($D$7-$D$3)/401,A153),A153),IF(MAX(J$58:J153)&lt;0.99*$B$10*(A153^$K$49*(K153-A153))^(1/(1+$K$49))*($K$49^(1/(1+$K$49))),$A153+($D$7-$D$3)/401,IF(J153/A153&gt;1.01*$D$10,$A153-($D$7-$D$3)/401,A153))))</f>
        <v>383.3552057356614</v>
      </c>
      <c r="B154" s="6">
        <f t="shared" si="29"/>
        <v>250.0656172069842</v>
      </c>
      <c r="C154" s="6">
        <f t="shared" si="45"/>
        <v>0.1639750696340091</v>
      </c>
      <c r="D154" s="6">
        <f t="shared" si="46"/>
        <v>902.81099703860286</v>
      </c>
      <c r="E154" s="33">
        <f t="shared" si="30"/>
        <v>1.8026393042696241E-2</v>
      </c>
      <c r="F154" s="6">
        <f t="shared" si="31"/>
        <v>58403.071804185267</v>
      </c>
      <c r="G154" s="6">
        <f t="shared" si="32"/>
        <v>3694767.1926433956</v>
      </c>
      <c r="H154" s="33">
        <f t="shared" si="47"/>
        <v>1.5397640453991372E-3</v>
      </c>
      <c r="I154" s="33">
        <f t="shared" si="48"/>
        <v>8.5771421580703238E-5</v>
      </c>
      <c r="J154" s="6">
        <f t="shared" si="49"/>
        <v>238.09328949099228</v>
      </c>
      <c r="K154" s="38">
        <f>IF(J154&lt;$B$10*(A153^$K$49*(MAX(K$58:K153)-A153))^(1/(1+$K$49))*($K$49^(1/(1+$K$49))),IF(J154/A154&gt;D$10,IF(MAX(J$58:J153)&lt;0.99*$B$10*(A153^$K$49*(K153-A153))^(1/(1+$K$49))*($K$49^(1/(1+$K$49))),MAX(K$58:K153),((J154/$B$10)^(1+$K$49)/(A154^($K$49)*$K$49))+A154),MAX(K$58:K153)),((J154/$B$10)^(1+$K$49)/(A154^($K$49)*$K$49))+A154)</f>
        <v>466.06870114185318</v>
      </c>
      <c r="L154" s="33">
        <f>IF(K154&lt;K153,AE153*(MAX(Z$58:Z153)-J153/A153)/(J153/A153/D$10-1)/(1+1*(MAX(Z$58:Z153)-J153/A153)/(J153/A153/D$10-1))+B$3-B$4,AE153*(J154/A154/B$10)/(C$27+J154/A154/B$10))</f>
        <v>-4.7694249729268653E-3</v>
      </c>
      <c r="M154" s="45">
        <f t="shared" si="50"/>
        <v>-1.0991356959079099E-3</v>
      </c>
      <c r="N154" s="46">
        <f t="shared" si="51"/>
        <v>4.5817175111255307E-3</v>
      </c>
      <c r="O154" s="37"/>
      <c r="P154" s="37">
        <f t="shared" si="52"/>
        <v>1.4710762734866203E-3</v>
      </c>
      <c r="Q154" s="47">
        <f t="shared" si="33"/>
        <v>3.4825818152176211E-3</v>
      </c>
      <c r="R154" s="6">
        <f t="shared" si="53"/>
        <v>1.6050292997441933</v>
      </c>
      <c r="S154" s="6">
        <f t="shared" si="34"/>
        <v>1.5892157025554083</v>
      </c>
      <c r="T154" s="6">
        <f t="shared" si="54"/>
        <v>4.8723883835779273E-3</v>
      </c>
      <c r="U154" s="48">
        <f t="shared" si="55"/>
        <v>2.16357776412762E-3</v>
      </c>
      <c r="V154" s="6">
        <f t="shared" si="56"/>
        <v>3.6381830938551204E-3</v>
      </c>
      <c r="W154" s="6">
        <f t="shared" si="57"/>
        <v>5.2623125550477629E-3</v>
      </c>
      <c r="X154" s="30">
        <f t="shared" si="35"/>
        <v>250.0656172069842</v>
      </c>
      <c r="Y154">
        <f t="shared" si="36"/>
        <v>238.09328949099228</v>
      </c>
      <c r="Z154" s="49">
        <f t="shared" si="37"/>
        <v>0.62107749139362678</v>
      </c>
      <c r="AA154" s="46">
        <f t="shared" si="38"/>
        <v>1.6598927473076377</v>
      </c>
      <c r="AB154" s="46">
        <f t="shared" si="39"/>
        <v>-5.4863447563444412E-2</v>
      </c>
      <c r="AC154" s="51">
        <f>IF(R$58&gt;=AA$58,B$10,IF(K154&lt;K153,(Z154-D$10)*(1+1.25*(D$10-Z154)/MAX(Z$58:Z154)*B$10)+D$10,B$10))</f>
        <v>1.3370827491589099</v>
      </c>
      <c r="AD154" s="36">
        <f t="shared" si="40"/>
        <v>1.6549896968425328</v>
      </c>
      <c r="AE154" s="50">
        <f t="shared" si="41"/>
        <v>-6.6715614431706025E-2</v>
      </c>
      <c r="AF154" s="46">
        <f t="shared" si="42"/>
        <v>5.2623125550477629E-3</v>
      </c>
      <c r="AG154" s="50">
        <f t="shared" si="43"/>
        <v>250.0656172069842</v>
      </c>
      <c r="AH154" s="6">
        <f t="shared" si="44"/>
        <v>4.8723883835779273E-3</v>
      </c>
      <c r="AI154" s="6"/>
      <c r="AJ154" s="6"/>
    </row>
    <row r="155" spans="1:36">
      <c r="A155" s="6">
        <f>IF(J154/A154&lt;=0.99*$B$10,IF(A154&gt;A153,IF(D$5&gt;0,$A154+($D$7-$D$3)/401,IF(J154/A154&gt;1.01*D$10,A154-($D$7-$D$3)/401,A154)),IF(D$5&lt;0,$A154+($D$7-$D$3)/401,IF(J154/A154&gt;1.01*D$10,A154-($D$7-$D$3)/401,A154))),IF(K154&gt;$B$6,IF(B$10&gt;D$10,IF(J154/A154&gt;1.01*D$10,A154-($D$7-$D$3)/401,A154),A154),IF(MAX(J$58:J154)&lt;0.99*$B$10*(A154^$K$49*(K154-A154))^(1/(1+$K$49))*($K$49^(1/(1+$K$49))),$A154+($D$7-$D$3)/401,IF(J154/A154&gt;1.01*$D$10,$A154-($D$7-$D$3)/401,A154))))</f>
        <v>384.22802369077363</v>
      </c>
      <c r="B155" s="6">
        <f t="shared" si="29"/>
        <v>252.68407107232088</v>
      </c>
      <c r="C155" s="6">
        <f t="shared" si="45"/>
        <v>0.16644814945054368</v>
      </c>
      <c r="D155" s="6">
        <f t="shared" si="46"/>
        <v>926.04745901733349</v>
      </c>
      <c r="E155" s="33">
        <f t="shared" si="30"/>
        <v>1.8027109943382684E-2</v>
      </c>
      <c r="F155" s="6">
        <f t="shared" si="31"/>
        <v>58535.891927789293</v>
      </c>
      <c r="G155" s="6">
        <f t="shared" si="32"/>
        <v>3701439.0130922738</v>
      </c>
      <c r="H155" s="33">
        <f t="shared" si="47"/>
        <v>1.5525485482681901E-3</v>
      </c>
      <c r="I155" s="33">
        <f t="shared" si="48"/>
        <v>8.7867761328892376E-5</v>
      </c>
      <c r="J155" s="6">
        <f t="shared" si="49"/>
        <v>240.33325220811861</v>
      </c>
      <c r="K155" s="38">
        <f>IF(J155&lt;$B$10*(A154^$K$49*(MAX(K$58:K154)-A154))^(1/(1+$K$49))*($K$49^(1/(1+$K$49))),IF(J155/A155&gt;D$10,IF(MAX(J$58:J154)&lt;0.99*$B$10*(A154^$K$49*(K154-A154))^(1/(1+$K$49))*($K$49^(1/(1+$K$49))),MAX(K$58:K154),((J155/$B$10)^(1+$K$49)/(A155^($K$49)*$K$49))+A155),MAX(K$58:K154)),((J155/$B$10)^(1+$K$49)/(A155^($K$49)*$K$49))+A155)</f>
        <v>468.31371877083029</v>
      </c>
      <c r="L155" s="33">
        <f>IF(K155&lt;K154,AE154*(MAX(Z$58:Z154)-J154/A154)/(J154/A154/D$10-1)/(1+1*(MAX(Z$58:Z154)-J154/A154)/(J154/A154/D$10-1))+B$3-B$4,AE154*(J155/A155/B$10)/(C$27+J155/A155/B$10))</f>
        <v>-4.825440795627532E-3</v>
      </c>
      <c r="M155" s="45">
        <f t="shared" si="50"/>
        <v>-1.1223236314317428E-3</v>
      </c>
      <c r="N155" s="46">
        <f t="shared" si="51"/>
        <v>4.6316931588770019E-3</v>
      </c>
      <c r="O155" s="37"/>
      <c r="P155" s="37">
        <f t="shared" si="52"/>
        <v>1.4847214588682408E-3</v>
      </c>
      <c r="Q155" s="47">
        <f t="shared" si="33"/>
        <v>3.5093695274452594E-3</v>
      </c>
      <c r="R155" s="6">
        <f t="shared" si="53"/>
        <v>1.6049644037588569</v>
      </c>
      <c r="S155" s="6">
        <f t="shared" si="34"/>
        <v>1.5891525027506894</v>
      </c>
      <c r="T155" s="6">
        <f t="shared" si="54"/>
        <v>4.912156304708642E-3</v>
      </c>
      <c r="U155" s="48">
        <f t="shared" si="55"/>
        <v>2.2083448136395222E-3</v>
      </c>
      <c r="V155" s="6">
        <f t="shared" si="56"/>
        <v>3.694734988776891E-3</v>
      </c>
      <c r="W155" s="6">
        <f t="shared" si="57"/>
        <v>5.3321204236797719E-3</v>
      </c>
      <c r="X155" s="30">
        <f t="shared" si="35"/>
        <v>252.68407107232088</v>
      </c>
      <c r="Y155">
        <f t="shared" si="36"/>
        <v>240.33325220811861</v>
      </c>
      <c r="Z155" s="49">
        <f t="shared" si="37"/>
        <v>0.62549641720443228</v>
      </c>
      <c r="AA155" s="46">
        <f t="shared" si="38"/>
        <v>1.6598308396811572</v>
      </c>
      <c r="AB155" s="46">
        <f t="shared" si="39"/>
        <v>-5.4866435922300338E-2</v>
      </c>
      <c r="AC155" s="51">
        <f>IF(R$58&gt;=AA$58,B$10,IF(K155&lt;K154,(Z155-D$10)*(1+1.25*(D$10-Z155)/MAX(Z$58:Z155)*B$10)+D$10,B$10))</f>
        <v>1.3370827491589099</v>
      </c>
      <c r="AD155" s="36">
        <f t="shared" si="40"/>
        <v>1.6508318696926678</v>
      </c>
      <c r="AE155" s="50">
        <f t="shared" si="41"/>
        <v>-6.7056656331617726E-2</v>
      </c>
      <c r="AF155" s="46">
        <f t="shared" si="42"/>
        <v>5.3321204236797719E-3</v>
      </c>
      <c r="AG155" s="50">
        <f t="shared" si="43"/>
        <v>252.68407107232088</v>
      </c>
      <c r="AH155" s="6">
        <f t="shared" si="44"/>
        <v>4.912156304708642E-3</v>
      </c>
      <c r="AI155" s="6"/>
      <c r="AJ155" s="6"/>
    </row>
    <row r="156" spans="1:36">
      <c r="A156" s="6">
        <f>IF(J155/A155&lt;=0.99*$B$10,IF(A155&gt;A154,IF(D$5&gt;0,$A155+($D$7-$D$3)/401,IF(J155/A155&gt;1.01*D$10,A155-($D$7-$D$3)/401,A155)),IF(D$5&lt;0,$A155+($D$7-$D$3)/401,IF(J155/A155&gt;1.01*D$10,A155-($D$7-$D$3)/401,A155))),IF(K155&gt;$B$6,IF(B$10&gt;D$10,IF(J155/A155&gt;1.01*D$10,A155-($D$7-$D$3)/401,A155),A155),IF(MAX(J$58:J155)&lt;0.99*$B$10*(A155^$K$49*(K155-A155))^(1/(1+$K$49))*($K$49^(1/(1+$K$49))),$A155+($D$7-$D$3)/401,IF(J155/A155&gt;1.01*$D$10,$A155-($D$7-$D$3)/401,A155))))</f>
        <v>385.10084164588585</v>
      </c>
      <c r="B156" s="6">
        <f t="shared" si="29"/>
        <v>255.30252493765755</v>
      </c>
      <c r="C156" s="6">
        <f t="shared" si="45"/>
        <v>0.1689192896576602</v>
      </c>
      <c r="D156" s="6">
        <f t="shared" si="46"/>
        <v>949.56825050658802</v>
      </c>
      <c r="E156" s="33">
        <f t="shared" si="30"/>
        <v>1.8027820256401202E-2</v>
      </c>
      <c r="F156" s="6">
        <f t="shared" si="31"/>
        <v>58668.712051393333</v>
      </c>
      <c r="G156" s="6">
        <f t="shared" si="32"/>
        <v>3708110.8335411516</v>
      </c>
      <c r="H156" s="33">
        <f t="shared" si="47"/>
        <v>1.5652742314840114E-3</v>
      </c>
      <c r="I156" s="33">
        <f t="shared" si="48"/>
        <v>8.9985927750659662E-5</v>
      </c>
      <c r="J156" s="6">
        <f t="shared" si="49"/>
        <v>242.56797986040439</v>
      </c>
      <c r="K156" s="38">
        <f>IF(J156&lt;$B$10*(A155^$K$49*(MAX(K$58:K155)-A155))^(1/(1+$K$49))*($K$49^(1/(1+$K$49))),IF(J156/A156&gt;D$10,IF(MAX(J$58:J155)&lt;0.99*$B$10*(A155^$K$49*(K155-A155))^(1/(1+$K$49))*($K$49^(1/(1+$K$49))),MAX(K$58:K155),((J156/$B$10)^(1+$K$49)/(A156^($K$49)*$K$49))+A156),MAX(K$58:K155)),((J156/$B$10)^(1+$K$49)/(A156^($K$49)*$K$49))+A156)</f>
        <v>470.56340279436284</v>
      </c>
      <c r="L156" s="33">
        <f>IF(K156&lt;K155,AE155*(MAX(Z$58:Z155)-J155/A155)/(J155/A155/D$10-1)/(1+1*(MAX(Z$58:Z155)-J155/A155)/(J155/A155/D$10-1))+B$3-B$4,AE155*(J156/A156/B$10)/(C$27+J156/A156/B$10))</f>
        <v>-4.8816361089990832E-3</v>
      </c>
      <c r="M156" s="45">
        <f t="shared" si="50"/>
        <v>-1.1457178296944645E-3</v>
      </c>
      <c r="N156" s="46">
        <f t="shared" si="51"/>
        <v>4.6815329372832202E-3</v>
      </c>
      <c r="O156" s="37"/>
      <c r="P156" s="37">
        <f t="shared" si="52"/>
        <v>1.4983356828149315E-3</v>
      </c>
      <c r="Q156" s="47">
        <f t="shared" si="33"/>
        <v>3.5358151075887559E-3</v>
      </c>
      <c r="R156" s="6">
        <f t="shared" si="53"/>
        <v>1.6049001091992705</v>
      </c>
      <c r="S156" s="6">
        <f t="shared" si="34"/>
        <v>1.589089888652309</v>
      </c>
      <c r="T156" s="6">
        <f t="shared" si="54"/>
        <v>4.9515572421718473E-3</v>
      </c>
      <c r="U156" s="48">
        <f t="shared" si="55"/>
        <v>2.2534810873376218E-3</v>
      </c>
      <c r="V156" s="6">
        <f t="shared" si="56"/>
        <v>3.7515920462509486E-3</v>
      </c>
      <c r="W156" s="6">
        <f t="shared" si="57"/>
        <v>5.4021111269748978E-3</v>
      </c>
      <c r="X156" s="30">
        <f t="shared" si="35"/>
        <v>255.30252493765755</v>
      </c>
      <c r="Y156">
        <f t="shared" si="36"/>
        <v>242.56797986040439</v>
      </c>
      <c r="Z156" s="49">
        <f t="shared" si="37"/>
        <v>0.62988171831484707</v>
      </c>
      <c r="AA156" s="46">
        <f t="shared" si="38"/>
        <v>1.6597690748265765</v>
      </c>
      <c r="AB156" s="46">
        <f t="shared" si="39"/>
        <v>-5.4868965627306032E-2</v>
      </c>
      <c r="AC156" s="51">
        <f>IF(R$58&gt;=AA$58,B$10,IF(K156&lt;K155,(Z156-D$10)*(1+1.25*(D$10-Z156)/MAX(Z$58:Z156)*B$10)+D$10,B$10))</f>
        <v>1.3370827491589099</v>
      </c>
      <c r="AD156" s="36">
        <f t="shared" si="40"/>
        <v>1.6466974751722849</v>
      </c>
      <c r="AE156" s="50">
        <f t="shared" si="41"/>
        <v>-6.7399494101262114E-2</v>
      </c>
      <c r="AF156" s="46">
        <f t="shared" si="42"/>
        <v>5.4021111269748978E-3</v>
      </c>
      <c r="AG156" s="50">
        <f t="shared" si="43"/>
        <v>255.30252493765755</v>
      </c>
      <c r="AH156" s="6">
        <f t="shared" si="44"/>
        <v>4.9515572421718473E-3</v>
      </c>
      <c r="AI156" s="6"/>
      <c r="AJ156" s="6"/>
    </row>
    <row r="157" spans="1:36">
      <c r="A157" s="6">
        <f>IF(J156/A156&lt;=0.99*$B$10,IF(A156&gt;A155,IF(D$5&gt;0,$A156+($D$7-$D$3)/401,IF(J156/A156&gt;1.01*D$10,A156-($D$7-$D$3)/401,A156)),IF(D$5&lt;0,$A156+($D$7-$D$3)/401,IF(J156/A156&gt;1.01*D$10,A156-($D$7-$D$3)/401,A156))),IF(K156&gt;$B$6,IF(B$10&gt;D$10,IF(J156/A156&gt;1.01*D$10,A156-($D$7-$D$3)/401,A156),A156),IF(MAX(J$58:J156)&lt;0.99*$B$10*(A156^$K$49*(K156-A156))^(1/(1+$K$49))*($K$49^(1/(1+$K$49))),$A156+($D$7-$D$3)/401,IF(J156/A156&gt;1.01*$D$10,$A156-($D$7-$D$3)/401,A156))))</f>
        <v>385.97365960099808</v>
      </c>
      <c r="B157" s="6">
        <f t="shared" si="29"/>
        <v>257.92097880299423</v>
      </c>
      <c r="C157" s="6">
        <f t="shared" si="45"/>
        <v>0.17138808853040738</v>
      </c>
      <c r="D157" s="6">
        <f t="shared" si="46"/>
        <v>973.3715834695281</v>
      </c>
      <c r="E157" s="33">
        <f t="shared" si="30"/>
        <v>1.8028523979156531E-2</v>
      </c>
      <c r="F157" s="6">
        <f t="shared" si="31"/>
        <v>58801.532174997359</v>
      </c>
      <c r="G157" s="6">
        <f t="shared" si="32"/>
        <v>3714782.6539900294</v>
      </c>
      <c r="H157" s="33">
        <f t="shared" si="47"/>
        <v>1.5779415462964098E-3</v>
      </c>
      <c r="I157" s="33">
        <f t="shared" si="48"/>
        <v>9.2125681570639963E-5</v>
      </c>
      <c r="J157" s="6">
        <f t="shared" si="49"/>
        <v>244.79750499598325</v>
      </c>
      <c r="K157" s="38">
        <f>IF(J157&lt;$B$10*(A156^$K$49*(MAX(K$58:K156)-A156))^(1/(1+$K$49))*($K$49^(1/(1+$K$49))),IF(J157/A157&gt;D$10,IF(MAX(J$58:J156)&lt;0.99*$B$10*(A156^$K$49*(K156-A156))^(1/(1+$K$49))*($K$49^(1/(1+$K$49))),MAX(K$58:K156),((J157/$B$10)^(1+$K$49)/(A157^($K$49)*$K$49))+A157),MAX(K$58:K156)),((J157/$B$10)^(1+$K$49)/(A157^($K$49)*$K$49))+A157)</f>
        <v>472.81764292491732</v>
      </c>
      <c r="L157" s="33">
        <f>IF(K157&lt;K156,AE156*(MAX(Z$58:Z156)-J156/A156)/(J156/A156/D$10-1)/(1+1*(MAX(Z$58:Z156)-J156/A156)/(J156/A156/D$10-1))+B$3-B$4,AE156*(J157/A157/B$10)/(C$27+J157/A157/B$10))</f>
        <v>-4.9380112359628187E-3</v>
      </c>
      <c r="M157" s="45">
        <f t="shared" si="50"/>
        <v>-1.169316911197632E-3</v>
      </c>
      <c r="N157" s="46">
        <f t="shared" si="51"/>
        <v>4.7312352234678903E-3</v>
      </c>
      <c r="O157" s="37"/>
      <c r="P157" s="37">
        <f t="shared" si="52"/>
        <v>1.5119190855139052E-3</v>
      </c>
      <c r="Q157" s="47">
        <f t="shared" si="33"/>
        <v>3.5619183122702581E-3</v>
      </c>
      <c r="R157" s="6">
        <f t="shared" si="53"/>
        <v>1.6048364161587518</v>
      </c>
      <c r="S157" s="6">
        <f t="shared" si="34"/>
        <v>1.5890278603511458</v>
      </c>
      <c r="T157" s="6">
        <f t="shared" si="54"/>
        <v>4.9905910952006416E-3</v>
      </c>
      <c r="U157" s="48">
        <f t="shared" si="55"/>
        <v>2.2989837987578928E-3</v>
      </c>
      <c r="V157" s="6">
        <f t="shared" si="56"/>
        <v>3.8087519688036449E-3</v>
      </c>
      <c r="W157" s="6">
        <f t="shared" si="57"/>
        <v>5.4722823338705252E-3</v>
      </c>
      <c r="X157" s="30">
        <f t="shared" si="35"/>
        <v>257.92097880299423</v>
      </c>
      <c r="Y157">
        <f t="shared" si="36"/>
        <v>244.79750499598325</v>
      </c>
      <c r="Z157" s="49">
        <f t="shared" si="37"/>
        <v>0.63423370716292848</v>
      </c>
      <c r="AA157" s="46">
        <f t="shared" si="38"/>
        <v>1.659707452092164</v>
      </c>
      <c r="AB157" s="46">
        <f t="shared" si="39"/>
        <v>-5.4871035933412138E-2</v>
      </c>
      <c r="AC157" s="51">
        <f>IF(R$58&gt;=AA$58,B$10,IF(K157&lt;K156,(Z157-D$10)*(1+1.25*(D$10-Z157)/MAX(Z$58:Z157)*B$10)+D$10,B$10))</f>
        <v>1.3370827491589099</v>
      </c>
      <c r="AD157" s="36">
        <f t="shared" si="40"/>
        <v>1.6425866823451256</v>
      </c>
      <c r="AE157" s="50">
        <f t="shared" si="41"/>
        <v>-6.7744113298816869E-2</v>
      </c>
      <c r="AF157" s="46">
        <f t="shared" si="42"/>
        <v>5.4722823338705252E-3</v>
      </c>
      <c r="AG157" s="50">
        <f t="shared" si="43"/>
        <v>257.92097880299423</v>
      </c>
      <c r="AH157" s="6">
        <f t="shared" si="44"/>
        <v>4.9905910952006416E-3</v>
      </c>
      <c r="AI157" s="6"/>
      <c r="AJ157" s="6"/>
    </row>
    <row r="158" spans="1:36">
      <c r="A158" s="6">
        <f>IF(J157/A157&lt;=0.99*$B$10,IF(A157&gt;A156,IF(D$5&gt;0,$A157+($D$7-$D$3)/401,IF(J157/A157&gt;1.01*D$10,A157-($D$7-$D$3)/401,A157)),IF(D$5&lt;0,$A157+($D$7-$D$3)/401,IF(J157/A157&gt;1.01*D$10,A157-($D$7-$D$3)/401,A157))),IF(K157&gt;$B$6,IF(B$10&gt;D$10,IF(J157/A157&gt;1.01*D$10,A157-($D$7-$D$3)/401,A157),A157),IF(MAX(J$58:J157)&lt;0.99*$B$10*(A157^$K$49*(K157-A157))^(1/(1+$K$49))*($K$49^(1/(1+$K$49))),$A157+($D$7-$D$3)/401,IF(J157/A157&gt;1.01*$D$10,$A157-($D$7-$D$3)/401,A157))))</f>
        <v>386.8464775561103</v>
      </c>
      <c r="B158" s="6">
        <f t="shared" si="29"/>
        <v>260.5394326683309</v>
      </c>
      <c r="C158" s="6">
        <f t="shared" si="45"/>
        <v>0.17385415279579186</v>
      </c>
      <c r="D158" s="6">
        <f t="shared" si="46"/>
        <v>997.45564026642421</v>
      </c>
      <c r="E158" s="33">
        <f t="shared" si="30"/>
        <v>1.8029221110464892E-2</v>
      </c>
      <c r="F158" s="6">
        <f t="shared" si="31"/>
        <v>58934.3522986014</v>
      </c>
      <c r="G158" s="6">
        <f t="shared" si="32"/>
        <v>3721454.4744389071</v>
      </c>
      <c r="H158" s="33">
        <f t="shared" si="47"/>
        <v>1.5905509440338715E-3</v>
      </c>
      <c r="I158" s="33">
        <f t="shared" si="48"/>
        <v>9.4286782146383167E-5</v>
      </c>
      <c r="J158" s="6">
        <f t="shared" si="49"/>
        <v>247.02186071628333</v>
      </c>
      <c r="K158" s="38">
        <f>IF(J158&lt;$B$10*(A157^$K$49*(MAX(K$58:K157)-A157))^(1/(1+$K$49))*($K$49^(1/(1+$K$49))),IF(J158/A158&gt;D$10,IF(MAX(J$58:J157)&lt;0.99*$B$10*(A157^$K$49*(K157-A157))^(1/(1+$K$49))*($K$49^(1/(1+$K$49))),MAX(K$58:K157),((J158/$B$10)^(1+$K$49)/(A158^($K$49)*$K$49))+A158),MAX(K$58:K157)),((J158/$B$10)^(1+$K$49)/(A158^($K$49)*$K$49))+A158)</f>
        <v>475.07633134074968</v>
      </c>
      <c r="L158" s="33">
        <f>IF(K158&lt;K157,AE157*(MAX(Z$58:Z157)-J157/A157)/(J157/A157/D$10-1)/(1+1*(MAX(Z$58:Z157)-J157/A157)/(J157/A157/D$10-1))+B$3-B$4,AE157*(J158/A158/B$10)/(C$27+J158/A158/B$10))</f>
        <v>-4.9945664960316053E-3</v>
      </c>
      <c r="M158" s="45">
        <f t="shared" si="50"/>
        <v>-1.1931195089416053E-3</v>
      </c>
      <c r="N158" s="46">
        <f t="shared" si="51"/>
        <v>4.7807984872134043E-3</v>
      </c>
      <c r="O158" s="37"/>
      <c r="P158" s="37">
        <f t="shared" si="52"/>
        <v>1.5254718062024158E-3</v>
      </c>
      <c r="Q158" s="47">
        <f t="shared" si="33"/>
        <v>3.587678978271799E-3</v>
      </c>
      <c r="R158" s="6">
        <f t="shared" si="53"/>
        <v>1.6047733246041491</v>
      </c>
      <c r="S158" s="6">
        <f t="shared" si="34"/>
        <v>1.5889664178149143</v>
      </c>
      <c r="T158" s="6">
        <f t="shared" si="54"/>
        <v>5.0292578409290318E-3</v>
      </c>
      <c r="U158" s="48">
        <f t="shared" si="55"/>
        <v>2.3448502066782018E-3</v>
      </c>
      <c r="V158" s="6">
        <f t="shared" si="56"/>
        <v>3.8662125034504653E-3</v>
      </c>
      <c r="W158" s="6">
        <f t="shared" si="57"/>
        <v>5.5426317837601428E-3</v>
      </c>
      <c r="X158" s="30">
        <f t="shared" si="35"/>
        <v>260.5394326683309</v>
      </c>
      <c r="Y158">
        <f t="shared" si="36"/>
        <v>247.02186071628333</v>
      </c>
      <c r="Z158" s="49">
        <f t="shared" si="37"/>
        <v>0.63855269479726351</v>
      </c>
      <c r="AA158" s="46">
        <f t="shared" si="38"/>
        <v>1.6596459708306275</v>
      </c>
      <c r="AB158" s="46">
        <f t="shared" si="39"/>
        <v>-5.4872646226478361E-2</v>
      </c>
      <c r="AC158" s="51">
        <f>IF(R$58&gt;=AA$58,B$10,IF(K158&lt;K157,(Z158-D$10)*(1+1.25*(D$10-Z158)/MAX(Z$58:Z158)*B$10)+D$10,B$10))</f>
        <v>1.3370827491589099</v>
      </c>
      <c r="AD158" s="36">
        <f t="shared" si="40"/>
        <v>1.6384996434178063</v>
      </c>
      <c r="AE158" s="50">
        <f t="shared" si="41"/>
        <v>-6.8090499929960413E-2</v>
      </c>
      <c r="AF158" s="46">
        <f t="shared" si="42"/>
        <v>5.5426317837601428E-3</v>
      </c>
      <c r="AG158" s="50">
        <f t="shared" si="43"/>
        <v>260.5394326683309</v>
      </c>
      <c r="AH158" s="6">
        <f t="shared" si="44"/>
        <v>5.0292578409290318E-3</v>
      </c>
      <c r="AI158" s="6"/>
      <c r="AJ158" s="6"/>
    </row>
    <row r="159" spans="1:36">
      <c r="A159" s="6">
        <f>IF(J158/A158&lt;=0.99*$B$10,IF(A158&gt;A157,IF(D$5&gt;0,$A158+($D$7-$D$3)/401,IF(J158/A158&gt;1.01*D$10,A158-($D$7-$D$3)/401,A158)),IF(D$5&lt;0,$A158+($D$7-$D$3)/401,IF(J158/A158&gt;1.01*D$10,A158-($D$7-$D$3)/401,A158))),IF(K158&gt;$B$6,IF(B$10&gt;D$10,IF(J158/A158&gt;1.01*D$10,A158-($D$7-$D$3)/401,A158),A158),IF(MAX(J$58:J158)&lt;0.99*$B$10*(A158^$K$49*(K158-A158))^(1/(1+$K$49))*($K$49^(1/(1+$K$49))),$A158+($D$7-$D$3)/401,IF(J158/A158&gt;1.01*$D$10,$A158-($D$7-$D$3)/401,A158))))</f>
        <v>387.71929551122253</v>
      </c>
      <c r="B159" s="6">
        <f t="shared" si="29"/>
        <v>263.15788653366758</v>
      </c>
      <c r="C159" s="6">
        <f t="shared" si="45"/>
        <v>0.17631709769785253</v>
      </c>
      <c r="D159" s="6">
        <f t="shared" si="46"/>
        <v>1021.8185753644091</v>
      </c>
      <c r="E159" s="33">
        <f t="shared" si="30"/>
        <v>1.8029911650495879E-2</v>
      </c>
      <c r="F159" s="6">
        <f t="shared" si="31"/>
        <v>59067.172422205425</v>
      </c>
      <c r="G159" s="6">
        <f t="shared" si="32"/>
        <v>3728126.2948877849</v>
      </c>
      <c r="H159" s="33">
        <f t="shared" si="47"/>
        <v>1.6031028759252062E-3</v>
      </c>
      <c r="I159" s="33">
        <f t="shared" si="48"/>
        <v>9.6468987631301637E-5</v>
      </c>
      <c r="J159" s="6">
        <f t="shared" si="49"/>
        <v>249.24108064461925</v>
      </c>
      <c r="K159" s="38">
        <f>IF(J159&lt;$B$10*(A158^$K$49*(MAX(K$58:K158)-A158))^(1/(1+$K$49))*($K$49^(1/(1+$K$49))),IF(J159/A159&gt;D$10,IF(MAX(J$58:J158)&lt;0.99*$B$10*(A158^$K$49*(K158-A158))^(1/(1+$K$49))*($K$49^(1/(1+$K$49))),MAX(K$58:K158),((J159/$B$10)^(1+$K$49)/(A159^($K$49)*$K$49))+A159),MAX(K$58:K158)),((J159/$B$10)^(1+$K$49)/(A159^($K$49)*$K$49))+A159)</f>
        <v>477.33936264840713</v>
      </c>
      <c r="L159" s="33">
        <f>IF(K159&lt;K158,AE158*(MAX(Z$58:Z158)-J158/A158)/(J158/A158/D$10-1)/(1+1*(MAX(Z$58:Z158)-J158/A158)/(J158/A158/D$10-1))+B$3-B$4,AE158*(J159/A159/B$10)/(C$27+J159/A159/B$10))</f>
        <v>-5.0513022064452243E-3</v>
      </c>
      <c r="M159" s="45">
        <f t="shared" si="50"/>
        <v>-1.217124268858455E-3</v>
      </c>
      <c r="N159" s="46">
        <f t="shared" si="51"/>
        <v>4.8302212880936791E-3</v>
      </c>
      <c r="O159" s="37"/>
      <c r="P159" s="37">
        <f t="shared" si="52"/>
        <v>1.5389939831763218E-3</v>
      </c>
      <c r="Q159" s="47">
        <f t="shared" si="33"/>
        <v>3.6130970192352241E-3</v>
      </c>
      <c r="R159" s="6">
        <f t="shared" si="53"/>
        <v>1.6047108343811489</v>
      </c>
      <c r="S159" s="6">
        <f t="shared" si="34"/>
        <v>1.5889055608933349</v>
      </c>
      <c r="T159" s="6">
        <f t="shared" si="54"/>
        <v>5.0675575311535173E-3</v>
      </c>
      <c r="U159" s="48">
        <f t="shared" si="55"/>
        <v>2.3910776156532624E-3</v>
      </c>
      <c r="V159" s="6">
        <f t="shared" si="56"/>
        <v>3.9239714420488498E-3</v>
      </c>
      <c r="W159" s="6">
        <f t="shared" si="57"/>
        <v>5.6131572857666887E-3</v>
      </c>
      <c r="X159" s="30">
        <f t="shared" si="35"/>
        <v>263.15788653366758</v>
      </c>
      <c r="Y159">
        <f t="shared" si="36"/>
        <v>249.24108064461925</v>
      </c>
      <c r="Z159" s="49">
        <f t="shared" si="37"/>
        <v>0.64283899081160112</v>
      </c>
      <c r="AA159" s="46">
        <f t="shared" si="38"/>
        <v>1.6595846303990747</v>
      </c>
      <c r="AB159" s="46">
        <f t="shared" si="39"/>
        <v>-5.4873796017925747E-2</v>
      </c>
      <c r="AC159" s="51">
        <f>IF(R$58&gt;=AA$58,B$10,IF(K159&lt;K158,(Z159-D$10)*(1+1.25*(D$10-Z159)/MAX(Z$58:Z159)*B$10)+D$10,B$10))</f>
        <v>1.3370827491589099</v>
      </c>
      <c r="AD159" s="36">
        <f t="shared" si="40"/>
        <v>1.6344364944113845</v>
      </c>
      <c r="AE159" s="50">
        <f t="shared" si="41"/>
        <v>-6.8438640441860529E-2</v>
      </c>
      <c r="AF159" s="46">
        <f t="shared" si="42"/>
        <v>5.6131572857666887E-3</v>
      </c>
      <c r="AG159" s="50">
        <f t="shared" si="43"/>
        <v>263.15788653366758</v>
      </c>
      <c r="AH159" s="6">
        <f t="shared" si="44"/>
        <v>5.0675575311535173E-3</v>
      </c>
      <c r="AI159" s="6"/>
    </row>
    <row r="160" spans="1:36">
      <c r="A160" s="6">
        <f>IF(J159/A159&lt;=0.99*$B$10,IF(A159&gt;A158,IF(D$5&gt;0,$A159+($D$7-$D$3)/401,IF(J159/A159&gt;1.01*D$10,A159-($D$7-$D$3)/401,A159)),IF(D$5&lt;0,$A159+($D$7-$D$3)/401,IF(J159/A159&gt;1.01*D$10,A159-($D$7-$D$3)/401,A159))),IF(K159&gt;$B$6,IF(B$10&gt;D$10,IF(J159/A159&gt;1.01*D$10,A159-($D$7-$D$3)/401,A159),A159),IF(MAX(J$58:J159)&lt;0.99*$B$10*(A159^$K$49*(K159-A159))^(1/(1+$K$49))*($K$49^(1/(1+$K$49))),$A159+($D$7-$D$3)/401,IF(J159/A159&gt;1.01*$D$10,$A159-($D$7-$D$3)/401,A159))))</f>
        <v>388.59211346633475</v>
      </c>
      <c r="B160" s="6">
        <f t="shared" si="29"/>
        <v>265.77634039900425</v>
      </c>
      <c r="C160" s="6">
        <f t="shared" si="45"/>
        <v>0.17877654705417742</v>
      </c>
      <c r="D160" s="6">
        <f t="shared" si="46"/>
        <v>1046.4585170118951</v>
      </c>
      <c r="E160" s="33">
        <f t="shared" si="30"/>
        <v>1.8030595600715897E-2</v>
      </c>
      <c r="F160" s="6">
        <f t="shared" si="31"/>
        <v>59199.992545809473</v>
      </c>
      <c r="G160" s="6">
        <f t="shared" si="32"/>
        <v>3734798.1153366626</v>
      </c>
      <c r="H160" s="33">
        <f t="shared" si="47"/>
        <v>1.6155977929268115E-3</v>
      </c>
      <c r="I160" s="33">
        <f t="shared" si="48"/>
        <v>9.867205513300025E-5</v>
      </c>
      <c r="J160" s="6">
        <f t="shared" si="49"/>
        <v>251.45519889542416</v>
      </c>
      <c r="K160" s="38">
        <f>IF(J160&lt;$B$10*(A159^$K$49*(MAX(K$58:K159)-A159))^(1/(1+$K$49))*($K$49^(1/(1+$K$49))),IF(J160/A160&gt;D$10,IF(MAX(J$58:J159)&lt;0.99*$B$10*(A159^$K$49*(K159-A159))^(1/(1+$K$49))*($K$49^(1/(1+$K$49))),MAX(K$58:K159),((J160/$B$10)^(1+$K$49)/(A160^($K$49)*$K$49))+A160),MAX(K$58:K159)),((J160/$B$10)^(1+$K$49)/(A160^($K$49)*$K$49))+A160)</f>
        <v>479.60663384490738</v>
      </c>
      <c r="L160" s="33">
        <f>IF(K160&lt;K159,AE159*(MAX(Z$58:Z159)-J159/A159)/(J159/A159/D$10-1)/(1+1*(MAX(Z$58:Z159)-J159/A159)/(J159/A159/D$10-1))+B$3-B$4,AE159*(J160/A160/B$10)/(C$27+J160/A160/B$10))</f>
        <v>-5.1082186832528591E-3</v>
      </c>
      <c r="M160" s="45">
        <f t="shared" si="50"/>
        <v>-1.2413298502149878E-3</v>
      </c>
      <c r="N160" s="46">
        <f t="shared" si="51"/>
        <v>4.8795022726633606E-3</v>
      </c>
      <c r="O160" s="37"/>
      <c r="P160" s="37">
        <f t="shared" si="52"/>
        <v>1.5524857537985535E-3</v>
      </c>
      <c r="Q160" s="47">
        <f t="shared" si="33"/>
        <v>3.6381724224483726E-3</v>
      </c>
      <c r="R160" s="6">
        <f t="shared" si="53"/>
        <v>1.6046489452194439</v>
      </c>
      <c r="S160" s="6">
        <f t="shared" si="34"/>
        <v>1.5888452893231646</v>
      </c>
      <c r="T160" s="6">
        <f t="shared" si="54"/>
        <v>5.1054902891812595E-3</v>
      </c>
      <c r="U160" s="48">
        <f t="shared" si="55"/>
        <v>2.437663376486579E-3</v>
      </c>
      <c r="V160" s="6">
        <f t="shared" si="56"/>
        <v>3.9820266215945723E-3</v>
      </c>
      <c r="W160" s="6">
        <f t="shared" si="57"/>
        <v>5.6838567179883252E-3</v>
      </c>
      <c r="X160" s="30">
        <f t="shared" si="35"/>
        <v>265.77634039900425</v>
      </c>
      <c r="Y160">
        <f t="shared" si="36"/>
        <v>251.45519889542416</v>
      </c>
      <c r="Z160" s="49">
        <f t="shared" si="37"/>
        <v>0.64709290328201352</v>
      </c>
      <c r="AA160" s="46">
        <f t="shared" si="38"/>
        <v>1.6595234301589759</v>
      </c>
      <c r="AB160" s="46">
        <f t="shared" si="39"/>
        <v>-5.4874484939531953E-2</v>
      </c>
      <c r="AC160" s="51">
        <f>IF(R$58&gt;=AA$58,B$10,IF(K160&lt;K159,(Z160-D$10)*(1+1.25*(D$10-Z160)/MAX(Z$58:Z160)*B$10)+D$10,B$10))</f>
        <v>1.3370827491589099</v>
      </c>
      <c r="AD160" s="36">
        <f t="shared" si="40"/>
        <v>1.6303973558141951</v>
      </c>
      <c r="AE160" s="50">
        <f t="shared" si="41"/>
        <v>-6.8788521717210754E-2</v>
      </c>
      <c r="AF160" s="46">
        <f t="shared" si="42"/>
        <v>5.6838567179883252E-3</v>
      </c>
      <c r="AG160" s="50">
        <f t="shared" si="43"/>
        <v>265.77634039900425</v>
      </c>
      <c r="AH160" s="6">
        <f t="shared" si="44"/>
        <v>5.1054902891812595E-3</v>
      </c>
      <c r="AI160" s="6"/>
    </row>
    <row r="161" spans="1:35">
      <c r="A161" s="6">
        <f>IF(J160/A160&lt;=0.99*$B$10,IF(A160&gt;A159,IF(D$5&gt;0,$A160+($D$7-$D$3)/401,IF(J160/A160&gt;1.01*D$10,A160-($D$7-$D$3)/401,A160)),IF(D$5&lt;0,$A160+($D$7-$D$3)/401,IF(J160/A160&gt;1.01*D$10,A160-($D$7-$D$3)/401,A160))),IF(K160&gt;$B$6,IF(B$10&gt;D$10,IF(J160/A160&gt;1.01*D$10,A160-($D$7-$D$3)/401,A160),A160),IF(MAX(J$58:J160)&lt;0.99*$B$10*(A160^$K$49*(K160-A160))^(1/(1+$K$49))*($K$49^(1/(1+$K$49))),$A160+($D$7-$D$3)/401,IF(J160/A160&gt;1.01*$D$10,$A160-($D$7-$D$3)/401,A160))))</f>
        <v>389.46493142144698</v>
      </c>
      <c r="B161" s="6">
        <f t="shared" si="29"/>
        <v>268.39479426434093</v>
      </c>
      <c r="C161" s="6">
        <f t="shared" si="45"/>
        <v>0.18123213330387308</v>
      </c>
      <c r="D161" s="6">
        <f t="shared" si="46"/>
        <v>1071.3735688772585</v>
      </c>
      <c r="E161" s="33">
        <f t="shared" si="30"/>
        <v>1.8031272963833035E-2</v>
      </c>
      <c r="F161" s="6">
        <f t="shared" si="31"/>
        <v>59332.812669413499</v>
      </c>
      <c r="G161" s="6">
        <f t="shared" si="32"/>
        <v>3741469.9357855413</v>
      </c>
      <c r="H161" s="33">
        <f t="shared" si="47"/>
        <v>1.6280361455555199E-3</v>
      </c>
      <c r="I161" s="33">
        <f t="shared" si="48"/>
        <v>1.0089574086700299E-4</v>
      </c>
      <c r="J161" s="6">
        <f t="shared" si="49"/>
        <v>253.66425004412923</v>
      </c>
      <c r="K161" s="38">
        <f>IF(J161&lt;$B$10*(A160^$K$49*(MAX(K$58:K160)-A160))^(1/(1+$K$49))*($K$49^(1/(1+$K$49))),IF(J161/A161&gt;D$10,IF(MAX(J$58:J160)&lt;0.99*$B$10*(A160^$K$49*(K160-A160))^(1/(1+$K$49))*($K$49^(1/(1+$K$49))),MAX(K$58:K160),((J161/$B$10)^(1+$K$49)/(A161^($K$49)*$K$49))+A161),MAX(K$58:K160)),((J161/$B$10)^(1+$K$49)/(A161^($K$49)*$K$49))+A161)</f>
        <v>481.87804427964301</v>
      </c>
      <c r="L161" s="33">
        <f>IF(K161&lt;K160,AE160*(MAX(Z$58:Z160)-J160/A160)/(J160/A160/D$10-1)/(1+1*(MAX(Z$58:Z160)-J160/A160)/(J160/A160/D$10-1))+B$3-B$4,AE160*(J161/A161/B$10)/(C$27+J161/A161/B$10))</f>
        <v>-5.1653162423446804E-3</v>
      </c>
      <c r="M161" s="45">
        <f t="shared" si="50"/>
        <v>-1.2657349259868793E-3</v>
      </c>
      <c r="N161" s="46">
        <f t="shared" si="51"/>
        <v>4.9286401717036831E-3</v>
      </c>
      <c r="O161" s="37"/>
      <c r="P161" s="37">
        <f t="shared" si="52"/>
        <v>1.5659472545074859E-3</v>
      </c>
      <c r="Q161" s="47">
        <f t="shared" si="33"/>
        <v>3.6629052457168038E-3</v>
      </c>
      <c r="R161" s="6">
        <f t="shared" si="53"/>
        <v>1.6045876567377602</v>
      </c>
      <c r="S161" s="6">
        <f t="shared" si="34"/>
        <v>1.5887856027330951</v>
      </c>
      <c r="T161" s="6">
        <f t="shared" si="54"/>
        <v>5.1430563067605562E-3</v>
      </c>
      <c r="U161" s="48">
        <f t="shared" si="55"/>
        <v>2.4846048866421838E-3</v>
      </c>
      <c r="V161" s="6">
        <f t="shared" si="56"/>
        <v>4.0403759244644084E-3</v>
      </c>
      <c r="W161" s="6">
        <f t="shared" si="57"/>
        <v>5.7547280267179271E-3</v>
      </c>
      <c r="X161" s="30">
        <f t="shared" si="35"/>
        <v>268.39479426434093</v>
      </c>
      <c r="Y161">
        <f t="shared" si="36"/>
        <v>253.66425004412923</v>
      </c>
      <c r="Z161" s="49">
        <f t="shared" si="37"/>
        <v>0.65131473870656309</v>
      </c>
      <c r="AA161" s="46">
        <f t="shared" si="38"/>
        <v>1.6594623694761201</v>
      </c>
      <c r="AB161" s="46">
        <f t="shared" si="39"/>
        <v>-5.4874712738359976E-2</v>
      </c>
      <c r="AC161" s="51">
        <f>IF(R$58&gt;=AA$58,B$10,IF(K161&lt;K160,(Z161-D$10)*(1+1.25*(D$10-Z161)/MAX(Z$58:Z161)*B$10)+D$10,B$10))</f>
        <v>1.3370827491589099</v>
      </c>
      <c r="AD161" s="36">
        <f t="shared" si="40"/>
        <v>1.62638233321615</v>
      </c>
      <c r="AE161" s="50">
        <f t="shared" si="41"/>
        <v>-6.9140131068298541E-2</v>
      </c>
      <c r="AF161" s="46">
        <f t="shared" si="42"/>
        <v>5.7547280267179271E-3</v>
      </c>
      <c r="AG161" s="50">
        <f t="shared" si="43"/>
        <v>268.39479426434093</v>
      </c>
      <c r="AH161" s="6">
        <f t="shared" si="44"/>
        <v>5.1430563067605562E-3</v>
      </c>
      <c r="AI161" s="6"/>
    </row>
    <row r="162" spans="1:35">
      <c r="A162" s="6">
        <f>IF(J161/A161&lt;=0.99*$B$10,IF(A161&gt;A160,IF(D$5&gt;0,$A161+($D$7-$D$3)/401,IF(J161/A161&gt;1.01*D$10,A161-($D$7-$D$3)/401,A161)),IF(D$5&lt;0,$A161+($D$7-$D$3)/401,IF(J161/A161&gt;1.01*D$10,A161-($D$7-$D$3)/401,A161))),IF(K161&gt;$B$6,IF(B$10&gt;D$10,IF(J161/A161&gt;1.01*D$10,A161-($D$7-$D$3)/401,A161),A161),IF(MAX(J$58:J161)&lt;0.99*$B$10*(A161^$K$49*(K161-A161))^(1/(1+$K$49))*($K$49^(1/(1+$K$49))),$A161+($D$7-$D$3)/401,IF(J161/A161&gt;1.01*$D$10,$A161-($D$7-$D$3)/401,A161))))</f>
        <v>390.3377493765592</v>
      </c>
      <c r="B162" s="6">
        <f t="shared" si="29"/>
        <v>271.01324812967761</v>
      </c>
      <c r="C162" s="6">
        <f t="shared" si="45"/>
        <v>0.1836834975470216</v>
      </c>
      <c r="D162" s="6">
        <f t="shared" si="46"/>
        <v>1096.561811651457</v>
      </c>
      <c r="E162" s="33">
        <f t="shared" si="30"/>
        <v>1.803194374374345E-2</v>
      </c>
      <c r="F162" s="6">
        <f t="shared" si="31"/>
        <v>59465.632793017547</v>
      </c>
      <c r="G162" s="6">
        <f t="shared" si="32"/>
        <v>3748141.7562344186</v>
      </c>
      <c r="H162" s="33">
        <f t="shared" si="47"/>
        <v>1.6404183837269929E-3</v>
      </c>
      <c r="I162" s="33">
        <f t="shared" si="48"/>
        <v>1.0313980030589569E-4</v>
      </c>
      <c r="J162" s="6">
        <f t="shared" si="49"/>
        <v>255.86826909769744</v>
      </c>
      <c r="K162" s="38">
        <f>IF(J162&lt;$B$10*(A161^$K$49*(MAX(K$58:K161)-A161))^(1/(1+$K$49))*($K$49^(1/(1+$K$49))),IF(J162/A162&gt;D$10,IF(MAX(J$58:J161)&lt;0.99*$B$10*(A161^$K$49*(K161-A161))^(1/(1+$K$49))*($K$49^(1/(1+$K$49))),MAX(K$58:K161),((J162/$B$10)^(1+$K$49)/(A162^($K$49)*$K$49))+A162),MAX(K$58:K161)),((J162/$B$10)^(1+$K$49)/(A162^($K$49)*$K$49))+A162)</f>
        <v>484.15349561606195</v>
      </c>
      <c r="L162" s="33">
        <f>IF(K162&lt;K161,AE161*(MAX(Z$58:Z161)-J161/A161)/(J161/A161/D$10-1)/(1+1*(MAX(Z$58:Z161)-J161/A161)/(J161/A161/D$10-1))+B$3-B$4,AE161*(J162/A162/B$10)/(C$27+J162/A162/B$10))</f>
        <v>-5.2225952004330192E-3</v>
      </c>
      <c r="M162" s="45">
        <f t="shared" si="50"/>
        <v>-1.2903381832049272E-3</v>
      </c>
      <c r="N162" s="46">
        <f t="shared" si="51"/>
        <v>4.9776337975252832E-3</v>
      </c>
      <c r="O162" s="37"/>
      <c r="P162" s="37">
        <f t="shared" si="52"/>
        <v>1.579378620825217E-3</v>
      </c>
      <c r="Q162" s="47">
        <f t="shared" si="33"/>
        <v>3.687295614320356E-3</v>
      </c>
      <c r="R162" s="6">
        <f t="shared" si="53"/>
        <v>1.6045269684487491</v>
      </c>
      <c r="S162" s="6">
        <f t="shared" si="34"/>
        <v>1.5887265006485158</v>
      </c>
      <c r="T162" s="6">
        <f t="shared" si="54"/>
        <v>5.1802558410952047E-3</v>
      </c>
      <c r="U162" s="48">
        <f t="shared" si="55"/>
        <v>2.531899590599007E-3</v>
      </c>
      <c r="V162" s="6">
        <f t="shared" si="56"/>
        <v>4.0990172786078312E-3</v>
      </c>
      <c r="W162" s="6">
        <f t="shared" si="57"/>
        <v>5.8257692256395658E-3</v>
      </c>
      <c r="X162" s="30">
        <f t="shared" si="35"/>
        <v>271.01324812967761</v>
      </c>
      <c r="Y162">
        <f t="shared" si="36"/>
        <v>255.86826909769744</v>
      </c>
      <c r="Z162" s="49">
        <f t="shared" si="37"/>
        <v>0.65550480194745675</v>
      </c>
      <c r="AA162" s="46">
        <f t="shared" si="38"/>
        <v>1.6594014477205798</v>
      </c>
      <c r="AB162" s="46">
        <f t="shared" si="39"/>
        <v>-5.4874479271830756E-2</v>
      </c>
      <c r="AC162" s="51">
        <f>IF(R$58&gt;=AA$58,B$10,IF(K162&lt;K161,(Z162-D$10)*(1+1.25*(D$10-Z162)/MAX(Z$58:Z162)*B$10)+D$10,B$10))</f>
        <v>1.3370827491589099</v>
      </c>
      <c r="AD162" s="36">
        <f t="shared" si="40"/>
        <v>1.6223915179247201</v>
      </c>
      <c r="AE162" s="50">
        <f t="shared" si="41"/>
        <v>-6.9493456231130471E-2</v>
      </c>
      <c r="AF162" s="46">
        <f t="shared" si="42"/>
        <v>5.8257692256395658E-3</v>
      </c>
      <c r="AG162" s="50">
        <f t="shared" si="43"/>
        <v>271.01324812967761</v>
      </c>
      <c r="AH162" s="6">
        <f t="shared" si="44"/>
        <v>5.1802558410952047E-3</v>
      </c>
      <c r="AI162" s="6"/>
    </row>
    <row r="163" spans="1:35">
      <c r="A163" s="6">
        <f>IF(J162/A162&lt;=0.99*$B$10,IF(A162&gt;A161,IF(D$5&gt;0,$A162+($D$7-$D$3)/401,IF(J162/A162&gt;1.01*D$10,A162-($D$7-$D$3)/401,A162)),IF(D$5&lt;0,$A162+($D$7-$D$3)/401,IF(J162/A162&gt;1.01*D$10,A162-($D$7-$D$3)/401,A162))),IF(K162&gt;$B$6,IF(B$10&gt;D$10,IF(J162/A162&gt;1.01*D$10,A162-($D$7-$D$3)/401,A162),A162),IF(MAX(J$58:J162)&lt;0.99*$B$10*(A162^$K$49*(K162-A162))^(1/(1+$K$49))*($K$49^(1/(1+$K$49))),$A162+($D$7-$D$3)/401,IF(J162/A162&gt;1.01*$D$10,$A162-($D$7-$D$3)/401,A162))))</f>
        <v>391.21056733167143</v>
      </c>
      <c r="B163" s="6">
        <f t="shared" si="29"/>
        <v>273.63170199501428</v>
      </c>
      <c r="C163" s="6">
        <f t="shared" si="45"/>
        <v>0.18613028957567926</v>
      </c>
      <c r="D163" s="6">
        <f t="shared" si="46"/>
        <v>1122.0213046142881</v>
      </c>
      <c r="E163" s="33">
        <f t="shared" si="30"/>
        <v>1.8032607945479256E-2</v>
      </c>
      <c r="F163" s="6">
        <f t="shared" si="31"/>
        <v>59598.452916621573</v>
      </c>
      <c r="G163" s="6">
        <f t="shared" si="32"/>
        <v>3754813.5766832964</v>
      </c>
      <c r="H163" s="33">
        <f t="shared" si="47"/>
        <v>1.6527449565996188E-3</v>
      </c>
      <c r="I163" s="33">
        <f t="shared" si="48"/>
        <v>1.0540398832390786E-4</v>
      </c>
      <c r="J163" s="6">
        <f t="shared" si="49"/>
        <v>258.06729146581728</v>
      </c>
      <c r="K163" s="38">
        <f>IF(J163&lt;$B$10*(A162^$K$49*(MAX(K$58:K162)-A162))^(1/(1+$K$49))*($K$49^(1/(1+$K$49))),IF(J163/A163&gt;D$10,IF(MAX(J$58:J162)&lt;0.99*$B$10*(A162^$K$49*(K162-A162))^(1/(1+$K$49))*($K$49^(1/(1+$K$49))),MAX(K$58:K162),((J163/$B$10)^(1+$K$49)/(A163^($K$49)*$K$49))+A163),MAX(K$58:K162)),((J163/$B$10)^(1+$K$49)/(A163^($K$49)*$K$49))+A163)</f>
        <v>486.43289179317077</v>
      </c>
      <c r="L163" s="33">
        <f>IF(K163&lt;K162,AE162*(MAX(Z$58:Z162)-J162/A162)/(J162/A162/D$10-1)/(1+1*(MAX(Z$58:Z162)-J162/A162)/(J162/A162/D$10-1))+B$3-B$4,AE162*(J163/A163/B$10)/(C$27+J163/A163/B$10))</f>
        <v>-5.2800558759866752E-3</v>
      </c>
      <c r="M163" s="45">
        <f t="shared" si="50"/>
        <v>-1.3151383232744179E-3</v>
      </c>
      <c r="N163" s="46">
        <f t="shared" si="51"/>
        <v>5.0264820413281021E-3</v>
      </c>
      <c r="O163" s="37"/>
      <c r="P163" s="37">
        <f t="shared" si="52"/>
        <v>1.5927799873657539E-3</v>
      </c>
      <c r="Q163" s="47">
        <f t="shared" si="33"/>
        <v>3.711343718053684E-3</v>
      </c>
      <c r="R163" s="6">
        <f t="shared" si="53"/>
        <v>1.6044668797637405</v>
      </c>
      <c r="S163" s="6">
        <f t="shared" si="34"/>
        <v>1.5886679824961418</v>
      </c>
      <c r="T163" s="6">
        <f t="shared" si="54"/>
        <v>5.2170892119429392E-3</v>
      </c>
      <c r="U163" s="48">
        <f t="shared" si="55"/>
        <v>2.5795449801505835E-3</v>
      </c>
      <c r="V163" s="6">
        <f t="shared" si="56"/>
        <v>4.1579486576903647E-3</v>
      </c>
      <c r="W163" s="6">
        <f t="shared" si="57"/>
        <v>5.896978395004678E-3</v>
      </c>
      <c r="X163" s="30">
        <f t="shared" si="35"/>
        <v>273.63170199501428</v>
      </c>
      <c r="Y163">
        <f t="shared" si="36"/>
        <v>258.06729146581728</v>
      </c>
      <c r="Z163" s="49">
        <f t="shared" si="37"/>
        <v>0.6596633961756605</v>
      </c>
      <c r="AA163" s="46">
        <f t="shared" si="38"/>
        <v>1.6593406642666724</v>
      </c>
      <c r="AB163" s="46">
        <f t="shared" si="39"/>
        <v>-5.4873784502931899E-2</v>
      </c>
      <c r="AC163" s="51">
        <f>IF(R$58&gt;=AA$58,B$10,IF(K163&lt;K162,(Z163-D$10)*(1+1.25*(D$10-Z163)/MAX(Z$58:Z163)*B$10)+D$10,B$10))</f>
        <v>1.3370827491589099</v>
      </c>
      <c r="AD163" s="36">
        <f t="shared" si="40"/>
        <v>1.6184249875628363</v>
      </c>
      <c r="AE163" s="50">
        <f t="shared" si="41"/>
        <v>-6.9848485359593523E-2</v>
      </c>
      <c r="AF163" s="46">
        <f t="shared" si="42"/>
        <v>5.896978395004678E-3</v>
      </c>
      <c r="AG163" s="50">
        <f t="shared" si="43"/>
        <v>273.63170199501428</v>
      </c>
      <c r="AH163" s="6">
        <f t="shared" si="44"/>
        <v>5.2170892119429392E-3</v>
      </c>
      <c r="AI163" s="6"/>
    </row>
    <row r="164" spans="1:35">
      <c r="A164" s="6">
        <f>IF(J163/A163&lt;=0.99*$B$10,IF(A163&gt;A162,IF(D$5&gt;0,$A163+($D$7-$D$3)/401,IF(J163/A163&gt;1.01*D$10,A163-($D$7-$D$3)/401,A163)),IF(D$5&lt;0,$A163+($D$7-$D$3)/401,IF(J163/A163&gt;1.01*D$10,A163-($D$7-$D$3)/401,A163))),IF(K163&gt;$B$6,IF(B$10&gt;D$10,IF(J163/A163&gt;1.01*D$10,A163-($D$7-$D$3)/401,A163),A163),IF(MAX(J$58:J163)&lt;0.99*$B$10*(A163^$K$49*(K163-A163))^(1/(1+$K$49))*($K$49^(1/(1+$K$49))),$A163+($D$7-$D$3)/401,IF(J163/A163&gt;1.01*$D$10,$A163-($D$7-$D$3)/401,A163))))</f>
        <v>392.08338528678365</v>
      </c>
      <c r="B164" s="6">
        <f t="shared" si="29"/>
        <v>276.25015586035096</v>
      </c>
      <c r="C164" s="6">
        <f t="shared" si="45"/>
        <v>0.18857216789649572</v>
      </c>
      <c r="D164" s="6">
        <f t="shared" si="46"/>
        <v>1147.7500871640566</v>
      </c>
      <c r="E164" s="33">
        <f t="shared" si="30"/>
        <v>1.8033265575157786E-2</v>
      </c>
      <c r="F164" s="6">
        <f t="shared" si="31"/>
        <v>59731.273040225613</v>
      </c>
      <c r="G164" s="6">
        <f t="shared" si="32"/>
        <v>3761485.3971321741</v>
      </c>
      <c r="H164" s="33">
        <f t="shared" si="47"/>
        <v>1.6650163124238681E-3</v>
      </c>
      <c r="I164" s="33">
        <f t="shared" si="48"/>
        <v>1.0768805933696158E-4</v>
      </c>
      <c r="J164" s="6">
        <f t="shared" si="49"/>
        <v>260.26135293276116</v>
      </c>
      <c r="K164" s="38">
        <f>IF(J164&lt;$B$10*(A163^$K$49*(MAX(K$58:K163)-A163))^(1/(1+$K$49))*($K$49^(1/(1+$K$49))),IF(J164/A164&gt;D$10,IF(MAX(J$58:J163)&lt;0.99*$B$10*(A163^$K$49*(K163-A163))^(1/(1+$K$49))*($K$49^(1/(1+$K$49))),MAX(K$58:K163),((J164/$B$10)^(1+$K$49)/(A164^($K$49)*$K$49))+A164),MAX(K$58:K163)),((J164/$B$10)^(1+$K$49)/(A164^($K$49)*$K$49))+A164)</f>
        <v>488.71613898690561</v>
      </c>
      <c r="L164" s="33">
        <f>IF(K164&lt;K163,AE163*(MAX(Z$58:Z163)-J163/A163)/(J163/A163/D$10-1)/(1+1*(MAX(Z$58:Z163)-J163/A163)/(J163/A163/D$10-1))+B$3-B$4,AE163*(J164/A164/B$10)/(C$27+J164/A164/B$10))</f>
        <v>-5.3376985901184334E-3</v>
      </c>
      <c r="M164" s="45">
        <f t="shared" si="50"/>
        <v>-1.3401340622685714E-3</v>
      </c>
      <c r="N164" s="46">
        <f t="shared" si="51"/>
        <v>5.0751838706184346E-3</v>
      </c>
      <c r="O164" s="37"/>
      <c r="P164" s="37">
        <f t="shared" si="52"/>
        <v>1.6061514878431087E-3</v>
      </c>
      <c r="Q164" s="47">
        <f t="shared" si="33"/>
        <v>3.7350498083498634E-3</v>
      </c>
      <c r="R164" s="6">
        <f t="shared" si="53"/>
        <v>1.604407389997363</v>
      </c>
      <c r="S164" s="6">
        <f t="shared" si="34"/>
        <v>1.5886100476085163</v>
      </c>
      <c r="T164" s="6">
        <f t="shared" si="54"/>
        <v>5.253556798791692E-3</v>
      </c>
      <c r="U164" s="48">
        <f t="shared" si="55"/>
        <v>2.6275385946527463E-3</v>
      </c>
      <c r="V164" s="6">
        <f t="shared" si="56"/>
        <v>4.2171680811911331E-3</v>
      </c>
      <c r="W164" s="6">
        <f t="shared" si="57"/>
        <v>5.9683536807883641E-3</v>
      </c>
      <c r="X164" s="30">
        <f t="shared" si="35"/>
        <v>276.25015586035096</v>
      </c>
      <c r="Y164">
        <f t="shared" si="36"/>
        <v>260.26135293276116</v>
      </c>
      <c r="Z164" s="49">
        <f t="shared" si="37"/>
        <v>0.66379082281794932</v>
      </c>
      <c r="AA164" s="46">
        <f t="shared" si="38"/>
        <v>1.6592800184929191</v>
      </c>
      <c r="AB164" s="46">
        <f t="shared" si="39"/>
        <v>-5.4872628495556075E-2</v>
      </c>
      <c r="AC164" s="51">
        <f>IF(R$58&gt;=AA$58,B$10,IF(K164&lt;K163,(Z164-D$10)*(1+1.25*(D$10-Z164)/MAX(Z$58:Z164)*B$10)+D$10,B$10))</f>
        <v>1.3370827491589099</v>
      </c>
      <c r="AD164" s="36">
        <f t="shared" si="40"/>
        <v>1.6144828066489556</v>
      </c>
      <c r="AE164" s="50">
        <f t="shared" si="41"/>
        <v>-7.0205207019656227E-2</v>
      </c>
      <c r="AF164" s="46">
        <f t="shared" si="42"/>
        <v>5.9683536807883641E-3</v>
      </c>
      <c r="AG164" s="50">
        <f t="shared" si="43"/>
        <v>276.25015586035096</v>
      </c>
      <c r="AH164" s="6">
        <f t="shared" si="44"/>
        <v>5.253556798791692E-3</v>
      </c>
      <c r="AI164" s="6"/>
    </row>
    <row r="165" spans="1:35">
      <c r="A165" s="6">
        <f>IF(J164/A164&lt;=0.99*$B$10,IF(A164&gt;A163,IF(D$5&gt;0,$A164+($D$7-$D$3)/401,IF(J164/A164&gt;1.01*D$10,A164-($D$7-$D$3)/401,A164)),IF(D$5&lt;0,$A164+($D$7-$D$3)/401,IF(J164/A164&gt;1.01*D$10,A164-($D$7-$D$3)/401,A164))),IF(K164&gt;$B$6,IF(B$10&gt;D$10,IF(J164/A164&gt;1.01*D$10,A164-($D$7-$D$3)/401,A164),A164),IF(MAX(J$58:J164)&lt;0.99*$B$10*(A164^$K$49*(K164-A164))^(1/(1+$K$49))*($K$49^(1/(1+$K$49))),$A164+($D$7-$D$3)/401,IF(J164/A164&gt;1.01*$D$10,$A164-($D$7-$D$3)/401,A164))))</f>
        <v>392.95620324189588</v>
      </c>
      <c r="B165" s="6">
        <f t="shared" si="29"/>
        <v>278.86860972568763</v>
      </c>
      <c r="C165" s="6">
        <f t="shared" si="45"/>
        <v>0.19100879974505039</v>
      </c>
      <c r="D165" s="6">
        <f t="shared" si="46"/>
        <v>1173.7461803104609</v>
      </c>
      <c r="E165" s="33">
        <f t="shared" si="30"/>
        <v>1.8033916639932382E-2</v>
      </c>
      <c r="F165" s="6">
        <f t="shared" si="31"/>
        <v>59864.093163829639</v>
      </c>
      <c r="G165" s="6">
        <f t="shared" si="32"/>
        <v>3768157.2175810519</v>
      </c>
      <c r="H165" s="33">
        <f t="shared" si="47"/>
        <v>1.677232898397053E-3</v>
      </c>
      <c r="I165" s="33">
        <f t="shared" si="48"/>
        <v>1.0999176743821897E-4</v>
      </c>
      <c r="J165" s="6">
        <f t="shared" si="49"/>
        <v>262.45048962991223</v>
      </c>
      <c r="K165" s="38">
        <f>IF(J165&lt;$B$10*(A164^$K$49*(MAX(K$58:K164)-A164))^(1/(1+$K$49))*($K$49^(1/(1+$K$49))),IF(J165/A165&gt;D$10,IF(MAX(J$58:J164)&lt;0.99*$B$10*(A164^$K$49*(K164-A164))^(1/(1+$K$49))*($K$49^(1/(1+$K$49))),MAX(K$58:K164),((J165/$B$10)^(1+$K$49)/(A165^($K$49)*$K$49))+A165),MAX(K$58:K164)),((J165/$B$10)^(1+$K$49)/(A165^($K$49)*$K$49))+A165)</f>
        <v>491.00314557141576</v>
      </c>
      <c r="L165" s="33">
        <f>IF(K165&lt;K164,AE164*(MAX(Z$58:Z164)-J164/A164)/(J164/A164/D$10-1)/(1+1*(MAX(Z$58:Z164)-J164/A164)/(J164/A164/D$10-1))+B$3-B$4,AE164*(J165/A165/B$10)/(C$27+J165/A165/B$10))</f>
        <v>-5.3955236674276211E-3</v>
      </c>
      <c r="M165" s="45">
        <f t="shared" si="50"/>
        <v>-1.3653241311970407E-3</v>
      </c>
      <c r="N165" s="46">
        <f t="shared" si="51"/>
        <v>5.123738326683119E-3</v>
      </c>
      <c r="O165" s="37"/>
      <c r="P165" s="37">
        <f t="shared" si="52"/>
        <v>1.6194932550793021E-3</v>
      </c>
      <c r="Q165" s="47">
        <f t="shared" si="33"/>
        <v>3.7584141954860786E-3</v>
      </c>
      <c r="R165" s="6">
        <f t="shared" si="53"/>
        <v>1.6043484983720295</v>
      </c>
      <c r="S165" s="6">
        <f t="shared" si="34"/>
        <v>1.5885526952283751</v>
      </c>
      <c r="T165" s="6">
        <f t="shared" si="54"/>
        <v>5.2896590381219799E-3</v>
      </c>
      <c r="U165" s="48">
        <f t="shared" si="55"/>
        <v>2.6758780212219045E-3</v>
      </c>
      <c r="V165" s="6">
        <f t="shared" si="56"/>
        <v>4.2766736144571249E-3</v>
      </c>
      <c r="W165" s="6">
        <f t="shared" si="57"/>
        <v>6.0398932938311185E-3</v>
      </c>
      <c r="X165" s="30">
        <f t="shared" si="35"/>
        <v>278.86860972568763</v>
      </c>
      <c r="Y165">
        <f t="shared" si="36"/>
        <v>262.45048962991223</v>
      </c>
      <c r="Z165" s="49">
        <f t="shared" si="37"/>
        <v>0.66788738150636351</v>
      </c>
      <c r="AA165" s="46">
        <f t="shared" si="38"/>
        <v>1.6592195097820113</v>
      </c>
      <c r="AB165" s="46">
        <f t="shared" si="39"/>
        <v>-5.487101140998174E-2</v>
      </c>
      <c r="AC165" s="51">
        <f>IF(R$58&gt;=AA$58,B$10,IF(K165&lt;K164,(Z165-D$10)*(1+1.25*(D$10-Z165)/MAX(Z$58:Z165)*B$10)+D$10,B$10))</f>
        <v>1.3370827491589099</v>
      </c>
      <c r="AD165" s="36">
        <f t="shared" si="40"/>
        <v>1.6105650271595693</v>
      </c>
      <c r="AE165" s="50">
        <f t="shared" si="41"/>
        <v>-7.0563610183627751E-2</v>
      </c>
      <c r="AF165" s="46">
        <f t="shared" si="42"/>
        <v>6.0398932938311185E-3</v>
      </c>
      <c r="AG165" s="50">
        <f t="shared" si="43"/>
        <v>278.86860972568763</v>
      </c>
      <c r="AH165" s="6">
        <f t="shared" si="44"/>
        <v>5.2896590381219799E-3</v>
      </c>
      <c r="AI165" s="6"/>
    </row>
    <row r="166" spans="1:35">
      <c r="A166" s="6">
        <f>IF(J165/A165&lt;=0.99*$B$10,IF(A165&gt;A164,IF(D$5&gt;0,$A165+($D$7-$D$3)/401,IF(J165/A165&gt;1.01*D$10,A165-($D$7-$D$3)/401,A165)),IF(D$5&lt;0,$A165+($D$7-$D$3)/401,IF(J165/A165&gt;1.01*D$10,A165-($D$7-$D$3)/401,A165))),IF(K165&gt;$B$6,IF(B$10&gt;D$10,IF(J165/A165&gt;1.01*D$10,A165-($D$7-$D$3)/401,A165),A165),IF(MAX(J$58:J165)&lt;0.99*$B$10*(A165^$K$49*(K165-A165))^(1/(1+$K$49))*($K$49^(1/(1+$K$49))),$A165+($D$7-$D$3)/401,IF(J165/A165&gt;1.01*$D$10,$A165-($D$7-$D$3)/401,A165))))</f>
        <v>393.8290211970081</v>
      </c>
      <c r="B166" s="6">
        <f t="shared" si="29"/>
        <v>281.48706359102431</v>
      </c>
      <c r="C166" s="6">
        <f t="shared" si="45"/>
        <v>0.19343986109202502</v>
      </c>
      <c r="D166" s="6">
        <f t="shared" si="46"/>
        <v>1200.0075881305656</v>
      </c>
      <c r="E166" s="33">
        <f t="shared" si="30"/>
        <v>1.803456114794454E-2</v>
      </c>
      <c r="F166" s="6">
        <f t="shared" si="31"/>
        <v>59996.913287433679</v>
      </c>
      <c r="G166" s="6">
        <f t="shared" si="32"/>
        <v>3774829.0380299306</v>
      </c>
      <c r="H166" s="33">
        <f t="shared" si="47"/>
        <v>1.6893951605234372E-3</v>
      </c>
      <c r="I166" s="33">
        <f t="shared" si="48"/>
        <v>1.123148665291643E-4</v>
      </c>
      <c r="J166" s="6">
        <f t="shared" si="49"/>
        <v>264.63473800896259</v>
      </c>
      <c r="K166" s="38">
        <f>IF(J166&lt;$B$10*(A165^$K$49*(MAX(K$58:K165)-A165))^(1/(1+$K$49))*($K$49^(1/(1+$K$49))),IF(J166/A166&gt;D$10,IF(MAX(J$58:J165)&lt;0.99*$B$10*(A165^$K$49*(K165-A165))^(1/(1+$K$49))*($K$49^(1/(1+$K$49))),MAX(K$58:K165),((J166/$B$10)^(1+$K$49)/(A166^($K$49)*$K$49))+A166),MAX(K$58:K165)),((J166/$B$10)^(1+$K$49)/(A166^($K$49)*$K$49))+A166)</f>
        <v>493.29382208030137</v>
      </c>
      <c r="L166" s="33">
        <f>IF(K166&lt;K165,AE165*(MAX(Z$58:Z165)-J165/A165)/(J165/A165/D$10-1)/(1+1*(MAX(Z$58:Z165)-J165/A165)/(J165/A165/D$10-1))+B$3-B$4,AE165*(J166/A166/B$10)/(C$27+J166/A166/B$10))</f>
        <v>-5.4535314368006722E-3</v>
      </c>
      <c r="M166" s="45">
        <f t="shared" si="50"/>
        <v>-1.3907072762504118E-3</v>
      </c>
      <c r="N166" s="46">
        <f t="shared" si="51"/>
        <v>5.1721445221207538E-3</v>
      </c>
      <c r="O166" s="37"/>
      <c r="P166" s="37">
        <f t="shared" si="52"/>
        <v>1.632805421012281E-3</v>
      </c>
      <c r="Q166" s="47">
        <f t="shared" si="33"/>
        <v>3.7814372458703418E-3</v>
      </c>
      <c r="R166" s="6">
        <f t="shared" si="53"/>
        <v>1.6042902040222928</v>
      </c>
      <c r="S166" s="6">
        <f t="shared" si="34"/>
        <v>1.5884959245128911</v>
      </c>
      <c r="T166" s="6">
        <f t="shared" si="54"/>
        <v>5.3253964207435698E-3</v>
      </c>
      <c r="U166" s="48">
        <f t="shared" si="55"/>
        <v>2.724560894886408E-3</v>
      </c>
      <c r="V166" s="6">
        <f t="shared" si="56"/>
        <v>4.3364633687165664E-3</v>
      </c>
      <c r="W166" s="6">
        <f t="shared" si="57"/>
        <v>6.1115955089644227E-3</v>
      </c>
      <c r="X166" s="30">
        <f t="shared" si="35"/>
        <v>281.48706359102431</v>
      </c>
      <c r="Y166">
        <f t="shared" si="36"/>
        <v>264.63473800896259</v>
      </c>
      <c r="Z166" s="49">
        <f t="shared" si="37"/>
        <v>0.67195337003004241</v>
      </c>
      <c r="AA166" s="46">
        <f t="shared" si="38"/>
        <v>1.6591591375207713</v>
      </c>
      <c r="AB166" s="46">
        <f t="shared" si="39"/>
        <v>-5.4868933498478434E-2</v>
      </c>
      <c r="AC166" s="51">
        <f>IF(R$58&gt;=AA$58,B$10,IF(K166&lt;K165,(Z166-D$10)*(1+1.25*(D$10-Z166)/MAX(Z$58:Z166)*B$10)+D$10,B$10))</f>
        <v>1.3370827491589099</v>
      </c>
      <c r="AD166" s="36">
        <f t="shared" si="40"/>
        <v>1.6066716890744186</v>
      </c>
      <c r="AE166" s="50">
        <f t="shared" si="41"/>
        <v>-7.0923684224447225E-2</v>
      </c>
      <c r="AF166" s="46">
        <f t="shared" si="42"/>
        <v>6.1115955089644227E-3</v>
      </c>
      <c r="AG166" s="50">
        <f t="shared" si="43"/>
        <v>281.48706359102431</v>
      </c>
      <c r="AH166" s="6">
        <f t="shared" si="44"/>
        <v>5.3253964207435698E-3</v>
      </c>
      <c r="AI166" s="6"/>
    </row>
    <row r="167" spans="1:35">
      <c r="A167" s="6">
        <f>IF(J166/A166&lt;=0.99*$B$10,IF(A166&gt;A165,IF(D$5&gt;0,$A166+($D$7-$D$3)/401,IF(J166/A166&gt;1.01*D$10,A166-($D$7-$D$3)/401,A166)),IF(D$5&lt;0,$A166+($D$7-$D$3)/401,IF(J166/A166&gt;1.01*D$10,A166-($D$7-$D$3)/401,A166))),IF(K166&gt;$B$6,IF(B$10&gt;D$10,IF(J166/A166&gt;1.01*D$10,A166-($D$7-$D$3)/401,A166),A166),IF(MAX(J$58:J166)&lt;0.99*$B$10*(A166^$K$49*(K166-A166))^(1/(1+$K$49))*($K$49^(1/(1+$K$49))),$A166+($D$7-$D$3)/401,IF(J166/A166&gt;1.01*$D$10,$A166-($D$7-$D$3)/401,A166))))</f>
        <v>394.70183915212033</v>
      </c>
      <c r="B167" s="6">
        <f t="shared" si="29"/>
        <v>284.10551745636099</v>
      </c>
      <c r="C167" s="6">
        <f t="shared" si="45"/>
        <v>0.19586503664134564</v>
      </c>
      <c r="D167" s="6">
        <f t="shared" si="46"/>
        <v>1226.5322991877745</v>
      </c>
      <c r="E167" s="33">
        <f t="shared" si="30"/>
        <v>1.8035199108277469E-2</v>
      </c>
      <c r="F167" s="6">
        <f t="shared" si="31"/>
        <v>60129.733411037705</v>
      </c>
      <c r="G167" s="6">
        <f t="shared" si="32"/>
        <v>3781500.8584788074</v>
      </c>
      <c r="H167" s="33">
        <f t="shared" si="47"/>
        <v>1.7015035434796353E-3</v>
      </c>
      <c r="I167" s="33">
        <f t="shared" si="48"/>
        <v>1.1465711044626029E-4</v>
      </c>
      <c r="J167" s="6">
        <f t="shared" si="49"/>
        <v>266.81413481578477</v>
      </c>
      <c r="K167" s="38">
        <f>IF(J167&lt;$B$10*(A166^$K$49*(MAX(K$58:K166)-A166))^(1/(1+$K$49))*($K$49^(1/(1+$K$49))),IF(J167/A167&gt;D$10,IF(MAX(J$58:J166)&lt;0.99*$B$10*(A166^$K$49*(K166-A166))^(1/(1+$K$49))*($K$49^(1/(1+$K$49))),MAX(K$58:K166),((J167/$B$10)^(1+$K$49)/(A167^($K$49)*$K$49))+A167),MAX(K$58:K166)),((J167/$B$10)^(1+$K$49)/(A167^($K$49)*$K$49))+A167)</f>
        <v>495.58808116784598</v>
      </c>
      <c r="L167" s="33">
        <f>IF(K167&lt;K166,AE166*(MAX(Z$58:Z166)-J166/A166)/(J166/A166/D$10-1)/(1+1*(MAX(Z$58:Z166)-J166/A166)/(J166/A166/D$10-1))+B$3-B$4,AE166*(J167/A167/B$10)/(C$27+J167/A167/B$10))</f>
        <v>-5.5117222321690567E-3</v>
      </c>
      <c r="M167" s="45">
        <f t="shared" si="50"/>
        <v>-1.4162822590216403E-3</v>
      </c>
      <c r="N167" s="46">
        <f t="shared" si="51"/>
        <v>5.2204016384297712E-3</v>
      </c>
      <c r="O167" s="37"/>
      <c r="P167" s="37">
        <f t="shared" si="52"/>
        <v>1.6460881167037463E-3</v>
      </c>
      <c r="Q167" s="47">
        <f t="shared" si="33"/>
        <v>3.8041193794081307E-3</v>
      </c>
      <c r="R167" s="6">
        <f t="shared" si="53"/>
        <v>1.604232505999071</v>
      </c>
      <c r="S167" s="6">
        <f t="shared" si="34"/>
        <v>1.588439734537789</v>
      </c>
      <c r="T167" s="6">
        <f t="shared" si="54"/>
        <v>5.3607694892135946E-3</v>
      </c>
      <c r="U167" s="48">
        <f t="shared" si="55"/>
        <v>2.7735848986934477E-3</v>
      </c>
      <c r="V167" s="6">
        <f t="shared" si="56"/>
        <v>4.3965355010537489E-3</v>
      </c>
      <c r="W167" s="6">
        <f t="shared" si="57"/>
        <v>6.1834586641249471E-3</v>
      </c>
      <c r="X167" s="30">
        <f t="shared" si="35"/>
        <v>284.10551745636099</v>
      </c>
      <c r="Y167">
        <f t="shared" si="36"/>
        <v>266.81413481578477</v>
      </c>
      <c r="Z167" s="49">
        <f t="shared" si="37"/>
        <v>0.6759890842894023</v>
      </c>
      <c r="AA167" s="46">
        <f t="shared" si="38"/>
        <v>1.6590989011001152</v>
      </c>
      <c r="AB167" s="46">
        <f t="shared" si="39"/>
        <v>-5.4866395101044185E-2</v>
      </c>
      <c r="AC167" s="51">
        <f>IF(R$58&gt;=AA$58,B$10,IF(K167&lt;K166,(Z167-D$10)*(1+1.25*(D$10-Z167)/MAX(Z$58:Z167)*B$10)+D$10,B$10))</f>
        <v>1.3370827491589099</v>
      </c>
      <c r="AD167" s="36">
        <f t="shared" si="40"/>
        <v>1.6028028209047249</v>
      </c>
      <c r="AE167" s="50">
        <f t="shared" si="41"/>
        <v>-7.1285418910026821E-2</v>
      </c>
      <c r="AF167" s="46">
        <f t="shared" si="42"/>
        <v>6.1834586641249471E-3</v>
      </c>
      <c r="AG167" s="50">
        <f t="shared" si="43"/>
        <v>284.10551745636099</v>
      </c>
      <c r="AH167" s="6">
        <f t="shared" si="44"/>
        <v>5.3607694892135946E-3</v>
      </c>
      <c r="AI167" s="6"/>
    </row>
    <row r="168" spans="1:35">
      <c r="A168" s="6">
        <f>IF(J167/A167&lt;=0.99*$B$10,IF(A167&gt;A166,IF(D$5&gt;0,$A167+($D$7-$D$3)/401,IF(J167/A167&gt;1.01*D$10,A167-($D$7-$D$3)/401,A167)),IF(D$5&lt;0,$A167+($D$7-$D$3)/401,IF(J167/A167&gt;1.01*D$10,A167-($D$7-$D$3)/401,A167))),IF(K167&gt;$B$6,IF(B$10&gt;D$10,IF(J167/A167&gt;1.01*D$10,A167-($D$7-$D$3)/401,A167),A167),IF(MAX(J$58:J167)&lt;0.99*$B$10*(A167^$K$49*(K167-A167))^(1/(1+$K$49))*($K$49^(1/(1+$K$49))),$A167+($D$7-$D$3)/401,IF(J167/A167&gt;1.01*$D$10,$A167-($D$7-$D$3)/401,A167))))</f>
        <v>395.57465710723255</v>
      </c>
      <c r="B168" s="6">
        <f t="shared" si="29"/>
        <v>286.72397132169766</v>
      </c>
      <c r="C168" s="6">
        <f t="shared" si="45"/>
        <v>0.19828401982044916</v>
      </c>
      <c r="D168" s="6">
        <f t="shared" si="46"/>
        <v>1253.318287913758</v>
      </c>
      <c r="E168" s="33">
        <f t="shared" si="30"/>
        <v>1.8035830530911061E-2</v>
      </c>
      <c r="F168" s="6">
        <f t="shared" si="31"/>
        <v>60262.553534641753</v>
      </c>
      <c r="G168" s="6">
        <f t="shared" si="32"/>
        <v>3788172.6789276861</v>
      </c>
      <c r="H168" s="33">
        <f t="shared" si="47"/>
        <v>1.7135584904852366E-3</v>
      </c>
      <c r="I168" s="33">
        <f t="shared" si="48"/>
        <v>1.1701825308322188E-4</v>
      </c>
      <c r="J168" s="6">
        <f t="shared" si="49"/>
        <v>268.98871706497778</v>
      </c>
      <c r="K168" s="38">
        <f>IF(J168&lt;$B$10*(A167^$K$49*(MAX(K$58:K167)-A167))^(1/(1+$K$49))*($K$49^(1/(1+$K$49))),IF(J168/A168&gt;D$10,IF(MAX(J$58:J167)&lt;0.99*$B$10*(A167^$K$49*(K167-A167))^(1/(1+$K$49))*($K$49^(1/(1+$K$49))),MAX(K$58:K167),((J168/$B$10)^(1+$K$49)/(A168^($K$49)*$K$49))+A168),MAX(K$58:K167)),((J168/$B$10)^(1+$K$49)/(A168^($K$49)*$K$49))+A168)</f>
        <v>497.88583757028277</v>
      </c>
      <c r="L168" s="33">
        <f>IF(K168&lt;K167,AE167*(MAX(Z$58:Z167)-J167/A167)/(J167/A167/D$10-1)/(1+1*(MAX(Z$58:Z167)-J167/A167)/(J167/A167/D$10-1))+B$3-B$4,AE167*(J168/A168/B$10)/(C$27+J168/A168/B$10))</f>
        <v>-5.570096393227867E-3</v>
      </c>
      <c r="M168" s="45">
        <f t="shared" si="50"/>
        <v>-1.4420478567053437E-3</v>
      </c>
      <c r="N168" s="46">
        <f t="shared" si="51"/>
        <v>5.2685089236531122E-3</v>
      </c>
      <c r="O168" s="37"/>
      <c r="P168" s="37">
        <f t="shared" si="52"/>
        <v>1.659341472346895E-3</v>
      </c>
      <c r="Q168" s="47">
        <f t="shared" si="33"/>
        <v>3.8264610669477683E-3</v>
      </c>
      <c r="R168" s="6">
        <f t="shared" si="53"/>
        <v>1.6041754032737447</v>
      </c>
      <c r="S168" s="6">
        <f t="shared" si="34"/>
        <v>1.5883841243013341</v>
      </c>
      <c r="T168" s="6">
        <f t="shared" si="54"/>
        <v>5.395778835332112E-3</v>
      </c>
      <c r="U168" s="48">
        <f t="shared" si="55"/>
        <v>2.8229477637738551E-3</v>
      </c>
      <c r="V168" s="6">
        <f t="shared" si="56"/>
        <v>4.4568882143475727E-3</v>
      </c>
      <c r="W168" s="6">
        <f t="shared" si="57"/>
        <v>6.2554811594582767E-3</v>
      </c>
      <c r="X168" s="30">
        <f t="shared" si="35"/>
        <v>286.72397132169766</v>
      </c>
      <c r="Y168">
        <f t="shared" si="36"/>
        <v>268.98871706497778</v>
      </c>
      <c r="Z168" s="49">
        <f t="shared" si="37"/>
        <v>0.67999481825262686</v>
      </c>
      <c r="AA168" s="46">
        <f t="shared" si="38"/>
        <v>1.6590387999150176</v>
      </c>
      <c r="AB168" s="46">
        <f t="shared" si="39"/>
        <v>-5.4863396641272821E-2</v>
      </c>
      <c r="AC168" s="51">
        <f>IF(R$58&gt;=AA$58,B$10,IF(K168&lt;K167,(Z168-D$10)*(1+1.25*(D$10-Z168)/MAX(Z$58:Z168)*B$10)+D$10,B$10))</f>
        <v>1.3370827491589099</v>
      </c>
      <c r="AD168" s="36">
        <f t="shared" si="40"/>
        <v>1.5989584402047157</v>
      </c>
      <c r="AE168" s="50">
        <f t="shared" si="41"/>
        <v>-7.1648804397642013E-2</v>
      </c>
      <c r="AF168" s="46">
        <f t="shared" si="42"/>
        <v>6.2554811594582767E-3</v>
      </c>
      <c r="AG168" s="50">
        <f t="shared" si="43"/>
        <v>286.72397132169766</v>
      </c>
      <c r="AH168" s="6">
        <f t="shared" si="44"/>
        <v>5.395778835332112E-3</v>
      </c>
      <c r="AI168" s="6"/>
    </row>
    <row r="169" spans="1:35">
      <c r="A169" s="6">
        <f>IF(J168/A168&lt;=0.99*$B$10,IF(A168&gt;A167,IF(D$5&gt;0,$A168+($D$7-$D$3)/401,IF(J168/A168&gt;1.01*D$10,A168-($D$7-$D$3)/401,A168)),IF(D$5&lt;0,$A168+($D$7-$D$3)/401,IF(J168/A168&gt;1.01*D$10,A168-($D$7-$D$3)/401,A168))),IF(K168&gt;$B$6,IF(B$10&gt;D$10,IF(J168/A168&gt;1.01*D$10,A168-($D$7-$D$3)/401,A168),A168),IF(MAX(J$58:J168)&lt;0.99*$B$10*(A168^$K$49*(K168-A168))^(1/(1+$K$49))*($K$49^(1/(1+$K$49))),$A168+($D$7-$D$3)/401,IF(J168/A168&gt;1.01*$D$10,$A168-($D$7-$D$3)/401,A168))))</f>
        <v>396.44747506234478</v>
      </c>
      <c r="B169" s="6">
        <f t="shared" si="29"/>
        <v>289.34242518703434</v>
      </c>
      <c r="C169" s="6">
        <f t="shared" si="45"/>
        <v>0.20069651276284053</v>
      </c>
      <c r="D169" s="6">
        <f t="shared" si="46"/>
        <v>1280.363515953351</v>
      </c>
      <c r="E169" s="33">
        <f t="shared" si="30"/>
        <v>1.8036455426678189E-2</v>
      </c>
      <c r="F169" s="6">
        <f t="shared" si="31"/>
        <v>60395.373658245779</v>
      </c>
      <c r="G169" s="6">
        <f t="shared" si="32"/>
        <v>3794844.4993765634</v>
      </c>
      <c r="H169" s="33">
        <f t="shared" si="47"/>
        <v>1.7255604431785886E-3</v>
      </c>
      <c r="I169" s="33">
        <f t="shared" si="48"/>
        <v>1.1939804850895457E-4</v>
      </c>
      <c r="J169" s="6">
        <f t="shared" si="49"/>
        <v>271.15852201508784</v>
      </c>
      <c r="K169" s="38">
        <f>IF(J169&lt;$B$10*(A168^$K$49*(MAX(K$58:K168)-A168))^(1/(1+$K$49))*($K$49^(1/(1+$K$49))),IF(J169/A169&gt;D$10,IF(MAX(J$58:J168)&lt;0.99*$B$10*(A168^$K$49*(K168-A168))^(1/(1+$K$49))*($K$49^(1/(1+$K$49))),MAX(K$58:K168),((J169/$B$10)^(1+$K$49)/(A169^($K$49)*$K$49))+A169),MAX(K$58:K168)),((J169/$B$10)^(1+$K$49)/(A169^($K$49)*$K$49))+A169)</f>
        <v>500.18700806713161</v>
      </c>
      <c r="L169" s="33">
        <f>IF(K169&lt;K168,AE168*(MAX(Z$58:Z168)-J168/A168)/(J168/A168/D$10-1)/(1+1*(MAX(Z$58:Z168)-J168/A168)/(J168/A168/D$10-1))+B$3-B$4,AE168*(J169/A169/B$10)/(C$27+J169/A169/B$10))</f>
        <v>-5.6286542661160002E-3</v>
      </c>
      <c r="M169" s="45">
        <f t="shared" si="50"/>
        <v>-1.4680028622758568E-3</v>
      </c>
      <c r="N169" s="46">
        <f t="shared" si="51"/>
        <v>5.3164656900792015E-3</v>
      </c>
      <c r="O169" s="37"/>
      <c r="P169" s="37">
        <f t="shared" si="52"/>
        <v>1.6725656172740778E-3</v>
      </c>
      <c r="Q169" s="47">
        <f t="shared" si="33"/>
        <v>3.8484628278033445E-3</v>
      </c>
      <c r="R169" s="6">
        <f t="shared" si="53"/>
        <v>1.6041188947421301</v>
      </c>
      <c r="S169" s="6">
        <f t="shared" si="34"/>
        <v>1.5883290927282023</v>
      </c>
      <c r="T169" s="6">
        <f t="shared" si="54"/>
        <v>5.4304250977127624E-3</v>
      </c>
      <c r="U169" s="48">
        <f t="shared" si="55"/>
        <v>2.8726472693671144E-3</v>
      </c>
      <c r="V169" s="6">
        <f t="shared" si="56"/>
        <v>4.5175197571760131E-3</v>
      </c>
      <c r="W169" s="6">
        <f t="shared" si="57"/>
        <v>6.3276614564136005E-3</v>
      </c>
      <c r="X169" s="30">
        <f t="shared" si="35"/>
        <v>289.34242518703434</v>
      </c>
      <c r="Y169">
        <f t="shared" si="36"/>
        <v>271.15852201508784</v>
      </c>
      <c r="Z169" s="49">
        <f t="shared" si="37"/>
        <v>0.68397086391443362</v>
      </c>
      <c r="AA169" s="46">
        <f t="shared" si="38"/>
        <v>1.6589788333644759</v>
      </c>
      <c r="AB169" s="46">
        <f t="shared" si="39"/>
        <v>-5.4859938622345839E-2</v>
      </c>
      <c r="AC169" s="51">
        <f>IF(R$58&gt;=AA$58,B$10,IF(K169&lt;K168,(Z169-D$10)*(1+1.25*(D$10-Z169)/MAX(Z$58:Z169)*B$10)+D$10,B$10))</f>
        <v>1.3370827491589099</v>
      </c>
      <c r="AD169" s="36">
        <f t="shared" si="40"/>
        <v>1.5951385540667766</v>
      </c>
      <c r="AE169" s="50">
        <f t="shared" si="41"/>
        <v>-7.2013831228368436E-2</v>
      </c>
      <c r="AF169" s="46">
        <f t="shared" si="42"/>
        <v>6.3276614564136005E-3</v>
      </c>
      <c r="AG169" s="50">
        <f t="shared" si="43"/>
        <v>289.34242518703434</v>
      </c>
      <c r="AH169" s="6">
        <f t="shared" si="44"/>
        <v>5.4304250977127624E-3</v>
      </c>
      <c r="AI169" s="6"/>
    </row>
    <row r="170" spans="1:35">
      <c r="A170" s="6">
        <f>IF(J169/A169&lt;=0.99*$B$10,IF(A169&gt;A168,IF(D$5&gt;0,$A169+($D$7-$D$3)/401,IF(J169/A169&gt;1.01*D$10,A169-($D$7-$D$3)/401,A169)),IF(D$5&lt;0,$A169+($D$7-$D$3)/401,IF(J169/A169&gt;1.01*D$10,A169-($D$7-$D$3)/401,A169))),IF(K169&gt;$B$6,IF(B$10&gt;D$10,IF(J169/A169&gt;1.01*D$10,A169-($D$7-$D$3)/401,A169),A169),IF(MAX(J$58:J169)&lt;0.99*$B$10*(A169^$K$49*(K169-A169))^(1/(1+$K$49))*($K$49^(1/(1+$K$49))),$A169+($D$7-$D$3)/401,IF(J169/A169&gt;1.01*$D$10,$A169-($D$7-$D$3)/401,A169))))</f>
        <v>397.320293017457</v>
      </c>
      <c r="B170" s="6">
        <f t="shared" si="29"/>
        <v>291.96087905237101</v>
      </c>
      <c r="C170" s="6">
        <f t="shared" si="45"/>
        <v>0.20310222628312619</v>
      </c>
      <c r="D170" s="6">
        <f t="shared" si="46"/>
        <v>1307.6659334724604</v>
      </c>
      <c r="E170" s="33">
        <f t="shared" si="30"/>
        <v>1.8037073807222352E-2</v>
      </c>
      <c r="F170" s="6">
        <f t="shared" si="31"/>
        <v>60528.193781849819</v>
      </c>
      <c r="G170" s="6">
        <f t="shared" si="32"/>
        <v>3801516.3198254411</v>
      </c>
      <c r="H170" s="33">
        <f t="shared" si="47"/>
        <v>1.7375098414976636E-3</v>
      </c>
      <c r="I170" s="33">
        <f t="shared" si="48"/>
        <v>1.2179625108120708E-4</v>
      </c>
      <c r="J170" s="6">
        <f t="shared" si="49"/>
        <v>273.32358714450311</v>
      </c>
      <c r="K170" s="38">
        <f>IF(J170&lt;$B$10*(A169^$K$49*(MAX(K$58:K169)-A169))^(1/(1+$K$49))*($K$49^(1/(1+$K$49))),IF(J170/A170&gt;D$10,IF(MAX(J$58:J169)&lt;0.99*$B$10*(A169^$K$49*(K169-A169))^(1/(1+$K$49))*($K$49^(1/(1+$K$49))),MAX(K$58:K169),((J170/$B$10)^(1+$K$49)/(A170^($K$49)*$K$49))+A170),MAX(K$58:K169)),((J170/$B$10)^(1+$K$49)/(A170^($K$49)*$K$49))+A170)</f>
        <v>502.49151144264243</v>
      </c>
      <c r="L170" s="33">
        <f>IF(K170&lt;K169,AE169*(MAX(Z$58:Z169)-J169/A169)/(J169/A169/D$10-1)/(1+1*(MAX(Z$58:Z169)-J169/A169)/(J169/A169/D$10-1))+B$3-B$4,AE169*(J170/A170/B$10)/(C$27+J170/A170/B$10))</f>
        <v>-5.6873962040592859E-3</v>
      </c>
      <c r="M170" s="45">
        <f t="shared" si="50"/>
        <v>-1.4941460846449369E-3</v>
      </c>
      <c r="N170" s="46">
        <f t="shared" si="51"/>
        <v>5.3642713119988377E-3</v>
      </c>
      <c r="O170" s="37"/>
      <c r="P170" s="37">
        <f t="shared" si="52"/>
        <v>1.6857606799643705E-3</v>
      </c>
      <c r="Q170" s="47">
        <f t="shared" si="33"/>
        <v>3.8701252273539008E-3</v>
      </c>
      <c r="R170" s="6">
        <f t="shared" si="53"/>
        <v>1.6040629792283267</v>
      </c>
      <c r="S170" s="6">
        <f t="shared" si="34"/>
        <v>1.588274638673228</v>
      </c>
      <c r="T170" s="6">
        <f t="shared" si="54"/>
        <v>5.4647089594285683E-3</v>
      </c>
      <c r="U170" s="48">
        <f t="shared" si="55"/>
        <v>2.9226812428088077E-3</v>
      </c>
      <c r="V170" s="6">
        <f t="shared" si="56"/>
        <v>4.5784284236886222E-3</v>
      </c>
      <c r="W170" s="6">
        <f t="shared" si="57"/>
        <v>6.3999980768314783E-3</v>
      </c>
      <c r="X170" s="30">
        <f t="shared" si="35"/>
        <v>291.96087905237101</v>
      </c>
      <c r="Y170">
        <f t="shared" si="36"/>
        <v>273.32358714450311</v>
      </c>
      <c r="Z170" s="49">
        <f t="shared" si="37"/>
        <v>0.68791751125708078</v>
      </c>
      <c r="AA170" s="46">
        <f t="shared" si="38"/>
        <v>1.658919000851474</v>
      </c>
      <c r="AB170" s="46">
        <f t="shared" si="39"/>
        <v>-5.4856021623147289E-2</v>
      </c>
      <c r="AC170" s="51">
        <f>IF(R$58&gt;=AA$58,B$10,IF(K170&lt;K169,(Z170-D$10)*(1+1.25*(D$10-Z170)/MAX(Z$58:Z170)*B$10)+D$10,B$10))</f>
        <v>1.3370827491589099</v>
      </c>
      <c r="AD170" s="36">
        <f t="shared" si="40"/>
        <v>1.5913431596005325</v>
      </c>
      <c r="AE170" s="50">
        <f t="shared" si="41"/>
        <v>-7.2380490321565849E-2</v>
      </c>
      <c r="AF170" s="46">
        <f t="shared" si="42"/>
        <v>6.3999980768314783E-3</v>
      </c>
      <c r="AG170" s="50">
        <f t="shared" si="43"/>
        <v>291.96087905237101</v>
      </c>
      <c r="AH170" s="6">
        <f t="shared" si="44"/>
        <v>5.4647089594285683E-3</v>
      </c>
      <c r="AI170" s="6"/>
    </row>
    <row r="171" spans="1:35">
      <c r="A171" s="6">
        <f>IF(J170/A170&lt;=0.99*$B$10,IF(A170&gt;A169,IF(D$5&gt;0,$A170+($D$7-$D$3)/401,IF(J170/A170&gt;1.01*D$10,A170-($D$7-$D$3)/401,A170)),IF(D$5&lt;0,$A170+($D$7-$D$3)/401,IF(J170/A170&gt;1.01*D$10,A170-($D$7-$D$3)/401,A170))),IF(K170&gt;$B$6,IF(B$10&gt;D$10,IF(J170/A170&gt;1.01*D$10,A170-($D$7-$D$3)/401,A170),A170),IF(MAX(J$58:J170)&lt;0.99*$B$10*(A170^$K$49*(K170-A170))^(1/(1+$K$49))*($K$49^(1/(1+$K$49))),$A170+($D$7-$D$3)/401,IF(J170/A170&gt;1.01*$D$10,$A170-($D$7-$D$3)/401,A170))))</f>
        <v>398.19311097256923</v>
      </c>
      <c r="B171" s="6">
        <f t="shared" si="29"/>
        <v>294.57933291770769</v>
      </c>
      <c r="C171" s="6">
        <f t="shared" si="45"/>
        <v>0.20550087984471899</v>
      </c>
      <c r="D171" s="6">
        <f t="shared" si="46"/>
        <v>1335.2234804290902</v>
      </c>
      <c r="E171" s="33">
        <f t="shared" si="30"/>
        <v>1.8037685684956641E-2</v>
      </c>
      <c r="F171" s="6">
        <f t="shared" si="31"/>
        <v>60661.013905453845</v>
      </c>
      <c r="G171" s="6">
        <f t="shared" si="32"/>
        <v>3808188.1402743193</v>
      </c>
      <c r="H171" s="33">
        <f t="shared" si="47"/>
        <v>1.7494071235659408E-3</v>
      </c>
      <c r="I171" s="33">
        <f t="shared" si="48"/>
        <v>1.242126155559925E-4</v>
      </c>
      <c r="J171" s="6">
        <f t="shared" si="49"/>
        <v>275.48395012802115</v>
      </c>
      <c r="K171" s="38">
        <f>IF(J171&lt;$B$10*(A170^$K$49*(MAX(K$58:K170)-A170))^(1/(1+$K$49))*($K$49^(1/(1+$K$49))),IF(J171/A171&gt;D$10,IF(MAX(J$58:J170)&lt;0.99*$B$10*(A170^$K$49*(K170-A170))^(1/(1+$K$49))*($K$49^(1/(1+$K$49))),MAX(K$58:K170),((J171/$B$10)^(1+$K$49)/(A171^($K$49)*$K$49))+A171),MAX(K$58:K170)),((J171/$B$10)^(1+$K$49)/(A171^($K$49)*$K$49))+A171)</f>
        <v>504.79926844737861</v>
      </c>
      <c r="L171" s="33">
        <f>IF(K171&lt;K170,AE170*(MAX(Z$58:Z170)-J170/A170)/(J170/A170/D$10-1)/(1+1*(MAX(Z$58:Z170)-J170/A170)/(J170/A170/D$10-1))+B$3-B$4,AE170*(J171/A171/B$10)/(C$27+J171/A171/B$10))</f>
        <v>-5.7463225679779406E-3</v>
      </c>
      <c r="M171" s="45">
        <f t="shared" si="50"/>
        <v>-1.5204763487999856E-3</v>
      </c>
      <c r="N171" s="46">
        <f t="shared" si="51"/>
        <v>5.4119252235175688E-3</v>
      </c>
      <c r="O171" s="37"/>
      <c r="P171" s="37">
        <f t="shared" si="52"/>
        <v>1.6989267880510646E-3</v>
      </c>
      <c r="Q171" s="47">
        <f t="shared" si="33"/>
        <v>3.8914488747175831E-3</v>
      </c>
      <c r="R171" s="6">
        <f t="shared" si="53"/>
        <v>1.6040076554884461</v>
      </c>
      <c r="S171" s="6">
        <f t="shared" si="34"/>
        <v>1.5882207609250338</v>
      </c>
      <c r="T171" s="6">
        <f t="shared" si="54"/>
        <v>5.4986311457320752E-3</v>
      </c>
      <c r="U171" s="48">
        <f t="shared" si="55"/>
        <v>2.9730475594826554E-3</v>
      </c>
      <c r="V171" s="6">
        <f t="shared" si="56"/>
        <v>4.639612553449109E-3</v>
      </c>
      <c r="W171" s="6">
        <f t="shared" si="57"/>
        <v>6.4724896020264674E-3</v>
      </c>
      <c r="X171" s="30">
        <f t="shared" si="35"/>
        <v>294.57933291770769</v>
      </c>
      <c r="Y171">
        <f t="shared" si="36"/>
        <v>275.48395012802115</v>
      </c>
      <c r="Z171" s="49">
        <f t="shared" si="37"/>
        <v>0.69183504821357578</v>
      </c>
      <c r="AA171" s="46">
        <f t="shared" si="38"/>
        <v>1.6588593017829469</v>
      </c>
      <c r="AB171" s="46">
        <f t="shared" si="39"/>
        <v>-5.4851646294500789E-2</v>
      </c>
      <c r="AC171" s="51">
        <f>IF(R$58&gt;=AA$58,B$10,IF(K171&lt;K170,(Z171-D$10)*(1+1.25*(D$10-Z171)/MAX(Z$58:Z171)*B$10)+D$10,B$10))</f>
        <v>1.3370827491589099</v>
      </c>
      <c r="AD171" s="36">
        <f t="shared" si="40"/>
        <v>1.5875722443961859</v>
      </c>
      <c r="AE171" s="50">
        <f t="shared" si="41"/>
        <v>-7.2748772969412595E-2</v>
      </c>
      <c r="AF171" s="46">
        <f t="shared" si="42"/>
        <v>6.4724896020264674E-3</v>
      </c>
      <c r="AG171" s="50">
        <f t="shared" si="43"/>
        <v>294.57933291770769</v>
      </c>
      <c r="AH171" s="6">
        <f t="shared" si="44"/>
        <v>5.4986311457320752E-3</v>
      </c>
      <c r="AI171" s="6"/>
    </row>
    <row r="172" spans="1:35">
      <c r="A172" s="6">
        <f>IF(J171/A171&lt;=0.99*$B$10,IF(A171&gt;A170,IF(D$5&gt;0,$A171+($D$7-$D$3)/401,IF(J171/A171&gt;1.01*D$10,A171-($D$7-$D$3)/401,A171)),IF(D$5&lt;0,$A171+($D$7-$D$3)/401,IF(J171/A171&gt;1.01*D$10,A171-($D$7-$D$3)/401,A171))),IF(K171&gt;$B$6,IF(B$10&gt;D$10,IF(J171/A171&gt;1.01*D$10,A171-($D$7-$D$3)/401,A171),A171),IF(MAX(J$58:J171)&lt;0.99*$B$10*(A171^$K$49*(K171-A171))^(1/(1+$K$49))*($K$49^(1/(1+$K$49))),$A171+($D$7-$D$3)/401,IF(J171/A171&gt;1.01*$D$10,$A171-($D$7-$D$3)/401,A171))))</f>
        <v>399.06592892768145</v>
      </c>
      <c r="B172" s="6">
        <f t="shared" si="29"/>
        <v>297.19778678304436</v>
      </c>
      <c r="C172" s="6">
        <f t="shared" si="45"/>
        <v>0.20789220152042509</v>
      </c>
      <c r="D172" s="6">
        <f t="shared" si="46"/>
        <v>1363.0340878076095</v>
      </c>
      <c r="E172" s="33">
        <f t="shared" si="30"/>
        <v>1.8038291073023988E-2</v>
      </c>
      <c r="F172" s="6">
        <f t="shared" si="31"/>
        <v>60793.834029057885</v>
      </c>
      <c r="G172" s="6">
        <f t="shared" si="32"/>
        <v>3814859.9607231966</v>
      </c>
      <c r="H172" s="33">
        <f t="shared" si="47"/>
        <v>1.7612527255832201E-3</v>
      </c>
      <c r="I172" s="33">
        <f t="shared" si="48"/>
        <v>1.2664689719283376E-4</v>
      </c>
      <c r="J172" s="6">
        <f t="shared" si="49"/>
        <v>277.63964881408708</v>
      </c>
      <c r="K172" s="38">
        <f>IF(J172&lt;$B$10*(A171^$K$49*(MAX(K$58:K171)-A171))^(1/(1+$K$49))*($K$49^(1/(1+$K$49))),IF(J172/A172&gt;D$10,IF(MAX(J$58:J171)&lt;0.99*$B$10*(A171^$K$49*(K171-A171))^(1/(1+$K$49))*($K$49^(1/(1+$K$49))),MAX(K$58:K171),((J172/$B$10)^(1+$K$49)/(A172^($K$49)*$K$49))+A172),MAX(K$58:K171)),((J172/$B$10)^(1+$K$49)/(A172^($K$49)*$K$49))+A172)</f>
        <v>507.11020175997248</v>
      </c>
      <c r="L172" s="33">
        <f>IF(K172&lt;K171,AE171*(MAX(Z$58:Z171)-J171/A171)/(J171/A171/D$10-1)/(1+1*(MAX(Z$58:Z171)-J171/A171)/(J171/A171/D$10-1))+B$3-B$4,AE171*(J172/A172/B$10)/(C$27+J172/A172/B$10))</f>
        <v>-5.8054337270599969E-3</v>
      </c>
      <c r="M172" s="45">
        <f t="shared" si="50"/>
        <v>-1.5469924959236405E-3</v>
      </c>
      <c r="N172" s="46">
        <f t="shared" si="51"/>
        <v>5.4594269164230649E-3</v>
      </c>
      <c r="O172" s="37"/>
      <c r="P172" s="37">
        <f t="shared" si="52"/>
        <v>1.7120640683290745E-3</v>
      </c>
      <c r="Q172" s="47">
        <f t="shared" si="33"/>
        <v>3.9124344204994246E-3</v>
      </c>
      <c r="R172" s="6">
        <f t="shared" si="53"/>
        <v>1.6039529222142193</v>
      </c>
      <c r="S172" s="6">
        <f t="shared" si="34"/>
        <v>1.5881674582095449</v>
      </c>
      <c r="T172" s="6">
        <f t="shared" si="54"/>
        <v>5.5321924218470738E-3</v>
      </c>
      <c r="U172" s="48">
        <f t="shared" si="55"/>
        <v>3.0237441427392411E-3</v>
      </c>
      <c r="V172" s="6">
        <f t="shared" si="56"/>
        <v>4.7010705312499875E-3</v>
      </c>
      <c r="W172" s="6">
        <f t="shared" si="57"/>
        <v>6.5451346718656787E-3</v>
      </c>
      <c r="X172" s="30">
        <f t="shared" si="35"/>
        <v>297.19778678304436</v>
      </c>
      <c r="Y172">
        <f t="shared" si="36"/>
        <v>277.63964881408708</v>
      </c>
      <c r="Z172" s="49">
        <f t="shared" si="37"/>
        <v>0.69572376063304775</v>
      </c>
      <c r="AA172" s="46">
        <f t="shared" si="38"/>
        <v>1.6587997355697475</v>
      </c>
      <c r="AB172" s="46">
        <f t="shared" si="39"/>
        <v>-5.4846813355528212E-2</v>
      </c>
      <c r="AC172" s="51">
        <f>IF(R$58&gt;=AA$58,B$10,IF(K172&lt;K171,(Z172-D$10)*(1+1.25*(D$10-Z172)/MAX(Z$58:Z172)*B$10)+D$10,B$10))</f>
        <v>1.3370827491589099</v>
      </c>
      <c r="AD172" s="36">
        <f t="shared" si="40"/>
        <v>1.5838257869724401</v>
      </c>
      <c r="AE172" s="50">
        <f t="shared" si="41"/>
        <v>-7.3118670831495008E-2</v>
      </c>
      <c r="AF172" s="46">
        <f t="shared" si="42"/>
        <v>6.5451346718656787E-3</v>
      </c>
      <c r="AG172" s="50">
        <f t="shared" si="43"/>
        <v>297.19778678304436</v>
      </c>
      <c r="AH172" s="6">
        <f t="shared" si="44"/>
        <v>5.5321924218470738E-3</v>
      </c>
      <c r="AI172" s="6"/>
    </row>
    <row r="173" spans="1:35">
      <c r="A173" s="6">
        <f>IF(J172/A172&lt;=0.99*$B$10,IF(A172&gt;A171,IF(D$5&gt;0,$A172+($D$7-$D$3)/401,IF(J172/A172&gt;1.01*D$10,A172-($D$7-$D$3)/401,A172)),IF(D$5&lt;0,$A172+($D$7-$D$3)/401,IF(J172/A172&gt;1.01*D$10,A172-($D$7-$D$3)/401,A172))),IF(K172&gt;$B$6,IF(B$10&gt;D$10,IF(J172/A172&gt;1.01*D$10,A172-($D$7-$D$3)/401,A172),A172),IF(MAX(J$58:J172)&lt;0.99*$B$10*(A172^$K$49*(K172-A172))^(1/(1+$K$49))*($K$49^(1/(1+$K$49))),$A172+($D$7-$D$3)/401,IF(J172/A172&gt;1.01*$D$10,$A172-($D$7-$D$3)/401,A172))))</f>
        <v>399.93874688279368</v>
      </c>
      <c r="B173" s="6">
        <f t="shared" si="29"/>
        <v>299.81624064838104</v>
      </c>
      <c r="C173" s="6">
        <f t="shared" si="45"/>
        <v>0.21027592794613242</v>
      </c>
      <c r="D173" s="6">
        <f t="shared" si="46"/>
        <v>1391.0956788164469</v>
      </c>
      <c r="E173" s="33">
        <f t="shared" si="30"/>
        <v>1.8038889985258686E-2</v>
      </c>
      <c r="F173" s="6">
        <f t="shared" si="31"/>
        <v>60926.654152661911</v>
      </c>
      <c r="G173" s="6">
        <f t="shared" si="32"/>
        <v>3821531.7811720753</v>
      </c>
      <c r="H173" s="33">
        <f t="shared" si="47"/>
        <v>1.7730470817212888E-3</v>
      </c>
      <c r="I173" s="33">
        <f t="shared" si="48"/>
        <v>1.2909885185589281E-4</v>
      </c>
      <c r="J173" s="6">
        <f t="shared" si="49"/>
        <v>279.79072120269916</v>
      </c>
      <c r="K173" s="38">
        <f>IF(J173&lt;$B$10*(A172^$K$49*(MAX(K$58:K172)-A172))^(1/(1+$K$49))*($K$49^(1/(1+$K$49))),IF(J173/A173&gt;D$10,IF(MAX(J$58:J172)&lt;0.99*$B$10*(A172^$K$49*(K172-A172))^(1/(1+$K$49))*($K$49^(1/(1+$K$49))),MAX(K$58:K172),((J173/$B$10)^(1+$K$49)/(A173^($K$49)*$K$49))+A173),MAX(K$58:K172)),((J173/$B$10)^(1+$K$49)/(A173^($K$49)*$K$49))+A173)</f>
        <v>509.42423594908348</v>
      </c>
      <c r="L173" s="33">
        <f>IF(K173&lt;K172,AE172*(MAX(Z$58:Z172)-J172/A172)/(J172/A172/D$10-1)/(1+1*(MAX(Z$58:Z172)-J172/A172)/(J172/A172/D$10-1))+B$3-B$4,AE172*(J173/A173/B$10)/(C$27+J173/A173/B$10))</f>
        <v>-5.8647300593023064E-3</v>
      </c>
      <c r="M173" s="45">
        <f t="shared" si="50"/>
        <v>-1.5736933834955709E-3</v>
      </c>
      <c r="N173" s="46">
        <f t="shared" si="51"/>
        <v>5.5067759381069569E-3</v>
      </c>
      <c r="O173" s="37"/>
      <c r="P173" s="37">
        <f t="shared" si="52"/>
        <v>1.7251726467622638E-3</v>
      </c>
      <c r="Q173" s="47">
        <f t="shared" si="33"/>
        <v>3.9330825546113855E-3</v>
      </c>
      <c r="R173" s="6">
        <f t="shared" si="53"/>
        <v>1.6038987780364882</v>
      </c>
      <c r="S173" s="6">
        <f t="shared" si="34"/>
        <v>1.5881147291933888</v>
      </c>
      <c r="T173" s="6">
        <f t="shared" si="54"/>
        <v>5.565393590831795E-3</v>
      </c>
      <c r="U173" s="48">
        <f t="shared" si="55"/>
        <v>3.0747689637834409E-3</v>
      </c>
      <c r="V173" s="6">
        <f t="shared" si="56"/>
        <v>4.7628007869011842E-3</v>
      </c>
      <c r="W173" s="6">
        <f t="shared" si="57"/>
        <v>6.6179319838451161E-3</v>
      </c>
      <c r="X173" s="30">
        <f t="shared" si="35"/>
        <v>299.81624064838104</v>
      </c>
      <c r="Y173">
        <f t="shared" si="36"/>
        <v>279.79072120269916</v>
      </c>
      <c r="Z173" s="49">
        <f t="shared" si="37"/>
        <v>0.699583932248242</v>
      </c>
      <c r="AA173" s="46">
        <f t="shared" si="38"/>
        <v>1.6587403016266098</v>
      </c>
      <c r="AB173" s="46">
        <f t="shared" si="39"/>
        <v>-5.4841523590121621E-2</v>
      </c>
      <c r="AC173" s="51">
        <f>IF(R$58&gt;=AA$58,B$10,IF(K173&lt;K172,(Z173-D$10)*(1+1.25*(D$10-Z173)/MAX(Z$58:Z173)*B$10)+D$10,B$10))</f>
        <v>1.3370827491589099</v>
      </c>
      <c r="AD173" s="36">
        <f t="shared" si="40"/>
        <v>1.5801037572093413</v>
      </c>
      <c r="AE173" s="50">
        <f t="shared" si="41"/>
        <v>-7.3490175929445026E-2</v>
      </c>
      <c r="AF173" s="46">
        <f t="shared" si="42"/>
        <v>6.6179319838451161E-3</v>
      </c>
      <c r="AG173" s="50">
        <f t="shared" si="43"/>
        <v>299.81624064838104</v>
      </c>
      <c r="AH173" s="6">
        <f t="shared" si="44"/>
        <v>5.565393590831795E-3</v>
      </c>
      <c r="AI173" s="6"/>
    </row>
    <row r="174" spans="1:35">
      <c r="A174" s="6">
        <f>IF(J173/A173&lt;=0.99*$B$10,IF(A173&gt;A172,IF(D$5&gt;0,$A173+($D$7-$D$3)/401,IF(J173/A173&gt;1.01*D$10,A173-($D$7-$D$3)/401,A173)),IF(D$5&lt;0,$A173+($D$7-$D$3)/401,IF(J173/A173&gt;1.01*D$10,A173-($D$7-$D$3)/401,A173))),IF(K173&gt;$B$6,IF(B$10&gt;D$10,IF(J173/A173&gt;1.01*D$10,A173-($D$7-$D$3)/401,A173),A173),IF(MAX(J$58:J173)&lt;0.99*$B$10*(A173^$K$49*(K173-A173))^(1/(1+$K$49))*($K$49^(1/(1+$K$49))),$A173+($D$7-$D$3)/401,IF(J173/A173&gt;1.01*$D$10,$A173-($D$7-$D$3)/401,A173))))</f>
        <v>400.81156483790591</v>
      </c>
      <c r="B174" s="6">
        <f t="shared" si="29"/>
        <v>302.43469451371772</v>
      </c>
      <c r="C174" s="6">
        <f t="shared" si="45"/>
        <v>0.21265180426783231</v>
      </c>
      <c r="D174" s="6">
        <f t="shared" si="46"/>
        <v>1419.4061700494251</v>
      </c>
      <c r="E174" s="33">
        <f t="shared" si="30"/>
        <v>1.8039482436149171E-2</v>
      </c>
      <c r="F174" s="6">
        <f t="shared" si="31"/>
        <v>61059.474276265952</v>
      </c>
      <c r="G174" s="6">
        <f t="shared" si="32"/>
        <v>3828203.6016209521</v>
      </c>
      <c r="H174" s="33">
        <f t="shared" si="47"/>
        <v>1.7847906240243598E-3</v>
      </c>
      <c r="I174" s="33">
        <f t="shared" si="48"/>
        <v>1.3156823611104571E-4</v>
      </c>
      <c r="J174" s="6">
        <f t="shared" si="49"/>
        <v>281.93720542397824</v>
      </c>
      <c r="K174" s="38">
        <f>IF(J174&lt;$B$10*(A173^$K$49*(MAX(K$58:K173)-A173))^(1/(1+$K$49))*($K$49^(1/(1+$K$49))),IF(J174/A174&gt;D$10,IF(MAX(J$58:J173)&lt;0.99*$B$10*(A173^$K$49*(K173-A173))^(1/(1+$K$49))*($K$49^(1/(1+$K$49))),MAX(K$58:K173),((J174/$B$10)^(1+$K$49)/(A174^($K$49)*$K$49))+A174),MAX(K$58:K173)),((J174/$B$10)^(1+$K$49)/(A174^($K$49)*$K$49))+A174)</f>
        <v>511.74129743558808</v>
      </c>
      <c r="L174" s="33">
        <f>IF(K174&lt;K173,AE173*(MAX(Z$58:Z173)-J173/A173)/(J173/A173/D$10-1)/(1+1*(MAX(Z$58:Z173)-J173/A173)/(J173/A173/D$10-1))+B$3-B$4,AE173*(J174/A174/B$10)/(C$27+J174/A174/B$10))</f>
        <v>-5.9242119520198522E-3</v>
      </c>
      <c r="M174" s="45">
        <f t="shared" si="50"/>
        <v>-1.600577885377294E-3</v>
      </c>
      <c r="N174" s="46">
        <f t="shared" si="51"/>
        <v>5.5539718895405632E-3</v>
      </c>
      <c r="O174" s="37"/>
      <c r="P174" s="37">
        <f t="shared" si="52"/>
        <v>1.7382526484906926E-3</v>
      </c>
      <c r="Q174" s="47">
        <f t="shared" si="33"/>
        <v>3.9533940041632694E-3</v>
      </c>
      <c r="R174" s="6">
        <f t="shared" si="53"/>
        <v>1.6038452215285828</v>
      </c>
      <c r="S174" s="6">
        <f t="shared" si="34"/>
        <v>1.5880625724871842</v>
      </c>
      <c r="T174" s="6">
        <f t="shared" si="54"/>
        <v>5.5982354915117983E-3</v>
      </c>
      <c r="U174" s="48">
        <f t="shared" si="55"/>
        <v>3.1261200415325196E-3</v>
      </c>
      <c r="V174" s="6">
        <f t="shared" si="56"/>
        <v>4.8248017949944618E-3</v>
      </c>
      <c r="W174" s="6">
        <f t="shared" si="57"/>
        <v>6.690880292165061E-3</v>
      </c>
      <c r="X174" s="30">
        <f t="shared" si="35"/>
        <v>302.43469451371772</v>
      </c>
      <c r="Y174">
        <f t="shared" si="36"/>
        <v>281.93720542397824</v>
      </c>
      <c r="Z174" s="49">
        <f t="shared" si="37"/>
        <v>0.70341584464509599</v>
      </c>
      <c r="AA174" s="46">
        <f t="shared" si="38"/>
        <v>1.6586809993721172</v>
      </c>
      <c r="AB174" s="46">
        <f t="shared" si="39"/>
        <v>-5.4835777843534439E-2</v>
      </c>
      <c r="AC174" s="51">
        <f>IF(R$58&gt;=AA$58,B$10,IF(K174&lt;K173,(Z174-D$10)*(1+1.25*(D$10-Z174)/MAX(Z$58:Z174)*B$10)+D$10,B$10))</f>
        <v>1.3370827491589099</v>
      </c>
      <c r="AD174" s="36">
        <f t="shared" si="40"/>
        <v>1.5764061167663772</v>
      </c>
      <c r="AE174" s="50">
        <f t="shared" si="41"/>
        <v>-7.3863280641632653E-2</v>
      </c>
      <c r="AF174" s="46">
        <f t="shared" si="42"/>
        <v>6.690880292165061E-3</v>
      </c>
      <c r="AG174" s="50">
        <f t="shared" si="43"/>
        <v>302.43469451371772</v>
      </c>
      <c r="AH174" s="6">
        <f t="shared" si="44"/>
        <v>5.5982354915117983E-3</v>
      </c>
      <c r="AI174" s="6"/>
    </row>
    <row r="175" spans="1:35">
      <c r="A175" s="6">
        <f>IF(J174/A174&lt;=0.99*$B$10,IF(A174&gt;A173,IF(D$5&gt;0,$A174+($D$7-$D$3)/401,IF(J174/A174&gt;1.01*D$10,A174-($D$7-$D$3)/401,A174)),IF(D$5&lt;0,$A174+($D$7-$D$3)/401,IF(J174/A174&gt;1.01*D$10,A174-($D$7-$D$3)/401,A174))),IF(K174&gt;$B$6,IF(B$10&gt;D$10,IF(J174/A174&gt;1.01*D$10,A174-($D$7-$D$3)/401,A174),A174),IF(MAX(J$58:J174)&lt;0.99*$B$10*(A174^$K$49*(K174-A174))^(1/(1+$K$49))*($K$49^(1/(1+$K$49))),$A174+($D$7-$D$3)/401,IF(J174/A174&gt;1.01*$D$10,$A174-($D$7-$D$3)/401,A174))))</f>
        <v>401.68438279301813</v>
      </c>
      <c r="B175" s="6">
        <f t="shared" si="29"/>
        <v>305.05314837905439</v>
      </c>
      <c r="C175" s="6">
        <f t="shared" si="45"/>
        <v>0.21501958408221292</v>
      </c>
      <c r="D175" s="6">
        <f t="shared" si="46"/>
        <v>1447.9634726109905</v>
      </c>
      <c r="E175" s="33">
        <f t="shared" si="30"/>
        <v>1.8040068440801998E-2</v>
      </c>
      <c r="F175" s="6">
        <f t="shared" si="31"/>
        <v>61192.294399869977</v>
      </c>
      <c r="G175" s="6">
        <f t="shared" si="32"/>
        <v>3834875.4220698308</v>
      </c>
      <c r="H175" s="33">
        <f t="shared" si="47"/>
        <v>1.7964837823141926E-3</v>
      </c>
      <c r="I175" s="33">
        <f t="shared" si="48"/>
        <v>1.3405480731896801E-4</v>
      </c>
      <c r="J175" s="6">
        <f t="shared" si="49"/>
        <v>284.07913971739731</v>
      </c>
      <c r="K175" s="38">
        <f>IF(J175&lt;$B$10*(A174^$K$49*(MAX(K$58:K174)-A174))^(1/(1+$K$49))*($K$49^(1/(1+$K$49))),IF(J175/A175&gt;D$10,IF(MAX(J$58:J174)&lt;0.99*$B$10*(A174^$K$49*(K174-A174))^(1/(1+$K$49))*($K$49^(1/(1+$K$49))),MAX(K$58:K174),((J175/$B$10)^(1+$K$49)/(A175^($K$49)*$K$49))+A175),MAX(K$58:K174)),((J175/$B$10)^(1+$K$49)/(A175^($K$49)*$K$49))+A175)</f>
        <v>514.06131445502854</v>
      </c>
      <c r="L175" s="33">
        <f>IF(K175&lt;K174,AE174*(MAX(Z$58:Z174)-J174/A174)/(J174/A174/D$10-1)/(1+1*(MAX(Z$58:Z174)-J174/A174)/(J174/A174/D$10-1))+B$3-B$4,AE174*(J175/A175/B$10)/(C$27+J175/A175/B$10))</f>
        <v>-5.9838798023251682E-3</v>
      </c>
      <c r="M175" s="45">
        <f t="shared" si="50"/>
        <v>-1.6276448918808039E-3</v>
      </c>
      <c r="N175" s="46">
        <f t="shared" si="51"/>
        <v>5.6010144233038786E-3</v>
      </c>
      <c r="O175" s="37"/>
      <c r="P175" s="37">
        <f t="shared" si="52"/>
        <v>1.751304197837785E-3</v>
      </c>
      <c r="Q175" s="47">
        <f t="shared" si="33"/>
        <v>3.9733695314230748E-3</v>
      </c>
      <c r="R175" s="6">
        <f t="shared" si="53"/>
        <v>1.6037922512095857</v>
      </c>
      <c r="S175" s="6">
        <f t="shared" si="34"/>
        <v>1.5880109866487206</v>
      </c>
      <c r="T175" s="6">
        <f t="shared" si="54"/>
        <v>5.6307189964802133E-3</v>
      </c>
      <c r="U175" s="48">
        <f t="shared" si="55"/>
        <v>3.1777954424467665E-3</v>
      </c>
      <c r="V175" s="6">
        <f t="shared" si="56"/>
        <v>4.8870720746454072E-3</v>
      </c>
      <c r="W175" s="6">
        <f t="shared" si="57"/>
        <v>6.7639784068054785E-3</v>
      </c>
      <c r="X175" s="30">
        <f t="shared" si="35"/>
        <v>305.05314837905439</v>
      </c>
      <c r="Y175">
        <f t="shared" si="36"/>
        <v>284.07913971739731</v>
      </c>
      <c r="Z175" s="49">
        <f t="shared" si="37"/>
        <v>0.70721977723435414</v>
      </c>
      <c r="AA175" s="46">
        <f t="shared" si="38"/>
        <v>1.6586218282286684</v>
      </c>
      <c r="AB175" s="46">
        <f t="shared" si="39"/>
        <v>-5.4829577019082754E-2</v>
      </c>
      <c r="AC175" s="51">
        <f>IF(R$58&gt;=AA$58,B$10,IF(K175&lt;K174,(Z175-D$10)*(1+1.25*(D$10-Z175)/MAX(Z$58:Z175)*B$10)+D$10,B$10))</f>
        <v>1.3370827491589099</v>
      </c>
      <c r="AD175" s="36">
        <f t="shared" si="40"/>
        <v>1.5727328194861658</v>
      </c>
      <c r="AE175" s="50">
        <f t="shared" si="41"/>
        <v>-7.423797769791636E-2</v>
      </c>
      <c r="AF175" s="46">
        <f t="shared" si="42"/>
        <v>6.7639784068054785E-3</v>
      </c>
      <c r="AG175" s="50">
        <f t="shared" si="43"/>
        <v>305.05314837905439</v>
      </c>
      <c r="AH175" s="6">
        <f t="shared" si="44"/>
        <v>5.6307189964802133E-3</v>
      </c>
      <c r="AI175" s="6"/>
    </row>
    <row r="176" spans="1:35">
      <c r="A176" s="6">
        <f>IF(J175/A175&lt;=0.99*$B$10,IF(A175&gt;A174,IF(D$5&gt;0,$A175+($D$7-$D$3)/401,IF(J175/A175&gt;1.01*D$10,A175-($D$7-$D$3)/401,A175)),IF(D$5&lt;0,$A175+($D$7-$D$3)/401,IF(J175/A175&gt;1.01*D$10,A175-($D$7-$D$3)/401,A175))),IF(K175&gt;$B$6,IF(B$10&gt;D$10,IF(J175/A175&gt;1.01*D$10,A175-($D$7-$D$3)/401,A175),A175),IF(MAX(J$58:J175)&lt;0.99*$B$10*(A175^$K$49*(K175-A175))^(1/(1+$K$49))*($K$49^(1/(1+$K$49))),$A175+($D$7-$D$3)/401,IF(J175/A175&gt;1.01*$D$10,$A175-($D$7-$D$3)/401,A175))))</f>
        <v>402.55720074813036</v>
      </c>
      <c r="B176" s="6">
        <f t="shared" si="29"/>
        <v>307.67160224439107</v>
      </c>
      <c r="C176" s="6">
        <f t="shared" si="45"/>
        <v>0.21737902937107195</v>
      </c>
      <c r="D176" s="6">
        <f t="shared" si="46"/>
        <v>1476.7654932056203</v>
      </c>
      <c r="E176" s="33">
        <f t="shared" si="30"/>
        <v>1.8040648014907037E-2</v>
      </c>
      <c r="F176" s="6">
        <f t="shared" si="31"/>
        <v>61325.114523474018</v>
      </c>
      <c r="G176" s="6">
        <f t="shared" si="32"/>
        <v>3841547.2425187086</v>
      </c>
      <c r="H176" s="33">
        <f t="shared" si="47"/>
        <v>1.8081269840998094E-3</v>
      </c>
      <c r="I176" s="33">
        <f t="shared" si="48"/>
        <v>1.3655832372429661E-4</v>
      </c>
      <c r="J176" s="6">
        <f t="shared" si="49"/>
        <v>286.216562411665</v>
      </c>
      <c r="K176" s="38">
        <f>IF(J176&lt;$B$10*(A175^$K$49*(MAX(K$58:K175)-A175))^(1/(1+$K$49))*($K$49^(1/(1+$K$49))),IF(J176/A176&gt;D$10,IF(MAX(J$58:J175)&lt;0.99*$B$10*(A175^$K$49*(K175-A175))^(1/(1+$K$49))*($K$49^(1/(1+$K$49))),MAX(K$58:K175),((J176/$B$10)^(1+$K$49)/(A176^($K$49)*$K$49))+A176),MAX(K$58:K175)),((J176/$B$10)^(1+$K$49)/(A176^($K$49)*$K$49))+A176)</f>
        <v>516.384217020346</v>
      </c>
      <c r="L176" s="33">
        <f>IF(K176&lt;K175,AE175*(MAX(Z$58:Z175)-J175/A175)/(J175/A175/D$10-1)/(1+1*(MAX(Z$58:Z175)-J175/A175)/(J175/A175/D$10-1))+B$3-B$4,AE175*(J176/A176/B$10)/(C$27+J176/A176/B$10))</f>
        <v>-6.0437340175792456E-3</v>
      </c>
      <c r="M176" s="45">
        <f t="shared" si="50"/>
        <v>-1.6548933098217899E-3</v>
      </c>
      <c r="N176" s="46">
        <f t="shared" si="51"/>
        <v>5.6479032416671595E-3</v>
      </c>
      <c r="O176" s="37"/>
      <c r="P176" s="37">
        <f t="shared" si="52"/>
        <v>1.7643274183174193E-3</v>
      </c>
      <c r="Q176" s="47">
        <f t="shared" si="33"/>
        <v>3.9930099318453696E-3</v>
      </c>
      <c r="R176" s="6">
        <f t="shared" si="53"/>
        <v>1.6037398655474868</v>
      </c>
      <c r="S176" s="6">
        <f t="shared" si="34"/>
        <v>1.5879599701860294</v>
      </c>
      <c r="T176" s="6">
        <f t="shared" si="54"/>
        <v>5.6628450101666155E-3</v>
      </c>
      <c r="U176" s="48">
        <f t="shared" si="55"/>
        <v>3.2297932803344869E-3</v>
      </c>
      <c r="V176" s="6">
        <f t="shared" si="56"/>
        <v>4.9496101892146883E-3</v>
      </c>
      <c r="W176" s="6">
        <f t="shared" si="57"/>
        <v>6.8372251926035604E-3</v>
      </c>
      <c r="X176" s="30">
        <f t="shared" si="35"/>
        <v>307.67160224439107</v>
      </c>
      <c r="Y176">
        <f t="shared" si="36"/>
        <v>286.216562411665</v>
      </c>
      <c r="Z176" s="49">
        <f t="shared" si="37"/>
        <v>0.71099600722517764</v>
      </c>
      <c r="AA176" s="46">
        <f t="shared" si="38"/>
        <v>1.6585627876224422</v>
      </c>
      <c r="AB176" s="46">
        <f t="shared" si="39"/>
        <v>-5.4822922074955427E-2</v>
      </c>
      <c r="AC176" s="51">
        <f>IF(R$58&gt;=AA$58,B$10,IF(K176&lt;K175,(Z176-D$10)*(1+1.25*(D$10-Z176)/MAX(Z$58:Z176)*B$10)+D$10,B$10))</f>
        <v>1.3370827491589099</v>
      </c>
      <c r="AD176" s="36">
        <f t="shared" si="40"/>
        <v>1.5690838117840755</v>
      </c>
      <c r="AE176" s="50">
        <f t="shared" si="41"/>
        <v>-7.4614260174443725E-2</v>
      </c>
      <c r="AF176" s="46">
        <f t="shared" si="42"/>
        <v>6.8372251926035604E-3</v>
      </c>
      <c r="AG176" s="50">
        <f t="shared" si="43"/>
        <v>307.67160224439107</v>
      </c>
      <c r="AH176" s="6">
        <f t="shared" si="44"/>
        <v>5.6628450101666155E-3</v>
      </c>
      <c r="AI176" s="6"/>
    </row>
    <row r="177" spans="1:35">
      <c r="A177" s="6">
        <f>IF(J176/A176&lt;=0.99*$B$10,IF(A176&gt;A175,IF(D$5&gt;0,$A176+($D$7-$D$3)/401,IF(J176/A176&gt;1.01*D$10,A176-($D$7-$D$3)/401,A176)),IF(D$5&lt;0,$A176+($D$7-$D$3)/401,IF(J176/A176&gt;1.01*D$10,A176-($D$7-$D$3)/401,A176))),IF(K176&gt;$B$6,IF(B$10&gt;D$10,IF(J176/A176&gt;1.01*D$10,A176-($D$7-$D$3)/401,A176),A176),IF(MAX(J$58:J176)&lt;0.99*$B$10*(A176^$K$49*(K176-A176))^(1/(1+$K$49))*($K$49^(1/(1+$K$49))),$A176+($D$7-$D$3)/401,IF(J176/A176&gt;1.01*$D$10,$A176-($D$7-$D$3)/401,A176))))</f>
        <v>403.43001870324258</v>
      </c>
      <c r="B177" s="6">
        <f t="shared" si="29"/>
        <v>310.29005610972774</v>
      </c>
      <c r="C177" s="6">
        <f t="shared" si="45"/>
        <v>0.21972991042980283</v>
      </c>
      <c r="D177" s="6">
        <f t="shared" si="46"/>
        <v>1505.8101351917389</v>
      </c>
      <c r="E177" s="33">
        <f t="shared" si="30"/>
        <v>1.804122117470381E-2</v>
      </c>
      <c r="F177" s="6">
        <f t="shared" si="31"/>
        <v>61457.934647078044</v>
      </c>
      <c r="G177" s="6">
        <f t="shared" si="32"/>
        <v>3848219.0629675859</v>
      </c>
      <c r="H177" s="33">
        <f t="shared" si="47"/>
        <v>1.8197206544917179E-3</v>
      </c>
      <c r="I177" s="33">
        <f t="shared" si="48"/>
        <v>1.3907854454093781E-4</v>
      </c>
      <c r="J177" s="6">
        <f t="shared" si="49"/>
        <v>288.34951190525857</v>
      </c>
      <c r="K177" s="38">
        <f>IF(J177&lt;$B$10*(A176^$K$49*(MAX(K$58:K176)-A176))^(1/(1+$K$49))*($K$49^(1/(1+$K$49))),IF(J177/A177&gt;D$10,IF(MAX(J$58:J176)&lt;0.99*$B$10*(A176^$K$49*(K176-A176))^(1/(1+$K$49))*($K$49^(1/(1+$K$49))),MAX(K$58:K176),((J177/$B$10)^(1+$K$49)/(A177^($K$49)*$K$49))+A177),MAX(K$58:K176)),((J177/$B$10)^(1+$K$49)/(A177^($K$49)*$K$49))+A177)</f>
        <v>518.70993688492263</v>
      </c>
      <c r="L177" s="33">
        <f>IF(K177&lt;K176,AE176*(MAX(Z$58:Z176)-J176/A176)/(J176/A176/D$10-1)/(1+1*(MAX(Z$58:Z176)-J176/A176)/(J176/A176/D$10-1))+B$3-B$4,AE176*(J177/A177/B$10)/(C$27+J177/A177/B$10))</f>
        <v>-6.103775015814516E-3</v>
      </c>
      <c r="M177" s="45">
        <f t="shared" si="50"/>
        <v>-1.6823220625582014E-3</v>
      </c>
      <c r="N177" s="46">
        <f t="shared" si="51"/>
        <v>5.694638094724422E-3</v>
      </c>
      <c r="O177" s="37"/>
      <c r="P177" s="37">
        <f t="shared" si="52"/>
        <v>1.777322432640942E-3</v>
      </c>
      <c r="Q177" s="47">
        <f t="shared" si="33"/>
        <v>4.0123160321662204E-3</v>
      </c>
      <c r="R177" s="6">
        <f t="shared" si="53"/>
        <v>1.6036880629622301</v>
      </c>
      <c r="S177" s="6">
        <f t="shared" si="34"/>
        <v>1.5879095215603527</v>
      </c>
      <c r="T177" s="6">
        <f t="shared" si="54"/>
        <v>5.6946144669689823E-3</v>
      </c>
      <c r="U177" s="48">
        <f t="shared" si="55"/>
        <v>3.2821117161331119E-3</v>
      </c>
      <c r="V177" s="6">
        <f t="shared" si="56"/>
        <v>5.0124147460102204E-3</v>
      </c>
      <c r="W177" s="6">
        <f t="shared" si="57"/>
        <v>6.9106195683332145E-3</v>
      </c>
      <c r="X177" s="30">
        <f t="shared" si="35"/>
        <v>310.29005610972774</v>
      </c>
      <c r="Y177">
        <f t="shared" si="36"/>
        <v>288.34951190525857</v>
      </c>
      <c r="Z177" s="49">
        <f t="shared" si="37"/>
        <v>0.71474480960070641</v>
      </c>
      <c r="AA177" s="46">
        <f t="shared" si="38"/>
        <v>1.6585038769833678</v>
      </c>
      <c r="AB177" s="46">
        <f t="shared" si="39"/>
        <v>-5.4815814021137665E-2</v>
      </c>
      <c r="AC177" s="51">
        <f>IF(R$58&gt;=AA$58,B$10,IF(K177&lt;K176,(Z177-D$10)*(1+1.25*(D$10-Z177)/MAX(Z$58:Z177)*B$10)+D$10,B$10))</f>
        <v>1.3370827491589099</v>
      </c>
      <c r="AD177" s="36">
        <f t="shared" si="40"/>
        <v>1.5654590330241209</v>
      </c>
      <c r="AE177" s="50">
        <f t="shared" si="41"/>
        <v>-7.4992121488517069E-2</v>
      </c>
      <c r="AF177" s="46">
        <f t="shared" si="42"/>
        <v>6.9106195683332145E-3</v>
      </c>
      <c r="AG177" s="50">
        <f t="shared" si="43"/>
        <v>310.29005610972774</v>
      </c>
      <c r="AH177" s="6">
        <f t="shared" si="44"/>
        <v>5.6946144669689823E-3</v>
      </c>
      <c r="AI177" s="6"/>
    </row>
    <row r="178" spans="1:35">
      <c r="A178" s="6">
        <f>IF(J177/A177&lt;=0.99*$B$10,IF(A177&gt;A176,IF(D$5&gt;0,$A177+($D$7-$D$3)/401,IF(J177/A177&gt;1.01*D$10,A177-($D$7-$D$3)/401,A177)),IF(D$5&lt;0,$A177+($D$7-$D$3)/401,IF(J177/A177&gt;1.01*D$10,A177-($D$7-$D$3)/401,A177))),IF(K177&gt;$B$6,IF(B$10&gt;D$10,IF(J177/A177&gt;1.01*D$10,A177-($D$7-$D$3)/401,A177),A177),IF(MAX(J$58:J177)&lt;0.99*$B$10*(A177^$K$49*(K177-A177))^(1/(1+$K$49))*($K$49^(1/(1+$K$49))),$A177+($D$7-$D$3)/401,IF(J177/A177&gt;1.01*$D$10,$A177-($D$7-$D$3)/401,A177))))</f>
        <v>404.30283665835481</v>
      </c>
      <c r="B178" s="6">
        <f t="shared" si="29"/>
        <v>312.90850997506442</v>
      </c>
      <c r="C178" s="6">
        <f t="shared" si="45"/>
        <v>0.22207200579021355</v>
      </c>
      <c r="D178" s="6">
        <f t="shared" si="46"/>
        <v>1535.0952996004894</v>
      </c>
      <c r="E178" s="33">
        <f t="shared" si="30"/>
        <v>1.8041787936949001E-2</v>
      </c>
      <c r="F178" s="6">
        <f t="shared" si="31"/>
        <v>61590.754770682091</v>
      </c>
      <c r="G178" s="6">
        <f t="shared" si="32"/>
        <v>3854890.8834164641</v>
      </c>
      <c r="H178" s="33">
        <f t="shared" si="47"/>
        <v>1.831265216120546E-3</v>
      </c>
      <c r="I178" s="33">
        <f t="shared" si="48"/>
        <v>1.4161523003359156E-4</v>
      </c>
      <c r="J178" s="6">
        <f t="shared" si="49"/>
        <v>290.47802664759962</v>
      </c>
      <c r="K178" s="38">
        <f>IF(J178&lt;$B$10*(A177^$K$49*(MAX(K$58:K177)-A177))^(1/(1+$K$49))*($K$49^(1/(1+$K$49))),IF(J178/A178&gt;D$10,IF(MAX(J$58:J177)&lt;0.99*$B$10*(A177^$K$49*(K177-A177))^(1/(1+$K$49))*($K$49^(1/(1+$K$49))),MAX(K$58:K177),((J178/$B$10)^(1+$K$49)/(A178^($K$49)*$K$49))+A178),MAX(K$58:K177)),((J178/$B$10)^(1+$K$49)/(A178^($K$49)*$K$49))+A178)</f>
        <v>521.03840750595521</v>
      </c>
      <c r="L178" s="33">
        <f>IF(K178&lt;K177,AE177*(MAX(Z$58:Z177)-J177/A177)/(J177/A177/D$10-1)/(1+1*(MAX(Z$58:Z177)-J177/A177)/(J177/A177/D$10-1))+B$3-B$4,AE177*(J178/A178/B$10)/(C$27+J178/A178/B$10))</f>
        <v>-6.164003226132221E-3</v>
      </c>
      <c r="M178" s="45">
        <f t="shared" si="50"/>
        <v>-1.7099300900148978E-3</v>
      </c>
      <c r="N178" s="46">
        <f t="shared" si="51"/>
        <v>5.7412187785781206E-3</v>
      </c>
      <c r="O178" s="37"/>
      <c r="P178" s="37">
        <f t="shared" si="52"/>
        <v>1.790289362724104E-3</v>
      </c>
      <c r="Q178" s="47">
        <f t="shared" si="33"/>
        <v>4.031288688563223E-3</v>
      </c>
      <c r="R178" s="6">
        <f t="shared" si="53"/>
        <v>1.603636841828656</v>
      </c>
      <c r="S178" s="6">
        <f t="shared" si="34"/>
        <v>1.5878596391890074</v>
      </c>
      <c r="T178" s="6">
        <f t="shared" si="54"/>
        <v>5.7260283294516962E-3</v>
      </c>
      <c r="U178" s="48">
        <f t="shared" si="55"/>
        <v>3.3347489576681074E-3</v>
      </c>
      <c r="V178" s="6">
        <f t="shared" si="56"/>
        <v>5.0754843959717978E-3</v>
      </c>
      <c r="W178" s="6">
        <f t="shared" si="57"/>
        <v>6.9841605057890301E-3</v>
      </c>
      <c r="X178" s="30">
        <f t="shared" si="35"/>
        <v>312.90850997506442</v>
      </c>
      <c r="Y178">
        <f t="shared" si="36"/>
        <v>290.47802664759962</v>
      </c>
      <c r="Z178" s="49">
        <f t="shared" si="37"/>
        <v>0.7184664570955267</v>
      </c>
      <c r="AA178" s="46">
        <f t="shared" si="38"/>
        <v>1.65844509574509</v>
      </c>
      <c r="AB178" s="46">
        <f t="shared" si="39"/>
        <v>-5.4808253916434069E-2</v>
      </c>
      <c r="AC178" s="51">
        <f>IF(R$58&gt;=AA$58,B$10,IF(K178&lt;K177,(Z178-D$10)*(1+1.25*(D$10-Z178)/MAX(Z$58:Z178)*B$10)+D$10,B$10))</f>
        <v>1.3370827491589099</v>
      </c>
      <c r="AD178" s="36">
        <f t="shared" si="40"/>
        <v>1.5618584158814719</v>
      </c>
      <c r="AE178" s="50">
        <f t="shared" si="41"/>
        <v>-7.5371555393513312E-2</v>
      </c>
      <c r="AF178" s="46">
        <f t="shared" si="42"/>
        <v>6.9841605057890301E-3</v>
      </c>
      <c r="AG178" s="50">
        <f t="shared" si="43"/>
        <v>312.90850997506442</v>
      </c>
      <c r="AH178" s="6">
        <f t="shared" si="44"/>
        <v>5.7260283294516962E-3</v>
      </c>
      <c r="AI178" s="6"/>
    </row>
    <row r="179" spans="1:35">
      <c r="A179" s="6">
        <f>IF(J178/A178&lt;=0.99*$B$10,IF(A178&gt;A177,IF(D$5&gt;0,$A178+($D$7-$D$3)/401,IF(J178/A178&gt;1.01*D$10,A178-($D$7-$D$3)/401,A178)),IF(D$5&lt;0,$A178+($D$7-$D$3)/401,IF(J178/A178&gt;1.01*D$10,A178-($D$7-$D$3)/401,A178))),IF(K178&gt;$B$6,IF(B$10&gt;D$10,IF(J178/A178&gt;1.01*D$10,A178-($D$7-$D$3)/401,A178),A178),IF(MAX(J$58:J178)&lt;0.99*$B$10*(A178^$K$49*(K178-A178))^(1/(1+$K$49))*($K$49^(1/(1+$K$49))),$A178+($D$7-$D$3)/401,IF(J178/A178&gt;1.01*$D$10,$A178-($D$7-$D$3)/401,A178))))</f>
        <v>405.17565461346703</v>
      </c>
      <c r="B179" s="6">
        <f t="shared" si="29"/>
        <v>315.52696384040109</v>
      </c>
      <c r="C179" s="6">
        <f t="shared" si="45"/>
        <v>0.22440510213794146</v>
      </c>
      <c r="D179" s="6">
        <f t="shared" si="46"/>
        <v>1564.6188861197443</v>
      </c>
      <c r="E179" s="33">
        <f t="shared" si="30"/>
        <v>1.8042348318885081E-2</v>
      </c>
      <c r="F179" s="6">
        <f t="shared" si="31"/>
        <v>61723.574894286117</v>
      </c>
      <c r="G179" s="6">
        <f t="shared" si="32"/>
        <v>3861562.7038653414</v>
      </c>
      <c r="H179" s="33">
        <f t="shared" si="47"/>
        <v>1.8427610890599958E-3</v>
      </c>
      <c r="I179" s="33">
        <f t="shared" si="48"/>
        <v>1.4416814159556458E-4</v>
      </c>
      <c r="J179" s="6">
        <f t="shared" si="49"/>
        <v>292.60214512086532</v>
      </c>
      <c r="K179" s="38">
        <f>IF(J179&lt;$B$10*(A178^$K$49*(MAX(K$58:K178)-A178))^(1/(1+$K$49))*($K$49^(1/(1+$K$49))),IF(J179/A179&gt;D$10,IF(MAX(J$58:J178)&lt;0.99*$B$10*(A178^$K$49*(K178-A178))^(1/(1+$K$49))*($K$49^(1/(1+$K$49))),MAX(K$58:K178),((J179/$B$10)^(1+$K$49)/(A179^($K$49)*$K$49))+A179),MAX(K$58:K178)),((J179/$B$10)^(1+$K$49)/(A179^($K$49)*$K$49))+A179)</f>
        <v>523.36956400818076</v>
      </c>
      <c r="L179" s="33">
        <f>IF(K179&lt;K178,AE178*(MAX(Z$58:Z178)-J178/A178)/(J178/A178/D$10-1)/(1+1*(MAX(Z$58:Z178)-J178/A178)/(J178/A178/D$10-1))+B$3-B$4,AE178*(J179/A179/B$10)/(C$27+J179/A179/B$10))</f>
        <v>-6.2244190890743765E-3</v>
      </c>
      <c r="M179" s="45">
        <f t="shared" si="50"/>
        <v>-1.7377163486950887E-3</v>
      </c>
      <c r="N179" s="46">
        <f t="shared" si="51"/>
        <v>5.7876451335742395E-3</v>
      </c>
      <c r="O179" s="37"/>
      <c r="P179" s="37">
        <f t="shared" si="52"/>
        <v>1.8032283296939252E-3</v>
      </c>
      <c r="Q179" s="47">
        <f t="shared" si="33"/>
        <v>4.0499287848791508E-3</v>
      </c>
      <c r="R179" s="6">
        <f t="shared" si="53"/>
        <v>1.6035862004793404</v>
      </c>
      <c r="S179" s="6">
        <f t="shared" si="34"/>
        <v>1.5878103214481512</v>
      </c>
      <c r="T179" s="6">
        <f t="shared" si="54"/>
        <v>5.757087586604581E-3</v>
      </c>
      <c r="U179" s="48">
        <f t="shared" si="55"/>
        <v>3.3877032593912868E-3</v>
      </c>
      <c r="V179" s="6">
        <f t="shared" si="56"/>
        <v>5.1388178333396876E-3</v>
      </c>
      <c r="W179" s="6">
        <f t="shared" si="57"/>
        <v>7.0578470288745476E-3</v>
      </c>
      <c r="X179" s="30">
        <f t="shared" si="35"/>
        <v>315.52696384040109</v>
      </c>
      <c r="Y179">
        <f t="shared" si="36"/>
        <v>292.60214512086532</v>
      </c>
      <c r="Z179" s="49">
        <f t="shared" si="37"/>
        <v>0.72216122017499895</v>
      </c>
      <c r="AA179" s="46">
        <f t="shared" si="38"/>
        <v>1.6583864433449369</v>
      </c>
      <c r="AB179" s="46">
        <f t="shared" si="39"/>
        <v>-5.4800242865596482E-2</v>
      </c>
      <c r="AC179" s="51">
        <f>IF(R$58&gt;=AA$58,B$10,IF(K179&lt;K178,(Z179-D$10)*(1+1.25*(D$10-Z179)/MAX(Z$58:Z179)*B$10)+D$10,B$10))</f>
        <v>1.3370827491589099</v>
      </c>
      <c r="AD179" s="36">
        <f t="shared" si="40"/>
        <v>1.5582818866919104</v>
      </c>
      <c r="AE179" s="50">
        <f t="shared" si="41"/>
        <v>-7.5752555973862906E-2</v>
      </c>
      <c r="AF179" s="46">
        <f t="shared" si="42"/>
        <v>7.0578470288745476E-3</v>
      </c>
      <c r="AG179" s="50">
        <f t="shared" si="43"/>
        <v>315.52696384040109</v>
      </c>
      <c r="AH179" s="6">
        <f t="shared" si="44"/>
        <v>5.757087586604581E-3</v>
      </c>
      <c r="AI179" s="6"/>
    </row>
    <row r="180" spans="1:35">
      <c r="A180" s="6">
        <f>IF(J179/A179&lt;=0.99*$B$10,IF(A179&gt;A178,IF(D$5&gt;0,$A179+($D$7-$D$3)/401,IF(J179/A179&gt;1.01*D$10,A179-($D$7-$D$3)/401,A179)),IF(D$5&lt;0,$A179+($D$7-$D$3)/401,IF(J179/A179&gt;1.01*D$10,A179-($D$7-$D$3)/401,A179))),IF(K179&gt;$B$6,IF(B$10&gt;D$10,IF(J179/A179&gt;1.01*D$10,A179-($D$7-$D$3)/401,A179),A179),IF(MAX(J$58:J179)&lt;0.99*$B$10*(A179^$K$49*(K179-A179))^(1/(1+$K$49))*($K$49^(1/(1+$K$49))),$A179+($D$7-$D$3)/401,IF(J179/A179&gt;1.01*$D$10,$A179-($D$7-$D$3)/401,A179))))</f>
        <v>406.04847256857926</v>
      </c>
      <c r="B180" s="6">
        <f t="shared" si="29"/>
        <v>318.14541770573777</v>
      </c>
      <c r="C180" s="6">
        <f t="shared" si="45"/>
        <v>0.22672899422473225</v>
      </c>
      <c r="D180" s="6">
        <f t="shared" si="46"/>
        <v>1594.3787940437787</v>
      </c>
      <c r="E180" s="33">
        <f t="shared" si="30"/>
        <v>1.8042902338210001E-2</v>
      </c>
      <c r="F180" s="6">
        <f t="shared" si="31"/>
        <v>61856.395017890158</v>
      </c>
      <c r="G180" s="6">
        <f t="shared" si="32"/>
        <v>3868234.5243142201</v>
      </c>
      <c r="H180" s="33">
        <f t="shared" si="47"/>
        <v>1.8542086907540223E-3</v>
      </c>
      <c r="I180" s="33">
        <f t="shared" si="48"/>
        <v>1.467370418229471E-4</v>
      </c>
      <c r="J180" s="6">
        <f t="shared" si="49"/>
        <v>294.72190582242894</v>
      </c>
      <c r="K180" s="38">
        <f>IF(J180&lt;$B$10*(A179^$K$49*(MAX(K$58:K179)-A179))^(1/(1+$K$49))*($K$49^(1/(1+$K$49))),IF(J180/A180&gt;D$10,IF(MAX(J$58:J179)&lt;0.99*$B$10*(A179^$K$49*(K179-A179))^(1/(1+$K$49))*($K$49^(1/(1+$K$49))),MAX(K$58:K179),((J180/$B$10)^(1+$K$49)/(A180^($K$49)*$K$49))+A180),MAX(K$58:K179)),((J180/$B$10)^(1+$K$49)/(A180^($K$49)*$K$49))+A180)</f>
        <v>525.70334314797583</v>
      </c>
      <c r="L180" s="33">
        <f>IF(K180&lt;K179,AE179*(MAX(Z$58:Z179)-J179/A179)/(J179/A179/D$10-1)/(1+1*(MAX(Z$58:Z179)-J179/A179)/(J179/A179/D$10-1))+B$3-B$4,AE179*(J180/A180/B$10)/(C$27+J180/A180/B$10))</f>
        <v>-6.2850230569718264E-3</v>
      </c>
      <c r="M180" s="45">
        <f t="shared" si="50"/>
        <v>-1.7656798116792844E-3</v>
      </c>
      <c r="N180" s="46">
        <f t="shared" si="51"/>
        <v>5.8339170425870529E-3</v>
      </c>
      <c r="O180" s="37"/>
      <c r="P180" s="37">
        <f t="shared" si="52"/>
        <v>1.8161394538954818E-3</v>
      </c>
      <c r="Q180" s="47">
        <f t="shared" si="33"/>
        <v>4.0682372309077683E-3</v>
      </c>
      <c r="R180" s="6">
        <f t="shared" si="53"/>
        <v>1.6035361372073345</v>
      </c>
      <c r="S180" s="6">
        <f t="shared" si="34"/>
        <v>1.5877615666754488</v>
      </c>
      <c r="T180" s="6">
        <f t="shared" si="54"/>
        <v>5.7877932521641293E-3</v>
      </c>
      <c r="U180" s="48">
        <f t="shared" si="55"/>
        <v>3.4409729221001341E-3</v>
      </c>
      <c r="V180" s="6">
        <f t="shared" si="56"/>
        <v>5.2024137953086578E-3</v>
      </c>
      <c r="W180" s="6">
        <f t="shared" si="57"/>
        <v>7.1316782126967012E-3</v>
      </c>
      <c r="X180" s="30">
        <f t="shared" si="35"/>
        <v>318.14541770573777</v>
      </c>
      <c r="Y180">
        <f t="shared" si="36"/>
        <v>294.72190582242894</v>
      </c>
      <c r="Z180" s="49">
        <f t="shared" si="37"/>
        <v>0.72582936701640244</v>
      </c>
      <c r="AA180" s="46">
        <f t="shared" si="38"/>
        <v>1.6583279192238889</v>
      </c>
      <c r="AB180" s="46">
        <f t="shared" si="39"/>
        <v>-5.4791782016554436E-2</v>
      </c>
      <c r="AC180" s="51">
        <f>IF(R$58&gt;=AA$58,B$10,IF(K180&lt;K179,(Z180-D$10)*(1+1.25*(D$10-Z180)/MAX(Z$58:Z180)*B$10)+D$10,B$10))</f>
        <v>1.3370827491589099</v>
      </c>
      <c r="AD180" s="36">
        <f t="shared" si="40"/>
        <v>1.5547293657885872</v>
      </c>
      <c r="AE180" s="50">
        <f t="shared" si="41"/>
        <v>-7.6135117640093466E-2</v>
      </c>
      <c r="AF180" s="46">
        <f t="shared" si="42"/>
        <v>7.1316782126967012E-3</v>
      </c>
      <c r="AG180" s="50">
        <f t="shared" si="43"/>
        <v>318.14541770573777</v>
      </c>
      <c r="AH180" s="6">
        <f t="shared" si="44"/>
        <v>5.7877932521641293E-3</v>
      </c>
      <c r="AI180" s="6"/>
    </row>
    <row r="181" spans="1:35">
      <c r="A181" s="6">
        <f>IF(J180/A180&lt;=0.99*$B$10,IF(A180&gt;A179,IF(D$5&gt;0,$A180+($D$7-$D$3)/401,IF(J180/A180&gt;1.01*D$10,A180-($D$7-$D$3)/401,A180)),IF(D$5&lt;0,$A180+($D$7-$D$3)/401,IF(J180/A180&gt;1.01*D$10,A180-($D$7-$D$3)/401,A180))),IF(K180&gt;$B$6,IF(B$10&gt;D$10,IF(J180/A180&gt;1.01*D$10,A180-($D$7-$D$3)/401,A180),A180),IF(MAX(J$58:J180)&lt;0.99*$B$10*(A180^$K$49*(K180-A180))^(1/(1+$K$49))*($K$49^(1/(1+$K$49))),$A180+($D$7-$D$3)/401,IF(J180/A180&gt;1.01*$D$10,$A180-($D$7-$D$3)/401,A180))))</f>
        <v>406.92129052369148</v>
      </c>
      <c r="B181" s="6">
        <f t="shared" si="29"/>
        <v>320.76387157107445</v>
      </c>
      <c r="C181" s="6">
        <f t="shared" si="45"/>
        <v>0.22904348477585271</v>
      </c>
      <c r="D181" s="6">
        <f t="shared" si="46"/>
        <v>1624.3729231890275</v>
      </c>
      <c r="E181" s="33">
        <f t="shared" si="30"/>
        <v>1.8043450013047982E-2</v>
      </c>
      <c r="F181" s="6">
        <f t="shared" si="31"/>
        <v>61989.215141494184</v>
      </c>
      <c r="G181" s="6">
        <f t="shared" si="32"/>
        <v>3874906.3447630978</v>
      </c>
      <c r="H181" s="33">
        <f t="shared" si="47"/>
        <v>1.8656084359481384E-3</v>
      </c>
      <c r="I181" s="33">
        <f t="shared" si="48"/>
        <v>1.4932169458522725E-4</v>
      </c>
      <c r="J181" s="6">
        <f t="shared" si="49"/>
        <v>296.83734724792055</v>
      </c>
      <c r="K181" s="38">
        <f>IF(J181&lt;$B$10*(A180^$K$49*(MAX(K$58:K180)-A180))^(1/(1+$K$49))*($K$49^(1/(1+$K$49))),IF(J181/A181&gt;D$10,IF(MAX(J$58:J180)&lt;0.99*$B$10*(A180^$K$49*(K180-A180))^(1/(1+$K$49))*($K$49^(1/(1+$K$49))),MAX(K$58:K180),((J181/$B$10)^(1+$K$49)/(A181^($K$49)*$K$49))+A181),MAX(K$58:K180)),((J181/$B$10)^(1+$K$49)/(A181^($K$49)*$K$49))+A181)</f>
        <v>528.03968327784526</v>
      </c>
      <c r="L181" s="33">
        <f>IF(K181&lt;K180,AE180*(MAX(Z$58:Z180)-J180/A180)/(J180/A180/D$10-1)/(1+1*(MAX(Z$58:Z180)-J180/A180)/(J180/A180/D$10-1))+B$3-B$4,AE180*(J181/A181/B$10)/(C$27+J181/A181/B$10))</f>
        <v>-6.345815594269842E-3</v>
      </c>
      <c r="M181" s="45">
        <f t="shared" si="50"/>
        <v>-1.793819468612402E-3</v>
      </c>
      <c r="N181" s="46">
        <f t="shared" si="51"/>
        <v>5.8800344293527011E-3</v>
      </c>
      <c r="O181" s="37"/>
      <c r="P181" s="37">
        <f t="shared" si="52"/>
        <v>1.8290228548986233E-3</v>
      </c>
      <c r="Q181" s="47">
        <f t="shared" si="33"/>
        <v>4.0862149607402993E-3</v>
      </c>
      <c r="R181" s="6">
        <f t="shared" si="53"/>
        <v>1.6034866502688043</v>
      </c>
      <c r="S181" s="6">
        <f t="shared" si="34"/>
        <v>1.5877133731726456</v>
      </c>
      <c r="T181" s="6">
        <f t="shared" si="54"/>
        <v>5.818146362993026E-3</v>
      </c>
      <c r="U181" s="48">
        <f t="shared" si="55"/>
        <v>3.4945562926395738E-3</v>
      </c>
      <c r="V181" s="6">
        <f t="shared" si="56"/>
        <v>5.2662710616687685E-3</v>
      </c>
      <c r="W181" s="6">
        <f t="shared" si="57"/>
        <v>7.2056531826664438E-3</v>
      </c>
      <c r="X181" s="30">
        <f t="shared" si="35"/>
        <v>320.76387157107445</v>
      </c>
      <c r="Y181">
        <f t="shared" si="36"/>
        <v>296.83734724792055</v>
      </c>
      <c r="Z181" s="49">
        <f t="shared" si="37"/>
        <v>0.7294711634918456</v>
      </c>
      <c r="AA181" s="46">
        <f t="shared" si="38"/>
        <v>1.6582695228265485</v>
      </c>
      <c r="AB181" s="46">
        <f t="shared" si="39"/>
        <v>-5.4782872557744167E-2</v>
      </c>
      <c r="AC181" s="51">
        <f>IF(R$58&gt;=AA$58,B$10,IF(K181&lt;K180,(Z181-D$10)*(1+1.25*(D$10-Z181)/MAX(Z$58:Z181)*B$10)+D$10,B$10))</f>
        <v>1.3370827491589099</v>
      </c>
      <c r="AD181" s="36">
        <f t="shared" si="40"/>
        <v>1.551200767826401</v>
      </c>
      <c r="AE181" s="50">
        <f t="shared" si="41"/>
        <v>-7.6519235123939336E-2</v>
      </c>
      <c r="AF181" s="46">
        <f t="shared" si="42"/>
        <v>7.2056531826664438E-3</v>
      </c>
      <c r="AG181" s="50">
        <f t="shared" si="43"/>
        <v>320.76387157107445</v>
      </c>
      <c r="AH181" s="6">
        <f t="shared" si="44"/>
        <v>5.818146362993026E-3</v>
      </c>
      <c r="AI181" s="6"/>
    </row>
    <row r="182" spans="1:35">
      <c r="A182" s="6">
        <f>IF(J181/A181&lt;=0.99*$B$10,IF(A181&gt;A180,IF(D$5&gt;0,$A181+($D$7-$D$3)/401,IF(J181/A181&gt;1.01*D$10,A181-($D$7-$D$3)/401,A181)),IF(D$5&lt;0,$A181+($D$7-$D$3)/401,IF(J181/A181&gt;1.01*D$10,A181-($D$7-$D$3)/401,A181))),IF(K181&gt;$B$6,IF(B$10&gt;D$10,IF(J181/A181&gt;1.01*D$10,A181-($D$7-$D$3)/401,A181),A181),IF(MAX(J$58:J181)&lt;0.99*$B$10*(A181^$K$49*(K181-A181))^(1/(1+$K$49))*($K$49^(1/(1+$K$49))),$A181+($D$7-$D$3)/401,IF(J181/A181&gt;1.01*$D$10,$A181-($D$7-$D$3)/401,A181))))</f>
        <v>407.79410847880371</v>
      </c>
      <c r="B182" s="6">
        <f t="shared" si="29"/>
        <v>323.38232543641112</v>
      </c>
      <c r="C182" s="6">
        <f t="shared" si="45"/>
        <v>0.23134838439290784</v>
      </c>
      <c r="D182" s="6">
        <f t="shared" si="46"/>
        <v>1654.5991747764097</v>
      </c>
      <c r="E182" s="33">
        <f t="shared" si="30"/>
        <v>1.8043991361921346E-2</v>
      </c>
      <c r="F182" s="6">
        <f t="shared" si="31"/>
        <v>62122.035265098231</v>
      </c>
      <c r="G182" s="6">
        <f t="shared" si="32"/>
        <v>3881578.1652119756</v>
      </c>
      <c r="H182" s="33">
        <f t="shared" si="47"/>
        <v>1.8769607366247508E-3</v>
      </c>
      <c r="I182" s="33">
        <f t="shared" si="48"/>
        <v>1.5192186509242181E-4</v>
      </c>
      <c r="J182" s="6">
        <f t="shared" si="49"/>
        <v>298.94850787490088</v>
      </c>
      <c r="K182" s="38">
        <f>IF(J182&lt;$B$10*(A181^$K$49*(MAX(K$58:K181)-A181))^(1/(1+$K$49))*($K$49^(1/(1+$K$49))),IF(J182/A182&gt;D$10,IF(MAX(J$58:J181)&lt;0.99*$B$10*(A181^$K$49*(K181-A181))^(1/(1+$K$49))*($K$49^(1/(1+$K$49))),MAX(K$58:K181),((J182/$B$10)^(1+$K$49)/(A182^($K$49)*$K$49))+A182),MAX(K$58:K181)),((J182/$B$10)^(1+$K$49)/(A182^($K$49)*$K$49))+A182)</f>
        <v>530.3785243113191</v>
      </c>
      <c r="L182" s="33">
        <f>IF(K182&lt;K181,AE181*(MAX(Z$58:Z181)-J181/A181)/(J181/A181/D$10-1)/(1+1*(MAX(Z$58:Z181)-J181/A181)/(J181/A181/D$10-1))+B$3-B$4,AE181*(J182/A182/B$10)/(C$27+J182/A182/B$10))</f>
        <v>-6.4067971778324177E-3</v>
      </c>
      <c r="M182" s="45">
        <f t="shared" si="50"/>
        <v>-1.8221343256797046E-3</v>
      </c>
      <c r="N182" s="46">
        <f t="shared" si="51"/>
        <v>5.9259972568507886E-3</v>
      </c>
      <c r="O182" s="37"/>
      <c r="P182" s="37">
        <f t="shared" si="52"/>
        <v>1.8418786515046164E-3</v>
      </c>
      <c r="Q182" s="47">
        <f t="shared" si="33"/>
        <v>4.1038629311710845E-3</v>
      </c>
      <c r="R182" s="6">
        <f t="shared" si="53"/>
        <v>1.603437737885578</v>
      </c>
      <c r="S182" s="6">
        <f t="shared" si="34"/>
        <v>1.5876657392080449</v>
      </c>
      <c r="T182" s="6">
        <f t="shared" si="54"/>
        <v>5.84814797751967E-3</v>
      </c>
      <c r="U182" s="48">
        <f t="shared" si="55"/>
        <v>3.5484517635876599E-3</v>
      </c>
      <c r="V182" s="6">
        <f t="shared" si="56"/>
        <v>5.3303884544342664E-3</v>
      </c>
      <c r="W182" s="6">
        <f t="shared" si="57"/>
        <v>7.2797711136074897E-3</v>
      </c>
      <c r="X182" s="30">
        <f t="shared" si="35"/>
        <v>323.38232543641112</v>
      </c>
      <c r="Y182">
        <f t="shared" si="36"/>
        <v>298.94850787490088</v>
      </c>
      <c r="Z182" s="49">
        <f t="shared" si="37"/>
        <v>0.73308687315290044</v>
      </c>
      <c r="AA182" s="46">
        <f t="shared" si="38"/>
        <v>1.658211253601106</v>
      </c>
      <c r="AB182" s="46">
        <f t="shared" si="39"/>
        <v>-5.4773515715528021E-2</v>
      </c>
      <c r="AC182" s="51">
        <f>IF(R$58&gt;=AA$58,B$10,IF(K182&lt;K181,(Z182-D$10)*(1+1.25*(D$10-Z182)/MAX(Z$58:Z182)*B$10)+D$10,B$10))</f>
        <v>1.3370827491589099</v>
      </c>
      <c r="AD182" s="36">
        <f t="shared" si="40"/>
        <v>1.5476960020943387</v>
      </c>
      <c r="AE182" s="50">
        <f t="shared" si="41"/>
        <v>-7.6904903473505343E-2</v>
      </c>
      <c r="AF182" s="46">
        <f t="shared" si="42"/>
        <v>7.2797711136074897E-3</v>
      </c>
      <c r="AG182" s="50">
        <f t="shared" si="43"/>
        <v>323.38232543641112</v>
      </c>
      <c r="AH182" s="6">
        <f t="shared" si="44"/>
        <v>5.84814797751967E-3</v>
      </c>
      <c r="AI182" s="6"/>
    </row>
    <row r="183" spans="1:35">
      <c r="A183" s="6">
        <f>IF(J182/A182&lt;=0.99*$B$10,IF(A182&gt;A181,IF(D$5&gt;0,$A182+($D$7-$D$3)/401,IF(J182/A182&gt;1.01*D$10,A182-($D$7-$D$3)/401,A182)),IF(D$5&lt;0,$A182+($D$7-$D$3)/401,IF(J182/A182&gt;1.01*D$10,A182-($D$7-$D$3)/401,A182))),IF(K182&gt;$B$6,IF(B$10&gt;D$10,IF(J182/A182&gt;1.01*D$10,A182-($D$7-$D$3)/401,A182),A182),IF(MAX(J$58:J182)&lt;0.99*$B$10*(A182^$K$49*(K182-A182))^(1/(1+$K$49))*($K$49^(1/(1+$K$49))),$A182+($D$7-$D$3)/401,IF(J182/A182&gt;1.01*$D$10,$A182-($D$7-$D$3)/401,A182))))</f>
        <v>408.66692643391593</v>
      </c>
      <c r="B183" s="6">
        <f t="shared" si="29"/>
        <v>326.0007793017478</v>
      </c>
      <c r="C183" s="6">
        <f t="shared" si="45"/>
        <v>0.23364351145233539</v>
      </c>
      <c r="D183" s="6">
        <f t="shared" si="46"/>
        <v>1685.0554522806915</v>
      </c>
      <c r="E183" s="33">
        <f t="shared" si="30"/>
        <v>1.8044526403723327E-2</v>
      </c>
      <c r="F183" s="6">
        <f t="shared" si="31"/>
        <v>62254.855388702257</v>
      </c>
      <c r="G183" s="6">
        <f t="shared" si="32"/>
        <v>3888249.9856608533</v>
      </c>
      <c r="H183" s="33">
        <f t="shared" si="47"/>
        <v>1.8882660019424256E-3</v>
      </c>
      <c r="I183" s="33">
        <f t="shared" si="48"/>
        <v>1.5453731995879904E-4</v>
      </c>
      <c r="J183" s="6">
        <f t="shared" si="49"/>
        <v>301.05542614713852</v>
      </c>
      <c r="K183" s="38">
        <f>IF(J183&lt;$B$10*(A182^$K$49*(MAX(K$58:K182)-A182))^(1/(1+$K$49))*($K$49^(1/(1+$K$49))),IF(J183/A183&gt;D$10,IF(MAX(J$58:J182)&lt;0.99*$B$10*(A182^$K$49*(K182-A182))^(1/(1+$K$49))*($K$49^(1/(1+$K$49))),MAX(K$58:K182),((J183/$B$10)^(1+$K$49)/(A183^($K$49)*$K$49))+A183),MAX(K$58:K182)),((J183/$B$10)^(1+$K$49)/(A183^($K$49)*$K$49))+A183)</f>
        <v>532.71980768827325</v>
      </c>
      <c r="L183" s="33">
        <f>IF(K183&lt;K182,AE182*(MAX(Z$58:Z182)-J182/A182)/(J182/A182/D$10-1)/(1+1*(MAX(Z$58:Z182)-J182/A182)/(J182/A182/D$10-1))+B$3-B$4,AE182*(J183/A183/B$10)/(C$27+J183/A183/B$10))</f>
        <v>-6.4679682972252515E-3</v>
      </c>
      <c r="M183" s="45">
        <f t="shared" si="50"/>
        <v>-1.8506234055722045E-3</v>
      </c>
      <c r="N183" s="46">
        <f t="shared" si="51"/>
        <v>5.9718055257331681E-3</v>
      </c>
      <c r="O183" s="37"/>
      <c r="P183" s="37">
        <f t="shared" si="52"/>
        <v>1.8547069617527183E-3</v>
      </c>
      <c r="Q183" s="47">
        <f t="shared" si="33"/>
        <v>4.1211821201609638E-3</v>
      </c>
      <c r="R183" s="6">
        <f t="shared" si="53"/>
        <v>1.6033893982475969</v>
      </c>
      <c r="S183" s="6">
        <f t="shared" si="34"/>
        <v>1.5876186630188978</v>
      </c>
      <c r="T183" s="6">
        <f t="shared" si="54"/>
        <v>5.8777991742322748E-3</v>
      </c>
      <c r="U183" s="48">
        <f t="shared" si="55"/>
        <v>3.6026577729265678E-3</v>
      </c>
      <c r="V183" s="6">
        <f t="shared" si="56"/>
        <v>5.394764837461854E-3</v>
      </c>
      <c r="W183" s="6">
        <f t="shared" si="57"/>
        <v>7.3540312288726123E-3</v>
      </c>
      <c r="X183" s="30">
        <f t="shared" si="35"/>
        <v>326.0007793017478</v>
      </c>
      <c r="Y183">
        <f t="shared" si="36"/>
        <v>301.05542614713852</v>
      </c>
      <c r="Z183" s="49">
        <f t="shared" si="37"/>
        <v>0.73667675721690951</v>
      </c>
      <c r="AA183" s="46">
        <f t="shared" si="38"/>
        <v>1.6581531109993111</v>
      </c>
      <c r="AB183" s="46">
        <f t="shared" si="39"/>
        <v>-5.4763712751714211E-2</v>
      </c>
      <c r="AC183" s="51">
        <f>IF(R$58&gt;=AA$58,B$10,IF(K183&lt;K182,(Z183-D$10)*(1+1.25*(D$10-Z183)/MAX(Z$58:Z183)*B$10)+D$10,B$10))</f>
        <v>1.3370827491589099</v>
      </c>
      <c r="AD183" s="36">
        <f t="shared" si="40"/>
        <v>1.5442149728161121</v>
      </c>
      <c r="AE183" s="50">
        <f t="shared" si="41"/>
        <v>-7.7292118048504374E-2</v>
      </c>
      <c r="AF183" s="46">
        <f t="shared" si="42"/>
        <v>7.3540312288726123E-3</v>
      </c>
      <c r="AG183" s="50">
        <f t="shared" si="43"/>
        <v>326.0007793017478</v>
      </c>
      <c r="AH183" s="6">
        <f t="shared" si="44"/>
        <v>5.8777991742322748E-3</v>
      </c>
      <c r="AI183" s="6"/>
    </row>
    <row r="184" spans="1:35">
      <c r="A184" s="6">
        <f>IF(J183/A183&lt;=0.99*$B$10,IF(A183&gt;A182,IF(D$5&gt;0,$A183+($D$7-$D$3)/401,IF(J183/A183&gt;1.01*D$10,A183-($D$7-$D$3)/401,A183)),IF(D$5&lt;0,$A183+($D$7-$D$3)/401,IF(J183/A183&gt;1.01*D$10,A183-($D$7-$D$3)/401,A183))),IF(K183&gt;$B$6,IF(B$10&gt;D$10,IF(J183/A183&gt;1.01*D$10,A183-($D$7-$D$3)/401,A183),A183),IF(MAX(J$58:J183)&lt;0.99*$B$10*(A183^$K$49*(K183-A183))^(1/(1+$K$49))*($K$49^(1/(1+$K$49))),$A183+($D$7-$D$3)/401,IF(J183/A183&gt;1.01*$D$10,$A183-($D$7-$D$3)/401,A183))))</f>
        <v>409.53974438902816</v>
      </c>
      <c r="B184" s="6">
        <f t="shared" si="29"/>
        <v>328.61923316708447</v>
      </c>
      <c r="C184" s="6">
        <f t="shared" si="45"/>
        <v>0.23592869199984892</v>
      </c>
      <c r="D184" s="6">
        <f t="shared" si="46"/>
        <v>1715.7396622474064</v>
      </c>
      <c r="E184" s="33">
        <f t="shared" si="30"/>
        <v>1.8045055157691926E-2</v>
      </c>
      <c r="F184" s="6">
        <f t="shared" si="31"/>
        <v>62387.675512306298</v>
      </c>
      <c r="G184" s="6">
        <f t="shared" si="32"/>
        <v>3894921.8061097306</v>
      </c>
      <c r="H184" s="33">
        <f t="shared" si="47"/>
        <v>1.8995246381789874E-3</v>
      </c>
      <c r="I184" s="33">
        <f t="shared" si="48"/>
        <v>1.5716782726327386E-4</v>
      </c>
      <c r="J184" s="6">
        <f t="shared" si="49"/>
        <v>303.15814045948201</v>
      </c>
      <c r="K184" s="38">
        <f>IF(J184&lt;$B$10*(A183^$K$49*(MAX(K$58:K183)-A183))^(1/(1+$K$49))*($K$49^(1/(1+$K$49))),IF(J184/A184&gt;D$10,IF(MAX(J$58:J183)&lt;0.99*$B$10*(A183^$K$49*(K183-A183))^(1/(1+$K$49))*($K$49^(1/(1+$K$49))),MAX(K$58:K183),((J184/$B$10)^(1+$K$49)/(A184^($K$49)*$K$49))+A184),MAX(K$58:K183)),((J184/$B$10)^(1+$K$49)/(A184^($K$49)*$K$49))+A184)</f>
        <v>535.06347634068698</v>
      </c>
      <c r="L184" s="33">
        <f>IF(K184&lt;K183,AE183*(MAX(Z$58:Z183)-J183/A183)/(J183/A183/D$10-1)/(1+1*(MAX(Z$58:Z183)-J183/A183)/(J183/A183/D$10-1))+B$3-B$4,AE183*(J184/A184/B$10)/(C$27+J184/A184/B$10))</f>
        <v>-6.5293294549799742E-3</v>
      </c>
      <c r="M184" s="45">
        <f t="shared" si="50"/>
        <v>-1.879285747442136E-3</v>
      </c>
      <c r="N184" s="46">
        <f t="shared" si="51"/>
        <v>6.0174592727990223E-3</v>
      </c>
      <c r="O184" s="37"/>
      <c r="P184" s="37">
        <f t="shared" si="52"/>
        <v>1.867507902926679E-3</v>
      </c>
      <c r="Q184" s="47">
        <f t="shared" si="33"/>
        <v>4.1381735253568867E-3</v>
      </c>
      <c r="R184" s="6">
        <f t="shared" si="53"/>
        <v>1.6033416295152785</v>
      </c>
      <c r="S184" s="6">
        <f t="shared" si="34"/>
        <v>1.5875721428137026</v>
      </c>
      <c r="T184" s="6">
        <f t="shared" si="54"/>
        <v>5.9071010502297974E-3</v>
      </c>
      <c r="U184" s="48">
        <f t="shared" si="55"/>
        <v>3.6571728037001709E-3</v>
      </c>
      <c r="V184" s="6">
        <f t="shared" si="56"/>
        <v>5.4593991160594947E-3</v>
      </c>
      <c r="W184" s="6">
        <f t="shared" si="57"/>
        <v>7.4284327994694269E-3</v>
      </c>
      <c r="X184" s="30">
        <f t="shared" si="35"/>
        <v>328.61923316708447</v>
      </c>
      <c r="Y184">
        <f t="shared" si="36"/>
        <v>303.15814045948201</v>
      </c>
      <c r="Z184" s="49">
        <f t="shared" si="37"/>
        <v>0.74024107455492127</v>
      </c>
      <c r="AA184" s="46">
        <f t="shared" si="38"/>
        <v>1.6580950944764419</v>
      </c>
      <c r="AB184" s="46">
        <f t="shared" si="39"/>
        <v>-5.4753464961163401E-2</v>
      </c>
      <c r="AC184" s="51">
        <f>IF(R$58&gt;=AA$58,B$10,IF(K184&lt;K183,(Z184-D$10)*(1+1.25*(D$10-Z184)/MAX(Z$58:Z184)*B$10)+D$10,B$10))</f>
        <v>1.3370827491589099</v>
      </c>
      <c r="AD184" s="36">
        <f t="shared" si="40"/>
        <v>1.5407575794394164</v>
      </c>
      <c r="AE184" s="50">
        <f t="shared" si="41"/>
        <v>-7.7680874515558468E-2</v>
      </c>
      <c r="AF184" s="46">
        <f t="shared" si="42"/>
        <v>7.4284327994694269E-3</v>
      </c>
      <c r="AG184" s="50">
        <f t="shared" si="43"/>
        <v>328.61923316708447</v>
      </c>
      <c r="AH184" s="6">
        <f t="shared" si="44"/>
        <v>5.9071010502297974E-3</v>
      </c>
      <c r="AI184" s="6"/>
    </row>
    <row r="185" spans="1:35">
      <c r="A185" s="6">
        <f>IF(J184/A184&lt;=0.99*$B$10,IF(A184&gt;A183,IF(D$5&gt;0,$A184+($D$7-$D$3)/401,IF(J184/A184&gt;1.01*D$10,A184-($D$7-$D$3)/401,A184)),IF(D$5&lt;0,$A184+($D$7-$D$3)/401,IF(J184/A184&gt;1.01*D$10,A184-($D$7-$D$3)/401,A184))),IF(K184&gt;$B$6,IF(B$10&gt;D$10,IF(J184/A184&gt;1.01*D$10,A184-($D$7-$D$3)/401,A184),A184),IF(MAX(J$58:J184)&lt;0.99*$B$10*(A184^$K$49*(K184-A184))^(1/(1+$K$49))*($K$49^(1/(1+$K$49))),$A184+($D$7-$D$3)/401,IF(J184/A184&gt;1.01*$D$10,$A184-($D$7-$D$3)/401,A184))))</f>
        <v>410.41256234414038</v>
      </c>
      <c r="B185" s="6">
        <f t="shared" si="29"/>
        <v>331.23768703242115</v>
      </c>
      <c r="C185" s="6">
        <f t="shared" si="45"/>
        <v>0.23820375964110002</v>
      </c>
      <c r="D185" s="6">
        <f t="shared" si="46"/>
        <v>1746.6497150778548</v>
      </c>
      <c r="E185" s="33">
        <f t="shared" si="30"/>
        <v>1.8045577643384689E-2</v>
      </c>
      <c r="F185" s="6">
        <f t="shared" si="31"/>
        <v>62520.495635910323</v>
      </c>
      <c r="G185" s="6">
        <f t="shared" si="32"/>
        <v>3901593.6265586088</v>
      </c>
      <c r="H185" s="33">
        <f t="shared" si="47"/>
        <v>1.9107370486783496E-3</v>
      </c>
      <c r="I185" s="33">
        <f t="shared" si="48"/>
        <v>1.5981315660655376E-4</v>
      </c>
      <c r="J185" s="6">
        <f t="shared" si="49"/>
        <v>305.25668914331698</v>
      </c>
      <c r="K185" s="38">
        <f>IF(J185&lt;$B$10*(A184^$K$49*(MAX(K$58:K184)-A184))^(1/(1+$K$49))*($K$49^(1/(1+$K$49))),IF(J185/A185&gt;D$10,IF(MAX(J$58:J184)&lt;0.99*$B$10*(A184^$K$49*(K184-A184))^(1/(1+$K$49))*($K$49^(1/(1+$K$49))),MAX(K$58:K184),((J185/$B$10)^(1+$K$49)/(A185^($K$49)*$K$49))+A185),MAX(K$58:K184)),((J185/$B$10)^(1+$K$49)/(A185^($K$49)*$K$49))+A185)</f>
        <v>537.40947465885222</v>
      </c>
      <c r="L185" s="33">
        <f>IF(K185&lt;K184,AE184*(MAX(Z$58:Z184)-J184/A184)/(J184/A184/D$10-1)/(1+1*(MAX(Z$58:Z184)-J184/A184)/(J184/A184/D$10-1))+B$3-B$4,AE184*(J185/A185/B$10)/(C$27+J185/A185/B$10))</f>
        <v>-6.5908811668397033E-3</v>
      </c>
      <c r="M185" s="45">
        <f t="shared" si="50"/>
        <v>-1.9081204068491118E-3</v>
      </c>
      <c r="N185" s="46">
        <f t="shared" si="51"/>
        <v>6.0629585695154186E-3</v>
      </c>
      <c r="O185" s="37"/>
      <c r="P185" s="37">
        <f t="shared" si="52"/>
        <v>1.8802815915611756E-3</v>
      </c>
      <c r="Q185" s="47">
        <f t="shared" si="33"/>
        <v>4.1548381626663067E-3</v>
      </c>
      <c r="R185" s="6">
        <f t="shared" si="53"/>
        <v>1.6032944298217893</v>
      </c>
      <c r="S185" s="6">
        <f t="shared" si="34"/>
        <v>1.5875261767744191</v>
      </c>
      <c r="T185" s="6">
        <f t="shared" si="54"/>
        <v>5.9360547198262304E-3</v>
      </c>
      <c r="U185" s="48">
        <f t="shared" si="55"/>
        <v>3.7119953836595161E-3</v>
      </c>
      <c r="V185" s="6">
        <f t="shared" si="56"/>
        <v>5.5242902365869465E-3</v>
      </c>
      <c r="W185" s="6">
        <f t="shared" si="57"/>
        <v>7.5029751431956899E-3</v>
      </c>
      <c r="X185" s="30">
        <f t="shared" si="35"/>
        <v>331.23768703242115</v>
      </c>
      <c r="Y185">
        <f t="shared" si="36"/>
        <v>305.25668914331698</v>
      </c>
      <c r="Z185" s="49">
        <f t="shared" si="37"/>
        <v>0.74378008168120402</v>
      </c>
      <c r="AA185" s="46">
        <f t="shared" si="38"/>
        <v>1.658037203491274</v>
      </c>
      <c r="AB185" s="46">
        <f t="shared" si="39"/>
        <v>-5.4742773669484768E-2</v>
      </c>
      <c r="AC185" s="51">
        <f>IF(R$58&gt;=AA$58,B$10,IF(K185&lt;K184,(Z185-D$10)*(1+1.25*(D$10-Z185)/MAX(Z$58:Z185)*B$10)+D$10,B$10))</f>
        <v>1.3370827491589099</v>
      </c>
      <c r="AD185" s="36">
        <f t="shared" si="40"/>
        <v>1.5373237169141329</v>
      </c>
      <c r="AE185" s="50">
        <f t="shared" si="41"/>
        <v>-7.8071168843565936E-2</v>
      </c>
      <c r="AF185" s="46">
        <f t="shared" si="42"/>
        <v>7.5029751431956899E-3</v>
      </c>
      <c r="AG185" s="50">
        <f t="shared" si="43"/>
        <v>331.23768703242115</v>
      </c>
      <c r="AH185" s="6">
        <f t="shared" si="44"/>
        <v>5.9360547198262304E-3</v>
      </c>
      <c r="AI185" s="6"/>
    </row>
    <row r="186" spans="1:35">
      <c r="A186" s="6">
        <f>IF(J185/A185&lt;=0.99*$B$10,IF(A185&gt;A184,IF(D$5&gt;0,$A185+($D$7-$D$3)/401,IF(J185/A185&gt;1.01*D$10,A185-($D$7-$D$3)/401,A185)),IF(D$5&lt;0,$A185+($D$7-$D$3)/401,IF(J185/A185&gt;1.01*D$10,A185-($D$7-$D$3)/401,A185))),IF(K185&gt;$B$6,IF(B$10&gt;D$10,IF(J185/A185&gt;1.01*D$10,A185-($D$7-$D$3)/401,A185),A185),IF(MAX(J$58:J185)&lt;0.99*$B$10*(A185^$K$49*(K185-A185))^(1/(1+$K$49))*($K$49^(1/(1+$K$49))),$A185+($D$7-$D$3)/401,IF(J185/A185&gt;1.01*$D$10,$A185-($D$7-$D$3)/401,A185))))</f>
        <v>411.28538029925261</v>
      </c>
      <c r="B186" s="6">
        <f t="shared" ref="B186:B249" si="58">$D$4+(A186-$D$3)*$D$5</f>
        <v>333.85614089775783</v>
      </c>
      <c r="C186" s="6">
        <f t="shared" si="45"/>
        <v>0.24046855542882928</v>
      </c>
      <c r="D186" s="6">
        <f t="shared" si="46"/>
        <v>1777.7835257827351</v>
      </c>
      <c r="E186" s="33">
        <f t="shared" ref="E186:E249" si="59">(1/$C$16)*($C$12/100)/S186</f>
        <v>1.8046093880654434E-2</v>
      </c>
      <c r="F186" s="6">
        <f t="shared" ref="F186:F249" si="60">3*(1-2*$B$9)*(A187+A186)/(4*(1+$B$9)*$B$4)</f>
        <v>62653.315759514371</v>
      </c>
      <c r="G186" s="6">
        <f t="shared" ref="G186:G249" si="61">$C$18*$C$17*(A186+100)/100/(2*(1+$C$19))*1000</f>
        <v>3908265.4470074871</v>
      </c>
      <c r="H186" s="33">
        <f t="shared" si="47"/>
        <v>1.921903633800978E-3</v>
      </c>
      <c r="I186" s="33">
        <f t="shared" si="48"/>
        <v>1.6247307916511622E-4</v>
      </c>
      <c r="J186" s="6">
        <f t="shared" si="49"/>
        <v>307.3511104525989</v>
      </c>
      <c r="K186" s="38">
        <f>IF(J186&lt;$B$10*(A185^$K$49*(MAX(K$58:K185)-A185))^(1/(1+$K$49))*($K$49^(1/(1+$K$49))),IF(J186/A186&gt;D$10,IF(MAX(J$58:J185)&lt;0.99*$B$10*(A185^$K$49*(K185-A185))^(1/(1+$K$49))*($K$49^(1/(1+$K$49))),MAX(K$58:K185),((J186/$B$10)^(1+$K$49)/(A186^($K$49)*$K$49))+A186),MAX(K$58:K185)),((J186/$B$10)^(1+$K$49)/(A186^($K$49)*$K$49))+A186)</f>
        <v>539.75774845804426</v>
      </c>
      <c r="L186" s="33">
        <f>IF(K186&lt;K185,AE185*(MAX(Z$58:Z185)-J185/A185)/(J185/A185/D$10-1)/(1+1*(MAX(Z$58:Z185)-J185/A185)/(J185/A185/D$10-1))+B$3-B$4,AE185*(J186/A186/B$10)/(C$27+J186/A186/B$10))</f>
        <v>-6.6526239619870394E-3</v>
      </c>
      <c r="M186" s="45">
        <f t="shared" si="50"/>
        <v>-1.9371264556975105E-3</v>
      </c>
      <c r="N186" s="46">
        <f t="shared" si="51"/>
        <v>6.1083035205824025E-3</v>
      </c>
      <c r="O186" s="37"/>
      <c r="P186" s="37">
        <f t="shared" si="52"/>
        <v>1.8930281434481775E-3</v>
      </c>
      <c r="Q186" s="47">
        <f t="shared" ref="Q186:Q249" si="62">M186+N186</f>
        <v>4.1711770648848925E-3</v>
      </c>
      <c r="R186" s="6">
        <f t="shared" si="53"/>
        <v>1.603247797275233</v>
      </c>
      <c r="S186" s="6">
        <f t="shared" ref="S186:S249" si="63">$C$21*(R186-1)+1</f>
        <v>1.5874807630585996</v>
      </c>
      <c r="T186" s="6">
        <f t="shared" si="54"/>
        <v>5.9646613132064577E-3</v>
      </c>
      <c r="U186" s="48">
        <f t="shared" si="55"/>
        <v>3.7671240848973419E-3</v>
      </c>
      <c r="V186" s="6">
        <f t="shared" si="56"/>
        <v>5.5894371860490486E-3</v>
      </c>
      <c r="W186" s="6">
        <f t="shared" si="57"/>
        <v>7.5776576237845342E-3</v>
      </c>
      <c r="X186" s="30">
        <f t="shared" ref="X186:X249" si="64">IF(D$6="E",-B186,B186)</f>
        <v>333.85614089775783</v>
      </c>
      <c r="Y186">
        <f t="shared" ref="Y186:Y249" si="65">IF(D$6="E",-J186,J186)</f>
        <v>307.3511104525989</v>
      </c>
      <c r="Z186" s="49">
        <f t="shared" ref="Z186:Z249" si="66">J186/A186</f>
        <v>0.74729403274429351</v>
      </c>
      <c r="AA186" s="46">
        <f t="shared" ref="AA186:AA249" si="67">B$8/A186^B$3*((1+K$49)/K$49)^-B$3</f>
        <v>1.6579794375060517</v>
      </c>
      <c r="AB186" s="46">
        <f t="shared" ref="AB186:AB249" si="68">(R186-AA186)</f>
        <v>-5.4731640230818668E-2</v>
      </c>
      <c r="AC186" s="51">
        <f>IF(R$58&gt;=AA$58,B$10,IF(K186&lt;K185,(Z186-D$10)*(1+1.25*(D$10-Z186)/MAX(Z$58:Z186)*B$10)+D$10,B$10))</f>
        <v>1.3370827491589099</v>
      </c>
      <c r="AD186" s="36">
        <f t="shared" ref="AD186:AD249" si="69">IF(K186&gt;K185,(1-A186/K186)/((J186+0.01)/A186/$B$10)^(1+K$49)+A186/K186+0.01,(1-A186/K186)/((J186+0.01)/A186/$D$10)^(1+K$49)+A186/K186+0.01)</f>
        <v>1.5339132759597975</v>
      </c>
      <c r="AE186" s="50">
        <f t="shared" ref="AE186:AE249" si="70">IF(ABS(-LN(1-(R186-AA186)/R186)/LN(AD186))&lt;1.2*B$3,1.2*SIGN(-LN(1-(R186-AA186)/R186)/LN(AD186))*B$3,-LN(1-(R186-AA186)/R186)/LN(AD186))</f>
        <v>-7.8462997299137874E-2</v>
      </c>
      <c r="AF186" s="46">
        <f t="shared" ref="AF186:AF249" si="71">W186</f>
        <v>7.5776576237845342E-3</v>
      </c>
      <c r="AG186" s="50">
        <f t="shared" ref="AG186:AG249" si="72">IF(D$6="E",-B186,IF(D$6="T",-B186,B186))</f>
        <v>333.85614089775783</v>
      </c>
      <c r="AH186" s="6">
        <f t="shared" ref="AH186:AH249" si="73">T186</f>
        <v>5.9646613132064577E-3</v>
      </c>
      <c r="AI186" s="6"/>
    </row>
    <row r="187" spans="1:35">
      <c r="A187" s="6">
        <f>IF(J186/A186&lt;=0.99*$B$10,IF(A186&gt;A185,IF(D$5&gt;0,$A186+($D$7-$D$3)/401,IF(J186/A186&gt;1.01*D$10,A186-($D$7-$D$3)/401,A186)),IF(D$5&lt;0,$A186+($D$7-$D$3)/401,IF(J186/A186&gt;1.01*D$10,A186-($D$7-$D$3)/401,A186))),IF(K186&gt;$B$6,IF(B$10&gt;D$10,IF(J186/A186&gt;1.01*D$10,A186-($D$7-$D$3)/401,A186),A186),IF(MAX(J$58:J186)&lt;0.99*$B$10*(A186^$K$49*(K186-A186))^(1/(1+$K$49))*($K$49^(1/(1+$K$49))),$A186+($D$7-$D$3)/401,IF(J186/A186&gt;1.01*$D$10,$A186-($D$7-$D$3)/401,A186))))</f>
        <v>412.15819825436483</v>
      </c>
      <c r="B187" s="6">
        <f t="shared" si="58"/>
        <v>336.4745947630945</v>
      </c>
      <c r="C187" s="6">
        <f t="shared" ref="C187:C250" si="74">2/PI()*(ATAN((B187/A187)^2))/(1+C$12/C$14*10*(100/A186)^0.5)</f>
        <v>0.24272292774677118</v>
      </c>
      <c r="D187" s="6">
        <f t="shared" ref="D187:D250" si="75">3*G186*(I187-I186)+D186</f>
        <v>1809.139014704961</v>
      </c>
      <c r="E187" s="33">
        <f t="shared" si="59"/>
        <v>1.8046603889625919E-2</v>
      </c>
      <c r="F187" s="6">
        <f t="shared" si="60"/>
        <v>62786.13588311839</v>
      </c>
      <c r="G187" s="6">
        <f t="shared" si="61"/>
        <v>3914937.2674563648</v>
      </c>
      <c r="H187" s="33">
        <f t="shared" ref="H187:H250" si="76">(B187-B186)/(3*(1-E186)*F186+3*C186*E186*G186)+H186</f>
        <v>1.9330247908778857E-3</v>
      </c>
      <c r="I187" s="33">
        <f t="shared" ref="I187:I250" si="77">C186*(H187-H186)+I186</f>
        <v>1.6514736774209731E-4</v>
      </c>
      <c r="J187" s="6">
        <f t="shared" ref="J187:J250" si="78">J186+3*(H187-H186)*F186</f>
        <v>309.44144255045086</v>
      </c>
      <c r="K187" s="38">
        <f>IF(J187&lt;$B$10*(A186^$K$49*(MAX(K$58:K186)-A186))^(1/(1+$K$49))*($K$49^(1/(1+$K$49))),IF(J187/A187&gt;D$10,IF(MAX(J$58:J186)&lt;0.99*$B$10*(A186^$K$49*(K186-A186))^(1/(1+$K$49))*($K$49^(1/(1+$K$49))),MAX(K$58:K186),((J187/$B$10)^(1+$K$49)/(A187^($K$49)*$K$49))+A187),MAX(K$58:K186)),((J187/$B$10)^(1+$K$49)/(A187^($K$49)*$K$49))+A187)</f>
        <v>542.10824494566668</v>
      </c>
      <c r="L187" s="33">
        <f>IF(K187&lt;K186,AE186*(MAX(Z$58:Z186)-J186/A186)/(J186/A186/D$10-1)/(1+1*(MAX(Z$58:Z186)-J186/A186)/(J186/A186/D$10-1))+B$3-B$4,AE186*(J187/A187/B$10)/(C$27+J187/A187/B$10))</f>
        <v>-6.7145583832556128E-3</v>
      </c>
      <c r="M187" s="45">
        <f t="shared" ref="M187:M250" si="79">M186+L187*2*(K187-K186)/(K186+K187)</f>
        <v>-1.96630298216568E-3</v>
      </c>
      <c r="N187" s="46">
        <f t="shared" ref="N187:N250" si="80">N186+(B$3-B$4)*2*(K187-K186)/(K186+K187)</f>
        <v>6.1534942625417928E-3</v>
      </c>
      <c r="O187" s="37"/>
      <c r="P187" s="37">
        <f t="shared" ref="P187:P250" si="81">P186+$B$4*2*(A187-A186)/(A187+A186)</f>
        <v>1.9057476736432444E-3</v>
      </c>
      <c r="Q187" s="47">
        <f t="shared" si="62"/>
        <v>4.1871912803761128E-3</v>
      </c>
      <c r="R187" s="6">
        <f t="shared" ref="R187:R250" si="82">R186-(Q187-Q186+P187-P186)*R186</f>
        <v>1.6032017299607539</v>
      </c>
      <c r="S187" s="6">
        <f t="shared" si="63"/>
        <v>1.5874358998014366</v>
      </c>
      <c r="T187" s="6">
        <f t="shared" ref="T187:T250" si="83">-(S187-S186)/S186+T186</f>
        <v>5.9929219751350985E-3</v>
      </c>
      <c r="U187" s="48">
        <f t="shared" ref="U187:U250" si="84">(N187-N186)/(K$49/(1+K$49)*(AC187^(1+K$49)-(J187/A187)^(1+K$49))/(J187/A187)^K$49)*K$50+U186</f>
        <v>3.822557523472853E-3</v>
      </c>
      <c r="V187" s="6">
        <f t="shared" ref="V187:V250" si="85">IF(D$6="E",-IF(K186=$B$6,-V186+(H187-H186)*(1-E186)+(I187-I186)*E186,-V186+(H187-H186)*(1-E186)+(I187-I186)*E186+(U187-U186)*(1-E186)),IF(K186=$B$6,V186+(H187-H186)*(1-E186)+(I187-I186)*E186,V186+(H187-H186)*(1-E186)+(I187-I186)*E186+(U187-U186)*(1-E186)))</f>
        <v>5.6548389916828588E-3</v>
      </c>
      <c r="W187" s="6">
        <f t="shared" ref="W187:W250" si="86">T187/3+V187</f>
        <v>7.6524796500612256E-3</v>
      </c>
      <c r="X187" s="30">
        <f t="shared" si="64"/>
        <v>336.4745947630945</v>
      </c>
      <c r="Y187">
        <f t="shared" si="65"/>
        <v>309.44144255045086</v>
      </c>
      <c r="Z187" s="49">
        <f t="shared" si="66"/>
        <v>0.75078317951952522</v>
      </c>
      <c r="AA187" s="46">
        <f t="shared" si="67"/>
        <v>1.6579217959864572</v>
      </c>
      <c r="AB187" s="46">
        <f t="shared" si="68"/>
        <v>-5.4720066025703229E-2</v>
      </c>
      <c r="AC187" s="51">
        <f>IF(R$58&gt;=AA$58,B$10,IF(K187&lt;K186,(Z187-D$10)*(1+1.25*(D$10-Z187)/MAX(Z$58:Z187)*B$10)+D$10,B$10))</f>
        <v>1.3370827491589099</v>
      </c>
      <c r="AD187" s="36">
        <f t="shared" si="69"/>
        <v>1.5305261433226509</v>
      </c>
      <c r="AE187" s="50">
        <f t="shared" si="70"/>
        <v>-7.8856356442108019E-2</v>
      </c>
      <c r="AF187" s="46">
        <f t="shared" si="71"/>
        <v>7.6524796500612256E-3</v>
      </c>
      <c r="AG187" s="50">
        <f t="shared" si="72"/>
        <v>336.4745947630945</v>
      </c>
      <c r="AH187" s="6">
        <f t="shared" si="73"/>
        <v>5.9929219751350985E-3</v>
      </c>
      <c r="AI187" s="6"/>
    </row>
    <row r="188" spans="1:35">
      <c r="A188" s="6">
        <f>IF(J187/A187&lt;=0.99*$B$10,IF(A187&gt;A186,IF(D$5&gt;0,$A187+($D$7-$D$3)/401,IF(J187/A187&gt;1.01*D$10,A187-($D$7-$D$3)/401,A187)),IF(D$5&lt;0,$A187+($D$7-$D$3)/401,IF(J187/A187&gt;1.01*D$10,A187-($D$7-$D$3)/401,A187))),IF(K187&gt;$B$6,IF(B$10&gt;D$10,IF(J187/A187&gt;1.01*D$10,A187-($D$7-$D$3)/401,A187),A187),IF(MAX(J$58:J187)&lt;0.99*$B$10*(A187^$K$49*(K187-A187))^(1/(1+$K$49))*($K$49^(1/(1+$K$49))),$A187+($D$7-$D$3)/401,IF(J187/A187&gt;1.01*$D$10,$A187-($D$7-$D$3)/401,A187))))</f>
        <v>413.03101620947706</v>
      </c>
      <c r="B188" s="6">
        <f t="shared" si="58"/>
        <v>339.09304862843118</v>
      </c>
      <c r="C188" s="6">
        <f t="shared" si="74"/>
        <v>0.24496673219057774</v>
      </c>
      <c r="D188" s="6">
        <f t="shared" si="75"/>
        <v>1840.7141082122494</v>
      </c>
      <c r="E188" s="33">
        <f t="shared" si="59"/>
        <v>1.8047107690673359E-2</v>
      </c>
      <c r="F188" s="6">
        <f t="shared" si="60"/>
        <v>62918.956006722437</v>
      </c>
      <c r="G188" s="6">
        <f t="shared" si="61"/>
        <v>3921609.0879052416</v>
      </c>
      <c r="H188" s="33">
        <f t="shared" si="76"/>
        <v>1.9441009141680605E-3</v>
      </c>
      <c r="I188" s="33">
        <f t="shared" si="77"/>
        <v>1.6783579681517273E-4</v>
      </c>
      <c r="J188" s="6">
        <f t="shared" si="78"/>
        <v>311.52772349631613</v>
      </c>
      <c r="K188" s="38">
        <f>IF(J188&lt;$B$10*(A187^$K$49*(MAX(K$58:K187)-A187))^(1/(1+$K$49))*($K$49^(1/(1+$K$49))),IF(J188/A188&gt;D$10,IF(MAX(J$58:J187)&lt;0.99*$B$10*(A187^$K$49*(K187-A187))^(1/(1+$K$49))*($K$49^(1/(1+$K$49))),MAX(K$58:K187),((J188/$B$10)^(1+$K$49)/(A188^($K$49)*$K$49))+A188),MAX(K$58:K187)),((J188/$B$10)^(1+$K$49)/(A188^($K$49)*$K$49))+A188)</f>
        <v>544.46091268887926</v>
      </c>
      <c r="L188" s="33">
        <f>IF(K188&lt;K187,AE187*(MAX(Z$58:Z187)-J187/A187)/(J187/A187/D$10-1)/(1+1*(MAX(Z$58:Z187)-J187/A187)/(J187/A187/D$10-1))+B$3-B$4,AE187*(J188/A188/B$10)/(C$27+J188/A188/B$10))</f>
        <v>-6.7766849873263993E-3</v>
      </c>
      <c r="M188" s="45">
        <f t="shared" si="79"/>
        <v>-1.9956490906274812E-3</v>
      </c>
      <c r="N188" s="46">
        <f t="shared" si="80"/>
        <v>6.1985309624287598E-3</v>
      </c>
      <c r="O188" s="37"/>
      <c r="P188" s="37">
        <f t="shared" si="81"/>
        <v>1.9184402964717577E-3</v>
      </c>
      <c r="Q188" s="47">
        <f t="shared" si="62"/>
        <v>4.2028818718012791E-3</v>
      </c>
      <c r="R188" s="6">
        <f t="shared" si="82"/>
        <v>1.6031562259425607</v>
      </c>
      <c r="S188" s="6">
        <f t="shared" si="63"/>
        <v>1.587391585117734</v>
      </c>
      <c r="T188" s="6">
        <f t="shared" si="83"/>
        <v>6.020837863712475E-3</v>
      </c>
      <c r="U188" s="48">
        <f t="shared" si="84"/>
        <v>3.8782943590278222E-3</v>
      </c>
      <c r="V188" s="6">
        <f t="shared" si="85"/>
        <v>5.7204947205395981E-3</v>
      </c>
      <c r="W188" s="6">
        <f t="shared" si="86"/>
        <v>7.7274406751104228E-3</v>
      </c>
      <c r="X188" s="30">
        <f t="shared" si="64"/>
        <v>339.09304862843118</v>
      </c>
      <c r="Y188">
        <f t="shared" si="65"/>
        <v>311.52772349631613</v>
      </c>
      <c r="Z188" s="49">
        <f t="shared" si="66"/>
        <v>0.75424777140300403</v>
      </c>
      <c r="AA188" s="46">
        <f t="shared" si="67"/>
        <v>1.6578642784015831</v>
      </c>
      <c r="AB188" s="46">
        <f t="shared" si="68"/>
        <v>-5.4708052459022438E-2</v>
      </c>
      <c r="AC188" s="51">
        <f>IF(R$58&gt;=AA$58,B$10,IF(K188&lt;K187,(Z188-D$10)*(1+1.25*(D$10-Z188)/MAX(Z$58:Z188)*B$10)+D$10,B$10))</f>
        <v>1.3370827491589099</v>
      </c>
      <c r="AD188" s="36">
        <f t="shared" si="69"/>
        <v>1.5271622020225866</v>
      </c>
      <c r="AE188" s="50">
        <f t="shared" si="70"/>
        <v>-7.9251243121105541E-2</v>
      </c>
      <c r="AF188" s="46">
        <f t="shared" si="71"/>
        <v>7.7274406751104228E-3</v>
      </c>
      <c r="AG188" s="50">
        <f t="shared" si="72"/>
        <v>339.09304862843118</v>
      </c>
      <c r="AH188" s="6">
        <f t="shared" si="73"/>
        <v>6.020837863712475E-3</v>
      </c>
      <c r="AI188" s="6"/>
    </row>
    <row r="189" spans="1:35">
      <c r="A189" s="6">
        <f>IF(J188/A188&lt;=0.99*$B$10,IF(A188&gt;A187,IF(D$5&gt;0,$A188+($D$7-$D$3)/401,IF(J188/A188&gt;1.01*D$10,A188-($D$7-$D$3)/401,A188)),IF(D$5&lt;0,$A188+($D$7-$D$3)/401,IF(J188/A188&gt;1.01*D$10,A188-($D$7-$D$3)/401,A188))),IF(K188&gt;$B$6,IF(B$10&gt;D$10,IF(J188/A188&gt;1.01*D$10,A188-($D$7-$D$3)/401,A188),A188),IF(MAX(J$58:J188)&lt;0.99*$B$10*(A188^$K$49*(K188-A188))^(1/(1+$K$49))*($K$49^(1/(1+$K$49))),$A188+($D$7-$D$3)/401,IF(J188/A188&gt;1.01*$D$10,$A188-($D$7-$D$3)/401,A188))))</f>
        <v>413.90383416458928</v>
      </c>
      <c r="B189" s="6">
        <f t="shared" si="58"/>
        <v>341.71150249376785</v>
      </c>
      <c r="C189" s="6">
        <f t="shared" si="74"/>
        <v>0.24719983144601895</v>
      </c>
      <c r="D189" s="6">
        <f t="shared" si="75"/>
        <v>1872.506739360063</v>
      </c>
      <c r="E189" s="33">
        <f t="shared" si="59"/>
        <v>1.8047605304398816E-2</v>
      </c>
      <c r="F189" s="6">
        <f t="shared" si="60"/>
        <v>63051.776130326463</v>
      </c>
      <c r="G189" s="6">
        <f t="shared" si="61"/>
        <v>3928280.9083541203</v>
      </c>
      <c r="H189" s="33">
        <f t="shared" si="76"/>
        <v>1.9551323948192242E-3</v>
      </c>
      <c r="I189" s="33">
        <f t="shared" si="77"/>
        <v>1.7053814258151189E-4</v>
      </c>
      <c r="J189" s="6">
        <f t="shared" si="78"/>
        <v>313.60999123365485</v>
      </c>
      <c r="K189" s="38">
        <f>IF(J189&lt;$B$10*(A188^$K$49*(MAX(K$58:K188)-A188))^(1/(1+$K$49))*($K$49^(1/(1+$K$49))),IF(J189/A189&gt;D$10,IF(MAX(J$58:J188)&lt;0.99*$B$10*(A188^$K$49*(K188-A188))^(1/(1+$K$49))*($K$49^(1/(1+$K$49))),MAX(K$58:K188),((J189/$B$10)^(1+$K$49)/(A189^($K$49)*$K$49))+A189),MAX(K$58:K188)),((J189/$B$10)^(1+$K$49)/(A189^($K$49)*$K$49))+A189)</f>
        <v>546.81570158271597</v>
      </c>
      <c r="L189" s="33">
        <f>IF(K189&lt;K188,AE188*(MAX(Z$58:Z188)-J188/A188)/(J188/A188/D$10-1)/(1+1*(MAX(Z$58:Z188)-J188/A188)/(J188/A188/D$10-1))+B$3-B$4,AE188*(J189/A189/B$10)/(C$27+J189/A189/B$10))</f>
        <v>-6.8390043449086928E-3</v>
      </c>
      <c r="M189" s="45">
        <f t="shared" si="79"/>
        <v>-2.0251639015666698E-3</v>
      </c>
      <c r="N189" s="46">
        <f t="shared" si="80"/>
        <v>6.2434138164652649E-3</v>
      </c>
      <c r="O189" s="37"/>
      <c r="P189" s="37">
        <f t="shared" si="81"/>
        <v>1.9311061255350857E-3</v>
      </c>
      <c r="Q189" s="47">
        <f t="shared" si="62"/>
        <v>4.2182499148985947E-3</v>
      </c>
      <c r="R189" s="6">
        <f t="shared" si="82"/>
        <v>1.6031112832658692</v>
      </c>
      <c r="S189" s="6">
        <f t="shared" si="63"/>
        <v>1.5873478171038005</v>
      </c>
      <c r="T189" s="6">
        <f t="shared" si="83"/>
        <v>6.0484101491799763E-3</v>
      </c>
      <c r="U189" s="48">
        <f t="shared" si="84"/>
        <v>3.9343332943950439E-3</v>
      </c>
      <c r="V189" s="6">
        <f t="shared" si="85"/>
        <v>5.7864034790623036E-3</v>
      </c>
      <c r="W189" s="6">
        <f t="shared" si="86"/>
        <v>7.8025401954556293E-3</v>
      </c>
      <c r="X189" s="30">
        <f t="shared" si="64"/>
        <v>341.71150249376785</v>
      </c>
      <c r="Y189">
        <f t="shared" si="65"/>
        <v>313.60999123365485</v>
      </c>
      <c r="Z189" s="49">
        <f t="shared" si="66"/>
        <v>0.75768805540696571</v>
      </c>
      <c r="AA189" s="46">
        <f t="shared" si="67"/>
        <v>1.6578068842239015</v>
      </c>
      <c r="AB189" s="46">
        <f t="shared" si="68"/>
        <v>-5.4695600958032387E-2</v>
      </c>
      <c r="AC189" s="51">
        <f>IF(R$58&gt;=AA$58,B$10,IF(K189&lt;K188,(Z189-D$10)*(1+1.25*(D$10-Z189)/MAX(Z$58:Z189)*B$10)+D$10,B$10))</f>
        <v>1.3370827491589099</v>
      </c>
      <c r="AD189" s="36">
        <f t="shared" si="69"/>
        <v>1.5238213315902933</v>
      </c>
      <c r="AE189" s="50">
        <f t="shared" si="70"/>
        <v>-7.964765446920459E-2</v>
      </c>
      <c r="AF189" s="46">
        <f t="shared" si="71"/>
        <v>7.8025401954556293E-3</v>
      </c>
      <c r="AG189" s="50">
        <f t="shared" si="72"/>
        <v>341.71150249376785</v>
      </c>
      <c r="AH189" s="6">
        <f t="shared" si="73"/>
        <v>6.0484101491799763E-3</v>
      </c>
      <c r="AI189" s="6"/>
    </row>
    <row r="190" spans="1:35">
      <c r="A190" s="6">
        <f>IF(J189/A189&lt;=0.99*$B$10,IF(A189&gt;A188,IF(D$5&gt;0,$A189+($D$7-$D$3)/401,IF(J189/A189&gt;1.01*D$10,A189-($D$7-$D$3)/401,A189)),IF(D$5&lt;0,$A189+($D$7-$D$3)/401,IF(J189/A189&gt;1.01*D$10,A189-($D$7-$D$3)/401,A189))),IF(K189&gt;$B$6,IF(B$10&gt;D$10,IF(J189/A189&gt;1.01*D$10,A189-($D$7-$D$3)/401,A189),A189),IF(MAX(J$58:J189)&lt;0.99*$B$10*(A189^$K$49*(K189-A189))^(1/(1+$K$49))*($K$49^(1/(1+$K$49))),$A189+($D$7-$D$3)/401,IF(J189/A189&gt;1.01*$D$10,$A189-($D$7-$D$3)/401,A189))))</f>
        <v>414.77665211970151</v>
      </c>
      <c r="B190" s="6">
        <f t="shared" si="58"/>
        <v>344.32995635910453</v>
      </c>
      <c r="C190" s="6">
        <f t="shared" si="74"/>
        <v>0.24942209516471547</v>
      </c>
      <c r="D190" s="6">
        <f t="shared" si="75"/>
        <v>1904.5148485255165</v>
      </c>
      <c r="E190" s="33">
        <f t="shared" si="59"/>
        <v>1.8048096751611478E-2</v>
      </c>
      <c r="F190" s="6">
        <f t="shared" si="60"/>
        <v>63184.596253930504</v>
      </c>
      <c r="G190" s="6">
        <f t="shared" si="61"/>
        <v>3934952.728802999</v>
      </c>
      <c r="H190" s="33">
        <f t="shared" si="76"/>
        <v>1.9661196208318253E-3</v>
      </c>
      <c r="I190" s="33">
        <f t="shared" si="77"/>
        <v>1.7325418299988618E-4</v>
      </c>
      <c r="J190" s="6">
        <f t="shared" si="78"/>
        <v>315.68828357817432</v>
      </c>
      <c r="K190" s="38">
        <f>IF(J190&lt;$B$10*(A189^$K$49*(MAX(K$58:K189)-A189))^(1/(1+$K$49))*($K$49^(1/(1+$K$49))),IF(J190/A190&gt;D$10,IF(MAX(J$58:J189)&lt;0.99*$B$10*(A189^$K$49*(K189-A189))^(1/(1+$K$49))*($K$49^(1/(1+$K$49))),MAX(K$58:K189),((J190/$B$10)^(1+$K$49)/(A190^($K$49)*$K$49))+A190),MAX(K$58:K189)),((J190/$B$10)^(1+$K$49)/(A190^($K$49)*$K$49))+A190)</f>
        <v>549.172562818703</v>
      </c>
      <c r="L190" s="33">
        <f>IF(K190&lt;K189,AE189*(MAX(Z$58:Z189)-J189/A189)/(J189/A189/D$10-1)/(1+1*(MAX(Z$58:Z189)-J189/A189)/(J189/A189/D$10-1))+B$3-B$4,AE189*(J190/A190/B$10)/(C$27+J190/A190/B$10))</f>
        <v>-6.9015170409077306E-3</v>
      </c>
      <c r="M190" s="45">
        <f t="shared" si="79"/>
        <v>-2.0548465514846469E-3</v>
      </c>
      <c r="N190" s="46">
        <f t="shared" si="80"/>
        <v>6.2881430487945035E-3</v>
      </c>
      <c r="O190" s="37"/>
      <c r="P190" s="37">
        <f t="shared" si="81"/>
        <v>1.9437452737166847E-3</v>
      </c>
      <c r="Q190" s="47">
        <f t="shared" si="62"/>
        <v>4.2332964973098566E-3</v>
      </c>
      <c r="R190" s="6">
        <f t="shared" si="82"/>
        <v>1.6030668999587703</v>
      </c>
      <c r="S190" s="6">
        <f t="shared" si="63"/>
        <v>1.5873045938392658</v>
      </c>
      <c r="T190" s="6">
        <f t="shared" si="83"/>
        <v>6.0756400127731465E-3</v>
      </c>
      <c r="U190" s="48">
        <f t="shared" si="84"/>
        <v>3.9906730752001926E-3</v>
      </c>
      <c r="V190" s="6">
        <f t="shared" si="85"/>
        <v>5.8525644126601415E-3</v>
      </c>
      <c r="W190" s="6">
        <f t="shared" si="86"/>
        <v>7.87777775025119E-3</v>
      </c>
      <c r="X190" s="30">
        <f t="shared" si="64"/>
        <v>344.32995635910453</v>
      </c>
      <c r="Y190">
        <f t="shared" si="65"/>
        <v>315.68828357817432</v>
      </c>
      <c r="Z190" s="49">
        <f t="shared" si="66"/>
        <v>0.76110427615648191</v>
      </c>
      <c r="AA190" s="46">
        <f t="shared" si="67"/>
        <v>1.6577496129292373</v>
      </c>
      <c r="AB190" s="46">
        <f t="shared" si="68"/>
        <v>-5.4682712970467007E-2</v>
      </c>
      <c r="AC190" s="51">
        <f>IF(R$58&gt;=AA$58,B$10,IF(K190&lt;K189,(Z190-D$10)*(1+1.25*(D$10-Z190)/MAX(Z$58:Z190)*B$10)+D$10,B$10))</f>
        <v>1.3370827491589099</v>
      </c>
      <c r="AD190" s="36">
        <f t="shared" si="69"/>
        <v>1.5205034082948983</v>
      </c>
      <c r="AE190" s="50">
        <f t="shared" si="70"/>
        <v>-8.0045587899646331E-2</v>
      </c>
      <c r="AF190" s="46">
        <f t="shared" si="71"/>
        <v>7.87777775025119E-3</v>
      </c>
      <c r="AG190" s="50">
        <f t="shared" si="72"/>
        <v>344.32995635910453</v>
      </c>
      <c r="AH190" s="6">
        <f t="shared" si="73"/>
        <v>6.0756400127731465E-3</v>
      </c>
      <c r="AI190" s="6"/>
    </row>
    <row r="191" spans="1:35">
      <c r="A191" s="6">
        <f>IF(J190/A190&lt;=0.99*$B$10,IF(A190&gt;A189,IF(D$5&gt;0,$A190+($D$7-$D$3)/401,IF(J190/A190&gt;1.01*D$10,A190-($D$7-$D$3)/401,A190)),IF(D$5&lt;0,$A190+($D$7-$D$3)/401,IF(J190/A190&gt;1.01*D$10,A190-($D$7-$D$3)/401,A190))),IF(K190&gt;$B$6,IF(B$10&gt;D$10,IF(J190/A190&gt;1.01*D$10,A190-($D$7-$D$3)/401,A190),A190),IF(MAX(J$58:J190)&lt;0.99*$B$10*(A190^$K$49*(K190-A190))^(1/(1+$K$49))*($K$49^(1/(1+$K$49))),$A190+($D$7-$D$3)/401,IF(J190/A190&gt;1.01*$D$10,$A190-($D$7-$D$3)/401,A190))))</f>
        <v>415.64947007481373</v>
      </c>
      <c r="B191" s="6">
        <f t="shared" si="58"/>
        <v>346.9484102244412</v>
      </c>
      <c r="C191" s="6">
        <f t="shared" si="74"/>
        <v>0.25163339983765387</v>
      </c>
      <c r="D191" s="6">
        <f t="shared" si="75"/>
        <v>1936.7363840128467</v>
      </c>
      <c r="E191" s="33">
        <f t="shared" si="59"/>
        <v>1.8048582053307671E-2</v>
      </c>
      <c r="F191" s="6">
        <f t="shared" si="60"/>
        <v>63317.41637753453</v>
      </c>
      <c r="G191" s="6">
        <f t="shared" si="61"/>
        <v>3941624.5492518763</v>
      </c>
      <c r="H191" s="33">
        <f t="shared" si="76"/>
        <v>1.9770629770261626E-3</v>
      </c>
      <c r="I191" s="33">
        <f t="shared" si="77"/>
        <v>1.7598369783001155E-4</v>
      </c>
      <c r="J191" s="6">
        <f t="shared" si="78"/>
        <v>317.76263820658079</v>
      </c>
      <c r="K191" s="38">
        <f>IF(J191&lt;$B$10*(A190^$K$49*(MAX(K$58:K190)-A190))^(1/(1+$K$49))*($K$49^(1/(1+$K$49))),IF(J191/A191&gt;D$10,IF(MAX(J$58:J190)&lt;0.99*$B$10*(A190^$K$49*(K190-A190))^(1/(1+$K$49))*($K$49^(1/(1+$K$49))),MAX(K$58:K190),((J191/$B$10)^(1+$K$49)/(A191^($K$49)*$K$49))+A191),MAX(K$58:K190)),((J191/$B$10)^(1+$K$49)/(A191^($K$49)*$K$49))+A191)</f>
        <v>551.53144885398115</v>
      </c>
      <c r="L191" s="33">
        <f>IF(K191&lt;K190,AE190*(MAX(Z$58:Z190)-J190/A190)/(J190/A190/D$10-1)/(1+1*(MAX(Z$58:Z190)-J190/A190)/(J190/A190/D$10-1))+B$3-B$4,AE190*(J191/A191/B$10)/(C$27+J191/A191/B$10))</f>
        <v>-6.9642236745793458E-3</v>
      </c>
      <c r="M191" s="45">
        <f t="shared" si="79"/>
        <v>-2.0846961928020326E-3</v>
      </c>
      <c r="N191" s="46">
        <f t="shared" si="80"/>
        <v>6.3327189102554103E-3</v>
      </c>
      <c r="O191" s="37"/>
      <c r="P191" s="37">
        <f t="shared" si="81"/>
        <v>1.9563578531881353E-3</v>
      </c>
      <c r="Q191" s="47">
        <f t="shared" si="62"/>
        <v>4.2480227174533777E-3</v>
      </c>
      <c r="R191" s="6">
        <f t="shared" si="82"/>
        <v>1.603023074034023</v>
      </c>
      <c r="S191" s="6">
        <f t="shared" si="63"/>
        <v>1.5872619133888297</v>
      </c>
      <c r="T191" s="6">
        <f t="shared" si="83"/>
        <v>6.102528645617623E-3</v>
      </c>
      <c r="U191" s="48">
        <f t="shared" si="84"/>
        <v>4.0473124894579941E-3</v>
      </c>
      <c r="V191" s="6">
        <f t="shared" si="85"/>
        <v>5.9189767052801575E-3</v>
      </c>
      <c r="W191" s="6">
        <f t="shared" si="86"/>
        <v>7.9531529204860327E-3</v>
      </c>
      <c r="X191" s="30">
        <f t="shared" si="64"/>
        <v>346.9484102244412</v>
      </c>
      <c r="Y191">
        <f t="shared" si="65"/>
        <v>317.76263820658079</v>
      </c>
      <c r="Z191" s="49">
        <f t="shared" si="66"/>
        <v>0.76449667588746339</v>
      </c>
      <c r="AA191" s="46">
        <f t="shared" si="67"/>
        <v>1.6576924639967383</v>
      </c>
      <c r="AB191" s="46">
        <f t="shared" si="68"/>
        <v>-5.4669389962715309E-2</v>
      </c>
      <c r="AC191" s="51">
        <f>IF(R$58&gt;=AA$58,B$10,IF(K191&lt;K190,(Z191-D$10)*(1+1.25*(D$10-Z191)/MAX(Z$58:Z191)*B$10)+D$10,B$10))</f>
        <v>1.3370827491589099</v>
      </c>
      <c r="AD191" s="36">
        <f t="shared" si="69"/>
        <v>1.5172083053624148</v>
      </c>
      <c r="AE191" s="50">
        <f t="shared" si="70"/>
        <v>-8.0445041101629339E-2</v>
      </c>
      <c r="AF191" s="46">
        <f t="shared" si="71"/>
        <v>7.9531529204860327E-3</v>
      </c>
      <c r="AG191" s="50">
        <f t="shared" si="72"/>
        <v>346.9484102244412</v>
      </c>
      <c r="AH191" s="6">
        <f t="shared" si="73"/>
        <v>6.102528645617623E-3</v>
      </c>
      <c r="AI191" s="6"/>
    </row>
    <row r="192" spans="1:35">
      <c r="A192" s="6">
        <f>IF(J191/A191&lt;=0.99*$B$10,IF(A191&gt;A190,IF(D$5&gt;0,$A191+($D$7-$D$3)/401,IF(J191/A191&gt;1.01*D$10,A191-($D$7-$D$3)/401,A191)),IF(D$5&lt;0,$A191+($D$7-$D$3)/401,IF(J191/A191&gt;1.01*D$10,A191-($D$7-$D$3)/401,A191))),IF(K191&gt;$B$6,IF(B$10&gt;D$10,IF(J191/A191&gt;1.01*D$10,A191-($D$7-$D$3)/401,A191),A191),IF(MAX(J$58:J191)&lt;0.99*$B$10*(A191^$K$49*(K191-A191))^(1/(1+$K$49))*($K$49^(1/(1+$K$49))),$A191+($D$7-$D$3)/401,IF(J191/A191&gt;1.01*$D$10,$A191-($D$7-$D$3)/401,A191))))</f>
        <v>416.52228802992596</v>
      </c>
      <c r="B192" s="6">
        <f t="shared" si="58"/>
        <v>349.56686408977788</v>
      </c>
      <c r="C192" s="6">
        <f t="shared" si="74"/>
        <v>0.25383362866672932</v>
      </c>
      <c r="D192" s="6">
        <f t="shared" si="75"/>
        <v>1969.1693026310788</v>
      </c>
      <c r="E192" s="33">
        <f t="shared" si="59"/>
        <v>1.8049061230651739E-2</v>
      </c>
      <c r="F192" s="6">
        <f t="shared" si="60"/>
        <v>63450.23650113857</v>
      </c>
      <c r="G192" s="6">
        <f t="shared" si="61"/>
        <v>3948296.3697007536</v>
      </c>
      <c r="H192" s="33">
        <f t="shared" si="76"/>
        <v>1.9879628450125458E-3</v>
      </c>
      <c r="I192" s="33">
        <f t="shared" si="77"/>
        <v>1.7872646866920678E-4</v>
      </c>
      <c r="J192" s="6">
        <f t="shared" si="78"/>
        <v>319.83309264584273</v>
      </c>
      <c r="K192" s="38">
        <f>IF(J192&lt;$B$10*(A191^$K$49*(MAX(K$58:K191)-A191))^(1/(1+$K$49))*($K$49^(1/(1+$K$49))),IF(J192/A192&gt;D$10,IF(MAX(J$58:J191)&lt;0.99*$B$10*(A191^$K$49*(K191-A191))^(1/(1+$K$49))*($K$49^(1/(1+$K$49))),MAX(K$58:K191),((J192/$B$10)^(1+$K$49)/(A192^($K$49)*$K$49))+A192),MAX(K$58:K191)),((J192/$B$10)^(1+$K$49)/(A192^($K$49)*$K$49))+A192)</f>
        <v>553.89231338093964</v>
      </c>
      <c r="L192" s="33">
        <f>IF(K192&lt;K191,AE191*(MAX(Z$58:Z191)-J191/A191)/(J191/A191/D$10-1)/(1+1*(MAX(Z$58:Z191)-J191/A191)/(J191/A191/D$10-1))+B$3-B$4,AE191*(J192/A192/B$10)/(C$27+J192/A192/B$10))</f>
        <v>-7.0271248596720428E-3</v>
      </c>
      <c r="M192" s="45">
        <f t="shared" si="79"/>
        <v>-2.1147119937545405E-3</v>
      </c>
      <c r="N192" s="46">
        <f t="shared" si="80"/>
        <v>6.3771416771963478E-3</v>
      </c>
      <c r="O192" s="37"/>
      <c r="P192" s="37">
        <f t="shared" si="81"/>
        <v>1.9689439754151149E-3</v>
      </c>
      <c r="Q192" s="47">
        <f t="shared" si="62"/>
        <v>4.2624296834418074E-3</v>
      </c>
      <c r="R192" s="6">
        <f t="shared" si="82"/>
        <v>1.6029798034907743</v>
      </c>
      <c r="S192" s="6">
        <f t="shared" si="63"/>
        <v>1.5872197738039353</v>
      </c>
      <c r="T192" s="6">
        <f t="shared" si="83"/>
        <v>6.1290772476718606E-3</v>
      </c>
      <c r="U192" s="48">
        <f t="shared" si="84"/>
        <v>4.1042503671636392E-3</v>
      </c>
      <c r="V192" s="6">
        <f t="shared" si="85"/>
        <v>5.9856395789772967E-3</v>
      </c>
      <c r="W192" s="6">
        <f t="shared" si="86"/>
        <v>8.02866532820125E-3</v>
      </c>
      <c r="X192" s="30">
        <f t="shared" si="64"/>
        <v>349.56686408977788</v>
      </c>
      <c r="Y192">
        <f t="shared" si="65"/>
        <v>319.83309264584273</v>
      </c>
      <c r="Z192" s="49">
        <f t="shared" si="66"/>
        <v>0.76786549444591456</v>
      </c>
      <c r="AA192" s="46">
        <f t="shared" si="67"/>
        <v>1.6576354369088491</v>
      </c>
      <c r="AB192" s="46">
        <f t="shared" si="68"/>
        <v>-5.4655633418074778E-2</v>
      </c>
      <c r="AC192" s="51">
        <f>IF(R$58&gt;=AA$58,B$10,IF(K192&lt;K191,(Z192-D$10)*(1+1.25*(D$10-Z192)/MAX(Z$58:Z192)*B$10)+D$10,B$10))</f>
        <v>1.3370827491589099</v>
      </c>
      <c r="AD192" s="36">
        <f t="shared" si="69"/>
        <v>1.5139358931852691</v>
      </c>
      <c r="AE192" s="50">
        <f t="shared" si="70"/>
        <v>-8.0846012036180012E-2</v>
      </c>
      <c r="AF192" s="46">
        <f t="shared" si="71"/>
        <v>8.02866532820125E-3</v>
      </c>
      <c r="AG192" s="50">
        <f t="shared" si="72"/>
        <v>349.56686408977788</v>
      </c>
      <c r="AH192" s="6">
        <f t="shared" si="73"/>
        <v>6.1290772476718606E-3</v>
      </c>
      <c r="AI192" s="6"/>
    </row>
    <row r="193" spans="1:36">
      <c r="A193" s="6">
        <f>IF(J192/A192&lt;=0.99*$B$10,IF(A192&gt;A191,IF(D$5&gt;0,$A192+($D$7-$D$3)/401,IF(J192/A192&gt;1.01*D$10,A192-($D$7-$D$3)/401,A192)),IF(D$5&lt;0,$A192+($D$7-$D$3)/401,IF(J192/A192&gt;1.01*D$10,A192-($D$7-$D$3)/401,A192))),IF(K192&gt;$B$6,IF(B$10&gt;D$10,IF(J192/A192&gt;1.01*D$10,A192-($D$7-$D$3)/401,A192),A192),IF(MAX(J$58:J192)&lt;0.99*$B$10*(A192^$K$49*(K192-A192))^(1/(1+$K$49))*($K$49^(1/(1+$K$49))),$A192+($D$7-$D$3)/401,IF(J192/A192&gt;1.01*$D$10,$A192-($D$7-$D$3)/401,A192))))</f>
        <v>417.39510598503819</v>
      </c>
      <c r="B193" s="6">
        <f t="shared" si="58"/>
        <v>352.18531795511456</v>
      </c>
      <c r="C193" s="6">
        <f t="shared" si="74"/>
        <v>0.25602267143455332</v>
      </c>
      <c r="D193" s="6">
        <f t="shared" si="75"/>
        <v>2001.8115702445048</v>
      </c>
      <c r="E193" s="33">
        <f t="shared" si="59"/>
        <v>1.8049534304957631E-2</v>
      </c>
      <c r="F193" s="6">
        <f t="shared" si="60"/>
        <v>63583.056624742596</v>
      </c>
      <c r="G193" s="6">
        <f t="shared" si="61"/>
        <v>3954968.1901496318</v>
      </c>
      <c r="H193" s="33">
        <f t="shared" si="76"/>
        <v>1.9988196031643906E-3</v>
      </c>
      <c r="I193" s="33">
        <f t="shared" si="77"/>
        <v>1.8148227898644664E-4</v>
      </c>
      <c r="J193" s="6">
        <f t="shared" si="78"/>
        <v>321.89968426295337</v>
      </c>
      <c r="K193" s="38">
        <f>IF(J193&lt;$B$10*(A192^$K$49*(MAX(K$58:K192)-A192))^(1/(1+$K$49))*($K$49^(1/(1+$K$49))),IF(J193/A193&gt;D$10,IF(MAX(J$58:J192)&lt;0.99*$B$10*(A192^$K$49*(K192-A192))^(1/(1+$K$49))*($K$49^(1/(1+$K$49))),MAX(K$58:K192),((J193/$B$10)^(1+$K$49)/(A193^($K$49)*$K$49))+A193),MAX(K$58:K192)),((J193/$B$10)^(1+$K$49)/(A193^($K$49)*$K$49))+A193)</f>
        <v>556.25511129736356</v>
      </c>
      <c r="L193" s="33">
        <f>IF(K193&lt;K192,AE192*(MAX(Z$58:Z192)-J192/A192)/(J192/A192/D$10-1)/(1+1*(MAX(Z$58:Z192)-J192/A192)/(J192/A192/D$10-1))+B$3-B$4,AE192*(J193/A193/B$10)/(C$27+J193/A193/B$10))</f>
        <v>-7.0902212245582139E-3</v>
      </c>
      <c r="M193" s="45">
        <f t="shared" si="79"/>
        <v>-2.1448931382835662E-3</v>
      </c>
      <c r="N193" s="46">
        <f t="shared" si="80"/>
        <v>6.4214116503270415E-3</v>
      </c>
      <c r="O193" s="37"/>
      <c r="P193" s="37">
        <f t="shared" si="81"/>
        <v>1.9815037511633094E-3</v>
      </c>
      <c r="Q193" s="47">
        <f t="shared" si="62"/>
        <v>4.2765185120434753E-3</v>
      </c>
      <c r="R193" s="6">
        <f t="shared" si="82"/>
        <v>1.6029370863162102</v>
      </c>
      <c r="S193" s="6">
        <f t="shared" si="63"/>
        <v>1.5871781731243773</v>
      </c>
      <c r="T193" s="6">
        <f t="shared" si="83"/>
        <v>6.1552870267110611E-3</v>
      </c>
      <c r="U193" s="48">
        <f t="shared" si="84"/>
        <v>4.1614855798802631E-3</v>
      </c>
      <c r="V193" s="6">
        <f t="shared" si="85"/>
        <v>6.0525522934834E-3</v>
      </c>
      <c r="W193" s="6">
        <f t="shared" si="86"/>
        <v>8.1043146357204204E-3</v>
      </c>
      <c r="X193" s="30">
        <f t="shared" si="64"/>
        <v>352.18531795511456</v>
      </c>
      <c r="Y193">
        <f t="shared" si="65"/>
        <v>321.89968426295337</v>
      </c>
      <c r="Z193" s="49">
        <f t="shared" si="66"/>
        <v>0.77121096928839428</v>
      </c>
      <c r="AA193" s="46">
        <f t="shared" si="67"/>
        <v>1.6575785311512803</v>
      </c>
      <c r="AB193" s="46">
        <f t="shared" si="68"/>
        <v>-5.4641444835070052E-2</v>
      </c>
      <c r="AC193" s="51">
        <f>IF(R$58&gt;=AA$58,B$10,IF(K193&lt;K192,(Z193-D$10)*(1+1.25*(D$10-Z193)/MAX(Z$58:Z193)*B$10)+D$10,B$10))</f>
        <v>1.3370827491589099</v>
      </c>
      <c r="AD193" s="36">
        <f t="shared" si="69"/>
        <v>1.5106860395232051</v>
      </c>
      <c r="AE193" s="50">
        <f t="shared" si="70"/>
        <v>-8.1248498932091143E-2</v>
      </c>
      <c r="AF193" s="46">
        <f t="shared" si="71"/>
        <v>8.1043146357204204E-3</v>
      </c>
      <c r="AG193" s="50">
        <f t="shared" si="72"/>
        <v>352.18531795511456</v>
      </c>
      <c r="AH193" s="6">
        <f t="shared" si="73"/>
        <v>6.1552870267110611E-3</v>
      </c>
      <c r="AI193" s="6"/>
    </row>
    <row r="194" spans="1:36">
      <c r="A194" s="6">
        <f>IF(J193/A193&lt;=0.99*$B$10,IF(A193&gt;A192,IF(D$5&gt;0,$A193+($D$7-$D$3)/401,IF(J193/A193&gt;1.01*D$10,A193-($D$7-$D$3)/401,A193)),IF(D$5&lt;0,$A193+($D$7-$D$3)/401,IF(J193/A193&gt;1.01*D$10,A193-($D$7-$D$3)/401,A193))),IF(K193&gt;$B$6,IF(B$10&gt;D$10,IF(J193/A193&gt;1.01*D$10,A193-($D$7-$D$3)/401,A193),A193),IF(MAX(J$58:J193)&lt;0.99*$B$10*(A193^$K$49*(K193-A193))^(1/(1+$K$49))*($K$49^(1/(1+$K$49))),$A193+($D$7-$D$3)/401,IF(J193/A193&gt;1.01*$D$10,$A193-($D$7-$D$3)/401,A193))))</f>
        <v>418.26792394015041</v>
      </c>
      <c r="B194" s="6">
        <f t="shared" si="58"/>
        <v>354.80377182045123</v>
      </c>
      <c r="C194" s="6">
        <f t="shared" si="74"/>
        <v>0.25820042437276192</v>
      </c>
      <c r="D194" s="6">
        <f t="shared" si="75"/>
        <v>2034.6611622966177</v>
      </c>
      <c r="E194" s="33">
        <f t="shared" si="59"/>
        <v>1.805000129767129E-2</v>
      </c>
      <c r="F194" s="6">
        <f t="shared" si="60"/>
        <v>63715.876748346636</v>
      </c>
      <c r="G194" s="6">
        <f t="shared" si="61"/>
        <v>3961640.01059851</v>
      </c>
      <c r="H194" s="33">
        <f t="shared" si="76"/>
        <v>2.0096336265941549E-3</v>
      </c>
      <c r="I194" s="33">
        <f t="shared" si="77"/>
        <v>1.8425091415389072E-4</v>
      </c>
      <c r="J194" s="6">
        <f t="shared" si="78"/>
        <v>323.96245025518135</v>
      </c>
      <c r="K194" s="38">
        <f>IF(J194&lt;$B$10*(A193^$K$49*(MAX(K$58:K193)-A193))^(1/(1+$K$49))*($K$49^(1/(1+$K$49))),IF(J194/A194&gt;D$10,IF(MAX(J$58:J193)&lt;0.99*$B$10*(A193^$K$49*(K193-A193))^(1/(1+$K$49))*($K$49^(1/(1+$K$49))),MAX(K$58:K193),((J194/$B$10)^(1+$K$49)/(A194^($K$49)*$K$49))+A194),MAX(K$58:K193)),((J194/$B$10)^(1+$K$49)/(A194^($K$49)*$K$49))+A194)</f>
        <v>558.61979867710124</v>
      </c>
      <c r="L194" s="33">
        <f>IF(K194&lt;K193,AE193*(MAX(Z$58:Z193)-J193/A193)/(J193/A193/D$10-1)/(1+1*(MAX(Z$58:Z193)-J193/A193)/(J193/A193/D$10-1))+B$3-B$4,AE193*(J194/A194/B$10)/(C$27+J194/A194/B$10))</f>
        <v>-7.1535134123541528E-3</v>
      </c>
      <c r="M194" s="45">
        <f t="shared" si="79"/>
        <v>-2.1752388259219501E-3</v>
      </c>
      <c r="N194" s="46">
        <f t="shared" si="80"/>
        <v>6.4655291536078983E-3</v>
      </c>
      <c r="O194" s="37"/>
      <c r="P194" s="37">
        <f t="shared" si="81"/>
        <v>1.9940372905042619E-3</v>
      </c>
      <c r="Q194" s="47">
        <f t="shared" si="62"/>
        <v>4.2902903276859482E-3</v>
      </c>
      <c r="R194" s="6">
        <f t="shared" si="82"/>
        <v>1.6028949204871386</v>
      </c>
      <c r="S194" s="6">
        <f t="shared" si="63"/>
        <v>1.5871371093798432</v>
      </c>
      <c r="T194" s="6">
        <f t="shared" si="83"/>
        <v>6.1811591973528861E-3</v>
      </c>
      <c r="U194" s="48">
        <f t="shared" si="84"/>
        <v>4.2190170403233491E-3</v>
      </c>
      <c r="V194" s="6">
        <f t="shared" si="85"/>
        <v>6.1197141457759313E-3</v>
      </c>
      <c r="W194" s="6">
        <f t="shared" si="86"/>
        <v>8.18010054489356E-3</v>
      </c>
      <c r="X194" s="30">
        <f t="shared" si="64"/>
        <v>354.80377182045123</v>
      </c>
      <c r="Y194">
        <f t="shared" si="65"/>
        <v>323.96245025518135</v>
      </c>
      <c r="Z194" s="49">
        <f t="shared" si="66"/>
        <v>0.77453333548363812</v>
      </c>
      <c r="AA194" s="46">
        <f t="shared" si="67"/>
        <v>1.6575217462129848</v>
      </c>
      <c r="AB194" s="46">
        <f t="shared" si="68"/>
        <v>-5.4626825725846206E-2</v>
      </c>
      <c r="AC194" s="51">
        <f>IF(R$58&gt;=AA$58,B$10,IF(K194&lt;K193,(Z194-D$10)*(1+1.25*(D$10-Z194)/MAX(Z$58:Z194)*B$10)+D$10,B$10))</f>
        <v>1.3370827491589099</v>
      </c>
      <c r="AD194" s="36">
        <f t="shared" si="69"/>
        <v>1.5074586096958378</v>
      </c>
      <c r="AE194" s="50">
        <f t="shared" si="70"/>
        <v>-8.1652500281939169E-2</v>
      </c>
      <c r="AF194" s="46">
        <f t="shared" si="71"/>
        <v>8.18010054489356E-3</v>
      </c>
      <c r="AG194" s="50">
        <f t="shared" si="72"/>
        <v>354.80377182045123</v>
      </c>
      <c r="AH194" s="6">
        <f t="shared" si="73"/>
        <v>6.1811591973528861E-3</v>
      </c>
      <c r="AI194" s="6"/>
    </row>
    <row r="195" spans="1:36">
      <c r="A195" s="6">
        <f>IF(J194/A194&lt;=0.99*$B$10,IF(A194&gt;A193,IF(D$5&gt;0,$A194+($D$7-$D$3)/401,IF(J194/A194&gt;1.01*D$10,A194-($D$7-$D$3)/401,A194)),IF(D$5&lt;0,$A194+($D$7-$D$3)/401,IF(J194/A194&gt;1.01*D$10,A194-($D$7-$D$3)/401,A194))),IF(K194&gt;$B$6,IF(B$10&gt;D$10,IF(J194/A194&gt;1.01*D$10,A194-($D$7-$D$3)/401,A194),A194),IF(MAX(J$58:J194)&lt;0.99*$B$10*(A194^$K$49*(K194-A194))^(1/(1+$K$49))*($K$49^(1/(1+$K$49))),$A194+($D$7-$D$3)/401,IF(J194/A194&gt;1.01*$D$10,$A194-($D$7-$D$3)/401,A194))))</f>
        <v>419.14074189526264</v>
      </c>
      <c r="B195" s="6">
        <f t="shared" si="58"/>
        <v>357.42222568578791</v>
      </c>
      <c r="C195" s="6">
        <f t="shared" si="74"/>
        <v>0.260366790029047</v>
      </c>
      <c r="D195" s="6">
        <f t="shared" si="75"/>
        <v>2067.7160643081334</v>
      </c>
      <c r="E195" s="33">
        <f t="shared" si="59"/>
        <v>1.8050462230353708E-2</v>
      </c>
      <c r="F195" s="6">
        <f t="shared" si="60"/>
        <v>63848.696871950662</v>
      </c>
      <c r="G195" s="6">
        <f t="shared" si="61"/>
        <v>3968311.8310473883</v>
      </c>
      <c r="H195" s="33">
        <f t="shared" si="76"/>
        <v>2.0204052871320185E-3</v>
      </c>
      <c r="I195" s="33">
        <f t="shared" si="77"/>
        <v>1.8703216147596645E-4</v>
      </c>
      <c r="J195" s="6">
        <f t="shared" si="78"/>
        <v>326.02142764079798</v>
      </c>
      <c r="K195" s="38">
        <f>IF(J195&lt;$B$10*(A194^$K$49*(MAX(K$58:K194)-A194))^(1/(1+$K$49))*($K$49^(1/(1+$K$49))),IF(J195/A195&gt;D$10,IF(MAX(J$58:J194)&lt;0.99*$B$10*(A194^$K$49*(K194-A194))^(1/(1+$K$49))*($K$49^(1/(1+$K$49))),MAX(K$58:K194),((J195/$B$10)^(1+$K$49)/(A195^($K$49)*$K$49))+A195),MAX(K$58:K194)),((J195/$B$10)^(1+$K$49)/(A195^($K$49)*$K$49))+A195)</f>
        <v>560.98633274125268</v>
      </c>
      <c r="L195" s="33">
        <f>IF(K195&lt;K194,AE194*(MAX(Z$58:Z194)-J194/A194)/(J194/A194/D$10-1)/(1+1*(MAX(Z$58:Z194)-J194/A194)/(J194/A194/D$10-1))+B$3-B$4,AE194*(J195/A195/B$10)/(C$27+J195/A195/B$10))</f>
        <v>-7.217002081030462E-3</v>
      </c>
      <c r="M195" s="45">
        <f t="shared" si="79"/>
        <v>-2.2057482716752951E-3</v>
      </c>
      <c r="N195" s="46">
        <f t="shared" si="80"/>
        <v>6.5094945331757928E-3</v>
      </c>
      <c r="O195" s="37"/>
      <c r="P195" s="37">
        <f t="shared" si="81"/>
        <v>2.0065447028211596E-3</v>
      </c>
      <c r="Q195" s="47">
        <f t="shared" si="62"/>
        <v>4.3037462615004973E-3</v>
      </c>
      <c r="R195" s="6">
        <f t="shared" si="82"/>
        <v>1.6028533039715056</v>
      </c>
      <c r="S195" s="6">
        <f t="shared" si="63"/>
        <v>1.5870965805913912</v>
      </c>
      <c r="T195" s="6">
        <f t="shared" si="83"/>
        <v>6.2066949801232799E-3</v>
      </c>
      <c r="U195" s="48">
        <f t="shared" si="84"/>
        <v>4.2768437019427953E-3</v>
      </c>
      <c r="V195" s="6">
        <f t="shared" si="85"/>
        <v>6.1871244696470561E-3</v>
      </c>
      <c r="W195" s="6">
        <f t="shared" si="86"/>
        <v>8.2560227963548154E-3</v>
      </c>
      <c r="X195" s="30">
        <f t="shared" si="64"/>
        <v>357.42222568578791</v>
      </c>
      <c r="Y195">
        <f t="shared" si="65"/>
        <v>326.02142764079798</v>
      </c>
      <c r="Z195" s="49">
        <f t="shared" si="66"/>
        <v>0.77783282571529666</v>
      </c>
      <c r="AA195" s="46">
        <f t="shared" si="67"/>
        <v>1.6574650815861276</v>
      </c>
      <c r="AB195" s="46">
        <f t="shared" si="68"/>
        <v>-5.4611777614621992E-2</v>
      </c>
      <c r="AC195" s="51">
        <f>IF(R$58&gt;=AA$58,B$10,IF(K195&lt;K194,(Z195-D$10)*(1+1.25*(D$10-Z195)/MAX(Z$58:Z195)*B$10)+D$10,B$10))</f>
        <v>1.3370827491589099</v>
      </c>
      <c r="AD195" s="36">
        <f t="shared" si="69"/>
        <v>1.504253466767133</v>
      </c>
      <c r="AE195" s="50">
        <f t="shared" si="70"/>
        <v>-8.2058014838177873E-2</v>
      </c>
      <c r="AF195" s="46">
        <f t="shared" si="71"/>
        <v>8.2560227963548154E-3</v>
      </c>
      <c r="AG195" s="50">
        <f t="shared" si="72"/>
        <v>357.42222568578791</v>
      </c>
      <c r="AH195" s="6">
        <f t="shared" si="73"/>
        <v>6.2066949801232799E-3</v>
      </c>
      <c r="AI195" s="6"/>
    </row>
    <row r="196" spans="1:36">
      <c r="A196" s="6">
        <f>IF(J195/A195&lt;=0.99*$B$10,IF(A195&gt;A194,IF(D$5&gt;0,$A195+($D$7-$D$3)/401,IF(J195/A195&gt;1.01*D$10,A195-($D$7-$D$3)/401,A195)),IF(D$5&lt;0,$A195+($D$7-$D$3)/401,IF(J195/A195&gt;1.01*D$10,A195-($D$7-$D$3)/401,A195))),IF(K195&gt;$B$6,IF(B$10&gt;D$10,IF(J195/A195&gt;1.01*D$10,A195-($D$7-$D$3)/401,A195),A195),IF(MAX(J$58:J195)&lt;0.99*$B$10*(A195^$K$49*(K195-A195))^(1/(1+$K$49))*($K$49^(1/(1+$K$49))),$A195+($D$7-$D$3)/401,IF(J195/A195&gt;1.01*$D$10,$A195-($D$7-$D$3)/401,A195))))</f>
        <v>420.01355985037486</v>
      </c>
      <c r="B196" s="6">
        <f t="shared" si="58"/>
        <v>360.04067955112458</v>
      </c>
      <c r="C196" s="6">
        <f t="shared" si="74"/>
        <v>0.2625216771331334</v>
      </c>
      <c r="D196" s="6">
        <f t="shared" si="75"/>
        <v>2100.9742723497343</v>
      </c>
      <c r="E196" s="33">
        <f t="shared" si="59"/>
        <v>1.8050917124664733E-2</v>
      </c>
      <c r="F196" s="6">
        <f t="shared" si="60"/>
        <v>63981.51699555471</v>
      </c>
      <c r="G196" s="6">
        <f t="shared" si="61"/>
        <v>3974983.6514962651</v>
      </c>
      <c r="H196" s="33">
        <f t="shared" si="76"/>
        <v>2.0311349533072101E-3</v>
      </c>
      <c r="I196" s="33">
        <f t="shared" si="77"/>
        <v>1.8982581021608432E-4</v>
      </c>
      <c r="J196" s="6">
        <f t="shared" si="78"/>
        <v>328.07665325026903</v>
      </c>
      <c r="K196" s="38">
        <f>IF(J196&lt;$B$10*(A195^$K$49*(MAX(K$58:K195)-A195))^(1/(1+$K$49))*($K$49^(1/(1+$K$49))),IF(J196/A196&gt;D$10,IF(MAX(J$58:J195)&lt;0.99*$B$10*(A195^$K$49*(K195-A195))^(1/(1+$K$49))*($K$49^(1/(1+$K$49))),MAX(K$58:K195),((J196/$B$10)^(1+$K$49)/(A196^($K$49)*$K$49))+A196),MAX(K$58:K195)),((J196/$B$10)^(1+$K$49)/(A196^($K$49)*$K$49))+A196)</f>
        <v>563.35467182988157</v>
      </c>
      <c r="L196" s="33">
        <f>IF(K196&lt;K195,AE195*(MAX(Z$58:Z195)-J195/A195)/(J195/A195/D$10-1)/(1+1*(MAX(Z$58:Z195)-J195/A195)/(J195/A195/D$10-1))+B$3-B$4,AE195*(J196/A196/B$10)/(C$27+J196/A196/B$10))</f>
        <v>-7.2806879035132799E-3</v>
      </c>
      <c r="M196" s="45">
        <f t="shared" si="79"/>
        <v>-2.2364207058992434E-3</v>
      </c>
      <c r="N196" s="46">
        <f t="shared" si="80"/>
        <v>6.5533081563054329E-3</v>
      </c>
      <c r="O196" s="37"/>
      <c r="P196" s="37">
        <f t="shared" si="81"/>
        <v>2.019026096814563E-3</v>
      </c>
      <c r="Q196" s="47">
        <f t="shared" si="62"/>
        <v>4.3168874504061899E-3</v>
      </c>
      <c r="R196" s="6">
        <f t="shared" si="82"/>
        <v>1.6028122347298495</v>
      </c>
      <c r="S196" s="6">
        <f t="shared" si="63"/>
        <v>1.5870565847728646</v>
      </c>
      <c r="T196" s="6">
        <f t="shared" si="83"/>
        <v>6.2318956005617326E-3</v>
      </c>
      <c r="U196" s="48">
        <f t="shared" si="84"/>
        <v>4.334964558503393E-3</v>
      </c>
      <c r="V196" s="6">
        <f t="shared" si="85"/>
        <v>6.2547826352737316E-3</v>
      </c>
      <c r="W196" s="6">
        <f t="shared" si="86"/>
        <v>8.33208116879431E-3</v>
      </c>
      <c r="X196" s="30">
        <f t="shared" si="64"/>
        <v>360.04067955112458</v>
      </c>
      <c r="Y196">
        <f t="shared" si="65"/>
        <v>328.07665325026903</v>
      </c>
      <c r="Z196" s="49">
        <f t="shared" si="66"/>
        <v>0.78110967028574663</v>
      </c>
      <c r="AA196" s="46">
        <f t="shared" si="67"/>
        <v>1.6574085367660614</v>
      </c>
      <c r="AB196" s="46">
        <f t="shared" si="68"/>
        <v>-5.4596302036211908E-2</v>
      </c>
      <c r="AC196" s="51">
        <f>IF(R$58&gt;=AA$58,B$10,IF(K196&lt;K195,(Z196-D$10)*(1+1.25*(D$10-Z196)/MAX(Z$58:Z196)*B$10)+D$10,B$10))</f>
        <v>1.3370827491589099</v>
      </c>
      <c r="AD196" s="36">
        <f t="shared" si="69"/>
        <v>1.501070471722082</v>
      </c>
      <c r="AE196" s="50">
        <f t="shared" si="70"/>
        <v>-8.2465041609305165E-2</v>
      </c>
      <c r="AF196" s="46">
        <f t="shared" si="71"/>
        <v>8.33208116879431E-3</v>
      </c>
      <c r="AG196" s="50">
        <f t="shared" si="72"/>
        <v>360.04067955112458</v>
      </c>
      <c r="AH196" s="6">
        <f t="shared" si="73"/>
        <v>6.2318956005617326E-3</v>
      </c>
      <c r="AI196" s="6"/>
    </row>
    <row r="197" spans="1:36">
      <c r="A197" s="6">
        <f>IF(J196/A196&lt;=0.99*$B$10,IF(A196&gt;A195,IF(D$5&gt;0,$A196+($D$7-$D$3)/401,IF(J196/A196&gt;1.01*D$10,A196-($D$7-$D$3)/401,A196)),IF(D$5&lt;0,$A196+($D$7-$D$3)/401,IF(J196/A196&gt;1.01*D$10,A196-($D$7-$D$3)/401,A196))),IF(K196&gt;$B$6,IF(B$10&gt;D$10,IF(J196/A196&gt;1.01*D$10,A196-($D$7-$D$3)/401,A196),A196),IF(MAX(J$58:J196)&lt;0.99*$B$10*(A196^$K$49*(K196-A196))^(1/(1+$K$49))*($K$49^(1/(1+$K$49))),$A196+($D$7-$D$3)/401,IF(J196/A196&gt;1.01*$D$10,$A196-($D$7-$D$3)/401,A196))))</f>
        <v>420.88637780548709</v>
      </c>
      <c r="B197" s="6">
        <f t="shared" si="58"/>
        <v>362.65913341646126</v>
      </c>
      <c r="C197" s="6">
        <f t="shared" si="74"/>
        <v>0.26466500046191133</v>
      </c>
      <c r="D197" s="6">
        <f t="shared" si="75"/>
        <v>2134.4337934901928</v>
      </c>
      <c r="E197" s="33">
        <f t="shared" si="59"/>
        <v>1.8051366002347507E-2</v>
      </c>
      <c r="F197" s="6">
        <f t="shared" si="60"/>
        <v>64114.337119158728</v>
      </c>
      <c r="G197" s="6">
        <f t="shared" si="61"/>
        <v>3981655.4719451438</v>
      </c>
      <c r="H197" s="33">
        <f t="shared" si="76"/>
        <v>2.0418229903318894E-3</v>
      </c>
      <c r="I197" s="33">
        <f t="shared" si="77"/>
        <v>1.9263165162106417E-4</v>
      </c>
      <c r="J197" s="6">
        <f t="shared" si="78"/>
        <v>330.12816371789995</v>
      </c>
      <c r="K197" s="38">
        <f>IF(J197&lt;$B$10*(A196^$K$49*(MAX(K$58:K196)-A196))^(1/(1+$K$49))*($K$49^(1/(1+$K$49))),IF(J197/A197&gt;D$10,IF(MAX(J$58:J196)&lt;0.99*$B$10*(A196^$K$49*(K196-A196))^(1/(1+$K$49))*($K$49^(1/(1+$K$49))),MAX(K$58:K196),((J197/$B$10)^(1+$K$49)/(A197^($K$49)*$K$49))+A197),MAX(K$58:K196)),((J197/$B$10)^(1+$K$49)/(A197^($K$49)*$K$49))+A197)</f>
        <v>565.72477537425209</v>
      </c>
      <c r="L197" s="33">
        <f>IF(K197&lt;K196,AE196*(MAX(Z$58:Z196)-J196/A196)/(J196/A196/D$10-1)/(1+1*(MAX(Z$58:Z196)-J196/A196)/(J196/A196/D$10-1))+B$3-B$4,AE196*(J197/A197/B$10)/(C$27+J197/A197/B$10))</f>
        <v>-7.3445715677767018E-3</v>
      </c>
      <c r="M197" s="45">
        <f t="shared" si="79"/>
        <v>-2.2672553741730755E-3</v>
      </c>
      <c r="N197" s="46">
        <f t="shared" si="80"/>
        <v>6.5969704104054264E-3</v>
      </c>
      <c r="O197" s="37"/>
      <c r="P197" s="37">
        <f t="shared" si="81"/>
        <v>2.0314815805080738E-3</v>
      </c>
      <c r="Q197" s="47">
        <f t="shared" si="62"/>
        <v>4.3297150362323509E-3</v>
      </c>
      <c r="R197" s="6">
        <f t="shared" si="82"/>
        <v>1.6027717107166919</v>
      </c>
      <c r="S197" s="6">
        <f t="shared" si="63"/>
        <v>1.5870171199322476</v>
      </c>
      <c r="T197" s="6">
        <f t="shared" si="83"/>
        <v>6.2567622883633262E-3</v>
      </c>
      <c r="U197" s="48">
        <f t="shared" si="84"/>
        <v>4.3933786436644012E-3</v>
      </c>
      <c r="V197" s="6">
        <f t="shared" si="85"/>
        <v>6.3226880487893726E-3</v>
      </c>
      <c r="W197" s="6">
        <f t="shared" si="86"/>
        <v>8.4082754782438141E-3</v>
      </c>
      <c r="X197" s="30">
        <f t="shared" si="64"/>
        <v>362.65913341646126</v>
      </c>
      <c r="Y197">
        <f t="shared" si="65"/>
        <v>330.12816371789995</v>
      </c>
      <c r="Z197" s="49">
        <f t="shared" si="66"/>
        <v>0.78436409712093103</v>
      </c>
      <c r="AA197" s="46">
        <f t="shared" si="67"/>
        <v>1.6573521112512977</v>
      </c>
      <c r="AB197" s="46">
        <f t="shared" si="68"/>
        <v>-5.4580400534605777E-2</v>
      </c>
      <c r="AC197" s="51">
        <f>IF(R$58&gt;=AA$58,B$10,IF(K197&lt;K196,(Z197-D$10)*(1+1.25*(D$10-Z197)/MAX(Z$58:Z197)*B$10)+D$10,B$10))</f>
        <v>1.3370827491589099</v>
      </c>
      <c r="AD197" s="36">
        <f t="shared" si="69"/>
        <v>1.4979094836358249</v>
      </c>
      <c r="AE197" s="50">
        <f t="shared" si="70"/>
        <v>-8.2873579856105148E-2</v>
      </c>
      <c r="AF197" s="46">
        <f t="shared" si="71"/>
        <v>8.4082754782438141E-3</v>
      </c>
      <c r="AG197" s="50">
        <f t="shared" si="72"/>
        <v>362.65913341646126</v>
      </c>
      <c r="AH197" s="6">
        <f t="shared" si="73"/>
        <v>6.2567622883633262E-3</v>
      </c>
      <c r="AI197" s="6"/>
    </row>
    <row r="198" spans="1:36">
      <c r="A198" s="6">
        <f>IF(J197/A197&lt;=0.99*$B$10,IF(A197&gt;A196,IF(D$5&gt;0,$A197+($D$7-$D$3)/401,IF(J197/A197&gt;1.01*D$10,A197-($D$7-$D$3)/401,A197)),IF(D$5&lt;0,$A197+($D$7-$D$3)/401,IF(J197/A197&gt;1.01*D$10,A197-($D$7-$D$3)/401,A197))),IF(K197&gt;$B$6,IF(B$10&gt;D$10,IF(J197/A197&gt;1.01*D$10,A197-($D$7-$D$3)/401,A197),A197),IF(MAX(J$58:J197)&lt;0.99*$B$10*(A197^$K$49*(K197-A197))^(1/(1+$K$49))*($K$49^(1/(1+$K$49))),$A197+($D$7-$D$3)/401,IF(J197/A197&gt;1.01*$D$10,$A197-($D$7-$D$3)/401,A197))))</f>
        <v>421.75919576059931</v>
      </c>
      <c r="B198" s="6">
        <f t="shared" si="58"/>
        <v>365.27758728179793</v>
      </c>
      <c r="C198" s="6">
        <f t="shared" si="74"/>
        <v>0.26679668070393125</v>
      </c>
      <c r="D198" s="6">
        <f t="shared" si="75"/>
        <v>2168.092646220498</v>
      </c>
      <c r="E198" s="33">
        <f t="shared" si="59"/>
        <v>1.8051808885213592E-2</v>
      </c>
      <c r="F198" s="6">
        <f t="shared" si="60"/>
        <v>64247.157242762776</v>
      </c>
      <c r="G198" s="6">
        <f t="shared" si="61"/>
        <v>3988327.2923940215</v>
      </c>
      <c r="H198" s="33">
        <f t="shared" si="76"/>
        <v>2.0524697600874903E-3</v>
      </c>
      <c r="I198" s="33">
        <f t="shared" si="77"/>
        <v>1.9544947894334813E-4</v>
      </c>
      <c r="J198" s="6">
        <f t="shared" si="78"/>
        <v>332.17599547392194</v>
      </c>
      <c r="K198" s="38">
        <f>IF(J198&lt;$B$10*(A197^$K$49*(MAX(K$58:K197)-A197))^(1/(1+$K$49))*($K$49^(1/(1+$K$49))),IF(J198/A198&gt;D$10,IF(MAX(J$58:J197)&lt;0.99*$B$10*(A197^$K$49*(K197-A197))^(1/(1+$K$49))*($K$49^(1/(1+$K$49))),MAX(K$58:K197),((J198/$B$10)^(1+$K$49)/(A198^($K$49)*$K$49))+A198),MAX(K$58:K197)),((J198/$B$10)^(1+$K$49)/(A198^($K$49)*$K$49))+A198)</f>
        <v>568.09660386958979</v>
      </c>
      <c r="L198" s="33">
        <f>IF(K198&lt;K197,AE197*(MAX(Z$58:Z197)-J197/A197)/(J197/A197/D$10-1)/(1+1*(MAX(Z$58:Z197)-J197/A197)/(J197/A197/D$10-1))+B$3-B$4,AE197*(J198/A198/B$10)/(C$27+J198/A198/B$10))</f>
        <v>-7.4086537769271262E-3</v>
      </c>
      <c r="M198" s="45">
        <f t="shared" si="79"/>
        <v>-2.2982515371699772E-3</v>
      </c>
      <c r="N198" s="46">
        <f t="shared" si="80"/>
        <v>6.6404817020481411E-3</v>
      </c>
      <c r="O198" s="37"/>
      <c r="P198" s="37">
        <f t="shared" si="81"/>
        <v>2.0439112612539436E-3</v>
      </c>
      <c r="Q198" s="47">
        <f t="shared" si="62"/>
        <v>4.3422301648781639E-3</v>
      </c>
      <c r="R198" s="6">
        <f t="shared" si="82"/>
        <v>1.6027317298818697</v>
      </c>
      <c r="S198" s="6">
        <f t="shared" si="63"/>
        <v>1.586978184072962</v>
      </c>
      <c r="T198" s="6">
        <f t="shared" si="83"/>
        <v>6.2812962765582785E-3</v>
      </c>
      <c r="U198" s="48">
        <f t="shared" si="84"/>
        <v>4.4520850305588364E-3</v>
      </c>
      <c r="V198" s="6">
        <f t="shared" si="85"/>
        <v>6.3908401518576264E-3</v>
      </c>
      <c r="W198" s="6">
        <f t="shared" si="86"/>
        <v>8.4846055773770516E-3</v>
      </c>
      <c r="X198" s="30">
        <f t="shared" si="64"/>
        <v>365.27758728179793</v>
      </c>
      <c r="Y198">
        <f t="shared" si="65"/>
        <v>332.17599547392194</v>
      </c>
      <c r="Z198" s="49">
        <f t="shared" si="66"/>
        <v>0.78759633177618504</v>
      </c>
      <c r="AA198" s="46">
        <f t="shared" si="67"/>
        <v>1.6572958045434822</v>
      </c>
      <c r="AB198" s="46">
        <f t="shared" si="68"/>
        <v>-5.4564074661612505E-2</v>
      </c>
      <c r="AC198" s="51">
        <f>IF(R$58&gt;=AA$58,B$10,IF(K198&lt;K197,(Z198-D$10)*(1+1.25*(D$10-Z198)/MAX(Z$58:Z198)*B$10)+D$10,B$10))</f>
        <v>1.3370827491589099</v>
      </c>
      <c r="AD198" s="36">
        <f t="shared" si="69"/>
        <v>1.494770359835486</v>
      </c>
      <c r="AE198" s="50">
        <f t="shared" si="70"/>
        <v>-8.3283629087974126E-2</v>
      </c>
      <c r="AF198" s="46">
        <f t="shared" si="71"/>
        <v>8.4846055773770516E-3</v>
      </c>
      <c r="AG198" s="50">
        <f t="shared" si="72"/>
        <v>365.27758728179793</v>
      </c>
      <c r="AH198" s="6">
        <f t="shared" si="73"/>
        <v>6.2812962765582785E-3</v>
      </c>
      <c r="AI198" s="6"/>
    </row>
    <row r="199" spans="1:36">
      <c r="A199" s="6">
        <f>IF(J198/A198&lt;=0.99*$B$10,IF(A198&gt;A197,IF(D$5&gt;0,$A198+($D$7-$D$3)/401,IF(J198/A198&gt;1.01*D$10,A198-($D$7-$D$3)/401,A198)),IF(D$5&lt;0,$A198+($D$7-$D$3)/401,IF(J198/A198&gt;1.01*D$10,A198-($D$7-$D$3)/401,A198))),IF(K198&gt;$B$6,IF(B$10&gt;D$10,IF(J198/A198&gt;1.01*D$10,A198-($D$7-$D$3)/401,A198),A198),IF(MAX(J$58:J198)&lt;0.99*$B$10*(A198^$K$49*(K198-A198))^(1/(1+$K$49))*($K$49^(1/(1+$K$49))),$A198+($D$7-$D$3)/401,IF(J198/A198&gt;1.01*$D$10,$A198-($D$7-$D$3)/401,A198))))</f>
        <v>422.63201371571154</v>
      </c>
      <c r="B199" s="6">
        <f t="shared" si="58"/>
        <v>367.89604114713461</v>
      </c>
      <c r="C199" s="6">
        <f t="shared" si="74"/>
        <v>0.26891664432345708</v>
      </c>
      <c r="D199" s="6">
        <f t="shared" si="75"/>
        <v>2201.948860854653</v>
      </c>
      <c r="E199" s="33">
        <f t="shared" si="59"/>
        <v>1.8052245795128728E-2</v>
      </c>
      <c r="F199" s="6">
        <f t="shared" si="60"/>
        <v>64379.977366366802</v>
      </c>
      <c r="G199" s="6">
        <f t="shared" si="61"/>
        <v>3994999.1128428984</v>
      </c>
      <c r="H199" s="33">
        <f t="shared" si="76"/>
        <v>2.0630756211134364E-3</v>
      </c>
      <c r="I199" s="33">
        <f t="shared" si="77"/>
        <v>1.9827908746107776E-4</v>
      </c>
      <c r="J199" s="6">
        <f t="shared" si="78"/>
        <v>334.22018473700848</v>
      </c>
      <c r="K199" s="38">
        <f>IF(J199&lt;$B$10*(A198^$K$49*(MAX(K$58:K198)-A198))^(1/(1+$K$49))*($K$49^(1/(1+$K$49))),IF(J199/A199&gt;D$10,IF(MAX(J$58:J198)&lt;0.99*$B$10*(A198^$K$49*(K198-A198))^(1/(1+$K$49))*($K$49^(1/(1+$K$49))),MAX(K$58:K198),((J199/$B$10)^(1+$K$49)/(A199^($K$49)*$K$49))+A199),MAX(K$58:K198)),((J199/$B$10)^(1+$K$49)/(A199^($K$49)*$K$49))+A199)</f>
        <v>570.47011884836934</v>
      </c>
      <c r="L199" s="33">
        <f>IF(K199&lt;K198,AE198*(MAX(Z$58:Z198)-J198/A198)/(J198/A198/D$10-1)/(1+1*(MAX(Z$58:Z198)-J198/A198)/(J198/A198/D$10-1))+B$3-B$4,AE198*(J199/A199/B$10)/(C$27+J199/A199/B$10))</f>
        <v>-7.4729352492809466E-3</v>
      </c>
      <c r="M199" s="45">
        <f t="shared" si="79"/>
        <v>-2.3294084705243554E-3</v>
      </c>
      <c r="N199" s="46">
        <f t="shared" si="80"/>
        <v>6.6838424560325561E-3</v>
      </c>
      <c r="O199" s="37"/>
      <c r="P199" s="37">
        <f t="shared" si="81"/>
        <v>2.0563152457386265E-3</v>
      </c>
      <c r="Q199" s="47">
        <f t="shared" si="62"/>
        <v>4.3544339855082007E-3</v>
      </c>
      <c r="R199" s="6">
        <f t="shared" si="82"/>
        <v>1.6026922901718097</v>
      </c>
      <c r="S199" s="6">
        <f t="shared" si="63"/>
        <v>1.5869397751951086</v>
      </c>
      <c r="T199" s="6">
        <f t="shared" si="83"/>
        <v>6.3054988007257874E-3</v>
      </c>
      <c r="U199" s="48">
        <f t="shared" si="84"/>
        <v>4.5110828313731808E-3</v>
      </c>
      <c r="V199" s="6">
        <f t="shared" si="85"/>
        <v>6.4592384212488474E-3</v>
      </c>
      <c r="W199" s="6">
        <f t="shared" si="86"/>
        <v>8.5610713548241093E-3</v>
      </c>
      <c r="X199" s="30">
        <f t="shared" si="64"/>
        <v>367.89604114713461</v>
      </c>
      <c r="Y199">
        <f t="shared" si="65"/>
        <v>334.22018473700848</v>
      </c>
      <c r="Z199" s="49">
        <f t="shared" si="66"/>
        <v>0.79080659744300785</v>
      </c>
      <c r="AA199" s="46">
        <f t="shared" si="67"/>
        <v>1.6572396161473688</v>
      </c>
      <c r="AB199" s="46">
        <f t="shared" si="68"/>
        <v>-5.4547325975559113E-2</v>
      </c>
      <c r="AC199" s="51">
        <f>IF(R$58&gt;=AA$58,B$10,IF(K199&lt;K198,(Z199-D$10)*(1+1.25*(D$10-Z199)/MAX(Z$58:Z199)*B$10)+D$10,B$10))</f>
        <v>1.3370827491589099</v>
      </c>
      <c r="AD199" s="36">
        <f t="shared" si="69"/>
        <v>1.4916529560549681</v>
      </c>
      <c r="AE199" s="50">
        <f t="shared" si="70"/>
        <v>-8.3695189059316652E-2</v>
      </c>
      <c r="AF199" s="46">
        <f t="shared" si="71"/>
        <v>8.5610713548241093E-3</v>
      </c>
      <c r="AG199" s="50">
        <f t="shared" si="72"/>
        <v>367.89604114713461</v>
      </c>
      <c r="AH199" s="6">
        <f t="shared" si="73"/>
        <v>6.3054988007257874E-3</v>
      </c>
      <c r="AI199" s="6"/>
      <c r="AJ199" s="6"/>
    </row>
    <row r="200" spans="1:36">
      <c r="A200" s="6">
        <f>IF(J199/A199&lt;=0.99*$B$10,IF(A199&gt;A198,IF(D$5&gt;0,$A199+($D$7-$D$3)/401,IF(J199/A199&gt;1.01*D$10,A199-($D$7-$D$3)/401,A199)),IF(D$5&lt;0,$A199+($D$7-$D$3)/401,IF(J199/A199&gt;1.01*D$10,A199-($D$7-$D$3)/401,A199))),IF(K199&gt;$B$6,IF(B$10&gt;D$10,IF(J199/A199&gt;1.01*D$10,A199-($D$7-$D$3)/401,A199),A199),IF(MAX(J$58:J199)&lt;0.99*$B$10*(A199^$K$49*(K199-A199))^(1/(1+$K$49))*($K$49^(1/(1+$K$49))),$A199+($D$7-$D$3)/401,IF(J199/A199&gt;1.01*$D$10,$A199-($D$7-$D$3)/401,A199))))</f>
        <v>423.50483167082376</v>
      </c>
      <c r="B200" s="6">
        <f t="shared" si="58"/>
        <v>370.51449501247129</v>
      </c>
      <c r="C200" s="6">
        <f t="shared" si="74"/>
        <v>0.27102482342426759</v>
      </c>
      <c r="D200" s="6">
        <f t="shared" si="75"/>
        <v>2236.0004799077587</v>
      </c>
      <c r="E200" s="33">
        <f t="shared" si="59"/>
        <v>1.8052676753999179E-2</v>
      </c>
      <c r="F200" s="6">
        <f t="shared" si="60"/>
        <v>64512.797489970842</v>
      </c>
      <c r="G200" s="6">
        <f t="shared" si="61"/>
        <v>4001670.9332917766</v>
      </c>
      <c r="H200" s="33">
        <f t="shared" si="76"/>
        <v>2.0736409285981353E-3</v>
      </c>
      <c r="I200" s="33">
        <f t="shared" si="77"/>
        <v>2.0112027449610849E-4</v>
      </c>
      <c r="J200" s="6">
        <f t="shared" si="78"/>
        <v>336.26076750720932</v>
      </c>
      <c r="K200" s="38">
        <f>IF(J200&lt;$B$10*(A199^$K$49*(MAX(K$58:K199)-A199))^(1/(1+$K$49))*($K$49^(1/(1+$K$49))),IF(J200/A200&gt;D$10,IF(MAX(J$58:J199)&lt;0.99*$B$10*(A199^$K$49*(K199-A199))^(1/(1+$K$49))*($K$49^(1/(1+$K$49))),MAX(K$58:K199),((J200/$B$10)^(1+$K$49)/(A200^($K$49)*$K$49))+A200),MAX(K$58:K199)),((J200/$B$10)^(1+$K$49)/(A200^($K$49)*$K$49))+A200)</f>
        <v>572.84528285412523</v>
      </c>
      <c r="L200" s="33">
        <f>IF(K200&lt;K199,AE199*(MAX(Z$58:Z199)-J199/A199)/(J199/A199/D$10-1)/(1+1*(MAX(Z$58:Z199)-J199/A199)/(J199/A199/D$10-1))+B$3-B$4,AE199*(J200/A200/B$10)/(C$27+J200/A200/B$10))</f>
        <v>-7.5374167184348809E-3</v>
      </c>
      <c r="M200" s="45">
        <f t="shared" si="79"/>
        <v>-2.3607254646964811E-3</v>
      </c>
      <c r="N200" s="46">
        <f t="shared" si="80"/>
        <v>6.7270531144791729E-3</v>
      </c>
      <c r="O200" s="37"/>
      <c r="P200" s="37">
        <f t="shared" si="81"/>
        <v>2.0686936399882728E-3</v>
      </c>
      <c r="Q200" s="47">
        <f t="shared" si="62"/>
        <v>4.3663276497826918E-3</v>
      </c>
      <c r="R200" s="6">
        <f t="shared" si="82"/>
        <v>1.6026533895307464</v>
      </c>
      <c r="S200" s="6">
        <f t="shared" si="63"/>
        <v>1.5869018912966535</v>
      </c>
      <c r="T200" s="6">
        <f t="shared" si="83"/>
        <v>6.3293710982428768E-3</v>
      </c>
      <c r="U200" s="48">
        <f t="shared" si="84"/>
        <v>4.5703711969279888E-3</v>
      </c>
      <c r="V200" s="6">
        <f t="shared" si="85"/>
        <v>6.527882368419659E-3</v>
      </c>
      <c r="W200" s="6">
        <f t="shared" si="86"/>
        <v>8.6376727345006173E-3</v>
      </c>
      <c r="X200" s="30">
        <f t="shared" si="64"/>
        <v>370.51449501247129</v>
      </c>
      <c r="Y200">
        <f t="shared" si="65"/>
        <v>336.26076750720932</v>
      </c>
      <c r="Z200" s="49">
        <f t="shared" si="66"/>
        <v>0.79399511495673714</v>
      </c>
      <c r="AA200" s="46">
        <f t="shared" si="67"/>
        <v>1.6571835455707917</v>
      </c>
      <c r="AB200" s="46">
        <f t="shared" si="68"/>
        <v>-5.4530156040045297E-2</v>
      </c>
      <c r="AC200" s="51">
        <f>IF(R$58&gt;=AA$58,B$10,IF(K200&lt;K199,(Z200-D$10)*(1+1.25*(D$10-Z200)/MAX(Z$58:Z200)*B$10)+D$10,B$10))</f>
        <v>1.3370827491589099</v>
      </c>
      <c r="AD200" s="36">
        <f t="shared" si="69"/>
        <v>1.4885571265829489</v>
      </c>
      <c r="AE200" s="50">
        <f t="shared" si="70"/>
        <v>-8.4108259766018809E-2</v>
      </c>
      <c r="AF200" s="46">
        <f t="shared" si="71"/>
        <v>8.6376727345006173E-3</v>
      </c>
      <c r="AG200" s="50">
        <f t="shared" si="72"/>
        <v>370.51449501247129</v>
      </c>
      <c r="AH200" s="6">
        <f t="shared" si="73"/>
        <v>6.3293710982428768E-3</v>
      </c>
      <c r="AI200" s="6"/>
      <c r="AJ200" s="6"/>
    </row>
    <row r="201" spans="1:36">
      <c r="A201" s="6">
        <f>IF(J200/A200&lt;=0.99*$B$10,IF(A200&gt;A199,IF(D$5&gt;0,$A200+($D$7-$D$3)/401,IF(J200/A200&gt;1.01*D$10,A200-($D$7-$D$3)/401,A200)),IF(D$5&lt;0,$A200+($D$7-$D$3)/401,IF(J200/A200&gt;1.01*D$10,A200-($D$7-$D$3)/401,A200))),IF(K200&gt;$B$6,IF(B$10&gt;D$10,IF(J200/A200&gt;1.01*D$10,A200-($D$7-$D$3)/401,A200),A200),IF(MAX(J$58:J200)&lt;0.99*$B$10*(A200^$K$49*(K200-A200))^(1/(1+$K$49))*($K$49^(1/(1+$K$49))),$A200+($D$7-$D$3)/401,IF(J200/A200&gt;1.01*$D$10,$A200-($D$7-$D$3)/401,A200))))</f>
        <v>424.37764962593599</v>
      </c>
      <c r="B201" s="6">
        <f t="shared" si="58"/>
        <v>373.13294887780796</v>
      </c>
      <c r="C201" s="6">
        <f t="shared" si="74"/>
        <v>0.2731211556133894</v>
      </c>
      <c r="D201" s="6">
        <f t="shared" si="75"/>
        <v>2270.245558452043</v>
      </c>
      <c r="E201" s="33">
        <f t="shared" si="59"/>
        <v>1.8053101783758702E-2</v>
      </c>
      <c r="F201" s="6">
        <f t="shared" si="60"/>
        <v>64645.617613574868</v>
      </c>
      <c r="G201" s="6">
        <f t="shared" si="61"/>
        <v>4008342.7537406548</v>
      </c>
      <c r="H201" s="33">
        <f t="shared" si="76"/>
        <v>2.0841660343721654E-3</v>
      </c>
      <c r="I201" s="33">
        <f t="shared" si="77"/>
        <v>2.0397283943003673E-4</v>
      </c>
      <c r="J201" s="6">
        <f t="shared" si="78"/>
        <v>338.29777955929092</v>
      </c>
      <c r="K201" s="38">
        <f>IF(J201&lt;$B$10*(A200^$K$49*(MAX(K$58:K200)-A200))^(1/(1+$K$49))*($K$49^(1/(1+$K$49))),IF(J201/A201&gt;D$10,IF(MAX(J$58:J200)&lt;0.99*$B$10*(A200^$K$49*(K200-A200))^(1/(1+$K$49))*($K$49^(1/(1+$K$49))),MAX(K$58:K200),((J201/$B$10)^(1+$K$49)/(A201^($K$49)*$K$49))+A201),MAX(K$58:K200)),((J201/$B$10)^(1+$K$49)/(A201^($K$49)*$K$49))+A201)</f>
        <v>575.22205941578511</v>
      </c>
      <c r="L201" s="33">
        <f>IF(K201&lt;K200,AE200*(MAX(Z$58:Z200)-J200/A200)/(J200/A200/D$10-1)/(1+1*(MAX(Z$58:Z200)-J200/A200)/(J200/A200/D$10-1))+B$3-B$4,AE200*(J201/A201/B$10)/(C$27+J201/A201/B$10))</f>
        <v>-7.6020989333301049E-3</v>
      </c>
      <c r="M201" s="45">
        <f t="shared" si="79"/>
        <v>-2.3922018248347886E-3</v>
      </c>
      <c r="N201" s="46">
        <f t="shared" si="80"/>
        <v>6.7701141359561715E-3</v>
      </c>
      <c r="O201" s="37"/>
      <c r="P201" s="37">
        <f t="shared" si="81"/>
        <v>2.0810465493741677E-3</v>
      </c>
      <c r="Q201" s="47">
        <f t="shared" si="62"/>
        <v>4.3779123111213833E-3</v>
      </c>
      <c r="R201" s="6">
        <f t="shared" si="82"/>
        <v>1.6026150259018876</v>
      </c>
      <c r="S201" s="6">
        <f t="shared" si="63"/>
        <v>1.5868645303745623</v>
      </c>
      <c r="T201" s="6">
        <f t="shared" si="83"/>
        <v>6.3529144075653203E-3</v>
      </c>
      <c r="U201" s="48">
        <f t="shared" si="84"/>
        <v>4.6299493162599908E-3</v>
      </c>
      <c r="V201" s="6">
        <f t="shared" si="85"/>
        <v>6.5967715390961102E-3</v>
      </c>
      <c r="W201" s="6">
        <f t="shared" si="86"/>
        <v>8.7144096749512175E-3</v>
      </c>
      <c r="X201" s="30">
        <f t="shared" si="64"/>
        <v>373.13294887780796</v>
      </c>
      <c r="Y201">
        <f t="shared" si="65"/>
        <v>338.29777955929092</v>
      </c>
      <c r="Z201" s="49">
        <f t="shared" si="66"/>
        <v>0.79716210280508548</v>
      </c>
      <c r="AA201" s="46">
        <f t="shared" si="67"/>
        <v>1.6571275923246434</v>
      </c>
      <c r="AB201" s="46">
        <f t="shared" si="68"/>
        <v>-5.4512566422755704E-2</v>
      </c>
      <c r="AC201" s="51">
        <f>IF(R$58&gt;=AA$58,B$10,IF(K201&lt;K200,(Z201-D$10)*(1+1.25*(D$10-Z201)/MAX(Z$58:Z201)*B$10)+D$10,B$10))</f>
        <v>1.3370827491589099</v>
      </c>
      <c r="AD201" s="36">
        <f t="shared" si="69"/>
        <v>1.4854827244043123</v>
      </c>
      <c r="AE201" s="50">
        <f t="shared" si="70"/>
        <v>-8.4522841442006183E-2</v>
      </c>
      <c r="AF201" s="46">
        <f t="shared" si="71"/>
        <v>8.7144096749512175E-3</v>
      </c>
      <c r="AG201" s="50">
        <f t="shared" si="72"/>
        <v>373.13294887780796</v>
      </c>
      <c r="AH201" s="6">
        <f t="shared" si="73"/>
        <v>6.3529144075653203E-3</v>
      </c>
      <c r="AI201" s="6"/>
      <c r="AJ201" s="6"/>
    </row>
    <row r="202" spans="1:36">
      <c r="A202" s="6">
        <f>IF(J201/A201&lt;=0.99*$B$10,IF(A201&gt;A200,IF(D$5&gt;0,$A201+($D$7-$D$3)/401,IF(J201/A201&gt;1.01*D$10,A201-($D$7-$D$3)/401,A201)),IF(D$5&lt;0,$A201+($D$7-$D$3)/401,IF(J201/A201&gt;1.01*D$10,A201-($D$7-$D$3)/401,A201))),IF(K201&gt;$B$6,IF(B$10&gt;D$10,IF(J201/A201&gt;1.01*D$10,A201-($D$7-$D$3)/401,A201),A201),IF(MAX(J$58:J201)&lt;0.99*$B$10*(A201^$K$49*(K201-A201))^(1/(1+$K$49))*($K$49^(1/(1+$K$49))),$A201+($D$7-$D$3)/401,IF(J201/A201&gt;1.01*$D$10,$A201-($D$7-$D$3)/401,A201))))</f>
        <v>425.25046758104821</v>
      </c>
      <c r="B202" s="6">
        <f t="shared" si="58"/>
        <v>375.75140274314464</v>
      </c>
      <c r="C202" s="6">
        <f t="shared" si="74"/>
        <v>0.27520558386493382</v>
      </c>
      <c r="D202" s="6">
        <f t="shared" si="75"/>
        <v>2304.6821644514634</v>
      </c>
      <c r="E202" s="33">
        <f t="shared" si="59"/>
        <v>1.8053520906356084E-2</v>
      </c>
      <c r="F202" s="6">
        <f t="shared" si="60"/>
        <v>64778.437737178909</v>
      </c>
      <c r="G202" s="6">
        <f t="shared" si="61"/>
        <v>4015014.574189533</v>
      </c>
      <c r="H202" s="33">
        <f t="shared" si="76"/>
        <v>2.0946512869035685E-3</v>
      </c>
      <c r="I202" s="33">
        <f t="shared" si="77"/>
        <v>2.0683658371831176E-4</v>
      </c>
      <c r="J202" s="6">
        <f t="shared" si="78"/>
        <v>340.33125643647145</v>
      </c>
      <c r="K202" s="38">
        <f>IF(J202&lt;$B$10*(A201^$K$49*(MAX(K$58:K201)-A201))^(1/(1+$K$49))*($K$49^(1/(1+$K$49))),IF(J202/A202&gt;D$10,IF(MAX(J$58:J201)&lt;0.99*$B$10*(A201^$K$49*(K201-A201))^(1/(1+$K$49))*($K$49^(1/(1+$K$49))),MAX(K$58:K201),((J202/$B$10)^(1+$K$49)/(A202^($K$49)*$K$49))+A202),MAX(K$58:K201)),((J202/$B$10)^(1+$K$49)/(A202^($K$49)*$K$49))+A202)</f>
        <v>577.60041302252455</v>
      </c>
      <c r="L202" s="33">
        <f>IF(K202&lt;K201,AE201*(MAX(Z$58:Z201)-J201/A201)/(J201/A201/D$10-1)/(1+1*(MAX(Z$58:Z201)-J201/A201)/(J201/A201/D$10-1))+B$3-B$4,AE201*(J202/A202/B$10)/(C$27+J202/A202/B$10))</f>
        <v>-7.6669826583114289E-3</v>
      </c>
      <c r="M202" s="45">
        <f t="shared" si="79"/>
        <v>-2.4238368706361352E-3</v>
      </c>
      <c r="N202" s="46">
        <f t="shared" si="80"/>
        <v>6.8130259946359798E-3</v>
      </c>
      <c r="O202" s="37"/>
      <c r="P202" s="37">
        <f t="shared" si="81"/>
        <v>2.0933740786181123E-3</v>
      </c>
      <c r="Q202" s="47">
        <f t="shared" si="62"/>
        <v>4.3891891239998451E-3</v>
      </c>
      <c r="R202" s="6">
        <f t="shared" si="82"/>
        <v>1.6025771972285257</v>
      </c>
      <c r="S202" s="6">
        <f t="shared" si="63"/>
        <v>1.5868276904258836</v>
      </c>
      <c r="T202" s="6">
        <f t="shared" si="83"/>
        <v>6.3761299675413581E-3</v>
      </c>
      <c r="U202" s="48">
        <f t="shared" si="84"/>
        <v>4.6898164162062096E-3</v>
      </c>
      <c r="V202" s="6">
        <f t="shared" si="85"/>
        <v>6.6659055128608447E-3</v>
      </c>
      <c r="W202" s="6">
        <f t="shared" si="86"/>
        <v>8.7912821687079635E-3</v>
      </c>
      <c r="X202" s="30">
        <f t="shared" si="64"/>
        <v>375.75140274314464</v>
      </c>
      <c r="Y202">
        <f t="shared" si="65"/>
        <v>340.33125643647145</v>
      </c>
      <c r="Z202" s="49">
        <f t="shared" si="66"/>
        <v>0.80030777713750056</v>
      </c>
      <c r="AA202" s="46">
        <f t="shared" si="67"/>
        <v>1.6570717559228461</v>
      </c>
      <c r="AB202" s="46">
        <f t="shared" si="68"/>
        <v>-5.4494558694320405E-2</v>
      </c>
      <c r="AC202" s="51">
        <f>IF(R$58&gt;=AA$58,B$10,IF(K202&lt;K201,(Z202-D$10)*(1+1.25*(D$10-Z202)/MAX(Z$58:Z202)*B$10)+D$10,B$10))</f>
        <v>1.3370827491589099</v>
      </c>
      <c r="AD202" s="36">
        <f t="shared" si="69"/>
        <v>1.482429601335254</v>
      </c>
      <c r="AE202" s="50">
        <f t="shared" si="70"/>
        <v>-8.4938934555872023E-2</v>
      </c>
      <c r="AF202" s="46">
        <f t="shared" si="71"/>
        <v>8.7912821687079635E-3</v>
      </c>
      <c r="AG202" s="50">
        <f t="shared" si="72"/>
        <v>375.75140274314464</v>
      </c>
      <c r="AH202" s="6">
        <f t="shared" si="73"/>
        <v>6.3761299675413581E-3</v>
      </c>
      <c r="AI202" s="6"/>
      <c r="AJ202" s="6"/>
    </row>
    <row r="203" spans="1:36">
      <c r="A203" s="6">
        <f>IF(J202/A202&lt;=0.99*$B$10,IF(A202&gt;A201,IF(D$5&gt;0,$A202+($D$7-$D$3)/401,IF(J202/A202&gt;1.01*D$10,A202-($D$7-$D$3)/401,A202)),IF(D$5&lt;0,$A202+($D$7-$D$3)/401,IF(J202/A202&gt;1.01*D$10,A202-($D$7-$D$3)/401,A202))),IF(K202&gt;$B$6,IF(B$10&gt;D$10,IF(J202/A202&gt;1.01*D$10,A202-($D$7-$D$3)/401,A202),A202),IF(MAX(J$58:J202)&lt;0.99*$B$10*(A202^$K$49*(K202-A202))^(1/(1+$K$49))*($K$49^(1/(1+$K$49))),$A202+($D$7-$D$3)/401,IF(J202/A202&gt;1.01*$D$10,$A202-($D$7-$D$3)/401,A202))))</f>
        <v>426.12328553616044</v>
      </c>
      <c r="B203" s="6">
        <f t="shared" si="58"/>
        <v>378.36985660848131</v>
      </c>
      <c r="C203" s="6">
        <f t="shared" si="74"/>
        <v>0.27727805638420577</v>
      </c>
      <c r="D203" s="6">
        <f t="shared" si="75"/>
        <v>2339.3083790755168</v>
      </c>
      <c r="E203" s="33">
        <f t="shared" si="59"/>
        <v>1.8053934143743205E-2</v>
      </c>
      <c r="F203" s="6">
        <f t="shared" si="60"/>
        <v>64911.257860782935</v>
      </c>
      <c r="G203" s="6">
        <f t="shared" si="61"/>
        <v>4021686.3946384103</v>
      </c>
      <c r="H203" s="33">
        <f t="shared" si="76"/>
        <v>2.105097031295162E-3</v>
      </c>
      <c r="I203" s="33">
        <f t="shared" si="77"/>
        <v>2.0971131090250411E-4</v>
      </c>
      <c r="J203" s="6">
        <f t="shared" si="78"/>
        <v>342.36123344453944</v>
      </c>
      <c r="K203" s="38">
        <f>IF(J203&lt;$B$10*(A202^$K$49*(MAX(K$58:K202)-A202))^(1/(1+$K$49))*($K$49^(1/(1+$K$49))),IF(J203/A203&gt;D$10,IF(MAX(J$58:J202)&lt;0.99*$B$10*(A202^$K$49*(K202-A202))^(1/(1+$K$49))*($K$49^(1/(1+$K$49))),MAX(K$58:K202),((J203/$B$10)^(1+$K$49)/(A203^($K$49)*$K$49))+A203),MAX(K$58:K202)),((J203/$B$10)^(1+$K$49)/(A203^($K$49)*$K$49))+A203)</f>
        <v>579.98030909913939</v>
      </c>
      <c r="L203" s="33">
        <f>IF(K203&lt;K202,AE202*(MAX(Z$58:Z202)-J202/A202)/(J202/A202/D$10-1)/(1+1*(MAX(Z$58:Z202)-J202/A202)/(J202/A202/D$10-1))+B$3-B$4,AE202*(J203/A203/B$10)/(C$27+J203/A203/B$10))</f>
        <v>-7.7320686731807038E-3</v>
      </c>
      <c r="M203" s="45">
        <f t="shared" si="79"/>
        <v>-2.4556299362042833E-3</v>
      </c>
      <c r="N203" s="46">
        <f t="shared" si="80"/>
        <v>6.8557891794814047E-3</v>
      </c>
      <c r="O203" s="37"/>
      <c r="P203" s="37">
        <f t="shared" si="81"/>
        <v>2.1056763317977506E-3</v>
      </c>
      <c r="Q203" s="47">
        <f t="shared" si="62"/>
        <v>4.4001592432771214E-3</v>
      </c>
      <c r="R203" s="6">
        <f t="shared" si="82"/>
        <v>1.6025399014551007</v>
      </c>
      <c r="S203" s="6">
        <f t="shared" si="63"/>
        <v>1.5867913694487834</v>
      </c>
      <c r="T203" s="6">
        <f t="shared" si="83"/>
        <v>6.3990190167552705E-3</v>
      </c>
      <c r="U203" s="48">
        <f t="shared" si="84"/>
        <v>4.7499717609905444E-3</v>
      </c>
      <c r="V203" s="6">
        <f t="shared" si="85"/>
        <v>6.7352839027446437E-3</v>
      </c>
      <c r="W203" s="6">
        <f t="shared" si="86"/>
        <v>8.8682902416630672E-3</v>
      </c>
      <c r="X203" s="30">
        <f t="shared" si="64"/>
        <v>378.36985660848131</v>
      </c>
      <c r="Y203">
        <f t="shared" si="65"/>
        <v>342.36123344453944</v>
      </c>
      <c r="Z203" s="49">
        <f t="shared" si="66"/>
        <v>0.80343235177531025</v>
      </c>
      <c r="AA203" s="46">
        <f t="shared" si="67"/>
        <v>1.6570160358823292</v>
      </c>
      <c r="AB203" s="46">
        <f t="shared" si="68"/>
        <v>-5.4476134427228429E-2</v>
      </c>
      <c r="AC203" s="51">
        <f>IF(R$58&gt;=AA$58,B$10,IF(K203&lt;K202,(Z203-D$10)*(1+1.25*(D$10-Z203)/MAX(Z$58:Z203)*B$10)+D$10,B$10))</f>
        <v>1.3370827491589099</v>
      </c>
      <c r="AD203" s="36">
        <f t="shared" si="69"/>
        <v>1.4793976081522799</v>
      </c>
      <c r="AE203" s="50">
        <f t="shared" si="70"/>
        <v>-8.5356539807587561E-2</v>
      </c>
      <c r="AF203" s="46">
        <f t="shared" si="71"/>
        <v>8.8682902416630672E-3</v>
      </c>
      <c r="AG203" s="50">
        <f t="shared" si="72"/>
        <v>378.36985660848131</v>
      </c>
      <c r="AH203" s="6">
        <f t="shared" si="73"/>
        <v>6.3990190167552705E-3</v>
      </c>
      <c r="AI203" s="6"/>
      <c r="AJ203" s="6"/>
    </row>
    <row r="204" spans="1:36">
      <c r="A204" s="6">
        <f>IF(J203/A203&lt;=0.99*$B$10,IF(A203&gt;A202,IF(D$5&gt;0,$A203+($D$7-$D$3)/401,IF(J203/A203&gt;1.01*D$10,A203-($D$7-$D$3)/401,A203)),IF(D$5&lt;0,$A203+($D$7-$D$3)/401,IF(J203/A203&gt;1.01*D$10,A203-($D$7-$D$3)/401,A203))),IF(K203&gt;$B$6,IF(B$10&gt;D$10,IF(J203/A203&gt;1.01*D$10,A203-($D$7-$D$3)/401,A203),A203),IF(MAX(J$58:J203)&lt;0.99*$B$10*(A203^$K$49*(K203-A203))^(1/(1+$K$49))*($K$49^(1/(1+$K$49))),$A203+($D$7-$D$3)/401,IF(J203/A203&gt;1.01*$D$10,$A203-($D$7-$D$3)/401,A203))))</f>
        <v>426.99610349127266</v>
      </c>
      <c r="B204" s="6">
        <f t="shared" si="58"/>
        <v>380.98831047381799</v>
      </c>
      <c r="C204" s="6">
        <f t="shared" si="74"/>
        <v>0.279338526472241</v>
      </c>
      <c r="D204" s="6">
        <f t="shared" si="75"/>
        <v>2374.1222969928799</v>
      </c>
      <c r="E204" s="33">
        <f t="shared" si="59"/>
        <v>1.8054341517863681E-2</v>
      </c>
      <c r="F204" s="6">
        <f t="shared" si="60"/>
        <v>65044.077984386982</v>
      </c>
      <c r="G204" s="6">
        <f t="shared" si="61"/>
        <v>4028358.2150872876</v>
      </c>
      <c r="H204" s="33">
        <f t="shared" si="76"/>
        <v>2.1155036092837861E-3</v>
      </c>
      <c r="I204" s="33">
        <f t="shared" si="77"/>
        <v>2.1259682662080046E-4</v>
      </c>
      <c r="J204" s="6">
        <f t="shared" si="78"/>
        <v>344.38774564634321</v>
      </c>
      <c r="K204" s="38">
        <f>IF(J204&lt;$B$10*(A203^$K$49*(MAX(K$58:K203)-A203))^(1/(1+$K$49))*($K$49^(1/(1+$K$49))),IF(J204/A204&gt;D$10,IF(MAX(J$58:J203)&lt;0.99*$B$10*(A203^$K$49*(K203-A203))^(1/(1+$K$49))*($K$49^(1/(1+$K$49))),MAX(K$58:K203),((J204/$B$10)^(1+$K$49)/(A204^($K$49)*$K$49))+A204),MAX(K$58:K203)),((J204/$B$10)^(1+$K$49)/(A204^($K$49)*$K$49))+A204)</f>
        <v>582.36171398193346</v>
      </c>
      <c r="L204" s="33">
        <f>IF(K204&lt;K203,AE203*(MAX(Z$58:Z203)-J203/A203)/(J203/A203/D$10-1)/(1+1*(MAX(Z$58:Z203)-J203/A203)/(J203/A203/D$10-1))+B$3-B$4,AE203*(J204/A204/B$10)/(C$27+J204/A204/B$10))</f>
        <v>-7.7973577732460041E-3</v>
      </c>
      <c r="M204" s="45">
        <f t="shared" si="79"/>
        <v>-2.487580369906886E-3</v>
      </c>
      <c r="N204" s="46">
        <f t="shared" si="80"/>
        <v>6.8984041934605231E-3</v>
      </c>
      <c r="O204" s="37"/>
      <c r="P204" s="37">
        <f t="shared" si="81"/>
        <v>2.1179534123518416E-3</v>
      </c>
      <c r="Q204" s="47">
        <f t="shared" si="62"/>
        <v>4.4108238235536371E-3</v>
      </c>
      <c r="R204" s="6">
        <f t="shared" si="82"/>
        <v>1.6025031365282141</v>
      </c>
      <c r="S204" s="6">
        <f t="shared" si="63"/>
        <v>1.5867555654435326</v>
      </c>
      <c r="T204" s="6">
        <f t="shared" si="83"/>
        <v>6.4215827929013846E-3</v>
      </c>
      <c r="U204" s="48">
        <f t="shared" si="84"/>
        <v>4.8104146518132898E-3</v>
      </c>
      <c r="V204" s="6">
        <f t="shared" si="85"/>
        <v>6.8049063548227219E-3</v>
      </c>
      <c r="W204" s="6">
        <f t="shared" si="86"/>
        <v>8.9454339524565173E-3</v>
      </c>
      <c r="X204" s="30">
        <f t="shared" si="64"/>
        <v>380.98831047381799</v>
      </c>
      <c r="Y204">
        <f t="shared" si="65"/>
        <v>344.38774564634321</v>
      </c>
      <c r="Z204" s="49">
        <f t="shared" si="66"/>
        <v>0.80653603822261133</v>
      </c>
      <c r="AA204" s="46">
        <f t="shared" si="67"/>
        <v>1.6569604317230024</v>
      </c>
      <c r="AB204" s="46">
        <f t="shared" si="68"/>
        <v>-5.4457295194788369E-2</v>
      </c>
      <c r="AC204" s="51">
        <f>IF(R$58&gt;=AA$58,B$10,IF(K204&lt;K203,(Z204-D$10)*(1+1.25*(D$10-Z204)/MAX(Z$58:Z204)*B$10)+D$10,B$10))</f>
        <v>1.3370827491589099</v>
      </c>
      <c r="AD204" s="36">
        <f t="shared" si="69"/>
        <v>1.476386594715319</v>
      </c>
      <c r="AE204" s="50">
        <f t="shared" si="70"/>
        <v>-8.577565812528587E-2</v>
      </c>
      <c r="AF204" s="46">
        <f t="shared" si="71"/>
        <v>8.9454339524565173E-3</v>
      </c>
      <c r="AG204" s="50">
        <f t="shared" si="72"/>
        <v>380.98831047381799</v>
      </c>
      <c r="AH204" s="6">
        <f t="shared" si="73"/>
        <v>6.4215827929013846E-3</v>
      </c>
      <c r="AI204" s="6"/>
      <c r="AJ204" s="6"/>
    </row>
    <row r="205" spans="1:36">
      <c r="A205" s="6">
        <f>IF(J204/A204&lt;=0.99*$B$10,IF(A204&gt;A203,IF(D$5&gt;0,$A204+($D$7-$D$3)/401,IF(J204/A204&gt;1.01*D$10,A204-($D$7-$D$3)/401,A204)),IF(D$5&lt;0,$A204+($D$7-$D$3)/401,IF(J204/A204&gt;1.01*D$10,A204-($D$7-$D$3)/401,A204))),IF(K204&gt;$B$6,IF(B$10&gt;D$10,IF(J204/A204&gt;1.01*D$10,A204-($D$7-$D$3)/401,A204),A204),IF(MAX(J$58:J204)&lt;0.99*$B$10*(A204^$K$49*(K204-A204))^(1/(1+$K$49))*($K$49^(1/(1+$K$49))),$A204+($D$7-$D$3)/401,IF(J204/A204&gt;1.01*$D$10,$A204-($D$7-$D$3)/401,A204))))</f>
        <v>427.86892144638489</v>
      </c>
      <c r="B205" s="6">
        <f t="shared" si="58"/>
        <v>383.60676433915467</v>
      </c>
      <c r="C205" s="6">
        <f t="shared" si="74"/>
        <v>0.28138695239092504</v>
      </c>
      <c r="D205" s="6">
        <f t="shared" si="75"/>
        <v>2409.1220266455148</v>
      </c>
      <c r="E205" s="33">
        <f t="shared" si="59"/>
        <v>1.8054743050641985E-2</v>
      </c>
      <c r="F205" s="6">
        <f t="shared" si="60"/>
        <v>65176.898107991008</v>
      </c>
      <c r="G205" s="6">
        <f t="shared" si="61"/>
        <v>4035030.0355361663</v>
      </c>
      <c r="H205" s="33">
        <f t="shared" si="76"/>
        <v>2.125871359241408E-3</v>
      </c>
      <c r="I205" s="33">
        <f t="shared" si="77"/>
        <v>2.154929386167952E-4</v>
      </c>
      <c r="J205" s="6">
        <f t="shared" si="78"/>
        <v>346.41082785664173</v>
      </c>
      <c r="K205" s="38">
        <f>IF(J205&lt;$B$10*(A204^$K$49*(MAX(K$58:K204)-A204))^(1/(1+$K$49))*($K$49^(1/(1+$K$49))),IF(J205/A205&gt;D$10,IF(MAX(J$58:J204)&lt;0.99*$B$10*(A204^$K$49*(K204-A204))^(1/(1+$K$49))*($K$49^(1/(1+$K$49))),MAX(K$58:K204),((J205/$B$10)^(1+$K$49)/(A205^($K$49)*$K$49))+A205),MAX(K$58:K204)),((J205/$B$10)^(1+$K$49)/(A205^($K$49)*$K$49))+A205)</f>
        <v>584.74459489511742</v>
      </c>
      <c r="L205" s="33">
        <f>IF(K205&lt;K204,AE204*(MAX(Z$58:Z204)-J204/A204)/(J204/A204/D$10-1)/(1+1*(MAX(Z$58:Z204)-J204/A204)/(J204/A204/D$10-1))+B$3-B$4,AE204*(J205/A205/B$10)/(C$27+J205/A205/B$10))</f>
        <v>-7.8628507693663096E-3</v>
      </c>
      <c r="M205" s="45">
        <f t="shared" si="79"/>
        <v>-2.5196875342312123E-3</v>
      </c>
      <c r="N205" s="46">
        <f t="shared" si="80"/>
        <v>6.9408715527895246E-3</v>
      </c>
      <c r="O205" s="37"/>
      <c r="P205" s="37">
        <f t="shared" si="81"/>
        <v>2.1302054230854781E-3</v>
      </c>
      <c r="Q205" s="47">
        <f t="shared" si="62"/>
        <v>4.4211840185583128E-3</v>
      </c>
      <c r="R205" s="6">
        <f t="shared" si="82"/>
        <v>1.6024669003975947</v>
      </c>
      <c r="S205" s="6">
        <f t="shared" si="63"/>
        <v>1.5867202764134478</v>
      </c>
      <c r="T205" s="6">
        <f t="shared" si="83"/>
        <v>6.4438225321865579E-3</v>
      </c>
      <c r="U205" s="48">
        <f t="shared" si="84"/>
        <v>4.871144426444006E-3</v>
      </c>
      <c r="V205" s="6">
        <f t="shared" si="85"/>
        <v>6.8747725478161175E-3</v>
      </c>
      <c r="W205" s="6">
        <f t="shared" si="86"/>
        <v>9.022713391878304E-3</v>
      </c>
      <c r="X205" s="30">
        <f t="shared" si="64"/>
        <v>383.60676433915467</v>
      </c>
      <c r="Y205">
        <f t="shared" si="65"/>
        <v>346.41082785664173</v>
      </c>
      <c r="Z205" s="49">
        <f t="shared" si="66"/>
        <v>0.80961904567787013</v>
      </c>
      <c r="AA205" s="46">
        <f t="shared" si="67"/>
        <v>1.6569049429677343</v>
      </c>
      <c r="AB205" s="46">
        <f t="shared" si="68"/>
        <v>-5.4438042570139622E-2</v>
      </c>
      <c r="AC205" s="51">
        <f>IF(R$58&gt;=AA$58,B$10,IF(K205&lt;K204,(Z205-D$10)*(1+1.25*(D$10-Z205)/MAX(Z$58:Z205)*B$10)+D$10,B$10))</f>
        <v>1.3370827491589099</v>
      </c>
      <c r="AD205" s="36">
        <f t="shared" si="69"/>
        <v>1.473396410085162</v>
      </c>
      <c r="AE205" s="50">
        <f t="shared" si="70"/>
        <v>-8.6196290662130456E-2</v>
      </c>
      <c r="AF205" s="46">
        <f t="shared" si="71"/>
        <v>9.022713391878304E-3</v>
      </c>
      <c r="AG205" s="50">
        <f t="shared" si="72"/>
        <v>383.60676433915467</v>
      </c>
      <c r="AH205" s="6">
        <f t="shared" si="73"/>
        <v>6.4438225321865579E-3</v>
      </c>
      <c r="AI205" s="6"/>
      <c r="AJ205" s="6"/>
    </row>
    <row r="206" spans="1:36">
      <c r="A206" s="6">
        <f>IF(J205/A205&lt;=0.99*$B$10,IF(A205&gt;A204,IF(D$5&gt;0,$A205+($D$7-$D$3)/401,IF(J205/A205&gt;1.01*D$10,A205-($D$7-$D$3)/401,A205)),IF(D$5&lt;0,$A205+($D$7-$D$3)/401,IF(J205/A205&gt;1.01*D$10,A205-($D$7-$D$3)/401,A205))),IF(K205&gt;$B$6,IF(B$10&gt;D$10,IF(J205/A205&gt;1.01*D$10,A205-($D$7-$D$3)/401,A205),A205),IF(MAX(J$58:J205)&lt;0.99*$B$10*(A205^$K$49*(K205-A205))^(1/(1+$K$49))*($K$49^(1/(1+$K$49))),$A205+($D$7-$D$3)/401,IF(J205/A205&gt;1.01*$D$10,$A205-($D$7-$D$3)/401,A205))))</f>
        <v>428.74173940149711</v>
      </c>
      <c r="B206" s="6">
        <f t="shared" si="58"/>
        <v>386.22521820449134</v>
      </c>
      <c r="C206" s="6">
        <f t="shared" si="74"/>
        <v>0.28342329722883325</v>
      </c>
      <c r="D206" s="6">
        <f t="shared" si="75"/>
        <v>2444.3056905038388</v>
      </c>
      <c r="E206" s="33">
        <f t="shared" si="59"/>
        <v>1.8055138763973102E-2</v>
      </c>
      <c r="F206" s="6">
        <f t="shared" si="60"/>
        <v>65309.718231595056</v>
      </c>
      <c r="G206" s="6">
        <f t="shared" si="61"/>
        <v>4041701.855985045</v>
      </c>
      <c r="H206" s="33">
        <f t="shared" si="76"/>
        <v>2.1362006161779979E-3</v>
      </c>
      <c r="I206" s="33">
        <f t="shared" si="77"/>
        <v>2.1839945674664507E-4</v>
      </c>
      <c r="J206" s="6">
        <f t="shared" si="78"/>
        <v>348.43051463730387</v>
      </c>
      <c r="K206" s="38">
        <f>IF(J206&lt;$B$10*(A205^$K$49*(MAX(K$58:K205)-A205))^(1/(1+$K$49))*($K$49^(1/(1+$K$49))),IF(J206/A206&gt;D$10,IF(MAX(J$58:J205)&lt;0.99*$B$10*(A205^$K$49*(K205-A205))^(1/(1+$K$49))*($K$49^(1/(1+$K$49))),MAX(K$58:K205),((J206/$B$10)^(1+$K$49)/(A206^($K$49)*$K$49))+A206),MAX(K$58:K205)),((J206/$B$10)^(1+$K$49)/(A206^($K$49)*$K$49))+A206)</f>
        <v>587.12891992771642</v>
      </c>
      <c r="L206" s="33">
        <f>IF(K206&lt;K205,AE205*(MAX(Z$58:Z205)-J205/A205)/(J205/A205/D$10-1)/(1+1*(MAX(Z$58:Z205)-J205/A205)/(J205/A205/D$10-1))+B$3-B$4,AE205*(J206/A206/B$10)/(C$27+J206/A206/B$10))</f>
        <v>-7.928548487993169E-3</v>
      </c>
      <c r="M206" s="45">
        <f t="shared" si="79"/>
        <v>-2.5519508056388866E-3</v>
      </c>
      <c r="N206" s="46">
        <f t="shared" si="80"/>
        <v>6.9831917862027328E-3</v>
      </c>
      <c r="O206" s="37"/>
      <c r="P206" s="37">
        <f t="shared" si="81"/>
        <v>2.1424324661752522E-3</v>
      </c>
      <c r="Q206" s="47">
        <f t="shared" si="62"/>
        <v>4.4312409805638466E-3</v>
      </c>
      <c r="R206" s="6">
        <f t="shared" si="82"/>
        <v>1.602431191017021</v>
      </c>
      <c r="S206" s="6">
        <f t="shared" si="63"/>
        <v>1.5866855003657898</v>
      </c>
      <c r="T206" s="6">
        <f t="shared" si="83"/>
        <v>6.4657394687600341E-3</v>
      </c>
      <c r="U206" s="48">
        <f t="shared" si="84"/>
        <v>4.9321604588181585E-3</v>
      </c>
      <c r="V206" s="6">
        <f t="shared" si="85"/>
        <v>6.9448821926984877E-3</v>
      </c>
      <c r="W206" s="6">
        <f t="shared" si="86"/>
        <v>9.1001286822851649E-3</v>
      </c>
      <c r="X206" s="30">
        <f t="shared" si="64"/>
        <v>386.22521820449134</v>
      </c>
      <c r="Y206">
        <f t="shared" si="65"/>
        <v>348.43051463730387</v>
      </c>
      <c r="Z206" s="49">
        <f t="shared" si="66"/>
        <v>0.81268158104619381</v>
      </c>
      <c r="AA206" s="46">
        <f t="shared" si="67"/>
        <v>1.6568495691423251</v>
      </c>
      <c r="AB206" s="46">
        <f t="shared" si="68"/>
        <v>-5.4418378125304034E-2</v>
      </c>
      <c r="AC206" s="51">
        <f>IF(R$58&gt;=AA$58,B$10,IF(K206&lt;K205,(Z206-D$10)*(1+1.25*(D$10-Z206)/MAX(Z$58:Z206)*B$10)+D$10,B$10))</f>
        <v>1.3370827491589099</v>
      </c>
      <c r="AD206" s="36">
        <f t="shared" si="69"/>
        <v>1.4704269026354344</v>
      </c>
      <c r="AE206" s="50">
        <f t="shared" si="70"/>
        <v>-8.6618438793255675E-2</v>
      </c>
      <c r="AF206" s="46">
        <f t="shared" si="71"/>
        <v>9.1001286822851649E-3</v>
      </c>
      <c r="AG206" s="50">
        <f t="shared" si="72"/>
        <v>386.22521820449134</v>
      </c>
      <c r="AH206" s="6">
        <f t="shared" si="73"/>
        <v>6.4657394687600341E-3</v>
      </c>
      <c r="AI206" s="6"/>
      <c r="AJ206" s="6"/>
    </row>
    <row r="207" spans="1:36">
      <c r="A207" s="6">
        <f>IF(J206/A206&lt;=0.99*$B$10,IF(A206&gt;A205,IF(D$5&gt;0,$A206+($D$7-$D$3)/401,IF(J206/A206&gt;1.01*D$10,A206-($D$7-$D$3)/401,A206)),IF(D$5&lt;0,$A206+($D$7-$D$3)/401,IF(J206/A206&gt;1.01*D$10,A206-($D$7-$D$3)/401,A206))),IF(K206&gt;$B$6,IF(B$10&gt;D$10,IF(J206/A206&gt;1.01*D$10,A206-($D$7-$D$3)/401,A206),A206),IF(MAX(J$58:J206)&lt;0.99*$B$10*(A206^$K$49*(K206-A206))^(1/(1+$K$49))*($K$49^(1/(1+$K$49))),$A206+($D$7-$D$3)/401,IF(J206/A206&gt;1.01*$D$10,$A206-($D$7-$D$3)/401,A206))))</f>
        <v>429.61455735660934</v>
      </c>
      <c r="B207" s="6">
        <f t="shared" si="58"/>
        <v>388.84367206982802</v>
      </c>
      <c r="C207" s="6">
        <f t="shared" si="74"/>
        <v>0.28544752876792984</v>
      </c>
      <c r="D207" s="6">
        <f t="shared" si="75"/>
        <v>2479.6714253035766</v>
      </c>
      <c r="E207" s="33">
        <f t="shared" si="59"/>
        <v>1.8055528679712617E-2</v>
      </c>
      <c r="F207" s="6">
        <f t="shared" si="60"/>
        <v>65442.538355199082</v>
      </c>
      <c r="G207" s="6">
        <f t="shared" si="61"/>
        <v>4048373.6764339218</v>
      </c>
      <c r="H207" s="33">
        <f t="shared" si="76"/>
        <v>2.1464917117461012E-3</v>
      </c>
      <c r="I207" s="33">
        <f t="shared" si="77"/>
        <v>2.2131619298465394E-4</v>
      </c>
      <c r="J207" s="6">
        <f t="shared" si="78"/>
        <v>350.44684029284559</v>
      </c>
      <c r="K207" s="38">
        <f>IF(J207&lt;$B$10*(A206^$K$49*(MAX(K$58:K206)-A206))^(1/(1+$K$49))*($K$49^(1/(1+$K$49))),IF(J207/A207&gt;D$10,IF(MAX(J$58:J206)&lt;0.99*$B$10*(A206^$K$49*(K206-A206))^(1/(1+$K$49))*($K$49^(1/(1+$K$49))),MAX(K$58:K206),((J207/$B$10)^(1+$K$49)/(A207^($K$49)*$K$49))+A207),MAX(K$58:K206)),((J207/$B$10)^(1+$K$49)/(A207^($K$49)*$K$49))+A207)</f>
        <v>589.51465801097959</v>
      </c>
      <c r="L207" s="33">
        <f>IF(K207&lt;K206,AE206*(MAX(Z$58:Z206)-J206/A206)/(J206/A206/D$10-1)/(1+1*(MAX(Z$58:Z206)-J206/A206)/(J206/A206/D$10-1))+B$3-B$4,AE206*(J207/A207/B$10)/(C$27+J207/A207/B$10))</f>
        <v>-7.9944517712085567E-3</v>
      </c>
      <c r="M207" s="45">
        <f t="shared" si="79"/>
        <v>-2.5843695744198207E-3</v>
      </c>
      <c r="N207" s="46">
        <f t="shared" si="80"/>
        <v>7.0253654342489888E-3</v>
      </c>
      <c r="O207" s="37"/>
      <c r="P207" s="37">
        <f t="shared" si="81"/>
        <v>2.1546346431743665E-3</v>
      </c>
      <c r="Q207" s="47">
        <f t="shared" si="62"/>
        <v>4.4409958598291676E-3</v>
      </c>
      <c r="R207" s="6">
        <f t="shared" si="82"/>
        <v>1.6023960063452001</v>
      </c>
      <c r="S207" s="6">
        <f t="shared" si="63"/>
        <v>1.5866512353126181</v>
      </c>
      <c r="T207" s="6">
        <f t="shared" si="83"/>
        <v>6.4873348341703959E-3</v>
      </c>
      <c r="U207" s="48">
        <f t="shared" si="84"/>
        <v>4.9934621586378404E-3</v>
      </c>
      <c r="V207" s="6">
        <f t="shared" si="85"/>
        <v>7.0152350323085602E-3</v>
      </c>
      <c r="W207" s="6">
        <f t="shared" si="86"/>
        <v>9.1776799770320258E-3</v>
      </c>
      <c r="X207" s="30">
        <f t="shared" si="64"/>
        <v>388.84367206982802</v>
      </c>
      <c r="Y207">
        <f t="shared" si="65"/>
        <v>350.44684029284559</v>
      </c>
      <c r="Z207" s="49">
        <f t="shared" si="66"/>
        <v>0.81572384895223848</v>
      </c>
      <c r="AA207" s="46">
        <f t="shared" si="67"/>
        <v>1.6567943097754834</v>
      </c>
      <c r="AB207" s="46">
        <f t="shared" si="68"/>
        <v>-5.439830343028329E-2</v>
      </c>
      <c r="AC207" s="51">
        <f>IF(R$58&gt;=AA$58,B$10,IF(K207&lt;K206,(Z207-D$10)*(1+1.25*(D$10-Z207)/MAX(Z$58:Z207)*B$10)+D$10,B$10))</f>
        <v>1.3370827491589099</v>
      </c>
      <c r="AD207" s="36">
        <f t="shared" si="69"/>
        <v>1.4674779201593069</v>
      </c>
      <c r="AE207" s="50">
        <f t="shared" si="70"/>
        <v>-8.7042104112784444E-2</v>
      </c>
      <c r="AF207" s="46">
        <f t="shared" si="71"/>
        <v>9.1776799770320258E-3</v>
      </c>
      <c r="AG207" s="50">
        <f t="shared" si="72"/>
        <v>388.84367206982802</v>
      </c>
      <c r="AH207" s="6">
        <f t="shared" si="73"/>
        <v>6.4873348341703959E-3</v>
      </c>
      <c r="AI207" s="6"/>
      <c r="AJ207" s="6"/>
    </row>
    <row r="208" spans="1:36">
      <c r="A208" s="6">
        <f>IF(J207/A207&lt;=0.99*$B$10,IF(A207&gt;A206,IF(D$5&gt;0,$A207+($D$7-$D$3)/401,IF(J207/A207&gt;1.01*D$10,A207-($D$7-$D$3)/401,A207)),IF(D$5&lt;0,$A207+($D$7-$D$3)/401,IF(J207/A207&gt;1.01*D$10,A207-($D$7-$D$3)/401,A207))),IF(K207&gt;$B$6,IF(B$10&gt;D$10,IF(J207/A207&gt;1.01*D$10,A207-($D$7-$D$3)/401,A207),A207),IF(MAX(J$58:J207)&lt;0.99*$B$10*(A207^$K$49*(K207-A207))^(1/(1+$K$49))*($K$49^(1/(1+$K$49))),$A207+($D$7-$D$3)/401,IF(J207/A207&gt;1.01*$D$10,$A207-($D$7-$D$3)/401,A207))))</f>
        <v>430.48737531172156</v>
      </c>
      <c r="B208" s="6">
        <f t="shared" si="58"/>
        <v>391.46212593516469</v>
      </c>
      <c r="C208" s="6">
        <f t="shared" si="74"/>
        <v>0.28745961935125097</v>
      </c>
      <c r="D208" s="6">
        <f t="shared" si="75"/>
        <v>2515.2173822648961</v>
      </c>
      <c r="E208" s="33">
        <f t="shared" si="59"/>
        <v>1.805591281966732E-2</v>
      </c>
      <c r="F208" s="6">
        <f t="shared" si="60"/>
        <v>65575.358478803115</v>
      </c>
      <c r="G208" s="6">
        <f t="shared" si="61"/>
        <v>4055045.4968827991</v>
      </c>
      <c r="H208" s="33">
        <f t="shared" si="76"/>
        <v>2.1567449742470298E-3</v>
      </c>
      <c r="I208" s="33">
        <f t="shared" si="77"/>
        <v>2.2424296142735286E-4</v>
      </c>
      <c r="J208" s="6">
        <f t="shared" si="78"/>
        <v>352.45983886629443</v>
      </c>
      <c r="K208" s="38">
        <f>IF(J208&lt;$B$10*(A207^$K$49*(MAX(K$58:K207)-A207))^(1/(1+$K$49))*($K$49^(1/(1+$K$49))),IF(J208/A208&gt;D$10,IF(MAX(J$58:J207)&lt;0.99*$B$10*(A207^$K$49*(K207-A207))^(1/(1+$K$49))*($K$49^(1/(1+$K$49))),MAX(K$58:K207),((J208/$B$10)^(1+$K$49)/(A208^($K$49)*$K$49))+A208),MAX(K$58:K207)),((J208/$B$10)^(1+$K$49)/(A208^($K$49)*$K$49))+A208)</f>
        <v>591.90177889628808</v>
      </c>
      <c r="L208" s="33">
        <f>IF(K208&lt;K207,AE207*(MAX(Z$58:Z207)-J207/A207)/(J207/A207/D$10-1)/(1+1*(MAX(Z$58:Z207)-J207/A207)/(J207/A207/D$10-1))+B$3-B$4,AE207*(J208/A208/B$10)/(C$27+J208/A208/B$10))</f>
        <v>-8.0605614767599136E-3</v>
      </c>
      <c r="M208" s="45">
        <f t="shared" si="79"/>
        <v>-2.6169432445455852E-3</v>
      </c>
      <c r="N208" s="46">
        <f t="shared" si="80"/>
        <v>7.0673930486136547E-3</v>
      </c>
      <c r="O208" s="37"/>
      <c r="P208" s="37">
        <f t="shared" si="81"/>
        <v>2.1668120550176967E-3</v>
      </c>
      <c r="Q208" s="47">
        <f t="shared" si="62"/>
        <v>4.4504498040680695E-3</v>
      </c>
      <c r="R208" s="6">
        <f t="shared" si="82"/>
        <v>1.602361344346602</v>
      </c>
      <c r="S208" s="6">
        <f t="shared" si="63"/>
        <v>1.5866174792716055</v>
      </c>
      <c r="T208" s="6">
        <f t="shared" si="83"/>
        <v>6.5086098568479427E-3</v>
      </c>
      <c r="U208" s="48">
        <f t="shared" si="84"/>
        <v>5.0550489709769546E-3</v>
      </c>
      <c r="V208" s="6">
        <f t="shared" si="85"/>
        <v>7.0858308409685322E-3</v>
      </c>
      <c r="W208" s="6">
        <f t="shared" si="86"/>
        <v>9.2553674599178473E-3</v>
      </c>
      <c r="X208" s="30">
        <f t="shared" si="64"/>
        <v>391.46212593516469</v>
      </c>
      <c r="Y208">
        <f t="shared" si="65"/>
        <v>352.45983886629443</v>
      </c>
      <c r="Z208" s="49">
        <f t="shared" si="66"/>
        <v>0.81874605175372128</v>
      </c>
      <c r="AA208" s="46">
        <f t="shared" si="67"/>
        <v>1.6567391643988043</v>
      </c>
      <c r="AB208" s="46">
        <f t="shared" si="68"/>
        <v>-5.4377820052202264E-2</v>
      </c>
      <c r="AC208" s="51">
        <f>IF(R$58&gt;=AA$58,B$10,IF(K208&lt;K207,(Z208-D$10)*(1+1.25*(D$10-Z208)/MAX(Z$58:Z208)*B$10)+D$10,B$10))</f>
        <v>1.3370827491589099</v>
      </c>
      <c r="AD208" s="36">
        <f t="shared" si="69"/>
        <v>1.464549309971132</v>
      </c>
      <c r="AE208" s="50">
        <f t="shared" si="70"/>
        <v>-8.7467288430930767E-2</v>
      </c>
      <c r="AF208" s="46">
        <f t="shared" si="71"/>
        <v>9.2553674599178473E-3</v>
      </c>
      <c r="AG208" s="50">
        <f t="shared" si="72"/>
        <v>391.46212593516469</v>
      </c>
      <c r="AH208" s="6">
        <f t="shared" si="73"/>
        <v>6.5086098568479427E-3</v>
      </c>
      <c r="AI208" s="6"/>
      <c r="AJ208" s="6"/>
    </row>
    <row r="209" spans="1:36">
      <c r="A209" s="6">
        <f>IF(J208/A208&lt;=0.99*$B$10,IF(A208&gt;A207,IF(D$5&gt;0,$A208+($D$7-$D$3)/401,IF(J208/A208&gt;1.01*D$10,A208-($D$7-$D$3)/401,A208)),IF(D$5&lt;0,$A208+($D$7-$D$3)/401,IF(J208/A208&gt;1.01*D$10,A208-($D$7-$D$3)/401,A208))),IF(K208&gt;$B$6,IF(B$10&gt;D$10,IF(J208/A208&gt;1.01*D$10,A208-($D$7-$D$3)/401,A208),A208),IF(MAX(J$58:J208)&lt;0.99*$B$10*(A208^$K$49*(K208-A208))^(1/(1+$K$49))*($K$49^(1/(1+$K$49))),$A208+($D$7-$D$3)/401,IF(J208/A208&gt;1.01*$D$10,$A208-($D$7-$D$3)/401,A208))))</f>
        <v>431.36019326683379</v>
      </c>
      <c r="B209" s="6">
        <f t="shared" si="58"/>
        <v>394.08057980050137</v>
      </c>
      <c r="C209" s="6">
        <f t="shared" si="74"/>
        <v>0.28945954575169358</v>
      </c>
      <c r="D209" s="6">
        <f t="shared" si="75"/>
        <v>2550.9417272944197</v>
      </c>
      <c r="E209" s="33">
        <f t="shared" si="59"/>
        <v>1.8056291205586206E-2</v>
      </c>
      <c r="F209" s="6">
        <f t="shared" si="60"/>
        <v>65708.178602407148</v>
      </c>
      <c r="G209" s="6">
        <f t="shared" si="61"/>
        <v>4061717.3173316778</v>
      </c>
      <c r="H209" s="33">
        <f t="shared" si="76"/>
        <v>2.1669607286385981E-3</v>
      </c>
      <c r="I209" s="33">
        <f t="shared" si="77"/>
        <v>2.2717957829613896E-4</v>
      </c>
      <c r="J209" s="6">
        <f t="shared" si="78"/>
        <v>354.46954413536992</v>
      </c>
      <c r="K209" s="38">
        <f>IF(J209&lt;$B$10*(A208^$K$49*(MAX(K$58:K208)-A208))^(1/(1+$K$49))*($K$49^(1/(1+$K$49))),IF(J209/A209&gt;D$10,IF(MAX(J$58:J208)&lt;0.99*$B$10*(A208^$K$49*(K208-A208))^(1/(1+$K$49))*($K$49^(1/(1+$K$49))),MAX(K$58:K208),((J209/$B$10)^(1+$K$49)/(A209^($K$49)*$K$49))+A209),MAX(K$58:K208)),((J209/$B$10)^(1+$K$49)/(A209^($K$49)*$K$49))+A209)</f>
        <v>594.29025313355851</v>
      </c>
      <c r="L209" s="33">
        <f>IF(K209&lt;K208,AE208*(MAX(Z$58:Z208)-J208/A208)/(J208/A208/D$10-1)/(1+1*(MAX(Z$58:Z208)-J208/A208)/(J208/A208/D$10-1))+B$3-B$4,AE208*(J209/A209/B$10)/(C$27+J209/A209/B$10))</f>
        <v>-8.12687847809343E-3</v>
      </c>
      <c r="M209" s="45">
        <f t="shared" si="79"/>
        <v>-2.6496712335224411E-3</v>
      </c>
      <c r="N209" s="46">
        <f t="shared" si="80"/>
        <v>7.1092751914655257E-3</v>
      </c>
      <c r="O209" s="37"/>
      <c r="P209" s="37">
        <f t="shared" si="81"/>
        <v>2.1789648020268007E-3</v>
      </c>
      <c r="Q209" s="47">
        <f t="shared" si="62"/>
        <v>4.4596039579430846E-3</v>
      </c>
      <c r="R209" s="6">
        <f t="shared" si="82"/>
        <v>1.6023272029922575</v>
      </c>
      <c r="S209" s="6">
        <f t="shared" si="63"/>
        <v>1.5865842302668138</v>
      </c>
      <c r="T209" s="6">
        <f t="shared" si="83"/>
        <v>6.5295657616113827E-3</v>
      </c>
      <c r="U209" s="48">
        <f t="shared" si="84"/>
        <v>5.1169203758912188E-3</v>
      </c>
      <c r="V209" s="6">
        <f t="shared" si="85"/>
        <v>7.1566694241086892E-3</v>
      </c>
      <c r="W209" s="6">
        <f t="shared" si="86"/>
        <v>9.3331913446458165E-3</v>
      </c>
      <c r="X209" s="30">
        <f t="shared" si="64"/>
        <v>394.08057980050137</v>
      </c>
      <c r="Y209">
        <f t="shared" si="65"/>
        <v>354.46954413536992</v>
      </c>
      <c r="Z209" s="49">
        <f t="shared" si="66"/>
        <v>0.8217483895555</v>
      </c>
      <c r="AA209" s="46">
        <f t="shared" si="67"/>
        <v>1.6566841325467445</v>
      </c>
      <c r="AB209" s="46">
        <f t="shared" si="68"/>
        <v>-5.435692955448701E-2</v>
      </c>
      <c r="AC209" s="51">
        <f>IF(R$58&gt;=AA$58,B$10,IF(K209&lt;K208,(Z209-D$10)*(1+1.25*(D$10-Z209)/MAX(Z$58:Z209)*B$10)+D$10,B$10))</f>
        <v>1.3370827491589099</v>
      </c>
      <c r="AD209" s="36">
        <f t="shared" si="69"/>
        <v>1.4616409190032071</v>
      </c>
      <c r="AE209" s="50">
        <f t="shared" si="70"/>
        <v>-8.7893993771169909E-2</v>
      </c>
      <c r="AF209" s="46">
        <f t="shared" si="71"/>
        <v>9.3331913446458165E-3</v>
      </c>
      <c r="AG209" s="50">
        <f t="shared" si="72"/>
        <v>394.08057980050137</v>
      </c>
      <c r="AH209" s="6">
        <f t="shared" si="73"/>
        <v>6.5295657616113827E-3</v>
      </c>
      <c r="AI209" s="6"/>
      <c r="AJ209" s="6"/>
    </row>
    <row r="210" spans="1:36">
      <c r="A210" s="6">
        <f>IF(J209/A209&lt;=0.99*$B$10,IF(A209&gt;A208,IF(D$5&gt;0,$A209+($D$7-$D$3)/401,IF(J209/A209&gt;1.01*D$10,A209-($D$7-$D$3)/401,A209)),IF(D$5&lt;0,$A209+($D$7-$D$3)/401,IF(J209/A209&gt;1.01*D$10,A209-($D$7-$D$3)/401,A209))),IF(K209&gt;$B$6,IF(B$10&gt;D$10,IF(J209/A209&gt;1.01*D$10,A209-($D$7-$D$3)/401,A209),A209),IF(MAX(J$58:J209)&lt;0.99*$B$10*(A209^$K$49*(K209-A209))^(1/(1+$K$49))*($K$49^(1/(1+$K$49))),$A209+($D$7-$D$3)/401,IF(J209/A209&gt;1.01*$D$10,$A209-($D$7-$D$3)/401,A209))))</f>
        <v>432.23301122194601</v>
      </c>
      <c r="B210" s="6">
        <f t="shared" si="58"/>
        <v>396.69903366583804</v>
      </c>
      <c r="C210" s="6">
        <f t="shared" si="74"/>
        <v>0.29144728904201928</v>
      </c>
      <c r="D210" s="6">
        <f t="shared" si="75"/>
        <v>2586.8426411706887</v>
      </c>
      <c r="E210" s="33">
        <f t="shared" si="59"/>
        <v>1.8056663859151955E-2</v>
      </c>
      <c r="F210" s="6">
        <f t="shared" si="60"/>
        <v>65840.998726011196</v>
      </c>
      <c r="G210" s="6">
        <f t="shared" si="61"/>
        <v>4068389.1377805555</v>
      </c>
      <c r="H210" s="33">
        <f t="shared" si="76"/>
        <v>2.1771392965443293E-3</v>
      </c>
      <c r="I210" s="33">
        <f t="shared" si="77"/>
        <v>2.3012586193853468E-4</v>
      </c>
      <c r="J210" s="6">
        <f t="shared" si="78"/>
        <v>356.47598960896943</v>
      </c>
      <c r="K210" s="38">
        <f>IF(J210&lt;$B$10*(A209^$K$49*(MAX(K$58:K209)-A209))^(1/(1+$K$49))*($K$49^(1/(1+$K$49))),IF(J210/A210&gt;D$10,IF(MAX(J$58:J209)&lt;0.99*$B$10*(A209^$K$49*(K209-A209))^(1/(1+$K$49))*($K$49^(1/(1+$K$49))),MAX(K$58:K209),((J210/$B$10)^(1+$K$49)/(A210^($K$49)*$K$49))+A210),MAX(K$58:K209)),((J210/$B$10)^(1+$K$49)/(A210^($K$49)*$K$49))+A210)</f>
        <v>596.68005205013174</v>
      </c>
      <c r="L210" s="33">
        <f>IF(K210&lt;K209,AE209*(MAX(Z$58:Z209)-J209/A209)/(J209/A209/D$10-1)/(1+1*(MAX(Z$58:Z209)-J209/A209)/(J209/A209/D$10-1))+B$3-B$4,AE209*(J210/A210/B$10)/(C$27+J210/A210/B$10))</f>
        <v>-8.193403664384407E-3</v>
      </c>
      <c r="M210" s="45">
        <f t="shared" si="79"/>
        <v>-2.6825529722441684E-3</v>
      </c>
      <c r="N210" s="46">
        <f t="shared" si="80"/>
        <v>7.1510124348278248E-3</v>
      </c>
      <c r="O210" s="37"/>
      <c r="P210" s="37">
        <f t="shared" si="81"/>
        <v>2.191092983914877E-3</v>
      </c>
      <c r="Q210" s="47">
        <f t="shared" si="62"/>
        <v>4.4684594625836564E-3</v>
      </c>
      <c r="R210" s="6">
        <f t="shared" si="82"/>
        <v>1.6022935802605136</v>
      </c>
      <c r="S210" s="6">
        <f t="shared" si="63"/>
        <v>1.5865514863294297</v>
      </c>
      <c r="T210" s="6">
        <f t="shared" si="83"/>
        <v>6.5502037691999651E-3</v>
      </c>
      <c r="U210" s="48">
        <f t="shared" si="84"/>
        <v>5.1790758880331739E-3</v>
      </c>
      <c r="V210" s="6">
        <f t="shared" si="85"/>
        <v>7.2277506178983668E-3</v>
      </c>
      <c r="W210" s="6">
        <f t="shared" si="86"/>
        <v>9.4111518742983555E-3</v>
      </c>
      <c r="X210" s="30">
        <f t="shared" si="64"/>
        <v>396.69903366583804</v>
      </c>
      <c r="Y210">
        <f t="shared" si="65"/>
        <v>356.47598960896943</v>
      </c>
      <c r="Z210" s="49">
        <f t="shared" si="66"/>
        <v>0.82473106022418929</v>
      </c>
      <c r="AA210" s="46">
        <f t="shared" si="67"/>
        <v>1.6566292137565979</v>
      </c>
      <c r="AB210" s="46">
        <f t="shared" si="68"/>
        <v>-5.4335633496084279E-2</v>
      </c>
      <c r="AC210" s="51">
        <f>IF(R$58&gt;=AA$58,B$10,IF(K210&lt;K209,(Z210-D$10)*(1+1.25*(D$10-Z210)/MAX(Z$58:Z210)*B$10)+D$10,B$10))</f>
        <v>1.3370827491589099</v>
      </c>
      <c r="AD210" s="36">
        <f t="shared" si="69"/>
        <v>1.4587525938978358</v>
      </c>
      <c r="AE210" s="50">
        <f t="shared" si="70"/>
        <v>-8.8322222367491113E-2</v>
      </c>
      <c r="AF210" s="46">
        <f t="shared" si="71"/>
        <v>9.4111518742983555E-3</v>
      </c>
      <c r="AG210" s="50">
        <f t="shared" si="72"/>
        <v>396.69903366583804</v>
      </c>
      <c r="AH210" s="6">
        <f t="shared" si="73"/>
        <v>6.5502037691999651E-3</v>
      </c>
      <c r="AI210" s="6"/>
      <c r="AJ210" s="6"/>
    </row>
    <row r="211" spans="1:36">
      <c r="A211" s="6">
        <f>IF(J210/A210&lt;=0.99*$B$10,IF(A210&gt;A209,IF(D$5&gt;0,$A210+($D$7-$D$3)/401,IF(J210/A210&gt;1.01*D$10,A210-($D$7-$D$3)/401,A210)),IF(D$5&lt;0,$A210+($D$7-$D$3)/401,IF(J210/A210&gt;1.01*D$10,A210-($D$7-$D$3)/401,A210))),IF(K210&gt;$B$6,IF(B$10&gt;D$10,IF(J210/A210&gt;1.01*D$10,A210-($D$7-$D$3)/401,A210),A210),IF(MAX(J$58:J210)&lt;0.99*$B$10*(A210^$K$49*(K210-A210))^(1/(1+$K$49))*($K$49^(1/(1+$K$49))),$A210+($D$7-$D$3)/401,IF(J210/A210&gt;1.01*$D$10,$A210-($D$7-$D$3)/401,A210))))</f>
        <v>433.10582917705824</v>
      </c>
      <c r="B211" s="6">
        <f t="shared" si="58"/>
        <v>399.31748753117472</v>
      </c>
      <c r="C211" s="6">
        <f t="shared" si="74"/>
        <v>0.29342283446618084</v>
      </c>
      <c r="D211" s="6">
        <f t="shared" si="75"/>
        <v>2622.9183197136658</v>
      </c>
      <c r="E211" s="33">
        <f t="shared" si="59"/>
        <v>1.8057030801972785E-2</v>
      </c>
      <c r="F211" s="6">
        <f t="shared" si="60"/>
        <v>65973.818849615214</v>
      </c>
      <c r="G211" s="6">
        <f t="shared" si="61"/>
        <v>4075060.9582294333</v>
      </c>
      <c r="H211" s="33">
        <f t="shared" si="76"/>
        <v>2.187280996264061E-3</v>
      </c>
      <c r="I211" s="33">
        <f t="shared" si="77"/>
        <v>2.3308163282812871E-4</v>
      </c>
      <c r="J211" s="6">
        <f t="shared" si="78"/>
        <v>358.47920852394878</v>
      </c>
      <c r="K211" s="38">
        <f>IF(J211&lt;$B$10*(A210^$K$49*(MAX(K$58:K210)-A210))^(1/(1+$K$49))*($K$49^(1/(1+$K$49))),IF(J211/A211&gt;D$10,IF(MAX(J$58:J210)&lt;0.99*$B$10*(A210^$K$49*(K210-A210))^(1/(1+$K$49))*($K$49^(1/(1+$K$49))),MAX(K$58:K210),((J211/$B$10)^(1+$K$49)/(A211^($K$49)*$K$49))+A211),MAX(K$58:K210)),((J211/$B$10)^(1+$K$49)/(A211^($K$49)*$K$49))+A211)</f>
        <v>599.07114773014496</v>
      </c>
      <c r="L211" s="33">
        <f>IF(K211&lt;K210,AE210*(MAX(Z$58:Z210)-J210/A210)/(J210/A210/D$10-1)/(1+1*(MAX(Z$58:Z210)-J210/A210)/(J210/A210/D$10-1))+B$3-B$4,AE210*(J211/A211/B$10)/(C$27+J211/A211/B$10))</f>
        <v>-8.2601379405664345E-3</v>
      </c>
      <c r="M211" s="45">
        <f t="shared" si="79"/>
        <v>-2.7155879048449149E-3</v>
      </c>
      <c r="N211" s="46">
        <f t="shared" si="80"/>
        <v>7.1926053599726328E-3</v>
      </c>
      <c r="O211" s="37"/>
      <c r="P211" s="37">
        <f t="shared" si="81"/>
        <v>2.2031966997916744E-3</v>
      </c>
      <c r="Q211" s="47">
        <f t="shared" si="62"/>
        <v>4.4770174551277183E-3</v>
      </c>
      <c r="R211" s="6">
        <f t="shared" si="82"/>
        <v>1.6022604741377537</v>
      </c>
      <c r="S211" s="6">
        <f t="shared" si="63"/>
        <v>1.5865192454984665</v>
      </c>
      <c r="T211" s="6">
        <f t="shared" si="83"/>
        <v>6.5705250958263042E-3</v>
      </c>
      <c r="U211" s="48">
        <f t="shared" si="84"/>
        <v>5.2415150562725617E-3</v>
      </c>
      <c r="V211" s="6">
        <f t="shared" si="85"/>
        <v>7.2990742888835404E-3</v>
      </c>
      <c r="W211" s="6">
        <f t="shared" si="86"/>
        <v>9.489249320825642E-3</v>
      </c>
      <c r="X211" s="30">
        <f t="shared" si="64"/>
        <v>399.31748753117472</v>
      </c>
      <c r="Y211">
        <f t="shared" si="65"/>
        <v>358.47920852394878</v>
      </c>
      <c r="Z211" s="49">
        <f t="shared" si="66"/>
        <v>0.82769425940328012</v>
      </c>
      <c r="AA211" s="46">
        <f t="shared" si="67"/>
        <v>1.6565744075684752</v>
      </c>
      <c r="AB211" s="46">
        <f t="shared" si="68"/>
        <v>-5.4313933430721439E-2</v>
      </c>
      <c r="AC211" s="51">
        <f>IF(R$58&gt;=AA$58,B$10,IF(K211&lt;K210,(Z211-D$10)*(1+1.25*(D$10-Z211)/MAX(Z$58:Z211)*B$10)+D$10,B$10))</f>
        <v>1.3370827491589099</v>
      </c>
      <c r="AD211" s="36">
        <f t="shared" si="69"/>
        <v>1.4558841810948759</v>
      </c>
      <c r="AE211" s="50">
        <f t="shared" si="70"/>
        <v>-8.8751976661728391E-2</v>
      </c>
      <c r="AF211" s="46">
        <f t="shared" si="71"/>
        <v>9.489249320825642E-3</v>
      </c>
      <c r="AG211" s="50">
        <f t="shared" si="72"/>
        <v>399.31748753117472</v>
      </c>
      <c r="AH211" s="6">
        <f t="shared" si="73"/>
        <v>6.5705250958263042E-3</v>
      </c>
      <c r="AI211" s="6"/>
      <c r="AJ211" s="6"/>
    </row>
    <row r="212" spans="1:36">
      <c r="A212" s="6">
        <f>IF(J211/A211&lt;=0.99*$B$10,IF(A211&gt;A210,IF(D$5&gt;0,$A211+($D$7-$D$3)/401,IF(J211/A211&gt;1.01*D$10,A211-($D$7-$D$3)/401,A211)),IF(D$5&lt;0,$A211+($D$7-$D$3)/401,IF(J211/A211&gt;1.01*D$10,A211-($D$7-$D$3)/401,A211))),IF(K211&gt;$B$6,IF(B$10&gt;D$10,IF(J211/A211&gt;1.01*D$10,A211-($D$7-$D$3)/401,A211),A211),IF(MAX(J$58:J211)&lt;0.99*$B$10*(A211^$K$49*(K211-A211))^(1/(1+$K$49))*($K$49^(1/(1+$K$49))),$A211+($D$7-$D$3)/401,IF(J211/A211&gt;1.01*$D$10,$A211-($D$7-$D$3)/401,A211))))</f>
        <v>433.97864713217047</v>
      </c>
      <c r="B212" s="6">
        <f t="shared" si="58"/>
        <v>401.9359413965114</v>
      </c>
      <c r="C212" s="6">
        <f t="shared" si="74"/>
        <v>0.29538617131206796</v>
      </c>
      <c r="D212" s="6">
        <f t="shared" si="75"/>
        <v>2659.1669739388399</v>
      </c>
      <c r="E212" s="33">
        <f t="shared" si="59"/>
        <v>1.8057392055574727E-2</v>
      </c>
      <c r="F212" s="6">
        <f t="shared" si="60"/>
        <v>66106.638973219262</v>
      </c>
      <c r="G212" s="6">
        <f t="shared" si="61"/>
        <v>4081732.7786783106</v>
      </c>
      <c r="H212" s="33">
        <f t="shared" si="76"/>
        <v>2.1973861427858846E-3</v>
      </c>
      <c r="I212" s="33">
        <f t="shared" si="77"/>
        <v>2.3604671356325827E-4</v>
      </c>
      <c r="J212" s="6">
        <f t="shared" si="78"/>
        <v>360.47923384218763</v>
      </c>
      <c r="K212" s="38">
        <f>IF(J212&lt;$B$10*(A211^$K$49*(MAX(K$58:K211)-A211))^(1/(1+$K$49))*($K$49^(1/(1+$K$49))),IF(J212/A212&gt;D$10,IF(MAX(J$58:J211)&lt;0.99*$B$10*(A211^$K$49*(K211-A211))^(1/(1+$K$49))*($K$49^(1/(1+$K$49))),MAX(K$58:K211),((J212/$B$10)^(1+$K$49)/(A212^($K$49)*$K$49))+A212),MAX(K$58:K211)),((J212/$B$10)^(1+$K$49)/(A212^($K$49)*$K$49))+A212)</f>
        <v>601.46351299438152</v>
      </c>
      <c r="L212" s="33">
        <f>IF(K212&lt;K211,AE211*(MAX(Z$58:Z211)-J211/A211)/(J211/A211/D$10-1)/(1+1*(MAX(Z$58:Z211)-J211/A211)/(J211/A211/D$10-1))+B$3-B$4,AE211*(J212/A212/B$10)/(C$27+J212/A212/B$10))</f>
        <v>-8.3270822273593705E-3</v>
      </c>
      <c r="M212" s="45">
        <f t="shared" si="79"/>
        <v>-2.74877548855225E-3</v>
      </c>
      <c r="N212" s="46">
        <f t="shared" si="80"/>
        <v>7.2340545568380437E-3</v>
      </c>
      <c r="O212" s="37"/>
      <c r="P212" s="37">
        <f t="shared" si="81"/>
        <v>2.2152760481683503E-3</v>
      </c>
      <c r="Q212" s="47">
        <f t="shared" si="62"/>
        <v>4.4852790682857937E-3</v>
      </c>
      <c r="R212" s="6">
        <f t="shared" si="82"/>
        <v>1.6022278826190806</v>
      </c>
      <c r="S212" s="6">
        <f t="shared" si="63"/>
        <v>1.5864875058214287</v>
      </c>
      <c r="T212" s="6">
        <f t="shared" si="83"/>
        <v>6.5905309527535313E-3</v>
      </c>
      <c r="U212" s="48">
        <f t="shared" si="84"/>
        <v>5.3042374633223317E-3</v>
      </c>
      <c r="V212" s="6">
        <f t="shared" si="85"/>
        <v>7.3706403336312237E-3</v>
      </c>
      <c r="W212" s="6">
        <f t="shared" si="86"/>
        <v>9.5674839845490672E-3</v>
      </c>
      <c r="X212" s="30">
        <f t="shared" si="64"/>
        <v>401.9359413965114</v>
      </c>
      <c r="Y212">
        <f t="shared" si="65"/>
        <v>360.47923384218763</v>
      </c>
      <c r="Z212" s="49">
        <f t="shared" si="66"/>
        <v>0.83063818052873417</v>
      </c>
      <c r="AA212" s="46">
        <f t="shared" si="67"/>
        <v>1.6565197135252792</v>
      </c>
      <c r="AB212" s="46">
        <f t="shared" si="68"/>
        <v>-5.4291830906198602E-2</v>
      </c>
      <c r="AC212" s="51">
        <f>IF(R$58&gt;=AA$58,B$10,IF(K212&lt;K211,(Z212-D$10)*(1+1.25*(D$10-Z212)/MAX(Z$58:Z212)*B$10)+D$10,B$10))</f>
        <v>1.3370827491589099</v>
      </c>
      <c r="AD212" s="36">
        <f t="shared" si="69"/>
        <v>1.4530355269149449</v>
      </c>
      <c r="AE212" s="50">
        <f t="shared" si="70"/>
        <v>-8.9183259300964574E-2</v>
      </c>
      <c r="AF212" s="46">
        <f t="shared" si="71"/>
        <v>9.5674839845490672E-3</v>
      </c>
      <c r="AG212" s="50">
        <f t="shared" si="72"/>
        <v>401.9359413965114</v>
      </c>
      <c r="AH212" s="6">
        <f t="shared" si="73"/>
        <v>6.5905309527535313E-3</v>
      </c>
      <c r="AI212" s="6"/>
      <c r="AJ212" s="6"/>
    </row>
    <row r="213" spans="1:36">
      <c r="A213" s="6">
        <f>IF(J212/A212&lt;=0.99*$B$10,IF(A212&gt;A211,IF(D$5&gt;0,$A212+($D$7-$D$3)/401,IF(J212/A212&gt;1.01*D$10,A212-($D$7-$D$3)/401,A212)),IF(D$5&lt;0,$A212+($D$7-$D$3)/401,IF(J212/A212&gt;1.01*D$10,A212-($D$7-$D$3)/401,A212))),IF(K212&gt;$B$6,IF(B$10&gt;D$10,IF(J212/A212&gt;1.01*D$10,A212-($D$7-$D$3)/401,A212),A212),IF(MAX(J$58:J212)&lt;0.99*$B$10*(A212^$K$49*(K212-A212))^(1/(1+$K$49))*($K$49^(1/(1+$K$49))),$A212+($D$7-$D$3)/401,IF(J212/A212&gt;1.01*$D$10,$A212-($D$7-$D$3)/401,A212))))</f>
        <v>434.85146508728269</v>
      </c>
      <c r="B213" s="6">
        <f t="shared" si="58"/>
        <v>404.55439526184807</v>
      </c>
      <c r="C213" s="6">
        <f t="shared" si="74"/>
        <v>0.29733729278576143</v>
      </c>
      <c r="D213" s="6">
        <f t="shared" si="75"/>
        <v>2695.5868301964774</v>
      </c>
      <c r="E213" s="33">
        <f t="shared" si="59"/>
        <v>1.805774764139428E-2</v>
      </c>
      <c r="F213" s="6">
        <f t="shared" si="60"/>
        <v>66239.459096823281</v>
      </c>
      <c r="G213" s="6">
        <f t="shared" si="61"/>
        <v>4088404.5991271888</v>
      </c>
      <c r="H213" s="33">
        <f t="shared" si="76"/>
        <v>2.2074550477993436E-3</v>
      </c>
      <c r="I213" s="33">
        <f t="shared" si="77"/>
        <v>2.390209288644888E-4</v>
      </c>
      <c r="J213" s="6">
        <f t="shared" si="78"/>
        <v>362.47609824792875</v>
      </c>
      <c r="K213" s="38">
        <f>IF(J213&lt;$B$10*(A212^$K$49*(MAX(K$58:K212)-A212))^(1/(1+$K$49))*($K$49^(1/(1+$K$49))),IF(J213/A213&gt;D$10,IF(MAX(J$58:J212)&lt;0.99*$B$10*(A212^$K$49*(K212-A212))^(1/(1+$K$49))*($K$49^(1/(1+$K$49))),MAX(K$58:K212),((J213/$B$10)^(1+$K$49)/(A213^($K$49)*$K$49))+A213),MAX(K$58:K212)),((J213/$B$10)^(1+$K$49)/(A213^($K$49)*$K$49))+A213)</f>
        <v>603.8571213805883</v>
      </c>
      <c r="L213" s="33">
        <f>IF(K213&lt;K212,AE212*(MAX(Z$58:Z212)-J212/A212)/(J212/A212/D$10-1)/(1+1*(MAX(Z$58:Z212)-J212/A212)/(J212/A212/D$10-1))+B$3-B$4,AE212*(J213/A213/B$10)/(C$27+J213/A213/B$10))</f>
        <v>-8.3942374612960002E-3</v>
      </c>
      <c r="M213" s="45">
        <f t="shared" si="79"/>
        <v>-2.7821151935405221E-3</v>
      </c>
      <c r="N213" s="46">
        <f t="shared" si="80"/>
        <v>7.2753606234672924E-3</v>
      </c>
      <c r="O213" s="37"/>
      <c r="P213" s="37">
        <f t="shared" si="81"/>
        <v>2.2273311269622826E-3</v>
      </c>
      <c r="Q213" s="47">
        <f t="shared" si="62"/>
        <v>4.4932454299267703E-3</v>
      </c>
      <c r="R213" s="6">
        <f t="shared" si="82"/>
        <v>1.6021958037089656</v>
      </c>
      <c r="S213" s="6">
        <f t="shared" si="63"/>
        <v>1.5864562653549446</v>
      </c>
      <c r="T213" s="6">
        <f t="shared" si="83"/>
        <v>6.6102225458921724E-3</v>
      </c>
      <c r="U213" s="48">
        <f t="shared" si="84"/>
        <v>5.3672427253704091E-3</v>
      </c>
      <c r="V213" s="6">
        <f t="shared" si="85"/>
        <v>7.4424486783807482E-3</v>
      </c>
      <c r="W213" s="6">
        <f t="shared" si="86"/>
        <v>9.645856193678139E-3</v>
      </c>
      <c r="X213" s="30">
        <f t="shared" si="64"/>
        <v>404.55439526184807</v>
      </c>
      <c r="Y213">
        <f t="shared" si="65"/>
        <v>362.47609824792875</v>
      </c>
      <c r="Z213" s="49">
        <f t="shared" si="66"/>
        <v>0.83356301484501871</v>
      </c>
      <c r="AA213" s="46">
        <f t="shared" si="67"/>
        <v>1.6564651311726835</v>
      </c>
      <c r="AB213" s="46">
        <f t="shared" si="68"/>
        <v>-5.426932746371782E-2</v>
      </c>
      <c r="AC213" s="51">
        <f>IF(R$58&gt;=AA$58,B$10,IF(K213&lt;K212,(Z213-D$10)*(1+1.25*(D$10-Z213)/MAX(Z$58:Z213)*B$10)+D$10,B$10))</f>
        <v>1.3370827491589099</v>
      </c>
      <c r="AD213" s="36">
        <f t="shared" si="69"/>
        <v>1.4502064776384467</v>
      </c>
      <c r="AE213" s="50">
        <f t="shared" si="70"/>
        <v>-8.9616073135010993E-2</v>
      </c>
      <c r="AF213" s="46">
        <f t="shared" si="71"/>
        <v>9.645856193678139E-3</v>
      </c>
      <c r="AG213" s="50">
        <f t="shared" si="72"/>
        <v>404.55439526184807</v>
      </c>
      <c r="AH213" s="6">
        <f t="shared" si="73"/>
        <v>6.6102225458921724E-3</v>
      </c>
      <c r="AI213" s="6"/>
      <c r="AJ213" s="6"/>
    </row>
    <row r="214" spans="1:36">
      <c r="A214" s="6">
        <f>IF(J213/A213&lt;=0.99*$B$10,IF(A213&gt;A212,IF(D$5&gt;0,$A213+($D$7-$D$3)/401,IF(J213/A213&gt;1.01*D$10,A213-($D$7-$D$3)/401,A213)),IF(D$5&lt;0,$A213+($D$7-$D$3)/401,IF(J213/A213&gt;1.01*D$10,A213-($D$7-$D$3)/401,A213))),IF(K213&gt;$B$6,IF(B$10&gt;D$10,IF(J213/A213&gt;1.01*D$10,A213-($D$7-$D$3)/401,A213),A213),IF(MAX(J$58:J213)&lt;0.99*$B$10*(A213^$K$49*(K213-A213))^(1/(1+$K$49))*($K$49^(1/(1+$K$49))),$A213+($D$7-$D$3)/401,IF(J213/A213&gt;1.01*$D$10,$A213-($D$7-$D$3)/401,A213))))</f>
        <v>435.72428304239492</v>
      </c>
      <c r="B214" s="6">
        <f t="shared" si="58"/>
        <v>407.17284912718475</v>
      </c>
      <c r="C214" s="6">
        <f t="shared" si="74"/>
        <v>0.29927619588738164</v>
      </c>
      <c r="D214" s="6">
        <f t="shared" si="75"/>
        <v>2732.1761302965865</v>
      </c>
      <c r="E214" s="33">
        <f t="shared" si="59"/>
        <v>1.805809758077143E-2</v>
      </c>
      <c r="F214" s="6">
        <f t="shared" si="60"/>
        <v>66372.279220427328</v>
      </c>
      <c r="G214" s="6">
        <f t="shared" si="61"/>
        <v>4095076.4195760665</v>
      </c>
      <c r="H214" s="33">
        <f t="shared" si="76"/>
        <v>2.2174880197098337E-3</v>
      </c>
      <c r="I214" s="33">
        <f t="shared" si="77"/>
        <v>2.4200410557094951E-4</v>
      </c>
      <c r="J214" s="6">
        <f t="shared" si="78"/>
        <v>364.46983414538221</v>
      </c>
      <c r="K214" s="38">
        <f>IF(J214&lt;$B$10*(A213^$K$49*(MAX(K$58:K213)-A213))^(1/(1+$K$49))*($K$49^(1/(1+$K$49))),IF(J214/A214&gt;D$10,IF(MAX(J$58:J213)&lt;0.99*$B$10*(A213^$K$49*(K213-A213))^(1/(1+$K$49))*($K$49^(1/(1+$K$49))),MAX(K$58:K213),((J214/$B$10)^(1+$K$49)/(A214^($K$49)*$K$49))+A214),MAX(K$58:K213)),((J214/$B$10)^(1+$K$49)/(A214^($K$49)*$K$49))+A214)</f>
        <v>606.25194712425878</v>
      </c>
      <c r="L214" s="33">
        <f>IF(K214&lt;K213,AE213*(MAX(Z$58:Z213)-J213/A213)/(J213/A213/D$10-1)/(1+1*(MAX(Z$58:Z213)-J213/A213)/(J213/A213/D$10-1))+B$3-B$4,AE213*(J214/A214/B$10)/(C$27+J214/A214/B$10))</f>
        <v>-8.4616045947479637E-3</v>
      </c>
      <c r="M214" s="45">
        <f t="shared" si="79"/>
        <v>-2.8156065027847379E-3</v>
      </c>
      <c r="N214" s="46">
        <f t="shared" si="80"/>
        <v>7.3165241654692473E-3</v>
      </c>
      <c r="O214" s="37"/>
      <c r="P214" s="37">
        <f t="shared" si="81"/>
        <v>2.2393620335018323E-3</v>
      </c>
      <c r="Q214" s="47">
        <f t="shared" si="62"/>
        <v>4.5009176626845098E-3</v>
      </c>
      <c r="R214" s="6">
        <f t="shared" si="82"/>
        <v>1.6021642354218637</v>
      </c>
      <c r="S214" s="6">
        <f t="shared" si="63"/>
        <v>1.5864255221653649</v>
      </c>
      <c r="T214" s="6">
        <f t="shared" si="83"/>
        <v>6.6296010754180092E-3</v>
      </c>
      <c r="U214" s="48">
        <f t="shared" si="84"/>
        <v>5.4305304917175532E-3</v>
      </c>
      <c r="V214" s="6">
        <f t="shared" si="85"/>
        <v>7.5144992787021803E-3</v>
      </c>
      <c r="W214" s="6">
        <f t="shared" si="86"/>
        <v>9.7243663038415161E-3</v>
      </c>
      <c r="X214" s="30">
        <f t="shared" si="64"/>
        <v>407.17284912718475</v>
      </c>
      <c r="Y214">
        <f t="shared" si="65"/>
        <v>364.46983414538221</v>
      </c>
      <c r="Z214" s="49">
        <f t="shared" si="66"/>
        <v>0.83646895142155797</v>
      </c>
      <c r="AA214" s="46">
        <f t="shared" si="67"/>
        <v>1.6564106600591082</v>
      </c>
      <c r="AB214" s="46">
        <f t="shared" si="68"/>
        <v>-5.4246424637244495E-2</v>
      </c>
      <c r="AC214" s="51">
        <f>IF(R$58&gt;=AA$58,B$10,IF(K214&lt;K213,(Z214-D$10)*(1+1.25*(D$10-Z214)/MAX(Z$58:Z214)*B$10)+D$10,B$10))</f>
        <v>1.3370827491589099</v>
      </c>
      <c r="AD214" s="36">
        <f t="shared" si="69"/>
        <v>1.4473968795805872</v>
      </c>
      <c r="AE214" s="50">
        <f t="shared" si="70"/>
        <v>-9.0050421213965795E-2</v>
      </c>
      <c r="AF214" s="46">
        <f t="shared" si="71"/>
        <v>9.7243663038415161E-3</v>
      </c>
      <c r="AG214" s="50">
        <f t="shared" si="72"/>
        <v>407.17284912718475</v>
      </c>
      <c r="AH214" s="6">
        <f t="shared" si="73"/>
        <v>6.6296010754180092E-3</v>
      </c>
      <c r="AI214" s="6"/>
      <c r="AJ214" s="6"/>
    </row>
    <row r="215" spans="1:36">
      <c r="A215" s="6">
        <f>IF(J214/A214&lt;=0.99*$B$10,IF(A214&gt;A213,IF(D$5&gt;0,$A214+($D$7-$D$3)/401,IF(J214/A214&gt;1.01*D$10,A214-($D$7-$D$3)/401,A214)),IF(D$5&lt;0,$A214+($D$7-$D$3)/401,IF(J214/A214&gt;1.01*D$10,A214-($D$7-$D$3)/401,A214))),IF(K214&gt;$B$6,IF(B$10&gt;D$10,IF(J214/A214&gt;1.01*D$10,A214-($D$7-$D$3)/401,A214),A214),IF(MAX(J$58:J214)&lt;0.99*$B$10*(A214^$K$49*(K214-A214))^(1/(1+$K$49))*($K$49^(1/(1+$K$49))),$A214+($D$7-$D$3)/401,IF(J214/A214&gt;1.01*$D$10,$A214-($D$7-$D$3)/401,A214))))</f>
        <v>436.59710099750714</v>
      </c>
      <c r="B215" s="6">
        <f t="shared" si="58"/>
        <v>409.79130299252142</v>
      </c>
      <c r="C215" s="6">
        <f t="shared" si="74"/>
        <v>0.30120288128860717</v>
      </c>
      <c r="D215" s="6">
        <f t="shared" si="75"/>
        <v>2768.9331316201087</v>
      </c>
      <c r="E215" s="33">
        <f t="shared" si="59"/>
        <v>1.805844189494302E-2</v>
      </c>
      <c r="F215" s="6">
        <f t="shared" si="60"/>
        <v>66505.099344031347</v>
      </c>
      <c r="G215" s="6">
        <f t="shared" si="61"/>
        <v>4101748.2400249448</v>
      </c>
      <c r="H215" s="33">
        <f t="shared" si="76"/>
        <v>2.227485363654135E-3</v>
      </c>
      <c r="I215" s="33">
        <f t="shared" si="77"/>
        <v>2.4499607263557777E-4</v>
      </c>
      <c r="J215" s="6">
        <f t="shared" si="78"/>
        <v>366.46047365658364</v>
      </c>
      <c r="K215" s="38">
        <f>IF(J215&lt;$B$10*(A214^$K$49*(MAX(K$58:K214)-A214))^(1/(1+$K$49))*($K$49^(1/(1+$K$49))),IF(J215/A215&gt;D$10,IF(MAX(J$58:J214)&lt;0.99*$B$10*(A214^$K$49*(K214-A214))^(1/(1+$K$49))*($K$49^(1/(1+$K$49))),MAX(K$58:K214),((J215/$B$10)^(1+$K$49)/(A215^($K$49)*$K$49))+A215),MAX(K$58:K214)),((J215/$B$10)^(1+$K$49)/(A215^($K$49)*$K$49))+A215)</f>
        <v>608.64796513987199</v>
      </c>
      <c r="L215" s="33">
        <f>IF(K215&lt;K214,AE214*(MAX(Z$58:Z214)-J214/A214)/(J214/A214/D$10-1)/(1+1*(MAX(Z$58:Z214)-J214/A214)/(J214/A214/D$10-1))+B$3-B$4,AE214*(J215/A215/B$10)/(C$27+J215/A215/B$10))</f>
        <v>-8.5291845959515437E-3</v>
      </c>
      <c r="M215" s="45">
        <f t="shared" si="79"/>
        <v>-2.8492489119150591E-3</v>
      </c>
      <c r="N215" s="46">
        <f t="shared" si="80"/>
        <v>7.3575457954995569E-3</v>
      </c>
      <c r="O215" s="37"/>
      <c r="P215" s="37">
        <f t="shared" si="81"/>
        <v>2.2513688645310571E-3</v>
      </c>
      <c r="Q215" s="47">
        <f t="shared" si="62"/>
        <v>4.5082968835844974E-3</v>
      </c>
      <c r="R215" s="6">
        <f t="shared" si="82"/>
        <v>1.6021331757827968</v>
      </c>
      <c r="S215" s="6">
        <f t="shared" si="63"/>
        <v>1.5863952743293317</v>
      </c>
      <c r="T215" s="6">
        <f t="shared" si="83"/>
        <v>6.6486677354096737E-3</v>
      </c>
      <c r="U215" s="48">
        <f t="shared" si="84"/>
        <v>5.494100444421419E-3</v>
      </c>
      <c r="V215" s="6">
        <f t="shared" si="85"/>
        <v>7.5867921191619322E-3</v>
      </c>
      <c r="W215" s="6">
        <f t="shared" si="86"/>
        <v>9.8030146976318226E-3</v>
      </c>
      <c r="X215" s="30">
        <f t="shared" si="64"/>
        <v>409.79130299252142</v>
      </c>
      <c r="Y215">
        <f t="shared" si="65"/>
        <v>366.46047365658364</v>
      </c>
      <c r="Z215" s="49">
        <f t="shared" si="66"/>
        <v>0.83935617716956856</v>
      </c>
      <c r="AA215" s="46">
        <f t="shared" si="67"/>
        <v>1.6563562997357009</v>
      </c>
      <c r="AB215" s="46">
        <f t="shared" si="68"/>
        <v>-5.4223123952904073E-2</v>
      </c>
      <c r="AC215" s="51">
        <f>IF(R$58&gt;=AA$58,B$10,IF(K215&lt;K214,(Z215-D$10)*(1+1.25*(D$10-Z215)/MAX(Z$58:Z215)*B$10)+D$10,B$10))</f>
        <v>1.3370827491589099</v>
      </c>
      <c r="AD215" s="36">
        <f t="shared" si="69"/>
        <v>1.4446065791625304</v>
      </c>
      <c r="AE215" s="50">
        <f t="shared" si="70"/>
        <v>-9.0486306785846085E-2</v>
      </c>
      <c r="AF215" s="46">
        <f t="shared" si="71"/>
        <v>9.8030146976318226E-3</v>
      </c>
      <c r="AG215" s="50">
        <f t="shared" si="72"/>
        <v>409.79130299252142</v>
      </c>
      <c r="AH215" s="6">
        <f t="shared" si="73"/>
        <v>6.6486677354096737E-3</v>
      </c>
      <c r="AI215" s="6"/>
      <c r="AJ215" s="6"/>
    </row>
    <row r="216" spans="1:36">
      <c r="A216" s="6">
        <f>IF(J215/A215&lt;=0.99*$B$10,IF(A215&gt;A214,IF(D$5&gt;0,$A215+($D$7-$D$3)/401,IF(J215/A215&gt;1.01*D$10,A215-($D$7-$D$3)/401,A215)),IF(D$5&lt;0,$A215+($D$7-$D$3)/401,IF(J215/A215&gt;1.01*D$10,A215-($D$7-$D$3)/401,A215))),IF(K215&gt;$B$6,IF(B$10&gt;D$10,IF(J215/A215&gt;1.01*D$10,A215-($D$7-$D$3)/401,A215),A215),IF(MAX(J$58:J215)&lt;0.99*$B$10*(A215^$K$49*(K215-A215))^(1/(1+$K$49))*($K$49^(1/(1+$K$49))),$A215+($D$7-$D$3)/401,IF(J215/A215&gt;1.01*$D$10,$A215-($D$7-$D$3)/401,A215))))</f>
        <v>437.46991895261937</v>
      </c>
      <c r="B216" s="6">
        <f t="shared" si="58"/>
        <v>412.4097568578581</v>
      </c>
      <c r="C216" s="6">
        <f t="shared" si="74"/>
        <v>0.30311735321193389</v>
      </c>
      <c r="D216" s="6">
        <f t="shared" si="75"/>
        <v>2805.85610721687</v>
      </c>
      <c r="E216" s="33">
        <f t="shared" si="59"/>
        <v>1.8058780605036476E-2</v>
      </c>
      <c r="F216" s="6">
        <f t="shared" si="60"/>
        <v>66637.919467635395</v>
      </c>
      <c r="G216" s="6">
        <f t="shared" si="61"/>
        <v>4108420.0604738225</v>
      </c>
      <c r="H216" s="33">
        <f t="shared" si="76"/>
        <v>2.2374473815170159E-3</v>
      </c>
      <c r="I216" s="33">
        <f t="shared" si="77"/>
        <v>2.4799666111932606E-4</v>
      </c>
      <c r="J216" s="6">
        <f t="shared" si="78"/>
        <v>368.4480486194974</v>
      </c>
      <c r="K216" s="38">
        <f>IF(J216&lt;$B$10*(A215^$K$49*(MAX(K$58:K215)-A215))^(1/(1+$K$49))*($K$49^(1/(1+$K$49))),IF(J216/A216&gt;D$10,IF(MAX(J$58:J215)&lt;0.99*$B$10*(A215^$K$49*(K215-A215))^(1/(1+$K$49))*($K$49^(1/(1+$K$49))),MAX(K$58:K215),((J216/$B$10)^(1+$K$49)/(A216^($K$49)*$K$49))+A216),MAX(K$58:K215)),((J216/$B$10)^(1+$K$49)/(A216^($K$49)*$K$49))+A216)</f>
        <v>611.0451510025822</v>
      </c>
      <c r="L216" s="33">
        <f>IF(K216&lt;K215,AE215*(MAX(Z$58:Z215)-J215/A215)/(J215/A215/D$10-1)/(1+1*(MAX(Z$58:Z215)-J215/A215)/(J215/A215/D$10-1))+B$3-B$4,AE215*(J216/A216/B$10)/(C$27+J216/A216/B$10))</f>
        <v>-8.5969784490331908E-3</v>
      </c>
      <c r="M216" s="45">
        <f t="shared" si="79"/>
        <v>-2.883041929072073E-3</v>
      </c>
      <c r="N216" s="46">
        <f t="shared" si="80"/>
        <v>7.3984261327618272E-3</v>
      </c>
      <c r="O216" s="37"/>
      <c r="P216" s="37">
        <f t="shared" si="81"/>
        <v>2.2633517162143802E-3</v>
      </c>
      <c r="Q216" s="47">
        <f t="shared" si="62"/>
        <v>4.5153842036897542E-3</v>
      </c>
      <c r="R216" s="6">
        <f t="shared" si="82"/>
        <v>1.6021026228279065</v>
      </c>
      <c r="S216" s="6">
        <f t="shared" si="63"/>
        <v>1.5863655199343158</v>
      </c>
      <c r="T216" s="6">
        <f t="shared" si="83"/>
        <v>6.6674237135049977E-3</v>
      </c>
      <c r="U216" s="48">
        <f t="shared" si="84"/>
        <v>5.5579522979470417E-3</v>
      </c>
      <c r="V216" s="6">
        <f t="shared" si="85"/>
        <v>7.659327212995711E-3</v>
      </c>
      <c r="W216" s="6">
        <f t="shared" si="86"/>
        <v>9.8818017841640435E-3</v>
      </c>
      <c r="X216" s="30">
        <f t="shared" si="64"/>
        <v>412.4097568578581</v>
      </c>
      <c r="Y216">
        <f t="shared" si="65"/>
        <v>368.4480486194974</v>
      </c>
      <c r="Z216" s="49">
        <f t="shared" si="66"/>
        <v>0.8422248768592534</v>
      </c>
      <c r="AA216" s="46">
        <f t="shared" si="67"/>
        <v>1.6563020497563121</v>
      </c>
      <c r="AB216" s="46">
        <f t="shared" si="68"/>
        <v>-5.4199426928405625E-2</v>
      </c>
      <c r="AC216" s="51">
        <f>IF(R$58&gt;=AA$58,B$10,IF(K216&lt;K215,(Z216-D$10)*(1+1.25*(D$10-Z216)/MAX(Z$58:Z216)*B$10)+D$10,B$10))</f>
        <v>1.3370827491589099</v>
      </c>
      <c r="AD216" s="36">
        <f t="shared" si="69"/>
        <v>1.4418354229788557</v>
      </c>
      <c r="AE216" s="50">
        <f t="shared" si="70"/>
        <v>-9.0923733294297315E-2</v>
      </c>
      <c r="AF216" s="46">
        <f t="shared" si="71"/>
        <v>9.8818017841640435E-3</v>
      </c>
      <c r="AG216" s="50">
        <f t="shared" si="72"/>
        <v>412.4097568578581</v>
      </c>
      <c r="AH216" s="6">
        <f t="shared" si="73"/>
        <v>6.6674237135049977E-3</v>
      </c>
      <c r="AI216" s="6"/>
      <c r="AJ216" s="6"/>
    </row>
    <row r="217" spans="1:36">
      <c r="A217" s="6">
        <f>IF(J216/A216&lt;=0.99*$B$10,IF(A216&gt;A215,IF(D$5&gt;0,$A216+($D$7-$D$3)/401,IF(J216/A216&gt;1.01*D$10,A216-($D$7-$D$3)/401,A216)),IF(D$5&lt;0,$A216+($D$7-$D$3)/401,IF(J216/A216&gt;1.01*D$10,A216-($D$7-$D$3)/401,A216))),IF(K216&gt;$B$6,IF(B$10&gt;D$10,IF(J216/A216&gt;1.01*D$10,A216-($D$7-$D$3)/401,A216),A216),IF(MAX(J$58:J216)&lt;0.99*$B$10*(A216^$K$49*(K216-A216))^(1/(1+$K$49))*($K$49^(1/(1+$K$49))),$A216+($D$7-$D$3)/401,IF(J216/A216&gt;1.01*$D$10,$A216-($D$7-$D$3)/401,A216))))</f>
        <v>438.34273690773159</v>
      </c>
      <c r="B217" s="6">
        <f t="shared" si="58"/>
        <v>415.02821072319477</v>
      </c>
      <c r="C217" s="6">
        <f t="shared" si="74"/>
        <v>0.30501961931173965</v>
      </c>
      <c r="D217" s="6">
        <f t="shared" si="75"/>
        <v>2842.9433458908188</v>
      </c>
      <c r="E217" s="33">
        <f t="shared" si="59"/>
        <v>1.8059113732063856E-2</v>
      </c>
      <c r="F217" s="6">
        <f t="shared" si="60"/>
        <v>66770.739591239413</v>
      </c>
      <c r="G217" s="6">
        <f t="shared" si="61"/>
        <v>4115091.8809227003</v>
      </c>
      <c r="H217" s="33">
        <f t="shared" si="76"/>
        <v>2.2473743719488527E-3</v>
      </c>
      <c r="I217" s="33">
        <f t="shared" si="77"/>
        <v>2.5100570418438463E-4</v>
      </c>
      <c r="J217" s="6">
        <f t="shared" si="78"/>
        <v>370.43259058635556</v>
      </c>
      <c r="K217" s="38">
        <f>IF(J217&lt;$B$10*(A216^$K$49*(MAX(K$58:K216)-A216))^(1/(1+$K$49))*($K$49^(1/(1+$K$49))),IF(J217/A217&gt;D$10,IF(MAX(J$58:J216)&lt;0.99*$B$10*(A216^$K$49*(K216-A216))^(1/(1+$K$49))*($K$49^(1/(1+$K$49))),MAX(K$58:K216),((J217/$B$10)^(1+$K$49)/(A217^($K$49)*$K$49))+A217),MAX(K$58:K216)),((J217/$B$10)^(1+$K$49)/(A217^($K$49)*$K$49))+A217)</f>
        <v>613.44348093035228</v>
      </c>
      <c r="L217" s="33">
        <f>IF(K217&lt;K216,AE216*(MAX(Z$58:Z216)-J216/A216)/(J216/A216/D$10-1)/(1+1*(MAX(Z$58:Z216)-J216/A216)/(J216/A216/D$10-1))+B$3-B$4,AE216*(J217/A217/B$10)/(C$27+J217/A217/B$10))</f>
        <v>-8.6649871540354396E-3</v>
      </c>
      <c r="M217" s="45">
        <f t="shared" si="79"/>
        <v>-2.9169850747629588E-3</v>
      </c>
      <c r="N217" s="46">
        <f t="shared" si="80"/>
        <v>7.4391658025281934E-3</v>
      </c>
      <c r="O217" s="37"/>
      <c r="P217" s="37">
        <f t="shared" si="81"/>
        <v>2.2753106841412111E-3</v>
      </c>
      <c r="Q217" s="47">
        <f t="shared" si="62"/>
        <v>4.5221807277652341E-3</v>
      </c>
      <c r="R217" s="6">
        <f t="shared" si="82"/>
        <v>1.6020725746049771</v>
      </c>
      <c r="S217" s="6">
        <f t="shared" si="63"/>
        <v>1.5863362570791262</v>
      </c>
      <c r="T217" s="6">
        <f t="shared" si="83"/>
        <v>6.6858701905759838E-3</v>
      </c>
      <c r="U217" s="48">
        <f t="shared" si="84"/>
        <v>5.6220857988239052E-3</v>
      </c>
      <c r="V217" s="6">
        <f t="shared" si="85"/>
        <v>7.7321046017889087E-3</v>
      </c>
      <c r="W217" s="6">
        <f t="shared" si="86"/>
        <v>9.96072799864757E-3</v>
      </c>
      <c r="X217" s="30">
        <f t="shared" si="64"/>
        <v>415.02821072319477</v>
      </c>
      <c r="Y217">
        <f t="shared" si="65"/>
        <v>370.43259058635556</v>
      </c>
      <c r="Z217" s="49">
        <f t="shared" si="66"/>
        <v>0.84507523313732769</v>
      </c>
      <c r="AA217" s="46">
        <f t="shared" si="67"/>
        <v>1.6562479096774747</v>
      </c>
      <c r="AB217" s="46">
        <f t="shared" si="68"/>
        <v>-5.417533507249761E-2</v>
      </c>
      <c r="AC217" s="51">
        <f>IF(R$58&gt;=AA$58,B$10,IF(K217&lt;K216,(Z217-D$10)*(1+1.25*(D$10-Z217)/MAX(Z$58:Z217)*B$10)+D$10,B$10))</f>
        <v>1.3370827491589099</v>
      </c>
      <c r="AD217" s="36">
        <f t="shared" si="69"/>
        <v>1.4390832578614539</v>
      </c>
      <c r="AE217" s="50">
        <f t="shared" si="70"/>
        <v>-9.1362704376370313E-2</v>
      </c>
      <c r="AF217" s="46">
        <f t="shared" si="71"/>
        <v>9.96072799864757E-3</v>
      </c>
      <c r="AG217" s="50">
        <f t="shared" si="72"/>
        <v>415.02821072319477</v>
      </c>
      <c r="AH217" s="6">
        <f t="shared" si="73"/>
        <v>6.6858701905759838E-3</v>
      </c>
      <c r="AI217" s="6"/>
      <c r="AJ217" s="6"/>
    </row>
    <row r="218" spans="1:36">
      <c r="A218" s="6">
        <f>IF(J217/A217&lt;=0.99*$B$10,IF(A217&gt;A216,IF(D$5&gt;0,$A217+($D$7-$D$3)/401,IF(J217/A217&gt;1.01*D$10,A217-($D$7-$D$3)/401,A217)),IF(D$5&lt;0,$A217+($D$7-$D$3)/401,IF(J217/A217&gt;1.01*D$10,A217-($D$7-$D$3)/401,A217))),IF(K217&gt;$B$6,IF(B$10&gt;D$10,IF(J217/A217&gt;1.01*D$10,A217-($D$7-$D$3)/401,A217),A217),IF(MAX(J$58:J217)&lt;0.99*$B$10*(A217^$K$49*(K217-A217))^(1/(1+$K$49))*($K$49^(1/(1+$K$49))),$A217+($D$7-$D$3)/401,IF(J217/A217&gt;1.01*$D$10,$A217-($D$7-$D$3)/401,A217))))</f>
        <v>439.21555486284382</v>
      </c>
      <c r="B218" s="6">
        <f t="shared" si="58"/>
        <v>417.64666458853145</v>
      </c>
      <c r="C218" s="6">
        <f t="shared" si="74"/>
        <v>0.30690969055721135</v>
      </c>
      <c r="D218" s="6">
        <f t="shared" si="75"/>
        <v>2880.1931522730238</v>
      </c>
      <c r="E218" s="33">
        <f t="shared" si="59"/>
        <v>1.8059441296916199E-2</v>
      </c>
      <c r="F218" s="6">
        <f t="shared" si="60"/>
        <v>66903.559714843461</v>
      </c>
      <c r="G218" s="6">
        <f t="shared" si="61"/>
        <v>4121763.7013715785</v>
      </c>
      <c r="H218" s="33">
        <f t="shared" si="76"/>
        <v>2.2572666303841992E-3</v>
      </c>
      <c r="I218" s="33">
        <f t="shared" si="77"/>
        <v>2.5402303708646739E-4</v>
      </c>
      <c r="J218" s="6">
        <f t="shared" si="78"/>
        <v>372.41413082222283</v>
      </c>
      <c r="K218" s="38">
        <f>IF(J218&lt;$B$10*(A217^$K$49*(MAX(K$58:K217)-A217))^(1/(1+$K$49))*($K$49^(1/(1+$K$49))),IF(J218/A218&gt;D$10,IF(MAX(J$58:J217)&lt;0.99*$B$10*(A217^$K$49*(K217-A217))^(1/(1+$K$49))*($K$49^(1/(1+$K$49))),MAX(K$58:K217),((J218/$B$10)^(1+$K$49)/(A218^($K$49)*$K$49))+A218),MAX(K$58:K217)),((J218/$B$10)^(1+$K$49)/(A218^($K$49)*$K$49))+A218)</f>
        <v>615.84293176652193</v>
      </c>
      <c r="L218" s="33">
        <f>IF(K218&lt;K217,AE217*(MAX(Z$58:Z217)-J217/A217)/(J217/A217/D$10-1)/(1+1*(MAX(Z$58:Z217)-J217/A217)/(J217/A217/D$10-1))+B$3-B$4,AE217*(J218/A218/B$10)/(C$27+J218/A218/B$10))</f>
        <v>-8.7332117269425438E-3</v>
      </c>
      <c r="M218" s="45">
        <f t="shared" si="79"/>
        <v>-2.9510778817186411E-3</v>
      </c>
      <c r="N218" s="46">
        <f t="shared" si="80"/>
        <v>7.4797654356786461E-3</v>
      </c>
      <c r="O218" s="37"/>
      <c r="P218" s="37">
        <f t="shared" si="81"/>
        <v>2.287245863330521E-3</v>
      </c>
      <c r="Q218" s="47">
        <f t="shared" si="62"/>
        <v>4.5286875539600046E-3</v>
      </c>
      <c r="R218" s="6">
        <f t="shared" si="82"/>
        <v>1.6020430291739305</v>
      </c>
      <c r="S218" s="6">
        <f t="shared" si="63"/>
        <v>1.5863074838743925</v>
      </c>
      <c r="T218" s="6">
        <f t="shared" si="83"/>
        <v>6.7040083404198833E-3</v>
      </c>
      <c r="U218" s="48">
        <f t="shared" si="84"/>
        <v>5.6865007253097E-3</v>
      </c>
      <c r="V218" s="6">
        <f t="shared" si="85"/>
        <v>7.805124355164496E-3</v>
      </c>
      <c r="W218" s="6">
        <f t="shared" si="86"/>
        <v>1.0039793801971123E-2</v>
      </c>
      <c r="X218" s="30">
        <f t="shared" si="64"/>
        <v>417.64666458853145</v>
      </c>
      <c r="Y218">
        <f t="shared" si="65"/>
        <v>372.41413082222283</v>
      </c>
      <c r="Z218" s="49">
        <f t="shared" si="66"/>
        <v>0.84790742654485129</v>
      </c>
      <c r="AA218" s="46">
        <f t="shared" si="67"/>
        <v>1.656193879058383</v>
      </c>
      <c r="AB218" s="46">
        <f t="shared" si="68"/>
        <v>-5.4150849884452512E-2</v>
      </c>
      <c r="AC218" s="51">
        <f>IF(R$58&gt;=AA$58,B$10,IF(K218&lt;K217,(Z218-D$10)*(1+1.25*(D$10-Z218)/MAX(Z$58:Z218)*B$10)+D$10,B$10))</f>
        <v>1.3370827491589099</v>
      </c>
      <c r="AD218" s="36">
        <f t="shared" si="69"/>
        <v>1.4363499309400127</v>
      </c>
      <c r="AE218" s="50">
        <f t="shared" si="70"/>
        <v>-9.1803223860382532E-2</v>
      </c>
      <c r="AF218" s="46">
        <f t="shared" si="71"/>
        <v>1.0039793801971123E-2</v>
      </c>
      <c r="AG218" s="50">
        <f t="shared" si="72"/>
        <v>417.64666458853145</v>
      </c>
      <c r="AH218" s="6">
        <f t="shared" si="73"/>
        <v>6.7040083404198833E-3</v>
      </c>
      <c r="AI218" s="6"/>
      <c r="AJ218" s="6"/>
    </row>
    <row r="219" spans="1:36">
      <c r="A219" s="6">
        <f>IF(J218/A218&lt;=0.99*$B$10,IF(A218&gt;A217,IF(D$5&gt;0,$A218+($D$7-$D$3)/401,IF(J218/A218&gt;1.01*D$10,A218-($D$7-$D$3)/401,A218)),IF(D$5&lt;0,$A218+($D$7-$D$3)/401,IF(J218/A218&gt;1.01*D$10,A218-($D$7-$D$3)/401,A218))),IF(K218&gt;$B$6,IF(B$10&gt;D$10,IF(J218/A218&gt;1.01*D$10,A218-($D$7-$D$3)/401,A218),A218),IF(MAX(J$58:J218)&lt;0.99*$B$10*(A218^$K$49*(K218-A218))^(1/(1+$K$49))*($K$49^(1/(1+$K$49))),$A218+($D$7-$D$3)/401,IF(J218/A218&gt;1.01*$D$10,$A218-($D$7-$D$3)/401,A218))))</f>
        <v>440.08837281795604</v>
      </c>
      <c r="B219" s="6">
        <f t="shared" si="58"/>
        <v>420.26511845386813</v>
      </c>
      <c r="C219" s="6">
        <f t="shared" si="74"/>
        <v>0.30878758111718885</v>
      </c>
      <c r="D219" s="6">
        <f t="shared" si="75"/>
        <v>2917.6038468829474</v>
      </c>
      <c r="E219" s="33">
        <f t="shared" si="59"/>
        <v>1.8059763320358187E-2</v>
      </c>
      <c r="F219" s="6">
        <f t="shared" si="60"/>
        <v>67036.379838447479</v>
      </c>
      <c r="G219" s="6">
        <f t="shared" si="61"/>
        <v>4128435.5218204563</v>
      </c>
      <c r="H219" s="33">
        <f t="shared" si="76"/>
        <v>2.2671244490612571E-3</v>
      </c>
      <c r="I219" s="33">
        <f t="shared" si="77"/>
        <v>2.5704849716621229E-4</v>
      </c>
      <c r="J219" s="6">
        <f t="shared" si="78"/>
        <v>374.39270030377872</v>
      </c>
      <c r="K219" s="38">
        <f>IF(J219&lt;$B$10*(A218^$K$49*(MAX(K$58:K218)-A218))^(1/(1+$K$49))*($K$49^(1/(1+$K$49))),IF(J219/A219&gt;D$10,IF(MAX(J$58:J218)&lt;0.99*$B$10*(A218^$K$49*(K218-A218))^(1/(1+$K$49))*($K$49^(1/(1+$K$49))),MAX(K$58:K218),((J219/$B$10)^(1+$K$49)/(A219^($K$49)*$K$49))+A219),MAX(K$58:K218)),((J219/$B$10)^(1+$K$49)/(A219^($K$49)*$K$49))+A219)</f>
        <v>618.24348096280653</v>
      </c>
      <c r="L219" s="33">
        <f>IF(K219&lt;K218,AE218*(MAX(Z$58:Z218)-J218/A218)/(J218/A218/D$10-1)/(1+1*(MAX(Z$58:Z218)-J218/A218)/(J218/A218/D$10-1))+B$3-B$4,AE218*(J219/A219/B$10)/(C$27+J219/A219/B$10))</f>
        <v>-8.8016531997077672E-3</v>
      </c>
      <c r="M219" s="45">
        <f t="shared" si="79"/>
        <v>-2.9853198947520808E-3</v>
      </c>
      <c r="N219" s="46">
        <f t="shared" si="80"/>
        <v>7.5202256682585433E-3</v>
      </c>
      <c r="O219" s="37"/>
      <c r="P219" s="37">
        <f t="shared" si="81"/>
        <v>2.2991573482353729E-3</v>
      </c>
      <c r="Q219" s="47">
        <f t="shared" si="62"/>
        <v>4.5349057735064625E-3</v>
      </c>
      <c r="R219" s="6">
        <f t="shared" si="82"/>
        <v>1.6020139846072934</v>
      </c>
      <c r="S219" s="6">
        <f t="shared" si="63"/>
        <v>1.5862791984430196</v>
      </c>
      <c r="T219" s="6">
        <f t="shared" si="83"/>
        <v>6.7218393294686237E-3</v>
      </c>
      <c r="U219" s="48">
        <f t="shared" si="84"/>
        <v>5.751196887060963E-3</v>
      </c>
      <c r="V219" s="6">
        <f t="shared" si="85"/>
        <v>7.8783865704785266E-3</v>
      </c>
      <c r="W219" s="6">
        <f t="shared" si="86"/>
        <v>1.0118999680301402E-2</v>
      </c>
      <c r="X219" s="30">
        <f t="shared" si="64"/>
        <v>420.26511845386813</v>
      </c>
      <c r="Y219">
        <f t="shared" si="65"/>
        <v>374.39270030377872</v>
      </c>
      <c r="Z219" s="49">
        <f t="shared" si="66"/>
        <v>0.85072163553534152</v>
      </c>
      <c r="AA219" s="46">
        <f t="shared" si="67"/>
        <v>1.6561399574608699</v>
      </c>
      <c r="AB219" s="46">
        <f t="shared" si="68"/>
        <v>-5.4125972853576565E-2</v>
      </c>
      <c r="AC219" s="51">
        <f>IF(R$58&gt;=AA$58,B$10,IF(K219&lt;K218,(Z219-D$10)*(1+1.25*(D$10-Z219)/MAX(Z$58:Z219)*B$10)+D$10,B$10))</f>
        <v>1.3370827491589099</v>
      </c>
      <c r="AD219" s="36">
        <f t="shared" si="69"/>
        <v>1.4336352896992255</v>
      </c>
      <c r="AE219" s="50">
        <f t="shared" si="70"/>
        <v>-9.2245295763841287E-2</v>
      </c>
      <c r="AF219" s="46">
        <f t="shared" si="71"/>
        <v>1.0118999680301402E-2</v>
      </c>
      <c r="AG219" s="50">
        <f t="shared" si="72"/>
        <v>420.26511845386813</v>
      </c>
      <c r="AH219" s="6">
        <f t="shared" si="73"/>
        <v>6.7218393294686237E-3</v>
      </c>
      <c r="AI219" s="6"/>
      <c r="AJ219" s="6"/>
    </row>
    <row r="220" spans="1:36">
      <c r="A220" s="6">
        <f>IF(J219/A219&lt;=0.99*$B$10,IF(A219&gt;A218,IF(D$5&gt;0,$A219+($D$7-$D$3)/401,IF(J219/A219&gt;1.01*D$10,A219-($D$7-$D$3)/401,A219)),IF(D$5&lt;0,$A219+($D$7-$D$3)/401,IF(J219/A219&gt;1.01*D$10,A219-($D$7-$D$3)/401,A219))),IF(K219&gt;$B$6,IF(B$10&gt;D$10,IF(J219/A219&gt;1.01*D$10,A219-($D$7-$D$3)/401,A219),A219),IF(MAX(J$58:J219)&lt;0.99*$B$10*(A219^$K$49*(K219-A219))^(1/(1+$K$49))*($K$49^(1/(1+$K$49))),$A219+($D$7-$D$3)/401,IF(J219/A219&gt;1.01*$D$10,$A219-($D$7-$D$3)/401,A219))))</f>
        <v>440.96119077306827</v>
      </c>
      <c r="B220" s="6">
        <f t="shared" si="58"/>
        <v>422.8835723192048</v>
      </c>
      <c r="C220" s="6">
        <f t="shared" si="74"/>
        <v>0.31065330824696924</v>
      </c>
      <c r="D220" s="6">
        <f t="shared" si="75"/>
        <v>2955.1737661784696</v>
      </c>
      <c r="E220" s="33">
        <f t="shared" si="59"/>
        <v>1.8060079823023115E-2</v>
      </c>
      <c r="F220" s="6">
        <f t="shared" si="60"/>
        <v>67169.199962051527</v>
      </c>
      <c r="G220" s="6">
        <f t="shared" si="61"/>
        <v>4135107.3422693335</v>
      </c>
      <c r="H220" s="33">
        <f t="shared" si="76"/>
        <v>2.2769481170421893E-3</v>
      </c>
      <c r="I220" s="33">
        <f t="shared" si="77"/>
        <v>2.6008192383974272E-4</v>
      </c>
      <c r="J220" s="6">
        <f t="shared" si="78"/>
        <v>376.36832971830842</v>
      </c>
      <c r="K220" s="38">
        <f>IF(J220&lt;$B$10*(A219^$K$49*(MAX(K$58:K219)-A219))^(1/(1+$K$49))*($K$49^(1/(1+$K$49))),IF(J220/A220&gt;D$10,IF(MAX(J$58:J219)&lt;0.99*$B$10*(A219^$K$49*(K219-A219))^(1/(1+$K$49))*($K$49^(1/(1+$K$49))),MAX(K$58:K219),((J220/$B$10)^(1+$K$49)/(A220^($K$49)*$K$49))+A220),MAX(K$58:K219)),((J220/$B$10)^(1+$K$49)/(A220^($K$49)*$K$49))+A220)</f>
        <v>620.64510656271636</v>
      </c>
      <c r="L220" s="33">
        <f>IF(K220&lt;K219,AE219*(MAX(Z$58:Z219)-J219/A219)/(J219/A219/D$10-1)/(1+1*(MAX(Z$58:Z219)-J219/A219)/(J219/A219/D$10-1))+B$3-B$4,AE219*(J220/A220/B$10)/(C$27+J220/A220/B$10))</f>
        <v>-8.8703126202804242E-3</v>
      </c>
      <c r="M220" s="45">
        <f t="shared" si="79"/>
        <v>-3.0197106706177593E-3</v>
      </c>
      <c r="N220" s="46">
        <f t="shared" si="80"/>
        <v>7.5605471410536869E-3</v>
      </c>
      <c r="O220" s="37"/>
      <c r="P220" s="37">
        <f t="shared" si="81"/>
        <v>2.3110452327474054E-3</v>
      </c>
      <c r="Q220" s="47">
        <f t="shared" si="62"/>
        <v>4.5408364704359275E-3</v>
      </c>
      <c r="R220" s="6">
        <f t="shared" si="82"/>
        <v>1.6019854389906383</v>
      </c>
      <c r="S220" s="6">
        <f t="shared" si="63"/>
        <v>1.5862513989206173</v>
      </c>
      <c r="T220" s="6">
        <f t="shared" si="83"/>
        <v>6.7393643165135075E-3</v>
      </c>
      <c r="U220" s="48">
        <f t="shared" si="84"/>
        <v>5.8161741248106648E-3</v>
      </c>
      <c r="V220" s="6">
        <f t="shared" si="85"/>
        <v>7.9518913725232891E-3</v>
      </c>
      <c r="W220" s="6">
        <f t="shared" si="86"/>
        <v>1.0198346144694458E-2</v>
      </c>
      <c r="X220" s="30">
        <f t="shared" si="64"/>
        <v>422.8835723192048</v>
      </c>
      <c r="Y220">
        <f t="shared" si="65"/>
        <v>376.36832971830842</v>
      </c>
      <c r="Z220" s="49">
        <f t="shared" si="66"/>
        <v>0.85351803649314517</v>
      </c>
      <c r="AA220" s="46">
        <f t="shared" si="67"/>
        <v>1.6560861444493888</v>
      </c>
      <c r="AB220" s="46">
        <f t="shared" si="68"/>
        <v>-5.4100705458750564E-2</v>
      </c>
      <c r="AC220" s="51">
        <f>IF(R$58&gt;=AA$58,B$10,IF(K220&lt;K219,(Z220-D$10)*(1+1.25*(D$10-Z220)/MAX(Z$58:Z220)*B$10)+D$10,B$10))</f>
        <v>1.3370827491589099</v>
      </c>
      <c r="AD220" s="36">
        <f t="shared" si="69"/>
        <v>1.4309391820328528</v>
      </c>
      <c r="AE220" s="50">
        <f t="shared" si="70"/>
        <v>-9.2688924291453631E-2</v>
      </c>
      <c r="AF220" s="46">
        <f t="shared" si="71"/>
        <v>1.0198346144694458E-2</v>
      </c>
      <c r="AG220" s="50">
        <f t="shared" si="72"/>
        <v>422.8835723192048</v>
      </c>
      <c r="AH220" s="6">
        <f t="shared" si="73"/>
        <v>6.7393643165135075E-3</v>
      </c>
      <c r="AI220" s="6"/>
      <c r="AJ220" s="6"/>
    </row>
    <row r="221" spans="1:36">
      <c r="A221" s="6">
        <f>IF(J220/A220&lt;=0.99*$B$10,IF(A220&gt;A219,IF(D$5&gt;0,$A220+($D$7-$D$3)/401,IF(J220/A220&gt;1.01*D$10,A220-($D$7-$D$3)/401,A220)),IF(D$5&lt;0,$A220+($D$7-$D$3)/401,IF(J220/A220&gt;1.01*D$10,A220-($D$7-$D$3)/401,A220))),IF(K220&gt;$B$6,IF(B$10&gt;D$10,IF(J220/A220&gt;1.01*D$10,A220-($D$7-$D$3)/401,A220),A220),IF(MAX(J$58:J220)&lt;0.99*$B$10*(A220^$K$49*(K220-A220))^(1/(1+$K$49))*($K$49^(1/(1+$K$49))),$A220+($D$7-$D$3)/401,IF(J220/A220&gt;1.01*$D$10,$A220-($D$7-$D$3)/401,A220))))</f>
        <v>441.83400872818049</v>
      </c>
      <c r="B221" s="6">
        <f t="shared" si="58"/>
        <v>425.50202618454148</v>
      </c>
      <c r="C221" s="6">
        <f t="shared" si="74"/>
        <v>0.31250689217711636</v>
      </c>
      <c r="D221" s="6">
        <f t="shared" si="75"/>
        <v>2992.9012625951177</v>
      </c>
      <c r="E221" s="33">
        <f t="shared" si="59"/>
        <v>1.8060390825408109E-2</v>
      </c>
      <c r="F221" s="6">
        <f t="shared" si="60"/>
        <v>67302.02008565556</v>
      </c>
      <c r="G221" s="6">
        <f t="shared" si="61"/>
        <v>4141779.1627182113</v>
      </c>
      <c r="H221" s="33">
        <f t="shared" si="76"/>
        <v>2.2867379202342244E-3</v>
      </c>
      <c r="I221" s="33">
        <f t="shared" si="77"/>
        <v>2.6312315858843517E-4</v>
      </c>
      <c r="J221" s="6">
        <f t="shared" si="78"/>
        <v>378.34104946289324</v>
      </c>
      <c r="K221" s="38">
        <f>IF(J221&lt;$B$10*(A220^$K$49*(MAX(K$58:K220)-A220))^(1/(1+$K$49))*($K$49^(1/(1+$K$49))),IF(J221/A221&gt;D$10,IF(MAX(J$58:J220)&lt;0.99*$B$10*(A220^$K$49*(K220-A220))^(1/(1+$K$49))*($K$49^(1/(1+$K$49))),MAX(K$58:K220),((J221/$B$10)^(1+$K$49)/(A221^($K$49)*$K$49))+A221),MAX(K$58:K220)),((J221/$B$10)^(1+$K$49)/(A221^($K$49)*$K$49))+A221)</f>
        <v>623.04778718539114</v>
      </c>
      <c r="L221" s="33">
        <f>IF(K221&lt;K220,AE220*(MAX(Z$58:Z220)-J220/A220)/(J220/A220/D$10-1)/(1+1*(MAX(Z$58:Z220)-J220/A220)/(J220/A220/D$10-1))+B$3-B$4,AE220*(J221/A221/B$10)/(C$27+J221/A221/B$10))</f>
        <v>-8.9391910526353379E-3</v>
      </c>
      <c r="M221" s="45">
        <f t="shared" si="79"/>
        <v>-3.0542497778724875E-3</v>
      </c>
      <c r="N221" s="46">
        <f t="shared" si="80"/>
        <v>7.6007304991824159E-3</v>
      </c>
      <c r="O221" s="37"/>
      <c r="P221" s="37">
        <f t="shared" si="81"/>
        <v>2.3229096102012747E-3</v>
      </c>
      <c r="Q221" s="47">
        <f t="shared" si="62"/>
        <v>4.5464807213099288E-3</v>
      </c>
      <c r="R221" s="6">
        <f t="shared" si="82"/>
        <v>1.6019573904230002</v>
      </c>
      <c r="S221" s="6">
        <f t="shared" si="63"/>
        <v>1.5862240834559058</v>
      </c>
      <c r="T221" s="6">
        <f t="shared" si="83"/>
        <v>6.7565844524453342E-3</v>
      </c>
      <c r="U221" s="48">
        <f t="shared" si="84"/>
        <v>5.8814323100528929E-3</v>
      </c>
      <c r="V221" s="6">
        <f t="shared" si="85"/>
        <v>8.0256389132381933E-3</v>
      </c>
      <c r="W221" s="6">
        <f t="shared" si="86"/>
        <v>1.0277833730719971E-2</v>
      </c>
      <c r="X221" s="30">
        <f t="shared" si="64"/>
        <v>425.50202618454148</v>
      </c>
      <c r="Y221">
        <f t="shared" si="65"/>
        <v>378.34104946289324</v>
      </c>
      <c r="Z221" s="49">
        <f t="shared" si="66"/>
        <v>0.85629680375204298</v>
      </c>
      <c r="AA221" s="46">
        <f t="shared" si="67"/>
        <v>1.6560324395909882</v>
      </c>
      <c r="AB221" s="46">
        <f t="shared" si="68"/>
        <v>-5.4075049167987999E-2</v>
      </c>
      <c r="AC221" s="51">
        <f>IF(R$58&gt;=AA$58,B$10,IF(K221&lt;K220,(Z221-D$10)*(1+1.25*(D$10-Z221)/MAX(Z$58:Z221)*B$10)+D$10,B$10))</f>
        <v>1.3370827491589099</v>
      </c>
      <c r="AD221" s="36">
        <f t="shared" si="69"/>
        <v>1.4282614562947769</v>
      </c>
      <c r="AE221" s="50">
        <f t="shared" si="70"/>
        <v>-9.3134113833191479E-2</v>
      </c>
      <c r="AF221" s="46">
        <f t="shared" si="71"/>
        <v>1.0277833730719971E-2</v>
      </c>
      <c r="AG221" s="50">
        <f t="shared" si="72"/>
        <v>425.50202618454148</v>
      </c>
      <c r="AH221" s="6">
        <f t="shared" si="73"/>
        <v>6.7565844524453342E-3</v>
      </c>
      <c r="AI221" s="6"/>
      <c r="AJ221" s="6"/>
    </row>
    <row r="222" spans="1:36">
      <c r="A222" s="6">
        <f>IF(J221/A221&lt;=0.99*$B$10,IF(A221&gt;A220,IF(D$5&gt;0,$A221+($D$7-$D$3)/401,IF(J221/A221&gt;1.01*D$10,A221-($D$7-$D$3)/401,A221)),IF(D$5&lt;0,$A221+($D$7-$D$3)/401,IF(J221/A221&gt;1.01*D$10,A221-($D$7-$D$3)/401,A221))),IF(K221&gt;$B$6,IF(B$10&gt;D$10,IF(J221/A221&gt;1.01*D$10,A221-($D$7-$D$3)/401,A221),A221),IF(MAX(J$58:J221)&lt;0.99*$B$10*(A221^$K$49*(K221-A221))^(1/(1+$K$49))*($K$49^(1/(1+$K$49))),$A221+($D$7-$D$3)/401,IF(J221/A221&gt;1.01*$D$10,$A221-($D$7-$D$3)/401,A221))))</f>
        <v>442.70682668329272</v>
      </c>
      <c r="B222" s="6">
        <f t="shared" si="58"/>
        <v>428.12048004987815</v>
      </c>
      <c r="C222" s="6">
        <f t="shared" si="74"/>
        <v>0.31434835600430833</v>
      </c>
      <c r="D222" s="6">
        <f t="shared" si="75"/>
        <v>3030.7847045749759</v>
      </c>
      <c r="E222" s="33">
        <f t="shared" si="59"/>
        <v>1.8060696347869623E-2</v>
      </c>
      <c r="F222" s="6">
        <f t="shared" si="60"/>
        <v>67434.840209259593</v>
      </c>
      <c r="G222" s="6">
        <f t="shared" si="61"/>
        <v>4148450.9831670895</v>
      </c>
      <c r="H222" s="33">
        <f t="shared" si="76"/>
        <v>2.2964941414115006E-3</v>
      </c>
      <c r="I222" s="33">
        <f t="shared" si="77"/>
        <v>2.6617204494793834E-4</v>
      </c>
      <c r="J222" s="6">
        <f t="shared" si="78"/>
        <v>380.31088964379268</v>
      </c>
      <c r="K222" s="38">
        <f>IF(J222&lt;$B$10*(A221^$K$49*(MAX(K$58:K221)-A221))^(1/(1+$K$49))*($K$49^(1/(1+$K$49))),IF(J222/A222&gt;D$10,IF(MAX(J$58:J221)&lt;0.99*$B$10*(A221^$K$49*(K221-A221))^(1/(1+$K$49))*($K$49^(1/(1+$K$49))),MAX(K$58:K221),((J222/$B$10)^(1+$K$49)/(A222^($K$49)*$K$49))+A222),MAX(K$58:K221)),((J222/$B$10)^(1+$K$49)/(A222^($K$49)*$K$49))+A222)</f>
        <v>625.45150200984051</v>
      </c>
      <c r="L222" s="33">
        <f>IF(K222&lt;K221,AE221*(MAX(Z$58:Z221)-J221/A221)/(J221/A221/D$10-1)/(1+1*(MAX(Z$58:Z221)-J221/A221)/(J221/A221/D$10-1))+B$3-B$4,AE221*(J222/A222/B$10)/(C$27+J222/A222/B$10))</f>
        <v>-9.0082895768019439E-3</v>
      </c>
      <c r="M222" s="45">
        <f t="shared" si="79"/>
        <v>-3.0889367967375909E-3</v>
      </c>
      <c r="N222" s="46">
        <f t="shared" si="80"/>
        <v>7.6407763917041285E-3</v>
      </c>
      <c r="O222" s="37"/>
      <c r="P222" s="37">
        <f t="shared" si="81"/>
        <v>2.3347505733790509E-3</v>
      </c>
      <c r="Q222" s="47">
        <f t="shared" si="62"/>
        <v>4.5518395949665381E-3</v>
      </c>
      <c r="R222" s="6">
        <f t="shared" si="82"/>
        <v>1.6019298370172692</v>
      </c>
      <c r="S222" s="6">
        <f t="shared" si="63"/>
        <v>1.5861972502110986</v>
      </c>
      <c r="T222" s="6">
        <f t="shared" si="83"/>
        <v>6.7735008800088167E-3</v>
      </c>
      <c r="U222" s="48">
        <f t="shared" si="84"/>
        <v>5.9469713447346754E-3</v>
      </c>
      <c r="V222" s="6">
        <f t="shared" si="85"/>
        <v>8.0996293714283747E-3</v>
      </c>
      <c r="W222" s="6">
        <f t="shared" si="86"/>
        <v>1.0357462998097981E-2</v>
      </c>
      <c r="X222" s="30">
        <f t="shared" si="64"/>
        <v>428.12048004987815</v>
      </c>
      <c r="Y222">
        <f t="shared" si="65"/>
        <v>380.31088964379268</v>
      </c>
      <c r="Z222" s="49">
        <f t="shared" si="66"/>
        <v>0.85905810961406892</v>
      </c>
      <c r="AA222" s="46">
        <f t="shared" si="67"/>
        <v>1.6559788424552966</v>
      </c>
      <c r="AB222" s="46">
        <f t="shared" si="68"/>
        <v>-5.4049005438027375E-2</v>
      </c>
      <c r="AC222" s="51">
        <f>IF(R$58&gt;=AA$58,B$10,IF(K222&lt;K221,(Z222-D$10)*(1+1.25*(D$10-Z222)/MAX(Z$58:Z222)*B$10)+D$10,B$10))</f>
        <v>1.3370827491589099</v>
      </c>
      <c r="AD222" s="36">
        <f t="shared" si="69"/>
        <v>1.4256019613471589</v>
      </c>
      <c r="AE222" s="50">
        <f t="shared" si="70"/>
        <v>-9.3580868962447952E-2</v>
      </c>
      <c r="AF222" s="46">
        <f t="shared" si="71"/>
        <v>1.0357462998097981E-2</v>
      </c>
      <c r="AG222" s="50">
        <f t="shared" si="72"/>
        <v>428.12048004987815</v>
      </c>
      <c r="AH222" s="6">
        <f t="shared" si="73"/>
        <v>6.7735008800088167E-3</v>
      </c>
      <c r="AI222" s="6"/>
      <c r="AJ222" s="6"/>
    </row>
    <row r="223" spans="1:36">
      <c r="A223" s="6">
        <f>IF(J222/A222&lt;=0.99*$B$10,IF(A222&gt;A221,IF(D$5&gt;0,$A222+($D$7-$D$3)/401,IF(J222/A222&gt;1.01*D$10,A222-($D$7-$D$3)/401,A222)),IF(D$5&lt;0,$A222+($D$7-$D$3)/401,IF(J222/A222&gt;1.01*D$10,A222-($D$7-$D$3)/401,A222))),IF(K222&gt;$B$6,IF(B$10&gt;D$10,IF(J222/A222&gt;1.01*D$10,A222-($D$7-$D$3)/401,A222),A222),IF(MAX(J$58:J222)&lt;0.99*$B$10*(A222^$K$49*(K222-A222))^(1/(1+$K$49))*($K$49^(1/(1+$K$49))),$A222+($D$7-$D$3)/401,IF(J222/A222&gt;1.01*$D$10,$A222-($D$7-$D$3)/401,A222))))</f>
        <v>443.57964463840494</v>
      </c>
      <c r="B223" s="6">
        <f t="shared" si="58"/>
        <v>430.73893391521483</v>
      </c>
      <c r="C223" s="6">
        <f t="shared" si="74"/>
        <v>0.31617772558425572</v>
      </c>
      <c r="D223" s="6">
        <f t="shared" si="75"/>
        <v>3068.8224765857021</v>
      </c>
      <c r="E223" s="33">
        <f t="shared" si="59"/>
        <v>1.8060996410619198E-2</v>
      </c>
      <c r="F223" s="6">
        <f t="shared" si="60"/>
        <v>67567.660332863627</v>
      </c>
      <c r="G223" s="6">
        <f t="shared" si="61"/>
        <v>4155122.8036159673</v>
      </c>
      <c r="H223" s="33">
        <f t="shared" si="76"/>
        <v>2.3062170602376002E-3</v>
      </c>
      <c r="I223" s="33">
        <f t="shared" si="77"/>
        <v>2.6922842849648611E-4</v>
      </c>
      <c r="J223" s="6">
        <f t="shared" si="78"/>
        <v>382.27788007600958</v>
      </c>
      <c r="K223" s="38">
        <f>IF(J223&lt;$B$10*(A222^$K$49*(MAX(K$58:K222)-A222))^(1/(1+$K$49))*($K$49^(1/(1+$K$49))),IF(J223/A223&gt;D$10,IF(MAX(J$58:J222)&lt;0.99*$B$10*(A222^$K$49*(K222-A222))^(1/(1+$K$49))*($K$49^(1/(1+$K$49))),MAX(K$58:K222),((J223/$B$10)^(1+$K$49)/(A223^($K$49)*$K$49))+A223),MAX(K$58:K222)),((J223/$B$10)^(1+$K$49)/(A223^($K$49)*$K$49))+A223)</f>
        <v>627.85623075958483</v>
      </c>
      <c r="L223" s="33">
        <f>IF(K223&lt;K222,AE222*(MAX(Z$58:Z222)-J222/A222)/(J222/A222/D$10-1)/(1+1*(MAX(Z$58:Z222)-J222/A222)/(J222/A222/D$10-1))+B$3-B$4,AE222*(J223/A223/B$10)/(C$27+J223/A223/B$10))</f>
        <v>-9.0776092888967264E-3</v>
      </c>
      <c r="M223" s="45">
        <f t="shared" si="79"/>
        <v>-3.1237713189625838E-3</v>
      </c>
      <c r="N223" s="46">
        <f t="shared" si="80"/>
        <v>7.6806854712437216E-3</v>
      </c>
      <c r="O223" s="37"/>
      <c r="P223" s="37">
        <f t="shared" si="81"/>
        <v>2.3465682145145713E-3</v>
      </c>
      <c r="Q223" s="47">
        <f t="shared" si="62"/>
        <v>4.5569141522811378E-3</v>
      </c>
      <c r="R223" s="6">
        <f t="shared" si="82"/>
        <v>1.6019027769005592</v>
      </c>
      <c r="S223" s="6">
        <f t="shared" si="63"/>
        <v>1.586170897362261</v>
      </c>
      <c r="T223" s="6">
        <f t="shared" si="83"/>
        <v>6.7901147335721465E-3</v>
      </c>
      <c r="U223" s="48">
        <f t="shared" si="84"/>
        <v>6.0127911609550886E-3</v>
      </c>
      <c r="V223" s="6">
        <f t="shared" si="85"/>
        <v>8.1738629524911177E-3</v>
      </c>
      <c r="W223" s="6">
        <f t="shared" si="86"/>
        <v>1.04372345303485E-2</v>
      </c>
      <c r="X223" s="30">
        <f t="shared" si="64"/>
        <v>430.73893391521483</v>
      </c>
      <c r="Y223">
        <f t="shared" si="65"/>
        <v>382.27788007600958</v>
      </c>
      <c r="Z223" s="49">
        <f t="shared" si="66"/>
        <v>0.86180212436851777</v>
      </c>
      <c r="AA223" s="46">
        <f t="shared" si="67"/>
        <v>1.6559253526144972</v>
      </c>
      <c r="AB223" s="46">
        <f t="shared" si="68"/>
        <v>-5.4022575713938092E-2</v>
      </c>
      <c r="AC223" s="51">
        <f>IF(R$58&gt;=AA$58,B$10,IF(K223&lt;K222,(Z223-D$10)*(1+1.25*(D$10-Z223)/MAX(Z$58:Z223)*B$10)+D$10,B$10))</f>
        <v>1.3370827491589099</v>
      </c>
      <c r="AD223" s="36">
        <f t="shared" si="69"/>
        <v>1.4229605466058313</v>
      </c>
      <c r="AE223" s="50">
        <f t="shared" si="70"/>
        <v>-9.4029194434245011E-2</v>
      </c>
      <c r="AF223" s="46">
        <f t="shared" si="71"/>
        <v>1.04372345303485E-2</v>
      </c>
      <c r="AG223" s="50">
        <f t="shared" si="72"/>
        <v>430.73893391521483</v>
      </c>
      <c r="AH223" s="6">
        <f t="shared" si="73"/>
        <v>6.7901147335721465E-3</v>
      </c>
      <c r="AI223" s="6"/>
      <c r="AJ223" s="6"/>
    </row>
    <row r="224" spans="1:36">
      <c r="A224" s="6">
        <f>IF(J223/A223&lt;=0.99*$B$10,IF(A223&gt;A222,IF(D$5&gt;0,$A223+($D$7-$D$3)/401,IF(J223/A223&gt;1.01*D$10,A223-($D$7-$D$3)/401,A223)),IF(D$5&lt;0,$A223+($D$7-$D$3)/401,IF(J223/A223&gt;1.01*D$10,A223-($D$7-$D$3)/401,A223))),IF(K223&gt;$B$6,IF(B$10&gt;D$10,IF(J223/A223&gt;1.01*D$10,A223-($D$7-$D$3)/401,A223),A223),IF(MAX(J$58:J223)&lt;0.99*$B$10*(A223^$K$49*(K223-A223))^(1/(1+$K$49))*($K$49^(1/(1+$K$49))),$A223+($D$7-$D$3)/401,IF(J223/A223&gt;1.01*$D$10,$A223-($D$7-$D$3)/401,A223))))</f>
        <v>444.45246259351717</v>
      </c>
      <c r="B224" s="6">
        <f t="shared" si="58"/>
        <v>433.35738778055151</v>
      </c>
      <c r="C224" s="6">
        <f t="shared" si="74"/>
        <v>0.31799502942671626</v>
      </c>
      <c r="D224" s="6">
        <f t="shared" si="75"/>
        <v>3107.0129791301056</v>
      </c>
      <c r="E224" s="33">
        <f t="shared" si="59"/>
        <v>1.8061291033719465E-2</v>
      </c>
      <c r="F224" s="6">
        <f t="shared" si="60"/>
        <v>67700.480456467674</v>
      </c>
      <c r="G224" s="6">
        <f t="shared" si="61"/>
        <v>4161794.624064845</v>
      </c>
      <c r="H224" s="33">
        <f t="shared" si="76"/>
        <v>2.3159069532887292E-3</v>
      </c>
      <c r="I224" s="33">
        <f t="shared" si="77"/>
        <v>2.7229215684254675E-4</v>
      </c>
      <c r="J224" s="6">
        <f t="shared" si="78"/>
        <v>384.24205028303095</v>
      </c>
      <c r="K224" s="38">
        <f>IF(J224&lt;$B$10*(A223^$K$49*(MAX(K$58:K223)-A223))^(1/(1+$K$49))*($K$49^(1/(1+$K$49))),IF(J224/A224&gt;D$10,IF(MAX(J$58:J223)&lt;0.99*$B$10*(A223^$K$49*(K223-A223))^(1/(1+$K$49))*($K$49^(1/(1+$K$49))),MAX(K$58:K223),((J224/$B$10)^(1+$K$49)/(A224^($K$49)*$K$49))+A224),MAX(K$58:K223)),((J224/$B$10)^(1+$K$49)/(A224^($K$49)*$K$49))+A224)</f>
        <v>630.26195368768731</v>
      </c>
      <c r="L224" s="33">
        <f>IF(K224&lt;K223,AE223*(MAX(Z$58:Z223)-J223/A223)/(J223/A223/D$10-1)/(1+1*(MAX(Z$58:Z223)-J223/A223)/(J223/A223/D$10-1))+B$3-B$4,AE223*(J224/A224/B$10)/(C$27+J224/A224/B$10))</f>
        <v>-9.1471513011554418E-3</v>
      </c>
      <c r="M224" s="45">
        <f t="shared" si="79"/>
        <v>-3.1587529476903805E-3</v>
      </c>
      <c r="N224" s="46">
        <f t="shared" si="80"/>
        <v>7.7204583936313865E-3</v>
      </c>
      <c r="O224" s="37"/>
      <c r="P224" s="37">
        <f t="shared" si="81"/>
        <v>2.3583626252977516E-3</v>
      </c>
      <c r="Q224" s="47">
        <f t="shared" si="62"/>
        <v>4.5617054459410056E-3</v>
      </c>
      <c r="R224" s="6">
        <f t="shared" si="82"/>
        <v>1.601876208214555</v>
      </c>
      <c r="S224" s="6">
        <f t="shared" si="63"/>
        <v>1.5861450230996481</v>
      </c>
      <c r="T224" s="6">
        <f t="shared" si="83"/>
        <v>6.8064271389100209E-3</v>
      </c>
      <c r="U224" s="48">
        <f t="shared" si="84"/>
        <v>6.0788917206716659E-3</v>
      </c>
      <c r="V224" s="6">
        <f t="shared" si="85"/>
        <v>8.2483398881500886E-3</v>
      </c>
      <c r="W224" s="6">
        <f t="shared" si="86"/>
        <v>1.0517148934453428E-2</v>
      </c>
      <c r="X224" s="30">
        <f t="shared" si="64"/>
        <v>433.35738778055151</v>
      </c>
      <c r="Y224">
        <f t="shared" si="65"/>
        <v>384.24205028303095</v>
      </c>
      <c r="Z224" s="49">
        <f t="shared" si="66"/>
        <v>0.86452901631112611</v>
      </c>
      <c r="AA224" s="46">
        <f t="shared" si="67"/>
        <v>1.6558719696433111</v>
      </c>
      <c r="AB224" s="46">
        <f t="shared" si="68"/>
        <v>-5.3995761428756062E-2</v>
      </c>
      <c r="AC224" s="51">
        <f>IF(R$58&gt;=AA$58,B$10,IF(K224&lt;K223,(Z224-D$10)*(1+1.25*(D$10-Z224)/MAX(Z$58:Z224)*B$10)+D$10,B$10))</f>
        <v>1.3370827491589099</v>
      </c>
      <c r="AD224" s="36">
        <f t="shared" si="69"/>
        <v>1.4203370620830298</v>
      </c>
      <c r="AE224" s="50">
        <f t="shared" si="70"/>
        <v>-9.4479095183530759E-2</v>
      </c>
      <c r="AF224" s="46">
        <f t="shared" si="71"/>
        <v>1.0517148934453428E-2</v>
      </c>
      <c r="AG224" s="50">
        <f t="shared" si="72"/>
        <v>433.35738778055151</v>
      </c>
      <c r="AH224" s="6">
        <f t="shared" si="73"/>
        <v>6.8064271389100209E-3</v>
      </c>
      <c r="AI224" s="6"/>
      <c r="AJ224" s="6"/>
    </row>
    <row r="225" spans="1:36">
      <c r="A225" s="6">
        <f>IF(J224/A224&lt;=0.99*$B$10,IF(A224&gt;A223,IF(D$5&gt;0,$A224+($D$7-$D$3)/401,IF(J224/A224&gt;1.01*D$10,A224-($D$7-$D$3)/401,A224)),IF(D$5&lt;0,$A224+($D$7-$D$3)/401,IF(J224/A224&gt;1.01*D$10,A224-($D$7-$D$3)/401,A224))),IF(K224&gt;$B$6,IF(B$10&gt;D$10,IF(J224/A224&gt;1.01*D$10,A224-($D$7-$D$3)/401,A224),A224),IF(MAX(J$58:J224)&lt;0.99*$B$10*(A224^$K$49*(K224-A224))^(1/(1+$K$49))*($K$49^(1/(1+$K$49))),$A224+($D$7-$D$3)/401,IF(J224/A224&gt;1.01*$D$10,$A224-($D$7-$D$3)/401,A224))))</f>
        <v>445.32528054862939</v>
      </c>
      <c r="B225" s="6">
        <f t="shared" si="58"/>
        <v>435.97584164588818</v>
      </c>
      <c r="C225" s="6">
        <f t="shared" si="74"/>
        <v>0.31980029859262776</v>
      </c>
      <c r="D225" s="6">
        <f t="shared" si="75"/>
        <v>3145.3546287466861</v>
      </c>
      <c r="E225" s="33">
        <f t="shared" si="59"/>
        <v>1.8061580237080363E-2</v>
      </c>
      <c r="F225" s="6">
        <f t="shared" si="60"/>
        <v>67833.300580071693</v>
      </c>
      <c r="G225" s="6">
        <f t="shared" si="61"/>
        <v>4168466.4445137233</v>
      </c>
      <c r="H225" s="33">
        <f t="shared" si="76"/>
        <v>2.3255640940774919E-3</v>
      </c>
      <c r="I225" s="33">
        <f t="shared" si="77"/>
        <v>2.7536307961184732E-4</v>
      </c>
      <c r="J225" s="6">
        <f t="shared" si="78"/>
        <v>386.20342949673591</v>
      </c>
      <c r="K225" s="38">
        <f>IF(J225&lt;$B$10*(A224^$K$49*(MAX(K$58:K224)-A224))^(1/(1+$K$49))*($K$49^(1/(1+$K$49))),IF(J225/A225&gt;D$10,IF(MAX(J$58:J224)&lt;0.99*$B$10*(A224^$K$49*(K224-A224))^(1/(1+$K$49))*($K$49^(1/(1+$K$49))),MAX(K$58:K224),((J225/$B$10)^(1+$K$49)/(A225^($K$49)*$K$49))+A225),MAX(K$58:K224)),((J225/$B$10)^(1+$K$49)/(A225^($K$49)*$K$49))+A225)</f>
        <v>632.66865156217</v>
      </c>
      <c r="L225" s="33">
        <f>IF(K225&lt;K224,AE224*(MAX(Z$58:Z224)-J224/A224)/(J224/A224/D$10-1)/(1+1*(MAX(Z$58:Z224)-J224/A224)/(J224/A224/D$10-1))+B$3-B$4,AE224*(J225/A225/B$10)/(C$27+J225/A225/B$10))</f>
        <v>-9.2169167419689901E-3</v>
      </c>
      <c r="M225" s="45">
        <f t="shared" si="79"/>
        <v>-3.1938812973241154E-3</v>
      </c>
      <c r="N225" s="46">
        <f t="shared" si="80"/>
        <v>7.7600958175572535E-3</v>
      </c>
      <c r="O225" s="37"/>
      <c r="P225" s="37">
        <f t="shared" si="81"/>
        <v>2.3701338968788541E-3</v>
      </c>
      <c r="Q225" s="47">
        <f t="shared" si="62"/>
        <v>4.5662145202331385E-3</v>
      </c>
      <c r="R225" s="6">
        <f t="shared" si="82"/>
        <v>1.6018501291158391</v>
      </c>
      <c r="S225" s="6">
        <f t="shared" si="63"/>
        <v>1.5861196256280243</v>
      </c>
      <c r="T225" s="6">
        <f t="shared" si="83"/>
        <v>6.8224392129977648E-3</v>
      </c>
      <c r="U225" s="48">
        <f t="shared" si="84"/>
        <v>6.145273015414187E-3</v>
      </c>
      <c r="V225" s="6">
        <f t="shared" si="85"/>
        <v>8.3230604361973718E-3</v>
      </c>
      <c r="W225" s="6">
        <f t="shared" si="86"/>
        <v>1.059720684052996E-2</v>
      </c>
      <c r="X225" s="30">
        <f t="shared" si="64"/>
        <v>435.97584164588818</v>
      </c>
      <c r="Y225">
        <f t="shared" si="65"/>
        <v>386.20342949673591</v>
      </c>
      <c r="Z225" s="49">
        <f t="shared" si="66"/>
        <v>0.86723895176340116</v>
      </c>
      <c r="AA225" s="46">
        <f t="shared" si="67"/>
        <v>1.655818693118976</v>
      </c>
      <c r="AB225" s="46">
        <f t="shared" si="68"/>
        <v>-5.3968564003136876E-2</v>
      </c>
      <c r="AC225" s="51">
        <f>IF(R$58&gt;=AA$58,B$10,IF(K225&lt;K224,(Z225-D$10)*(1+1.25*(D$10-Z225)/MAX(Z$58:Z225)*B$10)+D$10,B$10))</f>
        <v>1.3370827491589099</v>
      </c>
      <c r="AD225" s="36">
        <f t="shared" si="69"/>
        <v>1.4177313584275877</v>
      </c>
      <c r="AE225" s="50">
        <f t="shared" si="70"/>
        <v>-9.4930576323534285E-2</v>
      </c>
      <c r="AF225" s="46">
        <f t="shared" si="71"/>
        <v>1.059720684052996E-2</v>
      </c>
      <c r="AG225" s="50">
        <f t="shared" si="72"/>
        <v>435.97584164588818</v>
      </c>
      <c r="AH225" s="6">
        <f t="shared" si="73"/>
        <v>6.8224392129977648E-3</v>
      </c>
      <c r="AI225" s="6"/>
      <c r="AJ225" s="6"/>
    </row>
    <row r="226" spans="1:36">
      <c r="A226" s="6">
        <f>IF(J225/A225&lt;=0.99*$B$10,IF(A225&gt;A224,IF(D$5&gt;0,$A225+($D$7-$D$3)/401,IF(J225/A225&gt;1.01*D$10,A225-($D$7-$D$3)/401,A225)),IF(D$5&lt;0,$A225+($D$7-$D$3)/401,IF(J225/A225&gt;1.01*D$10,A225-($D$7-$D$3)/401,A225))),IF(K225&gt;$B$6,IF(B$10&gt;D$10,IF(J225/A225&gt;1.01*D$10,A225-($D$7-$D$3)/401,A225),A225),IF(MAX(J$58:J225)&lt;0.99*$B$10*(A225^$K$49*(K225-A225))^(1/(1+$K$49))*($K$49^(1/(1+$K$49))),$A225+($D$7-$D$3)/401,IF(J225/A225&gt;1.01*$D$10,$A225-($D$7-$D$3)/401,A225))))</f>
        <v>446.19809850374162</v>
      </c>
      <c r="B226" s="6">
        <f t="shared" si="58"/>
        <v>438.59429551122486</v>
      </c>
      <c r="C226" s="6">
        <f t="shared" si="74"/>
        <v>0.32159356659337607</v>
      </c>
      <c r="D226" s="6">
        <f t="shared" si="75"/>
        <v>3183.845858001559</v>
      </c>
      <c r="E226" s="33">
        <f t="shared" si="59"/>
        <v>1.8061864040455622E-2</v>
      </c>
      <c r="F226" s="6">
        <f t="shared" si="60"/>
        <v>67966.120703675741</v>
      </c>
      <c r="G226" s="6">
        <f t="shared" si="61"/>
        <v>4175138.264962601</v>
      </c>
      <c r="H226" s="33">
        <f t="shared" si="76"/>
        <v>2.3351887530772219E-3</v>
      </c>
      <c r="I226" s="33">
        <f t="shared" si="77"/>
        <v>2.7844104843381321E-4</v>
      </c>
      <c r="J226" s="6">
        <f t="shared" si="78"/>
        <v>388.16204665746403</v>
      </c>
      <c r="K226" s="38">
        <f>IF(J226&lt;$B$10*(A225^$K$49*(MAX(K$58:K225)-A225))^(1/(1+$K$49))*($K$49^(1/(1+$K$49))),IF(J226/A226&gt;D$10,IF(MAX(J$58:J225)&lt;0.99*$B$10*(A225^$K$49*(K225-A225))^(1/(1+$K$49))*($K$49^(1/(1+$K$49))),MAX(K$58:K225),((J226/$B$10)^(1+$K$49)/(A226^($K$49)*$K$49))+A226),MAX(K$58:K225)),((J226/$B$10)^(1+$K$49)/(A226^($K$49)*$K$49))+A226)</f>
        <v>635.07630565180796</v>
      </c>
      <c r="L226" s="33">
        <f>IF(K226&lt;K225,AE225*(MAX(Z$58:Z225)-J225/A225)/(J225/A225/D$10-1)/(1+1*(MAX(Z$58:Z225)-J225/A225)/(J225/A225/D$10-1))+B$3-B$4,AE225*(J226/A226/B$10)/(C$27+J226/A226/B$10))</f>
        <v>-9.2869067559201175E-3</v>
      </c>
      <c r="M226" s="45">
        <f t="shared" si="79"/>
        <v>-3.2291559933956587E-3</v>
      </c>
      <c r="N226" s="46">
        <f t="shared" si="80"/>
        <v>7.799598404240402E-3</v>
      </c>
      <c r="O226" s="37"/>
      <c r="P226" s="37">
        <f t="shared" si="81"/>
        <v>2.3818821198727138E-3</v>
      </c>
      <c r="Q226" s="47">
        <f t="shared" si="62"/>
        <v>4.5704424108447429E-3</v>
      </c>
      <c r="R226" s="6">
        <f t="shared" si="82"/>
        <v>1.6018245377761975</v>
      </c>
      <c r="S226" s="6">
        <f t="shared" si="63"/>
        <v>1.586094703166959</v>
      </c>
      <c r="T226" s="6">
        <f t="shared" si="83"/>
        <v>6.8381520638210232E-3</v>
      </c>
      <c r="U226" s="48">
        <f t="shared" si="84"/>
        <v>6.2119350660059334E-3</v>
      </c>
      <c r="V226" s="6">
        <f t="shared" si="85"/>
        <v>8.3980248802433839E-3</v>
      </c>
      <c r="W226" s="6">
        <f t="shared" si="86"/>
        <v>1.0677408901517058E-2</v>
      </c>
      <c r="X226" s="30">
        <f t="shared" si="64"/>
        <v>438.59429551122486</v>
      </c>
      <c r="Y226">
        <f t="shared" si="65"/>
        <v>388.16204665746403</v>
      </c>
      <c r="Z226" s="49">
        <f t="shared" si="66"/>
        <v>0.86993209509208402</v>
      </c>
      <c r="AA226" s="46">
        <f t="shared" si="67"/>
        <v>1.6557655226212262</v>
      </c>
      <c r="AB226" s="46">
        <f t="shared" si="68"/>
        <v>-5.3940984845028739E-2</v>
      </c>
      <c r="AC226" s="51">
        <f>IF(R$58&gt;=AA$58,B$10,IF(K226&lt;K225,(Z226-D$10)*(1+1.25*(D$10-Z226)/MAX(Z$58:Z226)*B$10)+D$10,B$10))</f>
        <v>1.3370827491589099</v>
      </c>
      <c r="AD226" s="36">
        <f t="shared" si="69"/>
        <v>1.4151432869626921</v>
      </c>
      <c r="AE226" s="50">
        <f t="shared" si="70"/>
        <v>-9.5383643144190969E-2</v>
      </c>
      <c r="AF226" s="46">
        <f t="shared" si="71"/>
        <v>1.0677408901517058E-2</v>
      </c>
      <c r="AG226" s="50">
        <f t="shared" si="72"/>
        <v>438.59429551122486</v>
      </c>
      <c r="AH226" s="6">
        <f t="shared" si="73"/>
        <v>6.8381520638210232E-3</v>
      </c>
      <c r="AI226" s="6"/>
      <c r="AJ226" s="6"/>
    </row>
    <row r="227" spans="1:36">
      <c r="A227" s="6">
        <f>IF(J226/A226&lt;=0.99*$B$10,IF(A226&gt;A225,IF(D$5&gt;0,$A226+($D$7-$D$3)/401,IF(J226/A226&gt;1.01*D$10,A226-($D$7-$D$3)/401,A226)),IF(D$5&lt;0,$A226+($D$7-$D$3)/401,IF(J226/A226&gt;1.01*D$10,A226-($D$7-$D$3)/401,A226))),IF(K226&gt;$B$6,IF(B$10&gt;D$10,IF(J226/A226&gt;1.01*D$10,A226-($D$7-$D$3)/401,A226),A226),IF(MAX(J$58:J226)&lt;0.99*$B$10*(A226^$K$49*(K226-A226))^(1/(1+$K$49))*($K$49^(1/(1+$K$49))),$A226+($D$7-$D$3)/401,IF(J226/A226&gt;1.01*$D$10,$A226-($D$7-$D$3)/401,A226))))</f>
        <v>447.07091645885384</v>
      </c>
      <c r="B227" s="6">
        <f t="shared" si="58"/>
        <v>441.21274937656153</v>
      </c>
      <c r="C227" s="6">
        <f t="shared" si="74"/>
        <v>0.32337486929221171</v>
      </c>
      <c r="D227" s="6">
        <f t="shared" si="75"/>
        <v>3222.4851154721623</v>
      </c>
      <c r="E227" s="33">
        <f t="shared" si="59"/>
        <v>1.8062142463439415E-2</v>
      </c>
      <c r="F227" s="6">
        <f t="shared" si="60"/>
        <v>68098.940827279759</v>
      </c>
      <c r="G227" s="6">
        <f t="shared" si="61"/>
        <v>4181810.0854114792</v>
      </c>
      <c r="H227" s="33">
        <f t="shared" si="76"/>
        <v>2.3447811977468226E-3</v>
      </c>
      <c r="I227" s="33">
        <f t="shared" si="77"/>
        <v>2.8152591692745971E-4</v>
      </c>
      <c r="J227" s="6">
        <f t="shared" si="78"/>
        <v>390.1179304142363</v>
      </c>
      <c r="K227" s="38">
        <f>IF(J227&lt;$B$10*(A226^$K$49*(MAX(K$58:K226)-A226))^(1/(1+$K$49))*($K$49^(1/(1+$K$49))),IF(J227/A227&gt;D$10,IF(MAX(J$58:J226)&lt;0.99*$B$10*(A226^$K$49*(K226-A226))^(1/(1+$K$49))*($K$49^(1/(1+$K$49))),MAX(K$58:K226),((J227/$B$10)^(1+$K$49)/(A227^($K$49)*$K$49))+A227),MAX(K$58:K226)),((J227/$B$10)^(1+$K$49)/(A227^($K$49)*$K$49))+A227)</f>
        <v>637.48489771229106</v>
      </c>
      <c r="L227" s="33">
        <f>IF(K227&lt;K226,AE226*(MAX(Z$58:Z226)-J226/A226)/(J226/A226/D$10-1)/(1+1*(MAX(Z$58:Z226)-J226/A226)/(J226/A226/D$10-1))+B$3-B$4,AE226*(J227/A227/B$10)/(C$27+J227/A227/B$10))</f>
        <v>-9.3571225038223526E-3</v>
      </c>
      <c r="M227" s="45">
        <f t="shared" si="79"/>
        <v>-3.2645766724358418E-3</v>
      </c>
      <c r="N227" s="46">
        <f t="shared" si="80"/>
        <v>7.8389668171117109E-3</v>
      </c>
      <c r="O227" s="37"/>
      <c r="P227" s="37">
        <f t="shared" si="81"/>
        <v>2.393607384362925E-3</v>
      </c>
      <c r="Q227" s="47">
        <f t="shared" si="62"/>
        <v>4.5743901446758696E-3</v>
      </c>
      <c r="R227" s="6">
        <f t="shared" si="82"/>
        <v>1.6017994323829059</v>
      </c>
      <c r="S227" s="6">
        <f t="shared" si="63"/>
        <v>1.5860702539511071</v>
      </c>
      <c r="T227" s="6">
        <f t="shared" si="83"/>
        <v>6.8535667901945844E-3</v>
      </c>
      <c r="U227" s="48">
        <f t="shared" si="84"/>
        <v>6.2788779222923896E-3</v>
      </c>
      <c r="V227" s="6">
        <f t="shared" si="85"/>
        <v>8.4732335294745911E-3</v>
      </c>
      <c r="W227" s="6">
        <f t="shared" si="86"/>
        <v>1.0757755792872786E-2</v>
      </c>
      <c r="X227" s="30">
        <f t="shared" si="64"/>
        <v>441.21274937656153</v>
      </c>
      <c r="Y227">
        <f t="shared" si="65"/>
        <v>390.1179304142363</v>
      </c>
      <c r="Z227" s="49">
        <f t="shared" si="66"/>
        <v>0.87260860872872459</v>
      </c>
      <c r="AA227" s="46">
        <f t="shared" si="67"/>
        <v>1.655712457732273</v>
      </c>
      <c r="AB227" s="46">
        <f t="shared" si="68"/>
        <v>-5.391302534936715E-2</v>
      </c>
      <c r="AC227" s="51">
        <f>IF(R$58&gt;=AA$58,B$10,IF(K227&lt;K226,(Z227-D$10)*(1+1.25*(D$10-Z227)/MAX(Z$58:Z227)*B$10)+D$10,B$10))</f>
        <v>1.3370827491589099</v>
      </c>
      <c r="AD227" s="36">
        <f t="shared" si="69"/>
        <v>1.4125726997213095</v>
      </c>
      <c r="AE227" s="50">
        <f t="shared" si="70"/>
        <v>-9.5838301110643426E-2</v>
      </c>
      <c r="AF227" s="46">
        <f t="shared" si="71"/>
        <v>1.0757755792872786E-2</v>
      </c>
      <c r="AG227" s="50">
        <f t="shared" si="72"/>
        <v>441.21274937656153</v>
      </c>
      <c r="AH227" s="6">
        <f t="shared" si="73"/>
        <v>6.8535667901945844E-3</v>
      </c>
      <c r="AI227" s="6"/>
      <c r="AJ227" s="6"/>
    </row>
    <row r="228" spans="1:36">
      <c r="A228" s="6">
        <f>IF(J227/A227&lt;=0.99*$B$10,IF(A227&gt;A226,IF(D$5&gt;0,$A227+($D$7-$D$3)/401,IF(J227/A227&gt;1.01*D$10,A227-($D$7-$D$3)/401,A227)),IF(D$5&lt;0,$A227+($D$7-$D$3)/401,IF(J227/A227&gt;1.01*D$10,A227-($D$7-$D$3)/401,A227))),IF(K227&gt;$B$6,IF(B$10&gt;D$10,IF(J227/A227&gt;1.01*D$10,A227-($D$7-$D$3)/401,A227),A227),IF(MAX(J$58:J227)&lt;0.99*$B$10*(A227^$K$49*(K227-A227))^(1/(1+$K$49))*($K$49^(1/(1+$K$49))),$A227+($D$7-$D$3)/401,IF(J227/A227&gt;1.01*$D$10,$A227-($D$7-$D$3)/401,A227))))</f>
        <v>447.94373441396607</v>
      </c>
      <c r="B228" s="6">
        <f t="shared" si="58"/>
        <v>443.83120324189821</v>
      </c>
      <c r="C228" s="6">
        <f t="shared" si="74"/>
        <v>0.3251442448078245</v>
      </c>
      <c r="D228" s="6">
        <f t="shared" si="75"/>
        <v>3261.2708657231256</v>
      </c>
      <c r="E228" s="33">
        <f t="shared" si="59"/>
        <v>1.8062415525463262E-2</v>
      </c>
      <c r="F228" s="6">
        <f t="shared" si="60"/>
        <v>68231.760950883807</v>
      </c>
      <c r="G228" s="6">
        <f t="shared" si="61"/>
        <v>4188481.9058603561</v>
      </c>
      <c r="H228" s="33">
        <f t="shared" si="76"/>
        <v>2.3543416925560778E-3</v>
      </c>
      <c r="I228" s="33">
        <f t="shared" si="77"/>
        <v>2.8461754068677148E-4</v>
      </c>
      <c r="J228" s="6">
        <f t="shared" si="78"/>
        <v>392.07110912512127</v>
      </c>
      <c r="K228" s="38">
        <f>IF(J228&lt;$B$10*(A227^$K$49*(MAX(K$58:K227)-A227))^(1/(1+$K$49))*($K$49^(1/(1+$K$49))),IF(J228/A228&gt;D$10,IF(MAX(J$58:J227)&lt;0.99*$B$10*(A227^$K$49*(K227-A227))^(1/(1+$K$49))*($K$49^(1/(1+$K$49))),MAX(K$58:K227),((J228/$B$10)^(1+$K$49)/(A228^($K$49)*$K$49))+A228),MAX(K$58:K227)),((J228/$B$10)^(1+$K$49)/(A228^($K$49)*$K$49))+A228)</f>
        <v>639.89440997274801</v>
      </c>
      <c r="L228" s="33">
        <f>IF(K228&lt;K227,AE227*(MAX(Z$58:Z227)-J227/A227)/(J227/A227/D$10-1)/(1+1*(MAX(Z$58:Z227)-J227/A227)/(J227/A227/D$10-1))+B$3-B$4,AE227*(J228/A228/B$10)/(C$27+J228/A228/B$10))</f>
        <v>-9.4275651627619417E-3</v>
      </c>
      <c r="M228" s="45">
        <f t="shared" si="79"/>
        <v>-3.3001429818464724E-3</v>
      </c>
      <c r="N228" s="46">
        <f t="shared" si="80"/>
        <v>7.8782017215101013E-3</v>
      </c>
      <c r="O228" s="37"/>
      <c r="P228" s="37">
        <f t="shared" si="81"/>
        <v>2.405309779905984E-3</v>
      </c>
      <c r="Q228" s="47">
        <f t="shared" si="62"/>
        <v>4.5780587396636284E-3</v>
      </c>
      <c r="R228" s="6">
        <f t="shared" si="82"/>
        <v>1.6017748111389984</v>
      </c>
      <c r="S228" s="6">
        <f t="shared" si="63"/>
        <v>1.5860462762304697</v>
      </c>
      <c r="T228" s="6">
        <f t="shared" si="83"/>
        <v>6.8686844815942661E-3</v>
      </c>
      <c r="U228" s="48">
        <f t="shared" si="84"/>
        <v>6.3461016628774758E-3</v>
      </c>
      <c r="V228" s="6">
        <f t="shared" si="85"/>
        <v>8.5486867184190775E-3</v>
      </c>
      <c r="W228" s="6">
        <f t="shared" si="86"/>
        <v>1.0838248212283833E-2</v>
      </c>
      <c r="X228" s="30">
        <f t="shared" si="64"/>
        <v>443.83120324189821</v>
      </c>
      <c r="Y228">
        <f t="shared" si="65"/>
        <v>392.07110912512127</v>
      </c>
      <c r="Z228" s="49">
        <f t="shared" si="66"/>
        <v>0.87526865318935287</v>
      </c>
      <c r="AA228" s="46">
        <f t="shared" si="67"/>
        <v>1.655659498036786</v>
      </c>
      <c r="AB228" s="46">
        <f t="shared" si="68"/>
        <v>-5.3884686897787581E-2</v>
      </c>
      <c r="AC228" s="51">
        <f>IF(R$58&gt;=AA$58,B$10,IF(K228&lt;K227,(Z228-D$10)*(1+1.25*(D$10-Z228)/MAX(Z$58:Z228)*B$10)+D$10,B$10))</f>
        <v>1.3370827491589099</v>
      </c>
      <c r="AD228" s="36">
        <f t="shared" si="69"/>
        <v>1.4100194494793794</v>
      </c>
      <c r="AE228" s="50">
        <f t="shared" si="70"/>
        <v>-9.6294555861804659E-2</v>
      </c>
      <c r="AF228" s="46">
        <f t="shared" si="71"/>
        <v>1.0838248212283833E-2</v>
      </c>
      <c r="AG228" s="50">
        <f t="shared" si="72"/>
        <v>443.83120324189821</v>
      </c>
      <c r="AH228" s="6">
        <f t="shared" si="73"/>
        <v>6.8686844815942661E-3</v>
      </c>
      <c r="AI228" s="6"/>
      <c r="AJ228" s="6"/>
    </row>
    <row r="229" spans="1:36">
      <c r="A229" s="6">
        <f>IF(J228/A228&lt;=0.99*$B$10,IF(A228&gt;A227,IF(D$5&gt;0,$A228+($D$7-$D$3)/401,IF(J228/A228&gt;1.01*D$10,A228-($D$7-$D$3)/401,A228)),IF(D$5&lt;0,$A228+($D$7-$D$3)/401,IF(J228/A228&gt;1.01*D$10,A228-($D$7-$D$3)/401,A228))),IF(K228&gt;$B$6,IF(B$10&gt;D$10,IF(J228/A228&gt;1.01*D$10,A228-($D$7-$D$3)/401,A228),A228),IF(MAX(J$58:J228)&lt;0.99*$B$10*(A228^$K$49*(K228-A228))^(1/(1+$K$49))*($K$49^(1/(1+$K$49))),$A228+($D$7-$D$3)/401,IF(J228/A228&gt;1.01*$D$10,$A228-($D$7-$D$3)/401,A228))))</f>
        <v>448.81655236907829</v>
      </c>
      <c r="B229" s="6">
        <f t="shared" si="58"/>
        <v>446.44965710723488</v>
      </c>
      <c r="C229" s="6">
        <f t="shared" si="74"/>
        <v>0.32690173342008089</v>
      </c>
      <c r="D229" s="6">
        <f t="shared" si="75"/>
        <v>3300.2015892746858</v>
      </c>
      <c r="E229" s="33">
        <f t="shared" si="59"/>
        <v>1.8062683245793083E-2</v>
      </c>
      <c r="F229" s="6">
        <f t="shared" si="60"/>
        <v>68364.581074487825</v>
      </c>
      <c r="G229" s="6">
        <f t="shared" si="61"/>
        <v>4195153.7263092343</v>
      </c>
      <c r="H229" s="33">
        <f t="shared" si="76"/>
        <v>2.3638704990113944E-3</v>
      </c>
      <c r="I229" s="33">
        <f t="shared" si="77"/>
        <v>2.877157772656053E-4</v>
      </c>
      <c r="J229" s="6">
        <f t="shared" si="78"/>
        <v>394.02161085774048</v>
      </c>
      <c r="K229" s="38">
        <f>IF(J229&lt;$B$10*(A228^$K$49*(MAX(K$58:K228)-A228))^(1/(1+$K$49))*($K$49^(1/(1+$K$49))),IF(J229/A229&gt;D$10,IF(MAX(J$58:J228)&lt;0.99*$B$10*(A228^$K$49*(K228-A228))^(1/(1+$K$49))*($K$49^(1/(1+$K$49))),MAX(K$58:K228),((J229/$B$10)^(1+$K$49)/(A229^($K$49)*$K$49))+A229),MAX(K$58:K228)),((J229/$B$10)^(1+$K$49)/(A229^($K$49)*$K$49))+A229)</f>
        <v>642.3048251226254</v>
      </c>
      <c r="L229" s="33">
        <f>IF(K229&lt;K228,AE228*(MAX(Z$58:Z228)-J228/A228)/(J228/A228/D$10-1)/(1+1*(MAX(Z$58:Z228)-J228/A228)/(J228/A228/D$10-1))+B$3-B$4,AE228*(J229/A229/B$10)/(C$27+J229/A229/B$10))</f>
        <v>-9.4982359261416606E-3</v>
      </c>
      <c r="M229" s="45">
        <f t="shared" si="79"/>
        <v>-3.3358545797741979E-3</v>
      </c>
      <c r="N229" s="46">
        <f t="shared" si="80"/>
        <v>7.9173037843917101E-3</v>
      </c>
      <c r="O229" s="37"/>
      <c r="P229" s="37">
        <f t="shared" si="81"/>
        <v>2.4169893955353953E-3</v>
      </c>
      <c r="Q229" s="47">
        <f t="shared" si="62"/>
        <v>4.5814492046175118E-3</v>
      </c>
      <c r="R229" s="6">
        <f t="shared" si="82"/>
        <v>1.6017506722635182</v>
      </c>
      <c r="S229" s="6">
        <f t="shared" si="63"/>
        <v>1.5860227682706385</v>
      </c>
      <c r="T229" s="6">
        <f t="shared" si="83"/>
        <v>6.8835062179984927E-3</v>
      </c>
      <c r="U229" s="48">
        <f t="shared" si="84"/>
        <v>6.4136063948673433E-3</v>
      </c>
      <c r="V229" s="6">
        <f t="shared" si="85"/>
        <v>8.6243848067199501E-3</v>
      </c>
      <c r="W229" s="6">
        <f t="shared" si="86"/>
        <v>1.0918886879386115E-2</v>
      </c>
      <c r="X229" s="30">
        <f t="shared" si="64"/>
        <v>446.44965710723488</v>
      </c>
      <c r="Y229">
        <f t="shared" si="65"/>
        <v>394.02161085774048</v>
      </c>
      <c r="Z229" s="49">
        <f t="shared" si="66"/>
        <v>0.87791238709423103</v>
      </c>
      <c r="AA229" s="46">
        <f t="shared" si="67"/>
        <v>1.6556066431218741</v>
      </c>
      <c r="AB229" s="46">
        <f t="shared" si="68"/>
        <v>-5.3855970858355917E-2</v>
      </c>
      <c r="AC229" s="51">
        <f>IF(R$58&gt;=AA$58,B$10,IF(K229&lt;K228,(Z229-D$10)*(1+1.25*(D$10-Z229)/MAX(Z$58:Z229)*B$10)+D$10,B$10))</f>
        <v>1.3370827491589099</v>
      </c>
      <c r="AD229" s="36">
        <f t="shared" si="69"/>
        <v>1.4074833897868733</v>
      </c>
      <c r="AE229" s="50">
        <f t="shared" si="70"/>
        <v>-9.6752413208993499E-2</v>
      </c>
      <c r="AF229" s="46">
        <f t="shared" si="71"/>
        <v>1.0918886879386115E-2</v>
      </c>
      <c r="AG229" s="50">
        <f t="shared" si="72"/>
        <v>446.44965710723488</v>
      </c>
      <c r="AH229" s="6">
        <f t="shared" si="73"/>
        <v>6.8835062179984927E-3</v>
      </c>
      <c r="AI229" s="6"/>
      <c r="AJ229" s="6"/>
    </row>
    <row r="230" spans="1:36">
      <c r="A230" s="6">
        <f>IF(J229/A229&lt;=0.99*$B$10,IF(A229&gt;A228,IF(D$5&gt;0,$A229+($D$7-$D$3)/401,IF(J229/A229&gt;1.01*D$10,A229-($D$7-$D$3)/401,A229)),IF(D$5&lt;0,$A229+($D$7-$D$3)/401,IF(J229/A229&gt;1.01*D$10,A229-($D$7-$D$3)/401,A229))),IF(K229&gt;$B$6,IF(B$10&gt;D$10,IF(J229/A229&gt;1.01*D$10,A229-($D$7-$D$3)/401,A229),A229),IF(MAX(J$58:J229)&lt;0.99*$B$10*(A229^$K$49*(K229-A229))^(1/(1+$K$49))*($K$49^(1/(1+$K$49))),$A229+($D$7-$D$3)/401,IF(J229/A229&gt;1.01*$D$10,$A229-($D$7-$D$3)/401,A229))))</f>
        <v>449.68937032419052</v>
      </c>
      <c r="B230" s="6">
        <f t="shared" si="58"/>
        <v>449.06811097257156</v>
      </c>
      <c r="C230" s="6">
        <f t="shared" si="74"/>
        <v>0.32864737747792733</v>
      </c>
      <c r="D230" s="6">
        <f t="shared" si="75"/>
        <v>3339.2757825640097</v>
      </c>
      <c r="E230" s="33">
        <f t="shared" si="59"/>
        <v>1.8062945643526479E-2</v>
      </c>
      <c r="F230" s="6">
        <f t="shared" si="60"/>
        <v>68497.401198091873</v>
      </c>
      <c r="G230" s="6">
        <f t="shared" si="61"/>
        <v>4201825.5467581134</v>
      </c>
      <c r="H230" s="33">
        <f t="shared" si="76"/>
        <v>2.373367875681937E-3</v>
      </c>
      <c r="I230" s="33">
        <f t="shared" si="77"/>
        <v>2.9082048616214912E-4</v>
      </c>
      <c r="J230" s="6">
        <f t="shared" si="78"/>
        <v>395.96946338990529</v>
      </c>
      <c r="K230" s="38">
        <f>IF(J230&lt;$B$10*(A229^$K$49*(MAX(K$58:K229)-A229))^(1/(1+$K$49))*($K$49^(1/(1+$K$49))),IF(J230/A230&gt;D$10,IF(MAX(J$58:J229)&lt;0.99*$B$10*(A229^$K$49*(K229-A229))^(1/(1+$K$49))*($K$49^(1/(1+$K$49))),MAX(K$58:K229),((J230/$B$10)^(1+$K$49)/(A230^($K$49)*$K$49))+A230),MAX(K$58:K229)),((J230/$B$10)^(1+$K$49)/(A230^($K$49)*$K$49))+A230)</f>
        <v>644.7161262989116</v>
      </c>
      <c r="L230" s="33">
        <f>IF(K230&lt;K229,AE229*(MAX(Z$58:Z229)-J229/A229)/(J229/A229/D$10-1)/(1+1*(MAX(Z$58:Z229)-J229/A229)/(J229/A229/D$10-1))+B$3-B$4,AE229*(J230/A230/B$10)/(C$27+J230/A230/B$10))</f>
        <v>-9.5691360037276525E-3</v>
      </c>
      <c r="M230" s="45">
        <f t="shared" si="79"/>
        <v>-3.3717111349862096E-3</v>
      </c>
      <c r="N230" s="46">
        <f t="shared" si="80"/>
        <v>7.9562736740515141E-3</v>
      </c>
      <c r="O230" s="37"/>
      <c r="P230" s="37">
        <f t="shared" si="81"/>
        <v>2.4286463197657347E-3</v>
      </c>
      <c r="Q230" s="47">
        <f t="shared" si="62"/>
        <v>4.5845625390653049E-3</v>
      </c>
      <c r="R230" s="6">
        <f t="shared" si="82"/>
        <v>1.601727013991751</v>
      </c>
      <c r="S230" s="6">
        <f t="shared" si="63"/>
        <v>1.5859997283530238</v>
      </c>
      <c r="T230" s="6">
        <f t="shared" si="83"/>
        <v>6.8980330697408394E-3</v>
      </c>
      <c r="U230" s="48">
        <f t="shared" si="84"/>
        <v>6.4813922536216895E-3</v>
      </c>
      <c r="V230" s="6">
        <f t="shared" si="85"/>
        <v>8.7003281789165172E-3</v>
      </c>
      <c r="W230" s="6">
        <f t="shared" si="86"/>
        <v>1.0999672535496796E-2</v>
      </c>
      <c r="X230" s="30">
        <f t="shared" si="64"/>
        <v>449.06811097257156</v>
      </c>
      <c r="Y230">
        <f t="shared" si="65"/>
        <v>395.96946338990529</v>
      </c>
      <c r="Z230" s="49">
        <f t="shared" si="66"/>
        <v>0.88053996718766681</v>
      </c>
      <c r="AA230" s="46">
        <f t="shared" si="67"/>
        <v>1.6555538925770648</v>
      </c>
      <c r="AB230" s="46">
        <f t="shared" si="68"/>
        <v>-5.3826878585313764E-2</v>
      </c>
      <c r="AC230" s="51">
        <f>IF(R$58&gt;=AA$58,B$10,IF(K230&lt;K229,(Z230-D$10)*(1+1.25*(D$10-Z230)/MAX(Z$58:Z230)*B$10)+D$10,B$10))</f>
        <v>1.3370827491589099</v>
      </c>
      <c r="AD230" s="36">
        <f t="shared" si="69"/>
        <v>1.4049643749968119</v>
      </c>
      <c r="AE230" s="50">
        <f t="shared" si="70"/>
        <v>-9.7211879134628226E-2</v>
      </c>
      <c r="AF230" s="46">
        <f t="shared" si="71"/>
        <v>1.0999672535496796E-2</v>
      </c>
      <c r="AG230" s="50">
        <f t="shared" si="72"/>
        <v>449.06811097257156</v>
      </c>
      <c r="AH230" s="6">
        <f t="shared" si="73"/>
        <v>6.8980330697408394E-3</v>
      </c>
      <c r="AI230" s="6"/>
      <c r="AJ230" s="6"/>
    </row>
    <row r="231" spans="1:36">
      <c r="A231" s="6">
        <f>IF(J230/A230&lt;=0.99*$B$10,IF(A230&gt;A229,IF(D$5&gt;0,$A230+($D$7-$D$3)/401,IF(J230/A230&gt;1.01*D$10,A230-($D$7-$D$3)/401,A230)),IF(D$5&lt;0,$A230+($D$7-$D$3)/401,IF(J230/A230&gt;1.01*D$10,A230-($D$7-$D$3)/401,A230))),IF(K230&gt;$B$6,IF(B$10&gt;D$10,IF(J230/A230&gt;1.01*D$10,A230-($D$7-$D$3)/401,A230),A230),IF(MAX(J$58:J230)&lt;0.99*$B$10*(A230^$K$49*(K230-A230))^(1/(1+$K$49))*($K$49^(1/(1+$K$49))),$A230+($D$7-$D$3)/401,IF(J230/A230&gt;1.01*$D$10,$A230-($D$7-$D$3)/401,A230))))</f>
        <v>450.56218827930275</v>
      </c>
      <c r="B231" s="6">
        <f t="shared" si="58"/>
        <v>451.68656483790824</v>
      </c>
      <c r="C231" s="6">
        <f t="shared" si="74"/>
        <v>0.33038122130945646</v>
      </c>
      <c r="D231" s="6">
        <f t="shared" si="75"/>
        <v>3378.4919578997747</v>
      </c>
      <c r="E231" s="33">
        <f t="shared" si="59"/>
        <v>1.806320273759017E-2</v>
      </c>
      <c r="F231" s="6">
        <f t="shared" si="60"/>
        <v>68630.221321695906</v>
      </c>
      <c r="G231" s="6">
        <f t="shared" si="61"/>
        <v>4208497.3672069898</v>
      </c>
      <c r="H231" s="33">
        <f t="shared" si="76"/>
        <v>2.3828340782261208E-3</v>
      </c>
      <c r="I231" s="33">
        <f t="shared" si="77"/>
        <v>2.9393152880296999E-4</v>
      </c>
      <c r="J231" s="6">
        <f t="shared" si="78"/>
        <v>397.91469421037937</v>
      </c>
      <c r="K231" s="38">
        <f>IF(J231&lt;$B$10*(A230^$K$49*(MAX(K$58:K230)-A230))^(1/(1+$K$49))*($K$49^(1/(1+$K$49))),IF(J231/A231&gt;D$10,IF(MAX(J$58:J230)&lt;0.99*$B$10*(A230^$K$49*(K230-A230))^(1/(1+$K$49))*($K$49^(1/(1+$K$49))),MAX(K$58:K230),((J231/$B$10)^(1+$K$49)/(A231^($K$49)*$K$49))+A231),MAX(K$58:K230)),((J231/$B$10)^(1+$K$49)/(A231^($K$49)*$K$49))+A231)</f>
        <v>647.12829707370111</v>
      </c>
      <c r="L231" s="33">
        <f>IF(K231&lt;K230,AE230*(MAX(Z$58:Z230)-J230/A230)/(J230/A230/D$10-1)/(1+1*(MAX(Z$58:Z230)-J230/A230)/(J230/A230/D$10-1))+B$3-B$4,AE230*(J231/A231/B$10)/(C$27+J231/A231/B$10))</f>
        <v>-9.6402666216981459E-3</v>
      </c>
      <c r="M231" s="45">
        <f t="shared" si="79"/>
        <v>-3.4077123267478768E-3</v>
      </c>
      <c r="N231" s="46">
        <f t="shared" si="80"/>
        <v>7.9951120598570086E-3</v>
      </c>
      <c r="O231" s="37"/>
      <c r="P231" s="37">
        <f t="shared" si="81"/>
        <v>2.4402806405966746E-3</v>
      </c>
      <c r="Q231" s="47">
        <f t="shared" si="62"/>
        <v>4.5873997331091314E-3</v>
      </c>
      <c r="R231" s="6">
        <f t="shared" si="82"/>
        <v>1.6017038345754426</v>
      </c>
      <c r="S231" s="6">
        <f t="shared" si="63"/>
        <v>1.5859771547750654</v>
      </c>
      <c r="T231" s="6">
        <f t="shared" si="83"/>
        <v>6.9122660973731142E-3</v>
      </c>
      <c r="U231" s="48">
        <f t="shared" si="84"/>
        <v>6.5494594025126938E-3</v>
      </c>
      <c r="V231" s="6">
        <f t="shared" si="85"/>
        <v>8.7765172442332874E-3</v>
      </c>
      <c r="W231" s="6">
        <f t="shared" si="86"/>
        <v>1.108060594335766E-2</v>
      </c>
      <c r="X231" s="30">
        <f t="shared" si="64"/>
        <v>451.68656483790824</v>
      </c>
      <c r="Y231">
        <f t="shared" si="65"/>
        <v>397.91469421037937</v>
      </c>
      <c r="Z231" s="49">
        <f t="shared" si="66"/>
        <v>0.88315154835787668</v>
      </c>
      <c r="AA231" s="46">
        <f t="shared" si="67"/>
        <v>1.6555012459942866</v>
      </c>
      <c r="AB231" s="46">
        <f t="shared" si="68"/>
        <v>-5.3797411418843977E-2</v>
      </c>
      <c r="AC231" s="51">
        <f>IF(R$58&gt;=AA$58,B$10,IF(K231&lt;K230,(Z231-D$10)*(1+1.25*(D$10-Z231)/MAX(Z$58:Z231)*B$10)+D$10,B$10))</f>
        <v>1.3370827491589099</v>
      </c>
      <c r="AD231" s="36">
        <f t="shared" si="69"/>
        <v>1.4024622602923296</v>
      </c>
      <c r="AE231" s="50">
        <f t="shared" si="70"/>
        <v>-9.7672959790998937E-2</v>
      </c>
      <c r="AF231" s="46">
        <f t="shared" si="71"/>
        <v>1.108060594335766E-2</v>
      </c>
      <c r="AG231" s="50">
        <f t="shared" si="72"/>
        <v>451.68656483790824</v>
      </c>
      <c r="AH231" s="6">
        <f t="shared" si="73"/>
        <v>6.9122660973731142E-3</v>
      </c>
      <c r="AI231" s="6"/>
      <c r="AJ231" s="6"/>
    </row>
    <row r="232" spans="1:36">
      <c r="A232" s="6">
        <f>IF(J231/A231&lt;=0.99*$B$10,IF(A231&gt;A230,IF(D$5&gt;0,$A231+($D$7-$D$3)/401,IF(J231/A231&gt;1.01*D$10,A231-($D$7-$D$3)/401,A231)),IF(D$5&lt;0,$A231+($D$7-$D$3)/401,IF(J231/A231&gt;1.01*D$10,A231-($D$7-$D$3)/401,A231))),IF(K231&gt;$B$6,IF(B$10&gt;D$10,IF(J231/A231&gt;1.01*D$10,A231-($D$7-$D$3)/401,A231),A231),IF(MAX(J$58:J231)&lt;0.99*$B$10*(A231^$K$49*(K231-A231))^(1/(1+$K$49))*($K$49^(1/(1+$K$49))),$A231+($D$7-$D$3)/401,IF(J231/A231&gt;1.01*$D$10,$A231-($D$7-$D$3)/401,A231))))</f>
        <v>451.43500623441497</v>
      </c>
      <c r="B232" s="6">
        <f t="shared" si="58"/>
        <v>454.30501870324491</v>
      </c>
      <c r="C232" s="6">
        <f t="shared" si="74"/>
        <v>0.33210331113413405</v>
      </c>
      <c r="D232" s="6">
        <f t="shared" si="75"/>
        <v>3417.8486434103615</v>
      </c>
      <c r="E232" s="33">
        <f t="shared" si="59"/>
        <v>1.8063454546737624E-2</v>
      </c>
      <c r="F232" s="6">
        <f t="shared" si="60"/>
        <v>68763.041445299939</v>
      </c>
      <c r="G232" s="6">
        <f t="shared" si="61"/>
        <v>4215169.187655868</v>
      </c>
      <c r="H232" s="33">
        <f t="shared" si="76"/>
        <v>2.3922693594184267E-3</v>
      </c>
      <c r="I232" s="33">
        <f t="shared" si="77"/>
        <v>2.9704876852668213E-4</v>
      </c>
      <c r="J232" s="6">
        <f t="shared" si="78"/>
        <v>399.85733051976052</v>
      </c>
      <c r="K232" s="38">
        <f>IF(J232&lt;$B$10*(A231^$K$49*(MAX(K$58:K231)-A231))^(1/(1+$K$49))*($K$49^(1/(1+$K$49))),IF(J232/A232&gt;D$10,IF(MAX(J$58:J231)&lt;0.99*$B$10*(A231^$K$49*(K231-A231))^(1/(1+$K$49))*($K$49^(1/(1+$K$49))),MAX(K$58:K231),((J232/$B$10)^(1+$K$49)/(A232^($K$49)*$K$49))+A232),MAX(K$58:K231)),((J232/$B$10)^(1+$K$49)/(A232^($K$49)*$K$49))+A232)</f>
        <v>649.54132144209075</v>
      </c>
      <c r="L232" s="33">
        <f>IF(K232&lt;K231,AE231*(MAX(Z$58:Z231)-J231/A231)/(J231/A231/D$10-1)/(1+1*(MAX(Z$58:Z231)-J231/A231)/(J231/A231/D$10-1))+B$3-B$4,AE231*(J232/A232/B$10)/(C$27+J232/A232/B$10))</f>
        <v>-9.7116290226962089E-3</v>
      </c>
      <c r="M232" s="45">
        <f t="shared" si="79"/>
        <v>-3.4438578447023266E-3</v>
      </c>
      <c r="N232" s="46">
        <f t="shared" si="80"/>
        <v>8.0338196119935004E-3</v>
      </c>
      <c r="O232" s="37"/>
      <c r="P232" s="37">
        <f t="shared" si="81"/>
        <v>2.4518924455169695E-3</v>
      </c>
      <c r="Q232" s="47">
        <f t="shared" si="62"/>
        <v>4.5899617672911733E-3</v>
      </c>
      <c r="R232" s="6">
        <f t="shared" si="82"/>
        <v>1.6016811322830018</v>
      </c>
      <c r="S232" s="6">
        <f t="shared" si="63"/>
        <v>1.5859550458504301</v>
      </c>
      <c r="T232" s="6">
        <f t="shared" si="83"/>
        <v>6.9262063515367457E-3</v>
      </c>
      <c r="U232" s="48">
        <f t="shared" si="84"/>
        <v>6.6178080326915328E-3</v>
      </c>
      <c r="V232" s="6">
        <f t="shared" si="85"/>
        <v>8.8529524363767237E-3</v>
      </c>
      <c r="W232" s="6">
        <f t="shared" si="86"/>
        <v>1.1161687886888972E-2</v>
      </c>
      <c r="X232" s="30">
        <f t="shared" si="64"/>
        <v>454.30501870324491</v>
      </c>
      <c r="Y232">
        <f t="shared" si="65"/>
        <v>399.85733051976052</v>
      </c>
      <c r="Z232" s="49">
        <f t="shared" si="66"/>
        <v>0.88574728365688171</v>
      </c>
      <c r="AA232" s="46">
        <f t="shared" si="67"/>
        <v>1.6554487029678502</v>
      </c>
      <c r="AB232" s="46">
        <f t="shared" si="68"/>
        <v>-5.3767570684848387E-2</v>
      </c>
      <c r="AC232" s="51">
        <f>IF(R$58&gt;=AA$58,B$10,IF(K232&lt;K231,(Z232-D$10)*(1+1.25*(D$10-Z232)/MAX(Z$58:Z232)*B$10)+D$10,B$10))</f>
        <v>1.3370827491589099</v>
      </c>
      <c r="AD232" s="36">
        <f t="shared" si="69"/>
        <v>1.3999769017118717</v>
      </c>
      <c r="AE232" s="50">
        <f t="shared" si="70"/>
        <v>-9.8135661499097013E-2</v>
      </c>
      <c r="AF232" s="46">
        <f t="shared" si="71"/>
        <v>1.1161687886888972E-2</v>
      </c>
      <c r="AG232" s="50">
        <f t="shared" si="72"/>
        <v>454.30501870324491</v>
      </c>
      <c r="AH232" s="6">
        <f t="shared" si="73"/>
        <v>6.9262063515367457E-3</v>
      </c>
      <c r="AI232" s="6"/>
      <c r="AJ232" s="6"/>
    </row>
    <row r="233" spans="1:36">
      <c r="A233" s="6">
        <f>IF(J232/A232&lt;=0.99*$B$10,IF(A232&gt;A231,IF(D$5&gt;0,$A232+($D$7-$D$3)/401,IF(J232/A232&gt;1.01*D$10,A232-($D$7-$D$3)/401,A232)),IF(D$5&lt;0,$A232+($D$7-$D$3)/401,IF(J232/A232&gt;1.01*D$10,A232-($D$7-$D$3)/401,A232))),IF(K232&gt;$B$6,IF(B$10&gt;D$10,IF(J232/A232&gt;1.01*D$10,A232-($D$7-$D$3)/401,A232),A232),IF(MAX(J$58:J232)&lt;0.99*$B$10*(A232^$K$49*(K232-A232))^(1/(1+$K$49))*($K$49^(1/(1+$K$49))),$A232+($D$7-$D$3)/401,IF(J232/A232&gt;1.01*$D$10,$A232-($D$7-$D$3)/401,A232))))</f>
        <v>452.3078241895272</v>
      </c>
      <c r="B233" s="6">
        <f t="shared" si="58"/>
        <v>456.92347256858159</v>
      </c>
      <c r="C233" s="6">
        <f t="shared" si="74"/>
        <v>0.33381369497717717</v>
      </c>
      <c r="D233" s="6">
        <f t="shared" si="75"/>
        <v>3457.3443829859693</v>
      </c>
      <c r="E233" s="33">
        <f t="shared" si="59"/>
        <v>1.8063701089546826E-2</v>
      </c>
      <c r="F233" s="6">
        <f t="shared" si="60"/>
        <v>68895.861568903973</v>
      </c>
      <c r="G233" s="6">
        <f t="shared" si="61"/>
        <v>4221841.0081047462</v>
      </c>
      <c r="H233" s="33">
        <f t="shared" si="76"/>
        <v>2.4016739691765034E-3</v>
      </c>
      <c r="I233" s="33">
        <f t="shared" si="77"/>
        <v>3.0017207056726381E-4</v>
      </c>
      <c r="J233" s="6">
        <f t="shared" si="78"/>
        <v>401.79739923147503</v>
      </c>
      <c r="K233" s="38">
        <f>IF(J233&lt;$B$10*(A232^$K$49*(MAX(K$58:K232)-A232))^(1/(1+$K$49))*($K$49^(1/(1+$K$49))),IF(J233/A233&gt;D$10,IF(MAX(J$58:J232)&lt;0.99*$B$10*(A232^$K$49*(K232-A232))^(1/(1+$K$49))*($K$49^(1/(1+$K$49))),MAX(K$58:K232),((J233/$B$10)^(1+$K$49)/(A233^($K$49)*$K$49))+A233),MAX(K$58:K232)),((J233/$B$10)^(1+$K$49)/(A233^($K$49)*$K$49))+A233)</f>
        <v>651.95518381039994</v>
      </c>
      <c r="L233" s="33">
        <f>IF(K233&lt;K232,AE232*(MAX(Z$58:Z232)-J232/A232)/(J232/A232/D$10-1)/(1+1*(MAX(Z$58:Z232)-J232/A232)/(J232/A232/D$10-1))+B$3-B$4,AE232*(J233/A233/B$10)/(C$27+J233/A233/B$10))</f>
        <v>-9.7832244658846122E-3</v>
      </c>
      <c r="M233" s="45">
        <f t="shared" si="79"/>
        <v>-3.4801473887519888E-3</v>
      </c>
      <c r="N233" s="46">
        <f t="shared" si="80"/>
        <v>8.0723970012205968E-3</v>
      </c>
      <c r="O233" s="37"/>
      <c r="P233" s="37">
        <f t="shared" si="81"/>
        <v>2.4634818215084043E-3</v>
      </c>
      <c r="Q233" s="47">
        <f t="shared" si="62"/>
        <v>4.5922496124686085E-3</v>
      </c>
      <c r="R233" s="6">
        <f t="shared" si="82"/>
        <v>1.601658905399687</v>
      </c>
      <c r="S233" s="6">
        <f t="shared" si="63"/>
        <v>1.5859333999091949</v>
      </c>
      <c r="T233" s="6">
        <f t="shared" si="83"/>
        <v>6.9398548728437344E-3</v>
      </c>
      <c r="U233" s="48">
        <f t="shared" si="84"/>
        <v>6.6864383628624869E-3</v>
      </c>
      <c r="V233" s="6">
        <f t="shared" si="85"/>
        <v>8.9296342133397353E-3</v>
      </c>
      <c r="W233" s="6">
        <f t="shared" si="86"/>
        <v>1.1242919170954314E-2</v>
      </c>
      <c r="X233" s="30">
        <f t="shared" si="64"/>
        <v>456.92347256858159</v>
      </c>
      <c r="Y233">
        <f t="shared" si="65"/>
        <v>401.79739923147503</v>
      </c>
      <c r="Z233" s="49">
        <f t="shared" si="66"/>
        <v>0.88832732432042305</v>
      </c>
      <c r="AA233" s="46">
        <f t="shared" si="67"/>
        <v>1.6553962630944303</v>
      </c>
      <c r="AB233" s="46">
        <f t="shared" si="68"/>
        <v>-5.3737357694743304E-2</v>
      </c>
      <c r="AC233" s="51">
        <f>IF(R$58&gt;=AA$58,B$10,IF(K233&lt;K232,(Z233-D$10)*(1+1.25*(D$10-Z233)/MAX(Z$58:Z233)*B$10)+D$10,B$10))</f>
        <v>1.3370827491589099</v>
      </c>
      <c r="AD233" s="36">
        <f t="shared" si="69"/>
        <v>1.3975081561726117</v>
      </c>
      <c r="AE233" s="50">
        <f t="shared" si="70"/>
        <v>-9.8599990747512259E-2</v>
      </c>
      <c r="AF233" s="46">
        <f t="shared" si="71"/>
        <v>1.1242919170954314E-2</v>
      </c>
      <c r="AG233" s="50">
        <f t="shared" si="72"/>
        <v>456.92347256858159</v>
      </c>
      <c r="AH233" s="6">
        <f t="shared" si="73"/>
        <v>6.9398548728437344E-3</v>
      </c>
      <c r="AI233" s="6"/>
      <c r="AJ233" s="6"/>
    </row>
    <row r="234" spans="1:36">
      <c r="A234" s="6">
        <f>IF(J233/A233&lt;=0.99*$B$10,IF(A233&gt;A232,IF(D$5&gt;0,$A233+($D$7-$D$3)/401,IF(J233/A233&gt;1.01*D$10,A233-($D$7-$D$3)/401,A233)),IF(D$5&lt;0,$A233+($D$7-$D$3)/401,IF(J233/A233&gt;1.01*D$10,A233-($D$7-$D$3)/401,A233))),IF(K233&gt;$B$6,IF(B$10&gt;D$10,IF(J233/A233&gt;1.01*D$10,A233-($D$7-$D$3)/401,A233),A233),IF(MAX(J$58:J233)&lt;0.99*$B$10*(A233^$K$49*(K233-A233))^(1/(1+$K$49))*($K$49^(1/(1+$K$49))),$A233+($D$7-$D$3)/401,IF(J233/A233&gt;1.01*$D$10,$A233-($D$7-$D$3)/401,A233))))</f>
        <v>453.18064214463942</v>
      </c>
      <c r="B234" s="6">
        <f t="shared" si="58"/>
        <v>459.54192643391826</v>
      </c>
      <c r="C234" s="6">
        <f t="shared" si="74"/>
        <v>0.33551242258607494</v>
      </c>
      <c r="D234" s="6">
        <f t="shared" si="75"/>
        <v>3496.9777362149971</v>
      </c>
      <c r="E234" s="33">
        <f t="shared" si="59"/>
        <v>1.8063942384418229E-2</v>
      </c>
      <c r="F234" s="6">
        <f t="shared" si="60"/>
        <v>69028.681692508006</v>
      </c>
      <c r="G234" s="6">
        <f t="shared" si="61"/>
        <v>4228512.8285536245</v>
      </c>
      <c r="H234" s="33">
        <f t="shared" si="76"/>
        <v>2.4110481545885293E-3</v>
      </c>
      <c r="I234" s="33">
        <f t="shared" si="77"/>
        <v>3.0330130203705332E-4</v>
      </c>
      <c r="J234" s="6">
        <f t="shared" si="78"/>
        <v>403.73492697287958</v>
      </c>
      <c r="K234" s="38">
        <f>IF(J234&lt;$B$10*(A233^$K$49*(MAX(K$58:K233)-A233))^(1/(1+$K$49))*($K$49^(1/(1+$K$49))),IF(J234/A234&gt;D$10,IF(MAX(J$58:J233)&lt;0.99*$B$10*(A233^$K$49*(K233-A233))^(1/(1+$K$49))*($K$49^(1/(1+$K$49))),MAX(K$58:K233),((J234/$B$10)^(1+$K$49)/(A234^($K$49)*$K$49))+A234),MAX(K$58:K233)),((J234/$B$10)^(1+$K$49)/(A234^($K$49)*$K$49))+A234)</f>
        <v>654.36986898470752</v>
      </c>
      <c r="L234" s="33">
        <f>IF(K234&lt;K233,AE233*(MAX(Z$58:Z233)-J233/A233)/(J233/A233/D$10-1)/(1+1*(MAX(Z$58:Z233)-J233/A233)/(J233/A233/D$10-1))+B$3-B$4,AE233*(J234/A234/B$10)/(C$27+J234/A234/B$10))</f>
        <v>-9.8550542270039957E-3</v>
      </c>
      <c r="M234" s="45">
        <f t="shared" si="79"/>
        <v>-3.5165806689421318E-3</v>
      </c>
      <c r="N234" s="46">
        <f t="shared" si="80"/>
        <v>8.1108448986394917E-3</v>
      </c>
      <c r="O234" s="37"/>
      <c r="P234" s="37">
        <f t="shared" si="81"/>
        <v>2.4750488550497034E-3</v>
      </c>
      <c r="Q234" s="47">
        <f t="shared" si="62"/>
        <v>4.5942642296973599E-3</v>
      </c>
      <c r="R234" s="6">
        <f t="shared" si="82"/>
        <v>1.6016371522277812</v>
      </c>
      <c r="S234" s="6">
        <f t="shared" si="63"/>
        <v>1.5859122152980154</v>
      </c>
      <c r="T234" s="6">
        <f t="shared" si="83"/>
        <v>6.953212691766469E-3</v>
      </c>
      <c r="U234" s="48">
        <f t="shared" si="84"/>
        <v>6.7553506390646166E-3</v>
      </c>
      <c r="V234" s="6">
        <f t="shared" si="85"/>
        <v>9.0065630572138452E-3</v>
      </c>
      <c r="W234" s="6">
        <f t="shared" si="86"/>
        <v>1.1324300621136001E-2</v>
      </c>
      <c r="X234" s="30">
        <f t="shared" si="64"/>
        <v>459.54192643391826</v>
      </c>
      <c r="Y234">
        <f t="shared" si="65"/>
        <v>403.73492697287958</v>
      </c>
      <c r="Z234" s="49">
        <f t="shared" si="66"/>
        <v>0.89089181978788379</v>
      </c>
      <c r="AA234" s="46">
        <f t="shared" si="67"/>
        <v>1.6553439259730469</v>
      </c>
      <c r="AB234" s="46">
        <f t="shared" si="68"/>
        <v>-5.3706773745265668E-2</v>
      </c>
      <c r="AC234" s="51">
        <f>IF(R$58&gt;=AA$58,B$10,IF(K234&lt;K233,(Z234-D$10)*(1+1.25*(D$10-Z234)/MAX(Z$58:Z234)*B$10)+D$10,B$10))</f>
        <v>1.3370827491589099</v>
      </c>
      <c r="AD234" s="36">
        <f t="shared" si="69"/>
        <v>1.395055881492157</v>
      </c>
      <c r="AE234" s="50">
        <f t="shared" si="70"/>
        <v>-9.9065954191395397E-2</v>
      </c>
      <c r="AF234" s="46">
        <f t="shared" si="71"/>
        <v>1.1324300621136001E-2</v>
      </c>
      <c r="AG234" s="50">
        <f t="shared" si="72"/>
        <v>459.54192643391826</v>
      </c>
      <c r="AH234" s="6">
        <f t="shared" si="73"/>
        <v>6.953212691766469E-3</v>
      </c>
      <c r="AI234" s="6"/>
      <c r="AJ234" s="6"/>
    </row>
    <row r="235" spans="1:36">
      <c r="A235" s="6">
        <f>IF(J234/A234&lt;=0.99*$B$10,IF(A234&gt;A233,IF(D$5&gt;0,$A234+($D$7-$D$3)/401,IF(J234/A234&gt;1.01*D$10,A234-($D$7-$D$3)/401,A234)),IF(D$5&lt;0,$A234+($D$7-$D$3)/401,IF(J234/A234&gt;1.01*D$10,A234-($D$7-$D$3)/401,A234))),IF(K234&gt;$B$6,IF(B$10&gt;D$10,IF(J234/A234&gt;1.01*D$10,A234-($D$7-$D$3)/401,A234),A234),IF(MAX(J$58:J234)&lt;0.99*$B$10*(A234^$K$49*(K234-A234))^(1/(1+$K$49))*($K$49^(1/(1+$K$49))),$A234+($D$7-$D$3)/401,IF(J234/A234&gt;1.01*$D$10,$A234-($D$7-$D$3)/401,A234))))</f>
        <v>454.05346009975165</v>
      </c>
      <c r="B235" s="6">
        <f t="shared" si="58"/>
        <v>462.16038029925494</v>
      </c>
      <c r="C235" s="6">
        <f t="shared" si="74"/>
        <v>0.33719954534923874</v>
      </c>
      <c r="D235" s="6">
        <f t="shared" si="75"/>
        <v>3536.7472783149865</v>
      </c>
      <c r="E235" s="33">
        <f t="shared" si="59"/>
        <v>1.8064178449572827E-2</v>
      </c>
      <c r="F235" s="6">
        <f t="shared" si="60"/>
        <v>69161.501816112039</v>
      </c>
      <c r="G235" s="6">
        <f t="shared" si="61"/>
        <v>4235184.6490025017</v>
      </c>
      <c r="H235" s="33">
        <f t="shared" si="76"/>
        <v>2.4203921599407984E-3</v>
      </c>
      <c r="I235" s="33">
        <f t="shared" si="77"/>
        <v>3.0643633190945038E-4</v>
      </c>
      <c r="J235" s="6">
        <f t="shared" si="78"/>
        <v>405.66994008646418</v>
      </c>
      <c r="K235" s="38">
        <f>IF(J235&lt;$B$10*(A234^$K$49*(MAX(K$58:K234)-A234))^(1/(1+$K$49))*($K$49^(1/(1+$K$49))),IF(J235/A235&gt;D$10,IF(MAX(J$58:J234)&lt;0.99*$B$10*(A234^$K$49*(K234-A234))^(1/(1+$K$49))*($K$49^(1/(1+$K$49))),MAX(K$58:K234),((J235/$B$10)^(1+$K$49)/(A235^($K$49)*$K$49))+A235),MAX(K$58:K234)),((J235/$B$10)^(1+$K$49)/(A235^($K$49)*$K$49))+A235)</f>
        <v>656.78536215969984</v>
      </c>
      <c r="L235" s="33">
        <f>IF(K235&lt;K234,AE234*(MAX(Z$58:Z234)-J234/A234)/(J234/A234/D$10-1)/(1+1*(MAX(Z$58:Z234)-J234/A234)/(J234/A234/D$10-1))+B$3-B$4,AE234*(J235/A235/B$10)/(C$27+J235/A235/B$10))</f>
        <v>-9.9271195984342916E-3</v>
      </c>
      <c r="M235" s="45">
        <f t="shared" si="79"/>
        <v>-3.5531574053464417E-3</v>
      </c>
      <c r="N235" s="46">
        <f t="shared" si="80"/>
        <v>8.1491639754706826E-3</v>
      </c>
      <c r="O235" s="37"/>
      <c r="P235" s="37">
        <f t="shared" si="81"/>
        <v>2.4865936321204016E-3</v>
      </c>
      <c r="Q235" s="47">
        <f t="shared" si="62"/>
        <v>4.5960065701242409E-3</v>
      </c>
      <c r="R235" s="6">
        <f t="shared" si="82"/>
        <v>1.6016158710867512</v>
      </c>
      <c r="S235" s="6">
        <f t="shared" si="63"/>
        <v>1.5858914903802823</v>
      </c>
      <c r="T235" s="6">
        <f t="shared" si="83"/>
        <v>6.9662808285354321E-3</v>
      </c>
      <c r="U235" s="48">
        <f t="shared" si="84"/>
        <v>6.8245451344610521E-3</v>
      </c>
      <c r="V235" s="6">
        <f t="shared" si="85"/>
        <v>9.0837394740090564E-3</v>
      </c>
      <c r="W235" s="6">
        <f t="shared" si="86"/>
        <v>1.1405833083520868E-2</v>
      </c>
      <c r="X235" s="30">
        <f t="shared" si="64"/>
        <v>462.16038029925494</v>
      </c>
      <c r="Y235">
        <f t="shared" si="65"/>
        <v>405.66994008646418</v>
      </c>
      <c r="Z235" s="49">
        <f t="shared" si="66"/>
        <v>0.8934409177222038</v>
      </c>
      <c r="AA235" s="46">
        <f t="shared" si="67"/>
        <v>1.6552916912050466</v>
      </c>
      <c r="AB235" s="46">
        <f t="shared" si="68"/>
        <v>-5.3675820118295414E-2</v>
      </c>
      <c r="AC235" s="51">
        <f>IF(R$58&gt;=AA$58,B$10,IF(K235&lt;K234,(Z235-D$10)*(1+1.25*(D$10-Z235)/MAX(Z$58:Z235)*B$10)+D$10,B$10))</f>
        <v>1.3370827491589099</v>
      </c>
      <c r="AD235" s="36">
        <f t="shared" si="69"/>
        <v>1.3926199364086382</v>
      </c>
      <c r="AE235" s="50">
        <f t="shared" si="70"/>
        <v>-9.9533558651481072E-2</v>
      </c>
      <c r="AF235" s="46">
        <f t="shared" si="71"/>
        <v>1.1405833083520868E-2</v>
      </c>
      <c r="AG235" s="50">
        <f t="shared" si="72"/>
        <v>462.16038029925494</v>
      </c>
      <c r="AH235" s="6">
        <f t="shared" si="73"/>
        <v>6.9662808285354321E-3</v>
      </c>
      <c r="AI235" s="6"/>
      <c r="AJ235" s="6"/>
    </row>
    <row r="236" spans="1:36">
      <c r="A236" s="6">
        <f>IF(J235/A235&lt;=0.99*$B$10,IF(A235&gt;A234,IF(D$5&gt;0,$A235+($D$7-$D$3)/401,IF(J235/A235&gt;1.01*D$10,A235-($D$7-$D$3)/401,A235)),IF(D$5&lt;0,$A235+($D$7-$D$3)/401,IF(J235/A235&gt;1.01*D$10,A235-($D$7-$D$3)/401,A235))),IF(K235&gt;$B$6,IF(B$10&gt;D$10,IF(J235/A235&gt;1.01*D$10,A235-($D$7-$D$3)/401,A235),A235),IF(MAX(J$58:J235)&lt;0.99*$B$10*(A235^$K$49*(K235-A235))^(1/(1+$K$49))*($K$49^(1/(1+$K$49))),$A235+($D$7-$D$3)/401,IF(J235/A235&gt;1.01*$D$10,$A235-($D$7-$D$3)/401,A235))))</f>
        <v>454.92627805486387</v>
      </c>
      <c r="B236" s="6">
        <f t="shared" si="58"/>
        <v>464.77883416459161</v>
      </c>
      <c r="C236" s="6">
        <f t="shared" si="74"/>
        <v>0.33887511621676653</v>
      </c>
      <c r="D236" s="6">
        <f t="shared" si="75"/>
        <v>3576.6516000584329</v>
      </c>
      <c r="E236" s="33">
        <f t="shared" si="59"/>
        <v>1.806440930305039E-2</v>
      </c>
      <c r="F236" s="6">
        <f t="shared" si="60"/>
        <v>69294.321939716072</v>
      </c>
      <c r="G236" s="6">
        <f t="shared" si="61"/>
        <v>4241856.469451379</v>
      </c>
      <c r="H236" s="33">
        <f t="shared" si="76"/>
        <v>2.429706226745505E-3</v>
      </c>
      <c r="I236" s="33">
        <f t="shared" si="77"/>
        <v>3.0957703100134988E-4</v>
      </c>
      <c r="J236" s="6">
        <f t="shared" si="78"/>
        <v>407.60246463115146</v>
      </c>
      <c r="K236" s="38">
        <f>IF(J236&lt;$B$10*(A235^$K$49*(MAX(K$58:K235)-A235))^(1/(1+$K$49))*($K$49^(1/(1+$K$49))),IF(J236/A236&gt;D$10,IF(MAX(J$58:J235)&lt;0.99*$B$10*(A235^$K$49*(K235-A235))^(1/(1+$K$49))*($K$49^(1/(1+$K$49))),MAX(K$58:K235),((J236/$B$10)^(1+$K$49)/(A236^($K$49)*$K$49))+A236),MAX(K$58:K235)),((J236/$B$10)^(1+$K$49)/(A236^($K$49)*$K$49))+A236)</f>
        <v>659.2016489078211</v>
      </c>
      <c r="L236" s="33">
        <f>IF(K236&lt;K235,AE235*(MAX(Z$58:Z235)-J235/A235)/(J235/A235/D$10-1)/(1+1*(MAX(Z$58:Z235)-J235/A235)/(J235/A235/D$10-1))+B$3-B$4,AE235*(J236/A236/B$10)/(C$27+J236/A236/B$10))</f>
        <v>-9.9994218892590532E-3</v>
      </c>
      <c r="M236" s="45">
        <f t="shared" si="79"/>
        <v>-3.58987732795463E-3</v>
      </c>
      <c r="N236" s="46">
        <f t="shared" si="80"/>
        <v>8.187354902841731E-3</v>
      </c>
      <c r="O236" s="37"/>
      <c r="P236" s="37">
        <f t="shared" si="81"/>
        <v>2.4981162382046807E-3</v>
      </c>
      <c r="Q236" s="47">
        <f t="shared" si="62"/>
        <v>4.5974775748871006E-3</v>
      </c>
      <c r="R236" s="6">
        <f t="shared" si="82"/>
        <v>1.6015950603133957</v>
      </c>
      <c r="S236" s="6">
        <f t="shared" si="63"/>
        <v>1.585871223536266</v>
      </c>
      <c r="T236" s="6">
        <f t="shared" si="83"/>
        <v>6.979060293044374E-3</v>
      </c>
      <c r="U236" s="48">
        <f t="shared" si="84"/>
        <v>6.8940221491358526E-3</v>
      </c>
      <c r="V236" s="6">
        <f t="shared" si="85"/>
        <v>9.1611639934813353E-3</v>
      </c>
      <c r="W236" s="6">
        <f t="shared" si="86"/>
        <v>1.1487517424496127E-2</v>
      </c>
      <c r="X236" s="30">
        <f t="shared" si="64"/>
        <v>464.77883416459161</v>
      </c>
      <c r="Y236">
        <f t="shared" si="65"/>
        <v>407.60246463115146</v>
      </c>
      <c r="Z236" s="49">
        <f t="shared" si="66"/>
        <v>0.89597476402977716</v>
      </c>
      <c r="AA236" s="46">
        <f t="shared" si="67"/>
        <v>1.6552395583940862</v>
      </c>
      <c r="AB236" s="46">
        <f t="shared" si="68"/>
        <v>-5.3644498080690495E-2</v>
      </c>
      <c r="AC236" s="51">
        <f>IF(R$58&gt;=AA$58,B$10,IF(K236&lt;K235,(Z236-D$10)*(1+1.25*(D$10-Z236)/MAX(Z$58:Z236)*B$10)+D$10,B$10))</f>
        <v>1.3370827491589099</v>
      </c>
      <c r="AD236" s="36">
        <f t="shared" si="69"/>
        <v>1.3902001805992377</v>
      </c>
      <c r="AE236" s="50">
        <f t="shared" si="70"/>
        <v>-0.10000281111318139</v>
      </c>
      <c r="AF236" s="46">
        <f t="shared" si="71"/>
        <v>1.1487517424496127E-2</v>
      </c>
      <c r="AG236" s="50">
        <f t="shared" si="72"/>
        <v>464.77883416459161</v>
      </c>
      <c r="AH236" s="6">
        <f t="shared" si="73"/>
        <v>6.979060293044374E-3</v>
      </c>
      <c r="AI236" s="6"/>
      <c r="AJ236" s="6"/>
    </row>
    <row r="237" spans="1:36">
      <c r="A237" s="6">
        <f>IF(J236/A236&lt;=0.99*$B$10,IF(A236&gt;A235,IF(D$5&gt;0,$A236+($D$7-$D$3)/401,IF(J236/A236&gt;1.01*D$10,A236-($D$7-$D$3)/401,A236)),IF(D$5&lt;0,$A236+($D$7-$D$3)/401,IF(J236/A236&gt;1.01*D$10,A236-($D$7-$D$3)/401,A236))),IF(K236&gt;$B$6,IF(B$10&gt;D$10,IF(J236/A236&gt;1.01*D$10,A236-($D$7-$D$3)/401,A236),A236),IF(MAX(J$58:J236)&lt;0.99*$B$10*(A236^$K$49*(K236-A236))^(1/(1+$K$49))*($K$49^(1/(1+$K$49))),$A236+($D$7-$D$3)/401,IF(J236/A236&gt;1.01*$D$10,$A236-($D$7-$D$3)/401,A236))))</f>
        <v>455.7990960099761</v>
      </c>
      <c r="B237" s="6">
        <f t="shared" si="58"/>
        <v>467.39728802992829</v>
      </c>
      <c r="C237" s="6">
        <f t="shared" si="74"/>
        <v>0.34053918962330471</v>
      </c>
      <c r="D237" s="6">
        <f t="shared" si="75"/>
        <v>3616.689307693749</v>
      </c>
      <c r="E237" s="33">
        <f t="shared" si="59"/>
        <v>1.8064634962707847E-2</v>
      </c>
      <c r="F237" s="6">
        <f t="shared" si="60"/>
        <v>69427.142063320105</v>
      </c>
      <c r="G237" s="6">
        <f t="shared" si="61"/>
        <v>4248528.2899002582</v>
      </c>
      <c r="H237" s="33">
        <f t="shared" si="76"/>
        <v>2.4389905937686959E-3</v>
      </c>
      <c r="I237" s="33">
        <f t="shared" si="77"/>
        <v>3.1272327195533281E-4</v>
      </c>
      <c r="J237" s="6">
        <f t="shared" si="78"/>
        <v>409.53252638368588</v>
      </c>
      <c r="K237" s="38">
        <f>IF(J237&lt;$B$10*(A236^$K$49*(MAX(K$58:K236)-A236))^(1/(1+$K$49))*($K$49^(1/(1+$K$49))),IF(J237/A237&gt;D$10,IF(MAX(J$58:J236)&lt;0.99*$B$10*(A236^$K$49*(K236-A236))^(1/(1+$K$49))*($K$49^(1/(1+$K$49))),MAX(K$58:K236),((J237/$B$10)^(1+$K$49)/(A237^($K$49)*$K$49))+A237),MAX(K$58:K236)),((J237/$B$10)^(1+$K$49)/(A237^($K$49)*$K$49))+A237)</f>
        <v>661.6187151687185</v>
      </c>
      <c r="L237" s="33">
        <f>IF(K237&lt;K236,AE236*(MAX(Z$58:Z236)-J236/A236)/(J236/A236/D$10-1)/(1+1*(MAX(Z$58:Z236)-J236/A236)/(J236/A236/D$10-1))+B$3-B$4,AE236*(J237/A237/B$10)/(C$27+J237/A237/B$10))</f>
        <v>-1.0071962425333876E-2</v>
      </c>
      <c r="M237" s="45">
        <f t="shared" si="79"/>
        <v>-3.6267401765620886E-3</v>
      </c>
      <c r="N237" s="46">
        <f t="shared" si="80"/>
        <v>8.2254183515846763E-3</v>
      </c>
      <c r="O237" s="37"/>
      <c r="P237" s="37">
        <f t="shared" si="81"/>
        <v>2.509616758295165E-3</v>
      </c>
      <c r="Q237" s="47">
        <f t="shared" si="62"/>
        <v>4.5986781750225877E-3</v>
      </c>
      <c r="R237" s="6">
        <f t="shared" si="82"/>
        <v>1.6015747182619813</v>
      </c>
      <c r="S237" s="6">
        <f t="shared" si="63"/>
        <v>1.5858514131632464</v>
      </c>
      <c r="T237" s="6">
        <f t="shared" si="83"/>
        <v>6.9915520847646335E-3</v>
      </c>
      <c r="U237" s="48">
        <f t="shared" si="84"/>
        <v>6.9637820098983859E-3</v>
      </c>
      <c r="V237" s="6">
        <f t="shared" si="85"/>
        <v>9.2388371689676538E-3</v>
      </c>
      <c r="W237" s="6">
        <f t="shared" si="86"/>
        <v>1.1569354530555865E-2</v>
      </c>
      <c r="X237" s="30">
        <f t="shared" si="64"/>
        <v>467.39728802992829</v>
      </c>
      <c r="Y237">
        <f t="shared" si="65"/>
        <v>409.53252638368588</v>
      </c>
      <c r="Z237" s="49">
        <f t="shared" si="66"/>
        <v>0.89849350288031815</v>
      </c>
      <c r="AA237" s="46">
        <f t="shared" si="67"/>
        <v>1.6551875271461129</v>
      </c>
      <c r="AB237" s="46">
        <f t="shared" si="68"/>
        <v>-5.3612808884131669E-2</v>
      </c>
      <c r="AC237" s="51">
        <f>IF(R$58&gt;=AA$58,B$10,IF(K237&lt;K236,(Z237-D$10)*(1+1.25*(D$10-Z237)/MAX(Z$58:Z237)*B$10)+D$10,B$10))</f>
        <v>1.3370827491589099</v>
      </c>
      <c r="AD237" s="36">
        <f t="shared" si="69"/>
        <v>1.3877964746972371</v>
      </c>
      <c r="AE237" s="50">
        <f t="shared" si="70"/>
        <v>-0.10047371872573232</v>
      </c>
      <c r="AF237" s="46">
        <f t="shared" si="71"/>
        <v>1.1569354530555865E-2</v>
      </c>
      <c r="AG237" s="50">
        <f t="shared" si="72"/>
        <v>467.39728802992829</v>
      </c>
      <c r="AH237" s="6">
        <f t="shared" si="73"/>
        <v>6.9915520847646335E-3</v>
      </c>
      <c r="AI237" s="6"/>
      <c r="AJ237" s="6"/>
    </row>
    <row r="238" spans="1:36">
      <c r="A238" s="6">
        <f>IF(J237/A237&lt;=0.99*$B$10,IF(A237&gt;A236,IF(D$5&gt;0,$A237+($D$7-$D$3)/401,IF(J237/A237&gt;1.01*D$10,A237-($D$7-$D$3)/401,A237)),IF(D$5&lt;0,$A237+($D$7-$D$3)/401,IF(J237/A237&gt;1.01*D$10,A237-($D$7-$D$3)/401,A237))),IF(K237&gt;$B$6,IF(B$10&gt;D$10,IF(J237/A237&gt;1.01*D$10,A237-($D$7-$D$3)/401,A237),A237),IF(MAX(J$58:J237)&lt;0.99*$B$10*(A237^$K$49*(K237-A237))^(1/(1+$K$49))*($K$49^(1/(1+$K$49))),$A237+($D$7-$D$3)/401,IF(J237/A237&gt;1.01*$D$10,$A237-($D$7-$D$3)/401,A237))))</f>
        <v>456.67191396508832</v>
      </c>
      <c r="B238" s="6">
        <f t="shared" si="58"/>
        <v>470.01574189526497</v>
      </c>
      <c r="C238" s="6">
        <f t="shared" si="74"/>
        <v>0.34219182141298821</v>
      </c>
      <c r="D238" s="6">
        <f t="shared" si="75"/>
        <v>3656.8590228616677</v>
      </c>
      <c r="E238" s="33">
        <f t="shared" si="59"/>
        <v>1.8064855446217745E-2</v>
      </c>
      <c r="F238" s="6">
        <f t="shared" si="60"/>
        <v>69559.962186924138</v>
      </c>
      <c r="G238" s="6">
        <f t="shared" si="61"/>
        <v>4255200.1103491355</v>
      </c>
      <c r="H238" s="33">
        <f t="shared" si="76"/>
        <v>2.4482454970583666E-3</v>
      </c>
      <c r="I238" s="33">
        <f t="shared" si="77"/>
        <v>3.1587492922163931E-4</v>
      </c>
      <c r="J238" s="6">
        <f t="shared" si="78"/>
        <v>411.46015084010867</v>
      </c>
      <c r="K238" s="38">
        <f>IF(J238&lt;$B$10*(A237^$K$49*(MAX(K$58:K237)-A237))^(1/(1+$K$49))*($K$49^(1/(1+$K$49))),IF(J238/A238&gt;D$10,IF(MAX(J$58:J237)&lt;0.99*$B$10*(A237^$K$49*(K237-A237))^(1/(1+$K$49))*($K$49^(1/(1+$K$49))),MAX(K$58:K237),((J238/$B$10)^(1+$K$49)/(A238^($K$49)*$K$49))+A238),MAX(K$58:K237)),((J238/$B$10)^(1+$K$49)/(A238^($K$49)*$K$49))+A238)</f>
        <v>664.03654723897841</v>
      </c>
      <c r="L238" s="33">
        <f>IF(K238&lt;K237,AE237*(MAX(Z$58:Z237)-J237/A237)/(J237/A237/D$10-1)/(1+1*(MAX(Z$58:Z237)-J237/A237)/(J237/A237/D$10-1))+B$3-B$4,AE237*(J238/A238/B$10)/(C$27+J238/A238/B$10))</f>
        <v>-1.0144742549357251E-2</v>
      </c>
      <c r="M238" s="45">
        <f t="shared" si="79"/>
        <v>-3.6637457006616458E-3</v>
      </c>
      <c r="N238" s="46">
        <f t="shared" si="80"/>
        <v>8.26335499204282E-3</v>
      </c>
      <c r="O238" s="37"/>
      <c r="P238" s="37">
        <f t="shared" si="81"/>
        <v>2.5210952768966854E-3</v>
      </c>
      <c r="Q238" s="47">
        <f t="shared" si="62"/>
        <v>4.5996092913811737E-3</v>
      </c>
      <c r="R238" s="6">
        <f t="shared" si="82"/>
        <v>1.6015548433043663</v>
      </c>
      <c r="S238" s="6">
        <f t="shared" si="63"/>
        <v>1.5858320576756373</v>
      </c>
      <c r="T238" s="6">
        <f t="shared" si="83"/>
        <v>7.0037571926634314E-3</v>
      </c>
      <c r="U238" s="48">
        <f t="shared" si="84"/>
        <v>7.0338250700953215E-3</v>
      </c>
      <c r="V238" s="6">
        <f t="shared" si="85"/>
        <v>9.3167595772286321E-3</v>
      </c>
      <c r="W238" s="6">
        <f t="shared" si="86"/>
        <v>1.1651345308116443E-2</v>
      </c>
      <c r="X238" s="30">
        <f t="shared" si="64"/>
        <v>470.01574189526497</v>
      </c>
      <c r="Y238">
        <f t="shared" si="65"/>
        <v>411.46015084010867</v>
      </c>
      <c r="Z238" s="49">
        <f t="shared" si="66"/>
        <v>0.90099727672668739</v>
      </c>
      <c r="AA238" s="46">
        <f t="shared" si="67"/>
        <v>1.6551355970693493</v>
      </c>
      <c r="AB238" s="46">
        <f t="shared" si="68"/>
        <v>-5.3580753764983058E-2</v>
      </c>
      <c r="AC238" s="51">
        <f>IF(R$58&gt;=AA$58,B$10,IF(K238&lt;K237,(Z238-D$10)*(1+1.25*(D$10-Z238)/MAX(Z$58:Z238)*B$10)+D$10,B$10))</f>
        <v>1.3370827491589099</v>
      </c>
      <c r="AD238" s="36">
        <f t="shared" si="69"/>
        <v>1.3854086803076562</v>
      </c>
      <c r="AE238" s="50">
        <f t="shared" si="70"/>
        <v>-0.1009462888014109</v>
      </c>
      <c r="AF238" s="46">
        <f t="shared" si="71"/>
        <v>1.1651345308116443E-2</v>
      </c>
      <c r="AG238" s="50">
        <f t="shared" si="72"/>
        <v>470.01574189526497</v>
      </c>
      <c r="AH238" s="6">
        <f t="shared" si="73"/>
        <v>7.0037571926634314E-3</v>
      </c>
      <c r="AI238" s="6"/>
      <c r="AJ238" s="6"/>
    </row>
    <row r="239" spans="1:36">
      <c r="A239" s="6">
        <f>IF(J238/A238&lt;=0.99*$B$10,IF(A238&gt;A237,IF(D$5&gt;0,$A238+($D$7-$D$3)/401,IF(J238/A238&gt;1.01*D$10,A238-($D$7-$D$3)/401,A238)),IF(D$5&lt;0,$A238+($D$7-$D$3)/401,IF(J238/A238&gt;1.01*D$10,A238-($D$7-$D$3)/401,A238))),IF(K238&gt;$B$6,IF(B$10&gt;D$10,IF(J238/A238&gt;1.01*D$10,A238-($D$7-$D$3)/401,A238),A238),IF(MAX(J$58:J238)&lt;0.99*$B$10*(A238^$K$49*(K238-A238))^(1/(1+$K$49))*($K$49^(1/(1+$K$49))),$A238+($D$7-$D$3)/401,IF(J238/A238&gt;1.01*$D$10,$A238-($D$7-$D$3)/401,A238))))</f>
        <v>457.54473192020055</v>
      </c>
      <c r="B239" s="6">
        <f t="shared" si="58"/>
        <v>472.63419576060164</v>
      </c>
      <c r="C239" s="6">
        <f t="shared" si="74"/>
        <v>0.34383306876643677</v>
      </c>
      <c r="D239" s="6">
        <f t="shared" si="75"/>
        <v>3697.1593825073483</v>
      </c>
      <c r="E239" s="33">
        <f t="shared" si="59"/>
        <v>1.8065070771066897E-2</v>
      </c>
      <c r="F239" s="6">
        <f t="shared" si="60"/>
        <v>69692.782310528171</v>
      </c>
      <c r="G239" s="6">
        <f t="shared" si="61"/>
        <v>4261871.9307980128</v>
      </c>
      <c r="H239" s="33">
        <f t="shared" si="76"/>
        <v>2.4574711699726732E-3</v>
      </c>
      <c r="I239" s="33">
        <f t="shared" si="77"/>
        <v>3.1903187903994636E-4</v>
      </c>
      <c r="J239" s="6">
        <f t="shared" si="78"/>
        <v>413.38536321731294</v>
      </c>
      <c r="K239" s="38">
        <f>IF(J239&lt;$B$10*(A238^$K$49*(MAX(K$58:K238)-A238))^(1/(1+$K$49))*($K$49^(1/(1+$K$49))),IF(J239/A239&gt;D$10,IF(MAX(J$58:J238)&lt;0.99*$B$10*(A238^$K$49*(K238-A238))^(1/(1+$K$49))*($K$49^(1/(1+$K$49))),MAX(K$58:K238),((J239/$B$10)^(1+$K$49)/(A239^($K$49)*$K$49))+A239),MAX(K$58:K238)),((J239/$B$10)^(1+$K$49)/(A239^($K$49)*$K$49))+A239)</f>
        <v>666.45513176214195</v>
      </c>
      <c r="L239" s="33">
        <f>IF(K239&lt;K238,AE238*(MAX(Z$58:Z238)-J238/A238)/(J238/A238/D$10-1)/(1+1*(MAX(Z$58:Z238)-J238/A238)/(J238/A238/D$10-1))+B$3-B$4,AE238*(J239/A239/B$10)/(C$27+J239/A239/B$10))</f>
        <v>-1.0217763620945824E-2</v>
      </c>
      <c r="M239" s="45">
        <f t="shared" si="79"/>
        <v>-3.7008936593373679E-3</v>
      </c>
      <c r="N239" s="46">
        <f t="shared" si="80"/>
        <v>8.3011654938864466E-3</v>
      </c>
      <c r="O239" s="37"/>
      <c r="P239" s="37">
        <f t="shared" si="81"/>
        <v>2.5325518780300025E-3</v>
      </c>
      <c r="Q239" s="47">
        <f t="shared" si="62"/>
        <v>4.6002718345490787E-3</v>
      </c>
      <c r="R239" s="6">
        <f t="shared" si="82"/>
        <v>1.601535433830114</v>
      </c>
      <c r="S239" s="6">
        <f t="shared" si="63"/>
        <v>1.5858131555050934</v>
      </c>
      <c r="T239" s="6">
        <f t="shared" si="83"/>
        <v>7.015676595132571E-3</v>
      </c>
      <c r="U239" s="48">
        <f t="shared" si="84"/>
        <v>7.1041517094300568E-3</v>
      </c>
      <c r="V239" s="6">
        <f t="shared" si="85"/>
        <v>9.3949318182986012E-3</v>
      </c>
      <c r="W239" s="6">
        <f t="shared" si="86"/>
        <v>1.1733490683342791E-2</v>
      </c>
      <c r="X239" s="30">
        <f t="shared" si="64"/>
        <v>472.63419576060164</v>
      </c>
      <c r="Y239">
        <f t="shared" si="65"/>
        <v>413.38536321731294</v>
      </c>
      <c r="Z239" s="49">
        <f t="shared" si="66"/>
        <v>0.90348622632466602</v>
      </c>
      <c r="AA239" s="46">
        <f t="shared" si="67"/>
        <v>1.6550837677742731</v>
      </c>
      <c r="AB239" s="46">
        <f t="shared" si="68"/>
        <v>-5.3548333944159143E-2</v>
      </c>
      <c r="AC239" s="51">
        <f>IF(R$58&gt;=AA$58,B$10,IF(K239&lt;K238,(Z239-D$10)*(1+1.25*(D$10-Z239)/MAX(Z$58:Z239)*B$10)+D$10,B$10))</f>
        <v>1.3370827491589099</v>
      </c>
      <c r="AD239" s="36">
        <f t="shared" si="69"/>
        <v>1.383036660021536</v>
      </c>
      <c r="AE239" s="50">
        <f t="shared" si="70"/>
        <v>-0.10142052881480883</v>
      </c>
      <c r="AF239" s="46">
        <f t="shared" si="71"/>
        <v>1.1733490683342791E-2</v>
      </c>
      <c r="AG239" s="50">
        <f t="shared" si="72"/>
        <v>472.63419576060164</v>
      </c>
      <c r="AH239" s="6">
        <f t="shared" si="73"/>
        <v>7.015676595132571E-3</v>
      </c>
      <c r="AI239" s="6"/>
      <c r="AJ239" s="6"/>
    </row>
    <row r="240" spans="1:36">
      <c r="A240" s="6">
        <f>IF(J239/A239&lt;=0.99*$B$10,IF(A239&gt;A238,IF(D$5&gt;0,$A239+($D$7-$D$3)/401,IF(J239/A239&gt;1.01*D$10,A239-($D$7-$D$3)/401,A239)),IF(D$5&lt;0,$A239+($D$7-$D$3)/401,IF(J239/A239&gt;1.01*D$10,A239-($D$7-$D$3)/401,A239))),IF(K239&gt;$B$6,IF(B$10&gt;D$10,IF(J239/A239&gt;1.01*D$10,A239-($D$7-$D$3)/401,A239),A239),IF(MAX(J$58:J239)&lt;0.99*$B$10*(A239^$K$49*(K239-A239))^(1/(1+$K$49))*($K$49^(1/(1+$K$49))),$A239+($D$7-$D$3)/401,IF(J239/A239&gt;1.01*$D$10,$A239-($D$7-$D$3)/401,A239))))</f>
        <v>458.41754987531277</v>
      </c>
      <c r="B240" s="6">
        <f t="shared" si="58"/>
        <v>475.25264962593832</v>
      </c>
      <c r="C240" s="6">
        <f t="shared" si="74"/>
        <v>0.34546299012978537</v>
      </c>
      <c r="D240" s="6">
        <f t="shared" si="75"/>
        <v>3737.5890387884524</v>
      </c>
      <c r="E240" s="33">
        <f t="shared" si="59"/>
        <v>1.8065280954555112E-2</v>
      </c>
      <c r="F240" s="6">
        <f t="shared" si="60"/>
        <v>69825.602434132219</v>
      </c>
      <c r="G240" s="6">
        <f t="shared" si="61"/>
        <v>4268543.751246891</v>
      </c>
      <c r="H240" s="33">
        <f t="shared" si="76"/>
        <v>2.4666678432082386E-3</v>
      </c>
      <c r="I240" s="33">
        <f t="shared" si="77"/>
        <v>3.2219399942097292E-4</v>
      </c>
      <c r="J240" s="6">
        <f t="shared" si="78"/>
        <v>415.30818845467491</v>
      </c>
      <c r="K240" s="38">
        <f>IF(J240&lt;$B$10*(A239^$K$49*(MAX(K$58:K239)-A239))^(1/(1+$K$49))*($K$49^(1/(1+$K$49))),IF(J240/A240&gt;D$10,IF(MAX(J$58:J239)&lt;0.99*$B$10*(A239^$K$49*(K239-A239))^(1/(1+$K$49))*($K$49^(1/(1+$K$49))),MAX(K$58:K239),((J240/$B$10)^(1+$K$49)/(A240^($K$49)*$K$49))+A240),MAX(K$58:K239)),((J240/$B$10)^(1+$K$49)/(A240^($K$49)*$K$49))+A240)</f>
        <v>668.87445571899775</v>
      </c>
      <c r="L240" s="33">
        <f>IF(K240&lt;K239,AE239*(MAX(Z$58:Z239)-J239/A239)/(J239/A239/D$10-1)/(1+1*(MAX(Z$58:Z239)-J239/A239)/(J239/A239/D$10-1))+B$3-B$4,AE239*(J240/A240/B$10)/(C$27+J240/A240/B$10))</f>
        <v>-1.0291027016712756E-2</v>
      </c>
      <c r="M240" s="45">
        <f t="shared" si="79"/>
        <v>-3.7381838211604842E-3</v>
      </c>
      <c r="N240" s="46">
        <f t="shared" si="80"/>
        <v>8.3388505259372418E-3</v>
      </c>
      <c r="O240" s="37"/>
      <c r="P240" s="37">
        <f t="shared" si="81"/>
        <v>2.5439866452354985E-3</v>
      </c>
      <c r="Q240" s="47">
        <f t="shared" si="62"/>
        <v>4.6006667047767576E-3</v>
      </c>
      <c r="R240" s="6">
        <f t="shared" si="82"/>
        <v>1.6015164882465953</v>
      </c>
      <c r="S240" s="6">
        <f t="shared" si="63"/>
        <v>1.585794705100612</v>
      </c>
      <c r="T240" s="6">
        <f t="shared" si="83"/>
        <v>7.0273112599209733E-3</v>
      </c>
      <c r="U240" s="48">
        <f t="shared" si="84"/>
        <v>7.1747623337897158E-3</v>
      </c>
      <c r="V240" s="6">
        <f t="shared" si="85"/>
        <v>9.4733545153431898E-3</v>
      </c>
      <c r="W240" s="6">
        <f t="shared" si="86"/>
        <v>1.1815791601983514E-2</v>
      </c>
      <c r="X240" s="30">
        <f t="shared" si="64"/>
        <v>475.25264962593832</v>
      </c>
      <c r="Y240">
        <f t="shared" si="65"/>
        <v>415.30818845467491</v>
      </c>
      <c r="Z240" s="49">
        <f t="shared" si="66"/>
        <v>0.90596049075266993</v>
      </c>
      <c r="AA240" s="46">
        <f t="shared" si="67"/>
        <v>1.6550320388736017</v>
      </c>
      <c r="AB240" s="46">
        <f t="shared" si="68"/>
        <v>-5.3515550627006414E-2</v>
      </c>
      <c r="AC240" s="51">
        <f>IF(R$58&gt;=AA$58,B$10,IF(K240&lt;K239,(Z240-D$10)*(1+1.25*(D$10-Z240)/MAX(Z$58:Z240)*B$10)+D$10,B$10))</f>
        <v>1.3370827491589099</v>
      </c>
      <c r="AD240" s="36">
        <f t="shared" si="69"/>
        <v>1.3806802774289408</v>
      </c>
      <c r="AE240" s="50">
        <f t="shared" si="70"/>
        <v>-0.10189644640216991</v>
      </c>
      <c r="AF240" s="46">
        <f t="shared" si="71"/>
        <v>1.1815791601983514E-2</v>
      </c>
      <c r="AG240" s="50">
        <f t="shared" si="72"/>
        <v>475.25264962593832</v>
      </c>
      <c r="AH240" s="6">
        <f t="shared" si="73"/>
        <v>7.0273112599209733E-3</v>
      </c>
      <c r="AI240" s="6"/>
      <c r="AJ240" s="6"/>
    </row>
    <row r="241" spans="1:36">
      <c r="A241" s="6">
        <f>IF(J240/A240&lt;=0.99*$B$10,IF(A240&gt;A239,IF(D$5&gt;0,$A240+($D$7-$D$3)/401,IF(J240/A240&gt;1.01*D$10,A240-($D$7-$D$3)/401,A240)),IF(D$5&lt;0,$A240+($D$7-$D$3)/401,IF(J240/A240&gt;1.01*D$10,A240-($D$7-$D$3)/401,A240))),IF(K240&gt;$B$6,IF(B$10&gt;D$10,IF(J240/A240&gt;1.01*D$10,A240-($D$7-$D$3)/401,A240),A240),IF(MAX(J$58:J240)&lt;0.99*$B$10*(A240^$K$49*(K240-A240))^(1/(1+$K$49))*($K$49^(1/(1+$K$49))),$A240+($D$7-$D$3)/401,IF(J240/A240&gt;1.01*$D$10,$A240-($D$7-$D$3)/401,A240))))</f>
        <v>459.290367830425</v>
      </c>
      <c r="B241" s="6">
        <f t="shared" si="58"/>
        <v>477.87110349127499</v>
      </c>
      <c r="C241" s="6">
        <f t="shared" si="74"/>
        <v>0.34708164514572448</v>
      </c>
      <c r="D241" s="6">
        <f t="shared" si="75"/>
        <v>3778.1466589794309</v>
      </c>
      <c r="E241" s="33">
        <f t="shared" si="59"/>
        <v>1.806548601379402E-2</v>
      </c>
      <c r="F241" s="6">
        <f t="shared" si="60"/>
        <v>69958.422557736238</v>
      </c>
      <c r="G241" s="6">
        <f t="shared" si="61"/>
        <v>4275215.5716957683</v>
      </c>
      <c r="H241" s="33">
        <f t="shared" si="76"/>
        <v>2.4758357448285253E-3</v>
      </c>
      <c r="I241" s="33">
        <f t="shared" si="77"/>
        <v>3.2536117012793288E-4</v>
      </c>
      <c r="J241" s="6">
        <f t="shared" si="78"/>
        <v>417.22865121575501</v>
      </c>
      <c r="K241" s="38">
        <f>IF(J241&lt;$B$10*(A240^$K$49*(MAX(K$58:K240)-A240))^(1/(1+$K$49))*($K$49^(1/(1+$K$49))),IF(J241/A241&gt;D$10,IF(MAX(J$58:J240)&lt;0.99*$B$10*(A240^$K$49*(K240-A240))^(1/(1+$K$49))*($K$49^(1/(1+$K$49))),MAX(K$58:K240),((J241/$B$10)^(1+$K$49)/(A241^($K$49)*$K$49))+A241),MAX(K$58:K240)),((J241/$B$10)^(1+$K$49)/(A241^($K$49)*$K$49))+A241)</f>
        <v>671.29450641814242</v>
      </c>
      <c r="L241" s="33">
        <f>IF(K241&lt;K240,AE240*(MAX(Z$58:Z240)-J240/A240)/(J240/A240/D$10-1)/(1+1*(MAX(Z$58:Z240)-J240/A240)/(J240/A240/D$10-1))+B$3-B$4,AE240*(J241/A241/B$10)/(C$27+J241/A241/B$10))</f>
        <v>-1.0364534130350026E-2</v>
      </c>
      <c r="M241" s="45">
        <f t="shared" si="79"/>
        <v>-3.7756159640873932E-3</v>
      </c>
      <c r="N241" s="46">
        <f t="shared" si="80"/>
        <v>8.376410756001023E-3</v>
      </c>
      <c r="O241" s="37"/>
      <c r="P241" s="37">
        <f t="shared" si="81"/>
        <v>2.5553996615768318E-3</v>
      </c>
      <c r="Q241" s="47">
        <f t="shared" si="62"/>
        <v>4.6007947919136302E-3</v>
      </c>
      <c r="R241" s="6">
        <f t="shared" si="82"/>
        <v>1.6014980049790823</v>
      </c>
      <c r="S241" s="6">
        <f t="shared" si="63"/>
        <v>1.5857767049286242</v>
      </c>
      <c r="T241" s="6">
        <f t="shared" si="83"/>
        <v>7.0386621440738425E-3</v>
      </c>
      <c r="U241" s="48">
        <f t="shared" si="84"/>
        <v>7.2456573750795785E-3</v>
      </c>
      <c r="V241" s="6">
        <f t="shared" si="85"/>
        <v>9.5520283145242718E-3</v>
      </c>
      <c r="W241" s="6">
        <f t="shared" si="86"/>
        <v>1.1898249029215553E-2</v>
      </c>
      <c r="X241" s="30">
        <f t="shared" si="64"/>
        <v>477.87110349127499</v>
      </c>
      <c r="Y241">
        <f t="shared" si="65"/>
        <v>417.22865121575501</v>
      </c>
      <c r="Z241" s="49">
        <f t="shared" si="66"/>
        <v>0.90842020743139196</v>
      </c>
      <c r="AA241" s="46">
        <f t="shared" si="67"/>
        <v>1.6549804099822747</v>
      </c>
      <c r="AB241" s="46">
        <f t="shared" si="68"/>
        <v>-5.3482405003192346E-2</v>
      </c>
      <c r="AC241" s="51">
        <f>IF(R$58&gt;=AA$58,B$10,IF(K241&lt;K240,(Z241-D$10)*(1+1.25*(D$10-Z241)/MAX(Z$58:Z241)*B$10)+D$10,B$10))</f>
        <v>1.3370827491589099</v>
      </c>
      <c r="AD241" s="36">
        <f t="shared" si="69"/>
        <v>1.3783393971307392</v>
      </c>
      <c r="AE241" s="50">
        <f t="shared" si="70"/>
        <v>-0.10237404936078491</v>
      </c>
      <c r="AF241" s="46">
        <f t="shared" si="71"/>
        <v>1.1898249029215553E-2</v>
      </c>
      <c r="AG241" s="50">
        <f t="shared" si="72"/>
        <v>477.87110349127499</v>
      </c>
      <c r="AH241" s="6">
        <f t="shared" si="73"/>
        <v>7.0386621440738425E-3</v>
      </c>
      <c r="AI241" s="6"/>
      <c r="AJ241" s="6"/>
    </row>
    <row r="242" spans="1:36">
      <c r="A242" s="6">
        <f>IF(J241/A241&lt;=0.99*$B$10,IF(A241&gt;A240,IF(D$5&gt;0,$A241+($D$7-$D$3)/401,IF(J241/A241&gt;1.01*D$10,A241-($D$7-$D$3)/401,A241)),IF(D$5&lt;0,$A241+($D$7-$D$3)/401,IF(J241/A241&gt;1.01*D$10,A241-($D$7-$D$3)/401,A241))),IF(K241&gt;$B$6,IF(B$10&gt;D$10,IF(J241/A241&gt;1.01*D$10,A241-($D$7-$D$3)/401,A241),A241),IF(MAX(J$58:J241)&lt;0.99*$B$10*(A241^$K$49*(K241-A241))^(1/(1+$K$49))*($K$49^(1/(1+$K$49))),$A241+($D$7-$D$3)/401,IF(J241/A241&gt;1.01*$D$10,$A241-($D$7-$D$3)/401,A241))))</f>
        <v>460.16318578553722</v>
      </c>
      <c r="B242" s="6">
        <f t="shared" si="58"/>
        <v>480.48955735661167</v>
      </c>
      <c r="C242" s="6">
        <f t="shared" si="74"/>
        <v>0.34868909458652342</v>
      </c>
      <c r="D242" s="6">
        <f t="shared" si="75"/>
        <v>3818.830925372275</v>
      </c>
      <c r="E242" s="33">
        <f t="shared" si="59"/>
        <v>1.8065685965706048E-2</v>
      </c>
      <c r="F242" s="6">
        <f t="shared" si="60"/>
        <v>70091.242681340285</v>
      </c>
      <c r="G242" s="6">
        <f t="shared" si="61"/>
        <v>4281887.3921446474</v>
      </c>
      <c r="H242" s="33">
        <f t="shared" si="76"/>
        <v>2.4849751002922593E-3</v>
      </c>
      <c r="I242" s="33">
        <f t="shared" si="77"/>
        <v>3.2853327265785722E-4</v>
      </c>
      <c r="J242" s="6">
        <f t="shared" si="78"/>
        <v>419.14677589006681</v>
      </c>
      <c r="K242" s="38">
        <f>IF(J242&lt;$B$10*(A241^$K$49*(MAX(K$58:K241)-A241))^(1/(1+$K$49))*($K$49^(1/(1+$K$49))),IF(J242/A242&gt;D$10,IF(MAX(J$58:J241)&lt;0.99*$B$10*(A241^$K$49*(K241-A241))^(1/(1+$K$49))*($K$49^(1/(1+$K$49))),MAX(K$58:K241),((J242/$B$10)^(1+$K$49)/(A242^($K$49)*$K$49))+A242),MAX(K$58:K241)),((J242/$B$10)^(1+$K$49)/(A242^($K$49)*$K$49))+A242)</f>
        <v>673.71527148680229</v>
      </c>
      <c r="L242" s="33">
        <f>IF(K242&lt;K241,AE241*(MAX(Z$58:Z241)-J241/A241)/(J241/A241/D$10-1)/(1+1*(MAX(Z$58:Z241)-J241/A241)/(J241/A241/D$10-1))+B$3-B$4,AE241*(J242/A242/B$10)/(C$27+J242/A242/B$10))</f>
        <v>-1.0438286372714213E-2</v>
      </c>
      <c r="M242" s="45">
        <f t="shared" si="79"/>
        <v>-3.8131898753597628E-3</v>
      </c>
      <c r="N242" s="46">
        <f t="shared" si="80"/>
        <v>8.4138468507084958E-3</v>
      </c>
      <c r="O242" s="37"/>
      <c r="P242" s="37">
        <f t="shared" si="81"/>
        <v>2.5667910096445574E-3</v>
      </c>
      <c r="Q242" s="47">
        <f t="shared" si="62"/>
        <v>4.600656975348733E-3</v>
      </c>
      <c r="R242" s="6">
        <f t="shared" si="82"/>
        <v>1.6014799824708317</v>
      </c>
      <c r="S242" s="6">
        <f t="shared" si="63"/>
        <v>1.5857591534730746</v>
      </c>
      <c r="T242" s="6">
        <f t="shared" si="83"/>
        <v>7.0497301938787444E-3</v>
      </c>
      <c r="U242" s="48">
        <f t="shared" si="84"/>
        <v>7.3168372910649504E-3</v>
      </c>
      <c r="V242" s="6">
        <f t="shared" si="85"/>
        <v>9.6309538848722651E-3</v>
      </c>
      <c r="W242" s="6">
        <f t="shared" si="86"/>
        <v>1.1980863949498512E-2</v>
      </c>
      <c r="X242" s="30">
        <f t="shared" si="64"/>
        <v>480.48955735661167</v>
      </c>
      <c r="Y242">
        <f t="shared" si="65"/>
        <v>419.14677589006681</v>
      </c>
      <c r="Z242" s="49">
        <f t="shared" si="66"/>
        <v>0.9108655121433672</v>
      </c>
      <c r="AA242" s="46">
        <f t="shared" si="67"/>
        <v>1.6549288807174365</v>
      </c>
      <c r="AB242" s="46">
        <f t="shared" si="68"/>
        <v>-5.3448898246604815E-2</v>
      </c>
      <c r="AC242" s="51">
        <f>IF(R$58&gt;=AA$58,B$10,IF(K242&lt;K241,(Z242-D$10)*(1+1.25*(D$10-Z242)/MAX(Z$58:Z242)*B$10)+D$10,B$10))</f>
        <v>1.3370827491589099</v>
      </c>
      <c r="AD242" s="36">
        <f t="shared" si="69"/>
        <v>1.3760138847492087</v>
      </c>
      <c r="AE242" s="50">
        <f t="shared" si="70"/>
        <v>-0.10285334564844933</v>
      </c>
      <c r="AF242" s="46">
        <f t="shared" si="71"/>
        <v>1.1980863949498512E-2</v>
      </c>
      <c r="AG242" s="50">
        <f t="shared" si="72"/>
        <v>480.48955735661167</v>
      </c>
      <c r="AH242" s="6">
        <f t="shared" si="73"/>
        <v>7.0497301938787444E-3</v>
      </c>
      <c r="AI242" s="6"/>
      <c r="AJ242" s="6"/>
    </row>
    <row r="243" spans="1:36">
      <c r="A243" s="6">
        <f>IF(J242/A242&lt;=0.99*$B$10,IF(A242&gt;A241,IF(D$5&gt;0,$A242+($D$7-$D$3)/401,IF(J242/A242&gt;1.01*D$10,A242-($D$7-$D$3)/401,A242)),IF(D$5&lt;0,$A242+($D$7-$D$3)/401,IF(J242/A242&gt;1.01*D$10,A242-($D$7-$D$3)/401,A242))),IF(K242&gt;$B$6,IF(B$10&gt;D$10,IF(J242/A242&gt;1.01*D$10,A242-($D$7-$D$3)/401,A242),A242),IF(MAX(J$58:J242)&lt;0.99*$B$10*(A242^$K$49*(K242-A242))^(1/(1+$K$49))*($K$49^(1/(1+$K$49))),$A242+($D$7-$D$3)/401,IF(J242/A242&gt;1.01*$D$10,$A242-($D$7-$D$3)/401,A242))))</f>
        <v>461.03600374064945</v>
      </c>
      <c r="B243" s="6">
        <f t="shared" si="58"/>
        <v>483.10801122194835</v>
      </c>
      <c r="C243" s="6">
        <f t="shared" si="74"/>
        <v>0.35028540028900995</v>
      </c>
      <c r="D243" s="6">
        <f t="shared" si="75"/>
        <v>3859.6405351739545</v>
      </c>
      <c r="E243" s="33">
        <f t="shared" si="59"/>
        <v>1.8065880827023467E-2</v>
      </c>
      <c r="F243" s="6">
        <f t="shared" si="60"/>
        <v>70224.062804944304</v>
      </c>
      <c r="G243" s="6">
        <f t="shared" si="61"/>
        <v>4288559.2125935247</v>
      </c>
      <c r="H243" s="33">
        <f t="shared" si="76"/>
        <v>2.4940861324818766E-3</v>
      </c>
      <c r="I243" s="33">
        <f t="shared" si="77"/>
        <v>3.3171019022280353E-4</v>
      </c>
      <c r="J243" s="6">
        <f t="shared" si="78"/>
        <v>421.06258659490669</v>
      </c>
      <c r="K243" s="38">
        <f>IF(J243&lt;$B$10*(A242^$K$49*(MAX(K$58:K242)-A242))^(1/(1+$K$49))*($K$49^(1/(1+$K$49))),IF(J243/A243&gt;D$10,IF(MAX(J$58:J242)&lt;0.99*$B$10*(A242^$K$49*(K242-A242))^(1/(1+$K$49))*($K$49^(1/(1+$K$49))),MAX(K$58:K242),((J243/$B$10)^(1+$K$49)/(A243^($K$49)*$K$49))+A243),MAX(K$58:K242)),((J243/$B$10)^(1+$K$49)/(A243^($K$49)*$K$49))+A243)</f>
        <v>676.13673886191145</v>
      </c>
      <c r="L243" s="33">
        <f>IF(K243&lt;K242,AE242*(MAX(Z$58:Z242)-J242/A242)/(J242/A242/D$10-1)/(1+1*(MAX(Z$58:Z242)-J242/A242)/(J242/A242/D$10-1))+B$3-B$4,AE242*(J243/A243/B$10)/(C$27+J243/A243/B$10))</f>
        <v>-1.0512285171916375E-2</v>
      </c>
      <c r="M243" s="45">
        <f t="shared" si="79"/>
        <v>-3.8509053514067457E-3</v>
      </c>
      <c r="N243" s="46">
        <f t="shared" si="80"/>
        <v>8.4511594753637412E-3</v>
      </c>
      <c r="O243" s="37"/>
      <c r="P243" s="37">
        <f t="shared" si="81"/>
        <v>2.5781607715597127E-3</v>
      </c>
      <c r="Q243" s="47">
        <f t="shared" si="62"/>
        <v>4.6002541239569955E-3</v>
      </c>
      <c r="R243" s="6">
        <f t="shared" si="82"/>
        <v>1.6014624191831588</v>
      </c>
      <c r="S243" s="6">
        <f t="shared" si="63"/>
        <v>1.585742049235495</v>
      </c>
      <c r="T243" s="6">
        <f t="shared" si="83"/>
        <v>7.0605163448160743E-3</v>
      </c>
      <c r="U243" s="48">
        <f t="shared" si="84"/>
        <v>7.3883025652204531E-3</v>
      </c>
      <c r="V243" s="6">
        <f t="shared" si="85"/>
        <v>9.7101319181657451E-3</v>
      </c>
      <c r="W243" s="6">
        <f t="shared" si="86"/>
        <v>1.2063637366437769E-2</v>
      </c>
      <c r="X243" s="30">
        <f t="shared" si="64"/>
        <v>483.10801122194835</v>
      </c>
      <c r="Y243">
        <f t="shared" si="65"/>
        <v>421.06258659490669</v>
      </c>
      <c r="Z243" s="49">
        <f t="shared" si="66"/>
        <v>0.91329653905244812</v>
      </c>
      <c r="AA243" s="46">
        <f t="shared" si="67"/>
        <v>1.6548774506984205</v>
      </c>
      <c r="AB243" s="46">
        <f t="shared" si="68"/>
        <v>-5.3415031515261724E-2</v>
      </c>
      <c r="AC243" s="51">
        <f>IF(R$58&gt;=AA$58,B$10,IF(K243&lt;K242,(Z243-D$10)*(1+1.25*(D$10-Z243)/MAX(Z$58:Z243)*B$10)+D$10,B$10))</f>
        <v>1.3370827491589099</v>
      </c>
      <c r="AD243" s="36">
        <f t="shared" si="69"/>
        <v>1.373703606937539</v>
      </c>
      <c r="AE243" s="50">
        <f t="shared" si="70"/>
        <v>-0.10333434338298002</v>
      </c>
      <c r="AF243" s="46">
        <f t="shared" si="71"/>
        <v>1.2063637366437769E-2</v>
      </c>
      <c r="AG243" s="50">
        <f t="shared" si="72"/>
        <v>483.10801122194835</v>
      </c>
      <c r="AH243" s="6">
        <f t="shared" si="73"/>
        <v>7.0605163448160743E-3</v>
      </c>
      <c r="AI243" s="6"/>
      <c r="AJ243" s="6"/>
    </row>
    <row r="244" spans="1:36">
      <c r="A244" s="6">
        <f>IF(J243/A243&lt;=0.99*$B$10,IF(A243&gt;A242,IF(D$5&gt;0,$A243+($D$7-$D$3)/401,IF(J243/A243&gt;1.01*D$10,A243-($D$7-$D$3)/401,A243)),IF(D$5&lt;0,$A243+($D$7-$D$3)/401,IF(J243/A243&gt;1.01*D$10,A243-($D$7-$D$3)/401,A243))),IF(K243&gt;$B$6,IF(B$10&gt;D$10,IF(J243/A243&gt;1.01*D$10,A243-($D$7-$D$3)/401,A243),A243),IF(MAX(J$58:J243)&lt;0.99*$B$10*(A243^$K$49*(K243-A243))^(1/(1+$K$49))*($K$49^(1/(1+$K$49))),$A243+($D$7-$D$3)/401,IF(J243/A243&gt;1.01*$D$10,$A243-($D$7-$D$3)/401,A243))))</f>
        <v>461.90882169576167</v>
      </c>
      <c r="B244" s="6">
        <f t="shared" si="58"/>
        <v>485.72646508728502</v>
      </c>
      <c r="C244" s="6">
        <f t="shared" si="74"/>
        <v>0.35187062509147804</v>
      </c>
      <c r="D244" s="6">
        <f t="shared" si="75"/>
        <v>3900.5742004007757</v>
      </c>
      <c r="E244" s="33">
        <f t="shared" si="59"/>
        <v>1.806607061428751E-2</v>
      </c>
      <c r="F244" s="6">
        <f t="shared" si="60"/>
        <v>70356.882928548352</v>
      </c>
      <c r="G244" s="6">
        <f t="shared" si="61"/>
        <v>4295231.0330424029</v>
      </c>
      <c r="H244" s="33">
        <f t="shared" si="76"/>
        <v>2.5031690617319793E-3</v>
      </c>
      <c r="I244" s="33">
        <f t="shared" si="77"/>
        <v>3.3489180773097252E-4</v>
      </c>
      <c r="J244" s="6">
        <f t="shared" si="78"/>
        <v>422.97610717724291</v>
      </c>
      <c r="K244" s="38">
        <f>IF(J244&lt;$B$10*(A243^$K$49*(MAX(K$58:K243)-A243))^(1/(1+$K$49))*($K$49^(1/(1+$K$49))),IF(J244/A244&gt;D$10,IF(MAX(J$58:J243)&lt;0.99*$B$10*(A243^$K$49*(K243-A243))^(1/(1+$K$49))*($K$49^(1/(1+$K$49))),MAX(K$58:K243),((J244/$B$10)^(1+$K$49)/(A244^($K$49)*$K$49))+A244),MAX(K$58:K243)),((J244/$B$10)^(1+$K$49)/(A244^($K$49)*$K$49))+A244)</f>
        <v>678.55889678143876</v>
      </c>
      <c r="L244" s="33">
        <f>IF(K244&lt;K243,AE243*(MAX(Z$58:Z243)-J243/A243)/(J243/A243/D$10-1)/(1+1*(MAX(Z$58:Z243)-J243/A243)/(J243/A243/D$10-1))+B$3-B$4,AE243*(J244/A244/B$10)/(C$27+J244/A244/B$10))</f>
        <v>-1.0586531973415818E-2</v>
      </c>
      <c r="M244" s="45">
        <f t="shared" si="79"/>
        <v>-3.8887621977492979E-3</v>
      </c>
      <c r="N244" s="46">
        <f t="shared" si="80"/>
        <v>8.4883492938001466E-3</v>
      </c>
      <c r="O244" s="37"/>
      <c r="P244" s="37">
        <f t="shared" si="81"/>
        <v>2.5895090289773694E-3</v>
      </c>
      <c r="Q244" s="47">
        <f t="shared" si="62"/>
        <v>4.5995870960508483E-3</v>
      </c>
      <c r="R244" s="6">
        <f t="shared" si="82"/>
        <v>1.6014453135955053</v>
      </c>
      <c r="S244" s="6">
        <f t="shared" si="63"/>
        <v>1.5857253907350701</v>
      </c>
      <c r="T244" s="6">
        <f t="shared" si="83"/>
        <v>7.0710215215142027E-3</v>
      </c>
      <c r="U244" s="48">
        <f t="shared" si="84"/>
        <v>7.4600537065867148E-3</v>
      </c>
      <c r="V244" s="6">
        <f t="shared" si="85"/>
        <v>9.7895631288183321E-3</v>
      </c>
      <c r="W244" s="6">
        <f t="shared" si="86"/>
        <v>1.2146570302656399E-2</v>
      </c>
      <c r="X244" s="30">
        <f t="shared" si="64"/>
        <v>485.72646508728502</v>
      </c>
      <c r="Y244">
        <f t="shared" si="65"/>
        <v>422.97610717724291</v>
      </c>
      <c r="Z244" s="49">
        <f t="shared" si="66"/>
        <v>0.91571342072318773</v>
      </c>
      <c r="AA244" s="46">
        <f t="shared" si="67"/>
        <v>1.6548261195467311</v>
      </c>
      <c r="AB244" s="46">
        <f t="shared" si="68"/>
        <v>-5.338080595122574E-2</v>
      </c>
      <c r="AC244" s="51">
        <f>IF(R$58&gt;=AA$58,B$10,IF(K244&lt;K243,(Z244-D$10)*(1+1.25*(D$10-Z244)/MAX(Z$58:Z244)*B$10)+D$10,B$10))</f>
        <v>1.3370827491589099</v>
      </c>
      <c r="AD244" s="36">
        <f t="shared" si="69"/>
        <v>1.3714084313882742</v>
      </c>
      <c r="AE244" s="50">
        <f t="shared" si="70"/>
        <v>-0.10381705084178555</v>
      </c>
      <c r="AF244" s="46">
        <f t="shared" si="71"/>
        <v>1.2146570302656399E-2</v>
      </c>
      <c r="AG244" s="50">
        <f t="shared" si="72"/>
        <v>485.72646508728502</v>
      </c>
      <c r="AH244" s="6">
        <f t="shared" si="73"/>
        <v>7.0710215215142027E-3</v>
      </c>
      <c r="AI244" s="6"/>
      <c r="AJ244" s="6"/>
    </row>
    <row r="245" spans="1:36">
      <c r="A245" s="6">
        <f>IF(J244/A244&lt;=0.99*$B$10,IF(A244&gt;A243,IF(D$5&gt;0,$A244+($D$7-$D$3)/401,IF(J244/A244&gt;1.01*D$10,A244-($D$7-$D$3)/401,A244)),IF(D$5&lt;0,$A244+($D$7-$D$3)/401,IF(J244/A244&gt;1.01*D$10,A244-($D$7-$D$3)/401,A244))),IF(K244&gt;$B$6,IF(B$10&gt;D$10,IF(J244/A244&gt;1.01*D$10,A244-($D$7-$D$3)/401,A244),A244),IF(MAX(J$58:J244)&lt;0.99*$B$10*(A244^$K$49*(K244-A244))^(1/(1+$K$49))*($K$49^(1/(1+$K$49))),$A244+($D$7-$D$3)/401,IF(J244/A244&gt;1.01*$D$10,$A244-($D$7-$D$3)/401,A244))))</f>
        <v>462.7816396508739</v>
      </c>
      <c r="B245" s="6">
        <f t="shared" si="58"/>
        <v>488.3449189526217</v>
      </c>
      <c r="C245" s="6">
        <f t="shared" si="74"/>
        <v>0.35344483277249344</v>
      </c>
      <c r="D245" s="6">
        <f t="shared" si="75"/>
        <v>3941.6306477698631</v>
      </c>
      <c r="E245" s="33">
        <f t="shared" si="59"/>
        <v>1.8066255343847648E-2</v>
      </c>
      <c r="F245" s="6">
        <f t="shared" si="60"/>
        <v>70489.70305215237</v>
      </c>
      <c r="G245" s="6">
        <f t="shared" si="61"/>
        <v>4301902.8534912802</v>
      </c>
      <c r="H245" s="33">
        <f t="shared" si="76"/>
        <v>2.5122241058577769E-3</v>
      </c>
      <c r="I245" s="33">
        <f t="shared" si="77"/>
        <v>3.3807801176774787E-4</v>
      </c>
      <c r="J245" s="6">
        <f t="shared" si="78"/>
        <v>424.88736121565768</v>
      </c>
      <c r="K245" s="38">
        <f>IF(J245&lt;$B$10*(A244^$K$49*(MAX(K$58:K244)-A244))^(1/(1+$K$49))*($K$49^(1/(1+$K$49))),IF(J245/A245&gt;D$10,IF(MAX(J$58:J244)&lt;0.99*$B$10*(A244^$K$49*(K244-A244))^(1/(1+$K$49))*($K$49^(1/(1+$K$49))),MAX(K$58:K244),((J245/$B$10)^(1+$K$49)/(A245^($K$49)*$K$49))+A245),MAX(K$58:K244)),((J245/$B$10)^(1+$K$49)/(A245^($K$49)*$K$49))+A245)</f>
        <v>680.98173377595731</v>
      </c>
      <c r="L245" s="33">
        <f>IF(K245&lt;K244,AE244*(MAX(Z$58:Z244)-J244/A244)/(J244/A244/D$10-1)/(1+1*(MAX(Z$58:Z244)-J244/A244)/(J244/A244/D$10-1))+B$3-B$4,AE244*(J245/A245/B$10)/(C$27+J245/A245/B$10))</f>
        <v>-1.0661028240117259E-2</v>
      </c>
      <c r="M245" s="45">
        <f t="shared" si="79"/>
        <v>-3.9267602289065912E-3</v>
      </c>
      <c r="N245" s="46">
        <f t="shared" si="80"/>
        <v>8.5254169682434794E-3</v>
      </c>
      <c r="O245" s="37"/>
      <c r="P245" s="37">
        <f t="shared" si="81"/>
        <v>2.6008358630901529E-3</v>
      </c>
      <c r="Q245" s="47">
        <f t="shared" si="62"/>
        <v>4.5986567393368882E-3</v>
      </c>
      <c r="R245" s="6">
        <f t="shared" si="82"/>
        <v>1.6014286642054971</v>
      </c>
      <c r="S245" s="6">
        <f t="shared" si="63"/>
        <v>1.585709176508693</v>
      </c>
      <c r="T245" s="6">
        <f t="shared" si="83"/>
        <v>7.0812466377113909E-3</v>
      </c>
      <c r="U245" s="48">
        <f t="shared" si="84"/>
        <v>7.5320912496343777E-3</v>
      </c>
      <c r="V245" s="6">
        <f t="shared" si="85"/>
        <v>9.8692482537727413E-3</v>
      </c>
      <c r="W245" s="6">
        <f t="shared" si="86"/>
        <v>1.2229663799676539E-2</v>
      </c>
      <c r="X245" s="30">
        <f t="shared" si="64"/>
        <v>488.3449189526217</v>
      </c>
      <c r="Y245">
        <f t="shared" si="65"/>
        <v>424.88736121565768</v>
      </c>
      <c r="Z245" s="49">
        <f t="shared" si="66"/>
        <v>0.91811628814011725</v>
      </c>
      <c r="AA245" s="46">
        <f t="shared" si="67"/>
        <v>1.6547748868860275</v>
      </c>
      <c r="AB245" s="46">
        <f t="shared" si="68"/>
        <v>-5.3346222680530353E-2</v>
      </c>
      <c r="AC245" s="51">
        <f>IF(R$58&gt;=AA$58,B$10,IF(K245&lt;K244,(Z245-D$10)*(1+1.25*(D$10-Z245)/MAX(Z$58:Z245)*B$10)+D$10,B$10))</f>
        <v>1.3370827491589099</v>
      </c>
      <c r="AD245" s="36">
        <f t="shared" si="69"/>
        <v>1.3691282268407494</v>
      </c>
      <c r="AE245" s="50">
        <f t="shared" si="70"/>
        <v>-0.10430147646150187</v>
      </c>
      <c r="AF245" s="46">
        <f t="shared" si="71"/>
        <v>1.2229663799676539E-2</v>
      </c>
      <c r="AG245" s="50">
        <f t="shared" si="72"/>
        <v>488.3449189526217</v>
      </c>
      <c r="AH245" s="6">
        <f t="shared" si="73"/>
        <v>7.0812466377113909E-3</v>
      </c>
      <c r="AI245" s="6"/>
      <c r="AJ245" s="6"/>
    </row>
    <row r="246" spans="1:36">
      <c r="A246" s="6">
        <f>IF(J245/A245&lt;=0.99*$B$10,IF(A245&gt;A244,IF(D$5&gt;0,$A245+($D$7-$D$3)/401,IF(J245/A245&gt;1.01*D$10,A245-($D$7-$D$3)/401,A245)),IF(D$5&lt;0,$A245+($D$7-$D$3)/401,IF(J245/A245&gt;1.01*D$10,A245-($D$7-$D$3)/401,A245))),IF(K245&gt;$B$6,IF(B$10&gt;D$10,IF(J245/A245&gt;1.01*D$10,A245-($D$7-$D$3)/401,A245),A245),IF(MAX(J$58:J245)&lt;0.99*$B$10*(A245^$K$49*(K245-A245))^(1/(1+$K$49))*($K$49^(1/(1+$K$49))),$A245+($D$7-$D$3)/401,IF(J245/A245&gt;1.01*$D$10,$A245-($D$7-$D$3)/401,A245))))</f>
        <v>463.65445760598612</v>
      </c>
      <c r="B246" s="6">
        <f t="shared" si="58"/>
        <v>490.96337281795837</v>
      </c>
      <c r="C246" s="6">
        <f t="shared" si="74"/>
        <v>0.35500808799156774</v>
      </c>
      <c r="D246" s="6">
        <f t="shared" si="75"/>
        <v>3982.8086185879929</v>
      </c>
      <c r="E246" s="33">
        <f t="shared" si="59"/>
        <v>1.8066435031860891E-2</v>
      </c>
      <c r="F246" s="6">
        <f t="shared" si="60"/>
        <v>70622.523175756418</v>
      </c>
      <c r="G246" s="6">
        <f t="shared" si="61"/>
        <v>4308574.6739401584</v>
      </c>
      <c r="H246" s="33">
        <f t="shared" si="76"/>
        <v>2.5212514801835001E-3</v>
      </c>
      <c r="I246" s="33">
        <f t="shared" si="77"/>
        <v>3.412686905766778E-4</v>
      </c>
      <c r="J246" s="6">
        <f t="shared" si="78"/>
        <v>426.79637202234022</v>
      </c>
      <c r="K246" s="38">
        <f>IF(J246&lt;$B$10*(A245^$K$49*(MAX(K$58:K245)-A245))^(1/(1+$K$49))*($K$49^(1/(1+$K$49))),IF(J246/A246&gt;D$10,IF(MAX(J$58:J245)&lt;0.99*$B$10*(A245^$K$49*(K245-A245))^(1/(1+$K$49))*($K$49^(1/(1+$K$49))),MAX(K$58:K245),((J246/$B$10)^(1+$K$49)/(A246^($K$49)*$K$49))+A246),MAX(K$58:K245)),((J246/$B$10)^(1+$K$49)/(A246^($K$49)*$K$49))+A246)</f>
        <v>683.40523866045066</v>
      </c>
      <c r="L246" s="33">
        <f>IF(K246&lt;K245,AE245*(MAX(Z$58:Z245)-J245/A245)/(J245/A245/D$10-1)/(1+1*(MAX(Z$58:Z245)-J245/A245)/(J245/A245/D$10-1))+B$3-B$4,AE245*(J246/A246/B$10)/(C$27+J246/A246/B$10))</f>
        <v>-1.0735775452472764E-2</v>
      </c>
      <c r="M246" s="45">
        <f t="shared" si="79"/>
        <v>-3.9648992683045279E-3</v>
      </c>
      <c r="N246" s="46">
        <f t="shared" si="80"/>
        <v>8.5623631591818499E-3</v>
      </c>
      <c r="O246" s="37"/>
      <c r="P246" s="37">
        <f t="shared" si="81"/>
        <v>2.6121413546317273E-3</v>
      </c>
      <c r="Q246" s="47">
        <f t="shared" si="62"/>
        <v>4.597463890877322E-3</v>
      </c>
      <c r="R246" s="6">
        <f t="shared" si="82"/>
        <v>1.6014124695289946</v>
      </c>
      <c r="S246" s="6">
        <f t="shared" si="63"/>
        <v>1.5856934051110152</v>
      </c>
      <c r="T246" s="6">
        <f t="shared" si="83"/>
        <v>7.0911925962209819E-3</v>
      </c>
      <c r="U246" s="48">
        <f t="shared" si="84"/>
        <v>7.6044157541354362E-3</v>
      </c>
      <c r="V246" s="6">
        <f t="shared" si="85"/>
        <v>9.9491880524020179E-3</v>
      </c>
      <c r="W246" s="6">
        <f t="shared" si="86"/>
        <v>1.2312918917809012E-2</v>
      </c>
      <c r="X246" s="30">
        <f t="shared" si="64"/>
        <v>490.96337281795837</v>
      </c>
      <c r="Y246">
        <f t="shared" si="65"/>
        <v>426.79637202234022</v>
      </c>
      <c r="Z246" s="49">
        <f t="shared" si="66"/>
        <v>0.92050527072691724</v>
      </c>
      <c r="AA246" s="46">
        <f t="shared" si="67"/>
        <v>1.6547237523421103</v>
      </c>
      <c r="AB246" s="46">
        <f t="shared" si="68"/>
        <v>-5.3311282813115701E-2</v>
      </c>
      <c r="AC246" s="51">
        <f>IF(R$58&gt;=AA$58,B$10,IF(K246&lt;K245,(Z246-D$10)*(1+1.25*(D$10-Z246)/MAX(Z$58:Z246)*B$10)+D$10,B$10))</f>
        <v>1.3370827491589099</v>
      </c>
      <c r="AD246" s="36">
        <f t="shared" si="69"/>
        <v>1.3668628630875717</v>
      </c>
      <c r="AE246" s="50">
        <f t="shared" si="70"/>
        <v>-0.10478762883768683</v>
      </c>
      <c r="AF246" s="46">
        <f t="shared" si="71"/>
        <v>1.2312918917809012E-2</v>
      </c>
      <c r="AG246" s="50">
        <f t="shared" si="72"/>
        <v>490.96337281795837</v>
      </c>
      <c r="AH246" s="6">
        <f t="shared" si="73"/>
        <v>7.0911925962209819E-3</v>
      </c>
      <c r="AI246" s="6"/>
      <c r="AJ246" s="6"/>
    </row>
    <row r="247" spans="1:36">
      <c r="A247" s="6">
        <f>IF(J246/A246&lt;=0.99*$B$10,IF(A246&gt;A245,IF(D$5&gt;0,$A246+($D$7-$D$3)/401,IF(J246/A246&gt;1.01*D$10,A246-($D$7-$D$3)/401,A246)),IF(D$5&lt;0,$A246+($D$7-$D$3)/401,IF(J246/A246&gt;1.01*D$10,A246-($D$7-$D$3)/401,A246))),IF(K246&gt;$B$6,IF(B$10&gt;D$10,IF(J246/A246&gt;1.01*D$10,A246-($D$7-$D$3)/401,A246),A246),IF(MAX(J$58:J246)&lt;0.99*$B$10*(A246^$K$49*(K246-A246))^(1/(1+$K$49))*($K$49^(1/(1+$K$49))),$A246+($D$7-$D$3)/401,IF(J246/A246&gt;1.01*$D$10,$A246-($D$7-$D$3)/401,A246))))</f>
        <v>464.52727556109835</v>
      </c>
      <c r="B247" s="6">
        <f t="shared" si="58"/>
        <v>493.58182668329505</v>
      </c>
      <c r="C247" s="6">
        <f t="shared" si="74"/>
        <v>0.35656045623166849</v>
      </c>
      <c r="D247" s="6">
        <f t="shared" si="75"/>
        <v>4024.1068686379435</v>
      </c>
      <c r="E247" s="33">
        <f t="shared" si="59"/>
        <v>1.8066609694291191E-2</v>
      </c>
      <c r="F247" s="6">
        <f t="shared" si="60"/>
        <v>70755.343299360451</v>
      </c>
      <c r="G247" s="6">
        <f t="shared" si="61"/>
        <v>4315246.4943890357</v>
      </c>
      <c r="H247" s="33">
        <f t="shared" si="76"/>
        <v>2.5302513975707631E-3</v>
      </c>
      <c r="I247" s="33">
        <f t="shared" si="77"/>
        <v>3.444637340404121E-4</v>
      </c>
      <c r="J247" s="6">
        <f t="shared" si="78"/>
        <v>428.70316264512581</v>
      </c>
      <c r="K247" s="38">
        <f>IF(J247&lt;$B$10*(A246^$K$49*(MAX(K$58:K246)-A246))^(1/(1+$K$49))*($K$49^(1/(1+$K$49))),IF(J247/A247&gt;D$10,IF(MAX(J$58:J246)&lt;0.99*$B$10*(A246^$K$49*(K246-A246))^(1/(1+$K$49))*($K$49^(1/(1+$K$49))),MAX(K$58:K246),((J247/$B$10)^(1+$K$49)/(A247^($K$49)*$K$49))+A247),MAX(K$58:K246)),((J247/$B$10)^(1+$K$49)/(A247^($K$49)*$K$49))+A247)</f>
        <v>685.82940052634876</v>
      </c>
      <c r="L247" s="33">
        <f>IF(K247&lt;K246,AE246*(MAX(Z$58:Z246)-J246/A246)/(J246/A246/D$10-1)/(1+1*(MAX(Z$58:Z246)-J246/A246)/(J246/A246/D$10-1))+B$3-B$4,AE246*(J247/A247/B$10)/(C$27+J247/A247/B$10))</f>
        <v>-1.0810775108587837E-2</v>
      </c>
      <c r="M247" s="45">
        <f t="shared" si="79"/>
        <v>-4.0031791481863338E-3</v>
      </c>
      <c r="N247" s="46">
        <f t="shared" si="80"/>
        <v>8.5991885252422844E-3</v>
      </c>
      <c r="O247" s="37"/>
      <c r="P247" s="37">
        <f t="shared" si="81"/>
        <v>2.6234255838802479E-3</v>
      </c>
      <c r="Q247" s="47">
        <f t="shared" si="62"/>
        <v>4.5960093770559506E-3</v>
      </c>
      <c r="R247" s="6">
        <f t="shared" si="82"/>
        <v>1.6013967281001378</v>
      </c>
      <c r="S247" s="6">
        <f t="shared" si="63"/>
        <v>1.5856780751144894</v>
      </c>
      <c r="T247" s="6">
        <f t="shared" si="83"/>
        <v>7.1008602889012611E-3</v>
      </c>
      <c r="U247" s="48">
        <f t="shared" si="84"/>
        <v>7.6770278050418261E-3</v>
      </c>
      <c r="V247" s="6">
        <f t="shared" si="85"/>
        <v>1.0029383306417833E-2</v>
      </c>
      <c r="W247" s="6">
        <f t="shared" si="86"/>
        <v>1.2396336736051587E-2</v>
      </c>
      <c r="X247" s="30">
        <f t="shared" si="64"/>
        <v>493.58182668329505</v>
      </c>
      <c r="Y247">
        <f t="shared" si="65"/>
        <v>428.70316264512581</v>
      </c>
      <c r="Z247" s="49">
        <f t="shared" si="66"/>
        <v>0.92288049636546976</v>
      </c>
      <c r="AA247" s="46">
        <f t="shared" si="67"/>
        <v>1.6546727155428997</v>
      </c>
      <c r="AB247" s="46">
        <f t="shared" si="68"/>
        <v>-5.3275987442761963E-2</v>
      </c>
      <c r="AC247" s="51">
        <f>IF(R$58&gt;=AA$58,B$10,IF(K247&lt;K246,(Z247-D$10)*(1+1.25*(D$10-Z247)/MAX(Z$58:Z247)*B$10)+D$10,B$10))</f>
        <v>1.3370827491589099</v>
      </c>
      <c r="AD247" s="36">
        <f t="shared" si="69"/>
        <v>1.3646122109801897</v>
      </c>
      <c r="AE247" s="50">
        <f t="shared" si="70"/>
        <v>-0.10527551672455746</v>
      </c>
      <c r="AF247" s="46">
        <f t="shared" si="71"/>
        <v>1.2396336736051587E-2</v>
      </c>
      <c r="AG247" s="50">
        <f t="shared" si="72"/>
        <v>493.58182668329505</v>
      </c>
      <c r="AH247" s="6">
        <f t="shared" si="73"/>
        <v>7.1008602889012611E-3</v>
      </c>
      <c r="AI247" s="6"/>
      <c r="AJ247" s="6"/>
    </row>
    <row r="248" spans="1:36">
      <c r="A248" s="6">
        <f>IF(J247/A247&lt;=0.99*$B$10,IF(A247&gt;A246,IF(D$5&gt;0,$A247+($D$7-$D$3)/401,IF(J247/A247&gt;1.01*D$10,A247-($D$7-$D$3)/401,A247)),IF(D$5&lt;0,$A247+($D$7-$D$3)/401,IF(J247/A247&gt;1.01*D$10,A247-($D$7-$D$3)/401,A247))),IF(K247&gt;$B$6,IF(B$10&gt;D$10,IF(J247/A247&gt;1.01*D$10,A247-($D$7-$D$3)/401,A247),A247),IF(MAX(J$58:J247)&lt;0.99*$B$10*(A247^$K$49*(K247-A247))^(1/(1+$K$49))*($K$49^(1/(1+$K$49))),$A247+($D$7-$D$3)/401,IF(J247/A247&gt;1.01*$D$10,$A247-($D$7-$D$3)/401,A247))))</f>
        <v>465.40009351621057</v>
      </c>
      <c r="B248" s="6">
        <f t="shared" si="58"/>
        <v>496.20028054863172</v>
      </c>
      <c r="C248" s="6">
        <f t="shared" si="74"/>
        <v>0.35810200374353413</v>
      </c>
      <c r="D248" s="6">
        <f t="shared" si="75"/>
        <v>4065.5241680625918</v>
      </c>
      <c r="E248" s="33">
        <f t="shared" si="59"/>
        <v>1.8066779346908927E-2</v>
      </c>
      <c r="F248" s="6">
        <f t="shared" si="60"/>
        <v>70888.163422964499</v>
      </c>
      <c r="G248" s="6">
        <f t="shared" si="61"/>
        <v>4321918.314837913</v>
      </c>
      <c r="H248" s="33">
        <f t="shared" si="76"/>
        <v>2.5392240684468659E-3</v>
      </c>
      <c r="I248" s="33">
        <f t="shared" si="77"/>
        <v>3.4766303366161192E-4</v>
      </c>
      <c r="J248" s="6">
        <f t="shared" si="78"/>
        <v>430.60775586957828</v>
      </c>
      <c r="K248" s="38">
        <f>IF(J248&lt;$B$10*(A247^$K$49*(MAX(K$58:K247)-A247))^(1/(1+$K$49))*($K$49^(1/(1+$K$49))),IF(J248/A248&gt;D$10,IF(MAX(J$58:J247)&lt;0.99*$B$10*(A247^$K$49*(K247-A247))^(1/(1+$K$49))*($K$49^(1/(1+$K$49))),MAX(K$58:K247),((J248/$B$10)^(1+$K$49)/(A248^($K$49)*$K$49))+A248),MAX(K$58:K247)),((J248/$B$10)^(1+$K$49)/(A248^($K$49)*$K$49))+A248)</f>
        <v>688.25420873379051</v>
      </c>
      <c r="L248" s="33">
        <f>IF(K248&lt;K247,AE247*(MAX(Z$58:Z247)-J247/A247)/(J247/A247/D$10-1)/(1+1*(MAX(Z$58:Z247)-J247/A247)/(J247/A247/D$10-1))+B$3-B$4,AE247*(J248/A248/B$10)/(C$27+J248/A248/B$10))</f>
        <v>-1.0886028724330194E-2</v>
      </c>
      <c r="M248" s="45">
        <f t="shared" si="79"/>
        <v>-4.0415997095252692E-3</v>
      </c>
      <c r="N248" s="46">
        <f t="shared" si="80"/>
        <v>8.6358937230736916E-3</v>
      </c>
      <c r="O248" s="37"/>
      <c r="P248" s="37">
        <f t="shared" si="81"/>
        <v>2.634688630661782E-3</v>
      </c>
      <c r="Q248" s="47">
        <f t="shared" si="62"/>
        <v>4.5942940135484224E-3</v>
      </c>
      <c r="R248" s="6">
        <f t="shared" si="82"/>
        <v>1.6013814384713818</v>
      </c>
      <c r="S248" s="6">
        <f t="shared" si="63"/>
        <v>1.5856631851094052</v>
      </c>
      <c r="T248" s="6">
        <f t="shared" si="83"/>
        <v>7.1102505966301362E-3</v>
      </c>
      <c r="U248" s="48">
        <f t="shared" si="84"/>
        <v>7.7499280123713103E-3</v>
      </c>
      <c r="V248" s="6">
        <f t="shared" si="85"/>
        <v>1.0109834819785883E-2</v>
      </c>
      <c r="W248" s="6">
        <f t="shared" si="86"/>
        <v>1.2479918351995928E-2</v>
      </c>
      <c r="X248" s="30">
        <f t="shared" si="64"/>
        <v>496.20028054863172</v>
      </c>
      <c r="Y248">
        <f t="shared" si="65"/>
        <v>430.60775586957828</v>
      </c>
      <c r="Z248" s="49">
        <f t="shared" si="66"/>
        <v>0.92524209141479163</v>
      </c>
      <c r="AA248" s="46">
        <f t="shared" si="67"/>
        <v>1.6546217761184254</v>
      </c>
      <c r="AB248" s="46">
        <f t="shared" si="68"/>
        <v>-5.3240337647043612E-2</v>
      </c>
      <c r="AC248" s="51">
        <f>IF(R$58&gt;=AA$58,B$10,IF(K248&lt;K247,(Z248-D$10)*(1+1.25*(D$10-Z248)/MAX(Z$58:Z248)*B$10)+D$10,B$10))</f>
        <v>1.3370827491589099</v>
      </c>
      <c r="AD248" s="36">
        <f t="shared" si="69"/>
        <v>1.3623761424336054</v>
      </c>
      <c r="AE248" s="50">
        <f t="shared" si="70"/>
        <v>-0.10576514903480677</v>
      </c>
      <c r="AF248" s="46">
        <f t="shared" si="71"/>
        <v>1.2479918351995928E-2</v>
      </c>
      <c r="AG248" s="50">
        <f t="shared" si="72"/>
        <v>496.20028054863172</v>
      </c>
      <c r="AH248" s="6">
        <f t="shared" si="73"/>
        <v>7.1102505966301362E-3</v>
      </c>
      <c r="AI248" s="6"/>
      <c r="AJ248" s="6"/>
    </row>
    <row r="249" spans="1:36">
      <c r="A249" s="6">
        <f>IF(J248/A248&lt;=0.99*$B$10,IF(A248&gt;A247,IF(D$5&gt;0,$A248+($D$7-$D$3)/401,IF(J248/A248&gt;1.01*D$10,A248-($D$7-$D$3)/401,A248)),IF(D$5&lt;0,$A248+($D$7-$D$3)/401,IF(J248/A248&gt;1.01*D$10,A248-($D$7-$D$3)/401,A248))),IF(K248&gt;$B$6,IF(B$10&gt;D$10,IF(J248/A248&gt;1.01*D$10,A248-($D$7-$D$3)/401,A248),A248),IF(MAX(J$58:J248)&lt;0.99*$B$10*(A248^$K$49*(K248-A248))^(1/(1+$K$49))*($K$49^(1/(1+$K$49))),$A248+($D$7-$D$3)/401,IF(J248/A248&gt;1.01*$D$10,$A248-($D$7-$D$3)/401,A248))))</f>
        <v>466.2729114713228</v>
      </c>
      <c r="B249" s="6">
        <f t="shared" si="58"/>
        <v>498.8187344139684</v>
      </c>
      <c r="C249" s="6">
        <f t="shared" si="74"/>
        <v>0.35963279749176025</v>
      </c>
      <c r="D249" s="6">
        <f t="shared" si="75"/>
        <v>4107.0593012469108</v>
      </c>
      <c r="E249" s="33">
        <f t="shared" si="59"/>
        <v>1.806694400529045E-2</v>
      </c>
      <c r="F249" s="6">
        <f t="shared" si="60"/>
        <v>71020.983546568517</v>
      </c>
      <c r="G249" s="6">
        <f t="shared" si="61"/>
        <v>4328590.1352867913</v>
      </c>
      <c r="H249" s="33">
        <f t="shared" si="76"/>
        <v>2.5481697008330169E-3</v>
      </c>
      <c r="I249" s="33">
        <f t="shared" si="77"/>
        <v>3.5086648254384567E-4</v>
      </c>
      <c r="J249" s="6">
        <f t="shared" si="78"/>
        <v>432.51017422111198</v>
      </c>
      <c r="K249" s="38">
        <f>IF(J249&lt;$B$10*(A248^$K$49*(MAX(K$58:K248)-A248))^(1/(1+$K$49))*($K$49^(1/(1+$K$49))),IF(J249/A249&gt;D$10,IF(MAX(J$58:J248)&lt;0.99*$B$10*(A248^$K$49*(K248-A248))^(1/(1+$K$49))*($K$49^(1/(1+$K$49))),MAX(K$58:K248),((J249/$B$10)^(1+$K$49)/(A249^($K$49)*$K$49))+A249),MAX(K$58:K248)),((J249/$B$10)^(1+$K$49)/(A249^($K$49)*$K$49))+A249)</f>
        <v>690.67965290410336</v>
      </c>
      <c r="L249" s="33">
        <f>IF(K249&lt;K248,AE248*(MAX(Z$58:Z248)-J248/A248)/(J248/A248/D$10-1)/(1+1*(MAX(Z$58:Z248)-J248/A248)/(J248/A248/D$10-1))+B$3-B$4,AE248*(J249/A249/B$10)/(C$27+J249/A249/B$10))</f>
        <v>-1.0961537833445022E-2</v>
      </c>
      <c r="M249" s="45">
        <f t="shared" si="79"/>
        <v>-4.0801608019393953E-3</v>
      </c>
      <c r="N249" s="46">
        <f t="shared" si="80"/>
        <v>8.6724794072359362E-3</v>
      </c>
      <c r="O249" s="37"/>
      <c r="P249" s="37">
        <f t="shared" si="81"/>
        <v>2.6459305743536964E-3</v>
      </c>
      <c r="Q249" s="47">
        <f t="shared" si="62"/>
        <v>4.5923186052965409E-3</v>
      </c>
      <c r="R249" s="6">
        <f t="shared" si="82"/>
        <v>1.6013665992135293</v>
      </c>
      <c r="S249" s="6">
        <f t="shared" si="63"/>
        <v>1.58564873370392</v>
      </c>
      <c r="T249" s="6">
        <f t="shared" si="83"/>
        <v>7.1193643892822466E-3</v>
      </c>
      <c r="U249" s="48">
        <f t="shared" si="84"/>
        <v>7.8231170111005416E-3</v>
      </c>
      <c r="V249" s="6">
        <f t="shared" si="85"/>
        <v>1.0190543418648269E-2</v>
      </c>
      <c r="W249" s="6">
        <f t="shared" si="86"/>
        <v>1.2563664881742351E-2</v>
      </c>
      <c r="X249" s="30">
        <f t="shared" si="64"/>
        <v>498.8187344139684</v>
      </c>
      <c r="Y249">
        <f t="shared" si="65"/>
        <v>432.51017422111198</v>
      </c>
      <c r="Z249" s="49">
        <f t="shared" si="66"/>
        <v>0.92759018072983779</v>
      </c>
      <c r="AA249" s="46">
        <f t="shared" si="67"/>
        <v>1.6545709337008057</v>
      </c>
      <c r="AB249" s="46">
        <f t="shared" si="68"/>
        <v>-5.320433448727635E-2</v>
      </c>
      <c r="AC249" s="51">
        <f>IF(R$58&gt;=AA$58,B$10,IF(K249&lt;K248,(Z249-D$10)*(1+1.25*(D$10-Z249)/MAX(Z$58:Z249)*B$10)+D$10,B$10))</f>
        <v>1.3370827491589099</v>
      </c>
      <c r="AD249" s="36">
        <f t="shared" si="69"/>
        <v>1.3601545304302582</v>
      </c>
      <c r="AE249" s="50">
        <f t="shared" si="70"/>
        <v>-0.10625653483945173</v>
      </c>
      <c r="AF249" s="46">
        <f t="shared" si="71"/>
        <v>1.2563664881742351E-2</v>
      </c>
      <c r="AG249" s="50">
        <f t="shared" si="72"/>
        <v>498.8187344139684</v>
      </c>
      <c r="AH249" s="6">
        <f t="shared" si="73"/>
        <v>7.1193643892822466E-3</v>
      </c>
      <c r="AI249" s="6"/>
      <c r="AJ249" s="6"/>
    </row>
    <row r="250" spans="1:36">
      <c r="A250" s="6">
        <f>IF(J249/A249&lt;=0.99*$B$10,IF(A249&gt;A248,IF(D$5&gt;0,$A249+($D$7-$D$3)/401,IF(J249/A249&gt;1.01*D$10,A249-($D$7-$D$3)/401,A249)),IF(D$5&lt;0,$A249+($D$7-$D$3)/401,IF(J249/A249&gt;1.01*D$10,A249-($D$7-$D$3)/401,A249))),IF(K249&gt;$B$6,IF(B$10&gt;D$10,IF(J249/A249&gt;1.01*D$10,A249-($D$7-$D$3)/401,A249),A249),IF(MAX(J$58:J249)&lt;0.99*$B$10*(A249^$K$49*(K249-A249))^(1/(1+$K$49))*($K$49^(1/(1+$K$49))),$A249+($D$7-$D$3)/401,IF(J249/A249&gt;1.01*$D$10,$A249-($D$7-$D$3)/401,A249))))</f>
        <v>467.14572942643503</v>
      </c>
      <c r="B250" s="6">
        <f t="shared" ref="B250:B313" si="87">$D$4+(A250-$D$3)*$D$5</f>
        <v>501.43718827930508</v>
      </c>
      <c r="C250" s="6">
        <f t="shared" si="74"/>
        <v>0.36115290510262577</v>
      </c>
      <c r="D250" s="6">
        <f t="shared" si="75"/>
        <v>4148.711066698057</v>
      </c>
      <c r="E250" s="33">
        <f t="shared" ref="E250:E313" si="88">(1/$C$16)*($C$12/100)/S250</f>
        <v>1.80671036848177E-2</v>
      </c>
      <c r="F250" s="6">
        <f t="shared" ref="F250:F313" si="89">3*(1-2*$B$9)*(A251+A250)/(4*(1+$B$9)*$B$4)</f>
        <v>71153.803670172565</v>
      </c>
      <c r="G250" s="6">
        <f t="shared" ref="G250:G313" si="90">$C$18*$C$17*(A250+100)/100/(2*(1+$C$19))*1000</f>
        <v>4335261.9557356695</v>
      </c>
      <c r="H250" s="33">
        <f t="shared" si="76"/>
        <v>2.5570885003724617E-3</v>
      </c>
      <c r="I250" s="33">
        <f t="shared" si="77"/>
        <v>3.5407397537248444E-4</v>
      </c>
      <c r="J250" s="6">
        <f t="shared" si="78"/>
        <v>434.41043996715013</v>
      </c>
      <c r="K250" s="38">
        <f>IF(J250&lt;$B$10*(A249^$K$49*(MAX(K$58:K249)-A249))^(1/(1+$K$49))*($K$49^(1/(1+$K$49))),IF(J250/A250&gt;D$10,IF(MAX(J$58:J249)&lt;0.99*$B$10*(A249^$K$49*(K249-A249))^(1/(1+$K$49))*($K$49^(1/(1+$K$49))),MAX(K$58:K249),((J250/$B$10)^(1+$K$49)/(A250^($K$49)*$K$49))+A250),MAX(K$58:K249)),((J250/$B$10)^(1+$K$49)/(A250^($K$49)*$K$49))+A250)</f>
        <v>693.10572291249639</v>
      </c>
      <c r="L250" s="33">
        <f>IF(K250&lt;K249,AE249*(MAX(Z$58:Z249)-J249/A249)/(J249/A249/D$10-1)/(1+1*(MAX(Z$58:Z249)-J249/A249)/(J249/A249/D$10-1))+B$3-B$4,AE249*(J250/A250/B$10)/(C$27+J250/A250/B$10))</f>
        <v>-1.103730398767192E-2</v>
      </c>
      <c r="M250" s="45">
        <f t="shared" si="79"/>
        <v>-4.1188622836084085E-3</v>
      </c>
      <c r="N250" s="46">
        <f t="shared" si="80"/>
        <v>8.7089462300947891E-3</v>
      </c>
      <c r="O250" s="37"/>
      <c r="P250" s="37">
        <f t="shared" si="81"/>
        <v>2.6571514938880151E-3</v>
      </c>
      <c r="Q250" s="47">
        <f t="shared" ref="Q250:Q313" si="91">M250+N250</f>
        <v>4.5900839464863806E-3</v>
      </c>
      <c r="R250" s="6">
        <f t="shared" si="82"/>
        <v>1.6013522089157539</v>
      </c>
      <c r="S250" s="6">
        <f t="shared" ref="S250:S313" si="92">$C$21*(R250-1)+1</f>
        <v>1.5856347195240823</v>
      </c>
      <c r="T250" s="6">
        <f t="shared" si="83"/>
        <v>7.128202525711726E-3</v>
      </c>
      <c r="U250" s="48">
        <f t="shared" si="84"/>
        <v>7.8965954610652738E-3</v>
      </c>
      <c r="V250" s="6">
        <f t="shared" si="85"/>
        <v>1.0271509951252797E-2</v>
      </c>
      <c r="W250" s="6">
        <f t="shared" si="86"/>
        <v>1.2647577459823372E-2</v>
      </c>
      <c r="X250" s="30">
        <f t="shared" ref="X250:X313" si="93">IF(D$6="E",-B250,B250)</f>
        <v>501.43718827930508</v>
      </c>
      <c r="Y250">
        <f t="shared" ref="Y250:Y313" si="94">IF(D$6="E",-J250,J250)</f>
        <v>434.41043996715013</v>
      </c>
      <c r="Z250" s="49">
        <f t="shared" ref="Z250:Z313" si="95">J250/A250</f>
        <v>0.92992488768017312</v>
      </c>
      <c r="AA250" s="46">
        <f t="shared" ref="AA250:AA313" si="96">B$8/A250^B$3*((1+K$49)/K$49)^-B$3</f>
        <v>1.6545201879242359</v>
      </c>
      <c r="AB250" s="46">
        <f t="shared" ref="AB250:AB313" si="97">(R250-AA250)</f>
        <v>-5.3167979008482025E-2</v>
      </c>
      <c r="AC250" s="51">
        <f>IF(R$58&gt;=AA$58,B$10,IF(K250&lt;K249,(Z250-D$10)*(1+1.25*(D$10-Z250)/MAX(Z$58:Z250)*B$10)+D$10,B$10))</f>
        <v>1.3370827491589099</v>
      </c>
      <c r="AD250" s="36">
        <f t="shared" ref="AD250:AD313" si="98">IF(K250&gt;K249,(1-A250/K250)/((J250+0.01)/A250/$B$10)^(1+K$49)+A250/K250+0.01,(1-A250/K250)/((J250+0.01)/A250/$D$10)^(1+K$49)+A250/K250+0.01)</f>
        <v>1.3579472490231368</v>
      </c>
      <c r="AE250" s="50">
        <f t="shared" ref="AE250:AE313" si="99">IF(ABS(-LN(1-(R250-AA250)/R250)/LN(AD250))&lt;1.2*B$3,1.2*SIGN(-LN(1-(R250-AA250)/R250)/LN(AD250))*B$3,-LN(1-(R250-AA250)/R250)/LN(AD250))</f>
        <v>-0.10674968336776348</v>
      </c>
      <c r="AF250" s="46">
        <f t="shared" ref="AF250:AF313" si="100">W250</f>
        <v>1.2647577459823372E-2</v>
      </c>
      <c r="AG250" s="50">
        <f t="shared" ref="AG250:AG313" si="101">IF(D$6="E",-B250,IF(D$6="T",-B250,B250))</f>
        <v>501.43718827930508</v>
      </c>
      <c r="AH250" s="6">
        <f t="shared" ref="AH250:AH313" si="102">T250</f>
        <v>7.128202525711726E-3</v>
      </c>
      <c r="AI250" s="6"/>
      <c r="AJ250" s="6"/>
    </row>
    <row r="251" spans="1:36">
      <c r="A251" s="6">
        <f>IF(J250/A250&lt;=0.99*$B$10,IF(A250&gt;A249,IF(D$5&gt;0,$A250+($D$7-$D$3)/401,IF(J250/A250&gt;1.01*D$10,A250-($D$7-$D$3)/401,A250)),IF(D$5&lt;0,$A250+($D$7-$D$3)/401,IF(J250/A250&gt;1.01*D$10,A250-($D$7-$D$3)/401,A250))),IF(K250&gt;$B$6,IF(B$10&gt;D$10,IF(J250/A250&gt;1.01*D$10,A250-($D$7-$D$3)/401,A250),A250),IF(MAX(J$58:J250)&lt;0.99*$B$10*(A250^$K$49*(K250-A250))^(1/(1+$K$49))*($K$49^(1/(1+$K$49))),$A250+($D$7-$D$3)/401,IF(J250/A250&gt;1.01*$D$10,$A250-($D$7-$D$3)/401,A250))))</f>
        <v>468.01854738154725</v>
      </c>
      <c r="B251" s="6">
        <f t="shared" si="87"/>
        <v>504.05564214464175</v>
      </c>
      <c r="C251" s="6">
        <f t="shared" ref="C251:C314" si="103">2/PI()*(ATAN((B251/A251)^2))/(1+C$12/C$14*10*(100/A250)^0.5)</f>
        <v>0.36266239481362278</v>
      </c>
      <c r="D251" s="6">
        <f t="shared" ref="D251:D314" si="104">3*G250*(I251-I250)+D250</f>
        <v>4190.4782769237108</v>
      </c>
      <c r="E251" s="33">
        <f t="shared" si="88"/>
        <v>1.806725840067791E-2</v>
      </c>
      <c r="F251" s="6">
        <f t="shared" si="89"/>
        <v>71286.623793776584</v>
      </c>
      <c r="G251" s="6">
        <f t="shared" si="90"/>
        <v>4341933.7761845477</v>
      </c>
      <c r="H251" s="33">
        <f t="shared" ref="H251:H314" si="105">(B251-B250)/(3*(1-E250)*F250+3*C250*E250*G250)+H250</f>
        <v>2.5659806703585051E-3</v>
      </c>
      <c r="I251" s="33">
        <f t="shared" ref="I251:I314" si="106">C250*(H251-H250)+I250</f>
        <v>3.572854083956104E-4</v>
      </c>
      <c r="J251" s="6">
        <f t="shared" ref="J251:J314" si="107">J250+3*(H251-H250)*F250</f>
        <v>436.30857511931634</v>
      </c>
      <c r="K251" s="38">
        <f>IF(J251&lt;$B$10*(A250^$K$49*(MAX(K$58:K250)-A250))^(1/(1+$K$49))*($K$49^(1/(1+$K$49))),IF(J251/A251&gt;D$10,IF(MAX(J$58:J250)&lt;0.99*$B$10*(A250^$K$49*(K250-A250))^(1/(1+$K$49))*($K$49^(1/(1+$K$49))),MAX(K$58:K250),((J251/$B$10)^(1+$K$49)/(A251^($K$49)*$K$49))+A251),MAX(K$58:K250)),((J251/$B$10)^(1+$K$49)/(A251^($K$49)*$K$49))+A251)</f>
        <v>695.53240888096127</v>
      </c>
      <c r="L251" s="33">
        <f>IF(K251&lt;K250,AE250*(MAX(Z$58:Z250)-J250/A250)/(J250/A250/D$10-1)/(1+1*(MAX(Z$58:Z250)-J250/A250)/(J250/A250/D$10-1))+B$3-B$4,AE250*(J251/A251/B$10)/(C$27+J251/A251/B$10))</f>
        <v>-1.1113328756868841E-2</v>
      </c>
      <c r="M251" s="45">
        <f t="shared" ref="M251:M314" si="108">M250+L251*2*(K251-K250)/(K250+K251)</f>
        <v>-4.1577040211925554E-3</v>
      </c>
      <c r="N251" s="46">
        <f t="shared" ref="N251:N314" si="109">N250+(B$3-B$4)*2*(K251-K250)/(K250+K251)</f>
        <v>8.7452948417225569E-3</v>
      </c>
      <c r="O251" s="37"/>
      <c r="P251" s="37">
        <f t="shared" ref="P251:P314" si="110">P250+$B$4*2*(A251-A250)/(A251+A250)</f>
        <v>2.6683514677547427E-3</v>
      </c>
      <c r="Q251" s="47">
        <f t="shared" si="91"/>
        <v>4.5875908205300015E-3</v>
      </c>
      <c r="R251" s="6">
        <f t="shared" ref="R251:R314" si="111">R250-(Q251-Q250+P251-P250)*R250</f>
        <v>1.6013382661856199</v>
      </c>
      <c r="S251" s="6">
        <f t="shared" si="92"/>
        <v>1.5856211412138501</v>
      </c>
      <c r="T251" s="6">
        <f t="shared" ref="T251:T314" si="112">-(S251-S250)/S250+T250</f>
        <v>7.1367658537374035E-3</v>
      </c>
      <c r="U251" s="48">
        <f t="shared" ref="U251:U314" si="113">(N251-N250)/(K$49/(1+K$49)*(AC251^(1+K$49)-(J251/A251)^(1+K$49))/(J251/A251)^K$49)*K$50+U250</f>
        <v>7.9703640468677586E-3</v>
      </c>
      <c r="V251" s="6">
        <f t="shared" ref="V251:V314" si="114">IF(D$6="E",-IF(K250=$B$6,-V250+(H251-H250)*(1-E250)+(I251-I250)*E250,-V250+(H251-H250)*(1-E250)+(I251-I250)*E250+(U251-U250)*(1-E250)),IF(K250=$B$6,V250+(H251-H250)*(1-E250)+(I251-I250)*E250,V250+(H251-H250)*(1-E250)+(I251-I250)*E250+(U251-U250)*(1-E250)))</f>
        <v>1.0352735287889233E-2</v>
      </c>
      <c r="W251" s="6">
        <f t="shared" ref="W251:W314" si="115">T251/3+V251</f>
        <v>1.2731657239135035E-2</v>
      </c>
      <c r="X251" s="30">
        <f t="shared" si="93"/>
        <v>504.05564214464175</v>
      </c>
      <c r="Y251">
        <f t="shared" si="94"/>
        <v>436.30857511931634</v>
      </c>
      <c r="Z251" s="49">
        <f t="shared" si="95"/>
        <v>0.93224633416850533</v>
      </c>
      <c r="AA251" s="46">
        <f t="shared" si="96"/>
        <v>1.6544695384249704</v>
      </c>
      <c r="AB251" s="46">
        <f t="shared" si="97"/>
        <v>-5.3131272239350436E-2</v>
      </c>
      <c r="AC251" s="51">
        <f>IF(R$58&gt;=AA$58,B$10,IF(K251&lt;K250,(Z251-D$10)*(1+1.25*(D$10-Z251)/MAX(Z$58:Z251)*B$10)+D$10,B$10))</f>
        <v>1.3370827491589099</v>
      </c>
      <c r="AD251" s="36">
        <f t="shared" si="98"/>
        <v>1.3557541733381491</v>
      </c>
      <c r="AE251" s="50">
        <f t="shared" si="99"/>
        <v>-0.10724460400722823</v>
      </c>
      <c r="AF251" s="46">
        <f t="shared" si="100"/>
        <v>1.2731657239135035E-2</v>
      </c>
      <c r="AG251" s="50">
        <f t="shared" si="101"/>
        <v>504.05564214464175</v>
      </c>
      <c r="AH251" s="6">
        <f t="shared" si="102"/>
        <v>7.1367658537374035E-3</v>
      </c>
      <c r="AI251" s="6"/>
      <c r="AJ251" s="6"/>
    </row>
    <row r="252" spans="1:36">
      <c r="A252" s="6">
        <f>IF(J251/A251&lt;=0.99*$B$10,IF(A251&gt;A250,IF(D$5&gt;0,$A251+($D$7-$D$3)/401,IF(J251/A251&gt;1.01*D$10,A251-($D$7-$D$3)/401,A251)),IF(D$5&lt;0,$A251+($D$7-$D$3)/401,IF(J251/A251&gt;1.01*D$10,A251-($D$7-$D$3)/401,A251))),IF(K251&gt;$B$6,IF(B$10&gt;D$10,IF(J251/A251&gt;1.01*D$10,A251-($D$7-$D$3)/401,A251),A251),IF(MAX(J$58:J251)&lt;0.99*$B$10*(A251^$K$49*(K251-A251))^(1/(1+$K$49))*($K$49^(1/(1+$K$49))),$A251+($D$7-$D$3)/401,IF(J251/A251&gt;1.01*$D$10,$A251-($D$7-$D$3)/401,A251))))</f>
        <v>468.89136533665948</v>
      </c>
      <c r="B252" s="6">
        <f t="shared" si="87"/>
        <v>506.67409600997843</v>
      </c>
      <c r="C252" s="6">
        <f t="shared" si="103"/>
        <v>0.36416133542465851</v>
      </c>
      <c r="D252" s="6">
        <f t="shared" si="104"/>
        <v>4232.3597583088349</v>
      </c>
      <c r="E252" s="33">
        <f t="shared" si="88"/>
        <v>1.8067408167863321E-2</v>
      </c>
      <c r="F252" s="6">
        <f t="shared" si="89"/>
        <v>71419.443917380631</v>
      </c>
      <c r="G252" s="6">
        <f t="shared" si="90"/>
        <v>4348605.596633425</v>
      </c>
      <c r="H252" s="33">
        <f t="shared" si="105"/>
        <v>2.574846411762415E-3</v>
      </c>
      <c r="I252" s="33">
        <f t="shared" si="106"/>
        <v>3.6050067940495063E-4</v>
      </c>
      <c r="J252" s="6">
        <f t="shared" si="107"/>
        <v>438.20460143565663</v>
      </c>
      <c r="K252" s="38">
        <f>IF(J252&lt;$B$10*(A251^$K$49*(MAX(K$58:K251)-A251))^(1/(1+$K$49))*($K$49^(1/(1+$K$49))),IF(J252/A252&gt;D$10,IF(MAX(J$58:J251)&lt;0.99*$B$10*(A251^$K$49*(K251-A251))^(1/(1+$K$49))*($K$49^(1/(1+$K$49))),MAX(K$58:K251),((J252/$B$10)^(1+$K$49)/(A252^($K$49)*$K$49))+A252),MAX(K$58:K251)),((J252/$B$10)^(1+$K$49)/(A252^($K$49)*$K$49))+A252)</f>
        <v>697.95970117137495</v>
      </c>
      <c r="L252" s="33">
        <f>IF(K252&lt;K251,AE251*(MAX(Z$58:Z251)-J251/A251)/(J251/A251/D$10-1)/(1+1*(MAX(Z$58:Z251)-J251/A251)/(J251/A251/D$10-1))+B$3-B$4,AE251*(J252/A252/B$10)/(C$27+J252/A252/B$10))</f>
        <v>-1.1189613729137824E-2</v>
      </c>
      <c r="M252" s="45">
        <f t="shared" si="108"/>
        <v>-4.1966858897535811E-3</v>
      </c>
      <c r="N252" s="46">
        <f t="shared" si="109"/>
        <v>8.7815258898041332E-3</v>
      </c>
      <c r="O252" s="37"/>
      <c r="P252" s="37">
        <f t="shared" si="110"/>
        <v>2.6795305740051605E-3</v>
      </c>
      <c r="Q252" s="47">
        <f t="shared" si="91"/>
        <v>4.5848400000505522E-3</v>
      </c>
      <c r="R252" s="6">
        <f t="shared" si="111"/>
        <v>1.6013247696490964</v>
      </c>
      <c r="S252" s="6">
        <f t="shared" si="92"/>
        <v>1.5856079974351056</v>
      </c>
      <c r="T252" s="6">
        <f t="shared" si="112"/>
        <v>7.1450552101308511E-3</v>
      </c>
      <c r="U252" s="48">
        <f t="shared" si="113"/>
        <v>8.0444234777912096E-3</v>
      </c>
      <c r="V252" s="6">
        <f t="shared" si="114"/>
        <v>1.0434220320832389E-2</v>
      </c>
      <c r="W252" s="6">
        <f t="shared" si="115"/>
        <v>1.2815905390876006E-2</v>
      </c>
      <c r="X252" s="30">
        <f t="shared" si="93"/>
        <v>506.67409600997843</v>
      </c>
      <c r="Y252">
        <f t="shared" si="94"/>
        <v>438.20460143565663</v>
      </c>
      <c r="Z252" s="49">
        <f t="shared" si="95"/>
        <v>0.93455464064907645</v>
      </c>
      <c r="AA252" s="46">
        <f t="shared" si="96"/>
        <v>1.6544189848413073</v>
      </c>
      <c r="AB252" s="46">
        <f t="shared" si="97"/>
        <v>-5.3094215192210914E-2</v>
      </c>
      <c r="AC252" s="51">
        <f>IF(R$58&gt;=AA$58,B$10,IF(K252&lt;K251,(Z252-D$10)*(1+1.25*(D$10-Z252)/MAX(Z$58:Z252)*B$10)+D$10,B$10))</f>
        <v>1.3370827491589099</v>
      </c>
      <c r="AD252" s="36">
        <f t="shared" si="98"/>
        <v>1.3535751795757933</v>
      </c>
      <c r="AE252" s="50">
        <f t="shared" si="99"/>
        <v>-0.10774130630358073</v>
      </c>
      <c r="AF252" s="46">
        <f t="shared" si="100"/>
        <v>1.2815905390876006E-2</v>
      </c>
      <c r="AG252" s="50">
        <f t="shared" si="101"/>
        <v>506.67409600997843</v>
      </c>
      <c r="AH252" s="6">
        <f t="shared" si="102"/>
        <v>7.1450552101308511E-3</v>
      </c>
      <c r="AI252" s="6"/>
      <c r="AJ252" s="6"/>
    </row>
    <row r="253" spans="1:36">
      <c r="A253" s="6">
        <f>IF(J252/A252&lt;=0.99*$B$10,IF(A252&gt;A251,IF(D$5&gt;0,$A252+($D$7-$D$3)/401,IF(J252/A252&gt;1.01*D$10,A252-($D$7-$D$3)/401,A252)),IF(D$5&lt;0,$A252+($D$7-$D$3)/401,IF(J252/A252&gt;1.01*D$10,A252-($D$7-$D$3)/401,A252))),IF(K252&gt;$B$6,IF(B$10&gt;D$10,IF(J252/A252&gt;1.01*D$10,A252-($D$7-$D$3)/401,A252),A252),IF(MAX(J$58:J252)&lt;0.99*$B$10*(A252^$K$49*(K252-A252))^(1/(1+$K$49))*($K$49^(1/(1+$K$49))),$A252+($D$7-$D$3)/401,IF(J252/A252&gt;1.01*$D$10,$A252-($D$7-$D$3)/401,A252))))</f>
        <v>469.7641832917717</v>
      </c>
      <c r="B253" s="6">
        <f t="shared" si="87"/>
        <v>509.2925498753151</v>
      </c>
      <c r="C253" s="6">
        <f t="shared" si="103"/>
        <v>0.365649796250893</v>
      </c>
      <c r="D253" s="6">
        <f t="shared" si="104"/>
        <v>4274.354350991006</v>
      </c>
      <c r="E253" s="33">
        <f t="shared" si="88"/>
        <v>1.8067553001170994E-2</v>
      </c>
      <c r="F253" s="6">
        <f t="shared" si="89"/>
        <v>71552.26404098465</v>
      </c>
      <c r="G253" s="6">
        <f t="shared" si="90"/>
        <v>4355277.4170823032</v>
      </c>
      <c r="H253" s="33">
        <f t="shared" si="105"/>
        <v>2.5836859232611933E-3</v>
      </c>
      <c r="I253" s="33">
        <f t="shared" si="106"/>
        <v>3.6371968771684737E-4</v>
      </c>
      <c r="J253" s="6">
        <f t="shared" si="107"/>
        <v>440.09854042288873</v>
      </c>
      <c r="K253" s="38">
        <f>IF(J253&lt;$B$10*(A252^$K$49*(MAX(K$58:K252)-A252))^(1/(1+$K$49))*($K$49^(1/(1+$K$49))),IF(J253/A253&gt;D$10,IF(MAX(J$58:J252)&lt;0.99*$B$10*(A252^$K$49*(K252-A252))^(1/(1+$K$49))*($K$49^(1/(1+$K$49))),MAX(K$58:K252),((J253/$B$10)^(1+$K$49)/(A253^($K$49)*$K$49))+A253),MAX(K$58:K252)),((J253/$B$10)^(1+$K$49)/(A253^($K$49)*$K$49))+A253)</f>
        <v>700.3875903787989</v>
      </c>
      <c r="L253" s="33">
        <f>IF(K253&lt;K252,AE252*(MAX(Z$58:Z252)-J252/A252)/(J252/A252/D$10-1)/(1+1*(MAX(Z$58:Z252)-J252/A252)/(J252/A252/D$10-1))+B$3-B$4,AE252*(J253/A253/B$10)/(C$27+J253/A253/B$10))</f>
        <v>-1.1266160510956951E-2</v>
      </c>
      <c r="M253" s="45">
        <f t="shared" si="108"/>
        <v>-4.2358077726777233E-3</v>
      </c>
      <c r="N253" s="46">
        <f t="shared" si="109"/>
        <v>8.8176400195482795E-3</v>
      </c>
      <c r="O253" s="37"/>
      <c r="P253" s="37">
        <f t="shared" si="110"/>
        <v>2.6906888902550894E-3</v>
      </c>
      <c r="Q253" s="47">
        <f t="shared" si="91"/>
        <v>4.5818322468705562E-3</v>
      </c>
      <c r="R253" s="6">
        <f t="shared" si="111"/>
        <v>1.601311717950566</v>
      </c>
      <c r="S253" s="6">
        <f t="shared" si="92"/>
        <v>1.585595286867663</v>
      </c>
      <c r="T253" s="6">
        <f t="shared" si="112"/>
        <v>7.153071420608551E-3</v>
      </c>
      <c r="U253" s="48">
        <f t="shared" si="113"/>
        <v>8.118774487721343E-3</v>
      </c>
      <c r="V253" s="6">
        <f t="shared" si="114"/>
        <v>1.0515965964292015E-2</v>
      </c>
      <c r="W253" s="6">
        <f t="shared" si="115"/>
        <v>1.2900323104494866E-2</v>
      </c>
      <c r="X253" s="30">
        <f t="shared" si="93"/>
        <v>509.2925498753151</v>
      </c>
      <c r="Y253">
        <f t="shared" si="94"/>
        <v>440.09854042288873</v>
      </c>
      <c r="Z253" s="49">
        <f t="shared" si="95"/>
        <v>0.93684992614590723</v>
      </c>
      <c r="AA253" s="46">
        <f t="shared" si="96"/>
        <v>1.654368526813575</v>
      </c>
      <c r="AB253" s="46">
        <f t="shared" si="97"/>
        <v>-5.3056808863009008E-2</v>
      </c>
      <c r="AC253" s="51">
        <f>IF(R$58&gt;=AA$58,B$10,IF(K253&lt;K252,(Z253-D$10)*(1+1.25*(D$10-Z253)/MAX(Z$58:Z253)*B$10)+D$10,B$10))</f>
        <v>1.3370827491589099</v>
      </c>
      <c r="AD253" s="36">
        <f t="shared" si="98"/>
        <v>1.3514101450121661</v>
      </c>
      <c r="AE253" s="50">
        <f t="shared" si="99"/>
        <v>-0.1082397999608849</v>
      </c>
      <c r="AF253" s="46">
        <f t="shared" si="100"/>
        <v>1.2900323104494866E-2</v>
      </c>
      <c r="AG253" s="50">
        <f t="shared" si="101"/>
        <v>509.2925498753151</v>
      </c>
      <c r="AH253" s="6">
        <f t="shared" si="102"/>
        <v>7.153071420608551E-3</v>
      </c>
      <c r="AI253" s="6"/>
      <c r="AJ253" s="6"/>
    </row>
    <row r="254" spans="1:36">
      <c r="A254" s="6">
        <f>IF(J253/A253&lt;=0.99*$B$10,IF(A253&gt;A252,IF(D$5&gt;0,$A253+($D$7-$D$3)/401,IF(J253/A253&gt;1.01*D$10,A253-($D$7-$D$3)/401,A253)),IF(D$5&lt;0,$A253+($D$7-$D$3)/401,IF(J253/A253&gt;1.01*D$10,A253-($D$7-$D$3)/401,A253))),IF(K253&gt;$B$6,IF(B$10&gt;D$10,IF(J253/A253&gt;1.01*D$10,A253-($D$7-$D$3)/401,A253),A253),IF(MAX(J$58:J253)&lt;0.99*$B$10*(A253^$K$49*(K253-A253))^(1/(1+$K$49))*($K$49^(1/(1+$K$49))),$A253+($D$7-$D$3)/401,IF(J253/A253&gt;1.01*$D$10,$A253-($D$7-$D$3)/401,A253))))</f>
        <v>470.63700124688393</v>
      </c>
      <c r="B254" s="6">
        <f t="shared" si="87"/>
        <v>511.91100374065178</v>
      </c>
      <c r="C254" s="6">
        <f t="shared" si="103"/>
        <v>0.36712784707717988</v>
      </c>
      <c r="D254" s="6">
        <f t="shared" si="104"/>
        <v>4316.4609087344606</v>
      </c>
      <c r="E254" s="33">
        <f t="shared" si="88"/>
        <v>1.8067692915202681E-2</v>
      </c>
      <c r="F254" s="6">
        <f t="shared" si="89"/>
        <v>71685.084164588698</v>
      </c>
      <c r="G254" s="6">
        <f t="shared" si="90"/>
        <v>4361949.2375311814</v>
      </c>
      <c r="H254" s="33">
        <f t="shared" si="105"/>
        <v>2.5924994012652049E-3</v>
      </c>
      <c r="I254" s="33">
        <f t="shared" si="106"/>
        <v>3.6694233415327594E-4</v>
      </c>
      <c r="J254" s="6">
        <f t="shared" si="107"/>
        <v>441.99041333867609</v>
      </c>
      <c r="K254" s="38">
        <f>IF(J254&lt;$B$10*(A253^$K$49*(MAX(K$58:K253)-A253))^(1/(1+$K$49))*($K$49^(1/(1+$K$49))),IF(J254/A254&gt;D$10,IF(MAX(J$58:J253)&lt;0.99*$B$10*(A253^$K$49*(K253-A253))^(1/(1+$K$49))*($K$49^(1/(1+$K$49))),MAX(K$58:K253),((J254/$B$10)^(1+$K$49)/(A254^($K$49)*$K$49))+A254),MAX(K$58:K253)),((J254/$B$10)^(1+$K$49)/(A254^($K$49)*$K$49))+A254)</f>
        <v>702.81606732496982</v>
      </c>
      <c r="L254" s="33">
        <f>IF(K254&lt;K253,AE253*(MAX(Z$58:Z253)-J253/A253)/(J253/A253/D$10-1)/(1+1*(MAX(Z$58:Z253)-J253/A253)/(J253/A253/D$10-1))+B$3-B$4,AE253*(J254/A254/B$10)/(C$27+J254/A254/B$10))</f>
        <v>-1.1342970727315951E-2</v>
      </c>
      <c r="M254" s="45">
        <f t="shared" si="108"/>
        <v>-4.2750695616007306E-3</v>
      </c>
      <c r="N254" s="46">
        <f t="shared" si="109"/>
        <v>8.8536378736039159E-3</v>
      </c>
      <c r="O254" s="37"/>
      <c r="P254" s="37">
        <f t="shared" si="110"/>
        <v>2.701826493688123E-3</v>
      </c>
      <c r="Q254" s="47">
        <f t="shared" si="91"/>
        <v>4.5785683120031853E-3</v>
      </c>
      <c r="R254" s="6">
        <f t="shared" si="111"/>
        <v>1.6012991097528286</v>
      </c>
      <c r="S254" s="6">
        <f t="shared" si="92"/>
        <v>1.5855830082092726</v>
      </c>
      <c r="T254" s="6">
        <f t="shared" si="112"/>
        <v>7.1608152998267728E-3</v>
      </c>
      <c r="U254" s="48">
        <f t="shared" si="113"/>
        <v>8.1934178350749395E-3</v>
      </c>
      <c r="V254" s="6">
        <f t="shared" si="114"/>
        <v>1.059797315436946E-2</v>
      </c>
      <c r="W254" s="6">
        <f t="shared" si="115"/>
        <v>1.2984911587645051E-2</v>
      </c>
      <c r="X254" s="30">
        <f t="shared" si="93"/>
        <v>511.91100374065178</v>
      </c>
      <c r="Y254">
        <f t="shared" si="94"/>
        <v>441.99041333867609</v>
      </c>
      <c r="Z254" s="49">
        <f t="shared" si="95"/>
        <v>0.93913230827089056</v>
      </c>
      <c r="AA254" s="46">
        <f t="shared" si="96"/>
        <v>1.654318163984114</v>
      </c>
      <c r="AB254" s="46">
        <f t="shared" si="97"/>
        <v>-5.301905423128539E-2</v>
      </c>
      <c r="AC254" s="51">
        <f>IF(R$58&gt;=AA$58,B$10,IF(K254&lt;K253,(Z254-D$10)*(1+1.25*(D$10-Z254)/MAX(Z$58:Z254)*B$10)+D$10,B$10))</f>
        <v>1.3370827491589099</v>
      </c>
      <c r="AD254" s="36">
        <f t="shared" si="98"/>
        <v>1.3492589479993413</v>
      </c>
      <c r="AE254" s="50">
        <f t="shared" si="99"/>
        <v>-0.10874009484166887</v>
      </c>
      <c r="AF254" s="46">
        <f t="shared" si="100"/>
        <v>1.2984911587645051E-2</v>
      </c>
      <c r="AG254" s="50">
        <f t="shared" si="101"/>
        <v>511.91100374065178</v>
      </c>
      <c r="AH254" s="6">
        <f t="shared" si="102"/>
        <v>7.1608152998267728E-3</v>
      </c>
      <c r="AI254" s="6"/>
      <c r="AJ254" s="6"/>
    </row>
    <row r="255" spans="1:36">
      <c r="A255" s="6">
        <f>IF(J254/A254&lt;=0.99*$B$10,IF(A254&gt;A253,IF(D$5&gt;0,$A254+($D$7-$D$3)/401,IF(J254/A254&gt;1.01*D$10,A254-($D$7-$D$3)/401,A254)),IF(D$5&lt;0,$A254+($D$7-$D$3)/401,IF(J254/A254&gt;1.01*D$10,A254-($D$7-$D$3)/401,A254))),IF(K254&gt;$B$6,IF(B$10&gt;D$10,IF(J254/A254&gt;1.01*D$10,A254-($D$7-$D$3)/401,A254),A254),IF(MAX(J$58:J254)&lt;0.99*$B$10*(A254^$K$49*(K254-A254))^(1/(1+$K$49))*($K$49^(1/(1+$K$49))),$A254+($D$7-$D$3)/401,IF(J254/A254&gt;1.01*$D$10,$A254-($D$7-$D$3)/401,A254))))</f>
        <v>471.50981920199615</v>
      </c>
      <c r="B255" s="6">
        <f t="shared" si="87"/>
        <v>514.52945760598845</v>
      </c>
      <c r="C255" s="6">
        <f t="shared" si="103"/>
        <v>0.36859555811407474</v>
      </c>
      <c r="D255" s="6">
        <f t="shared" si="104"/>
        <v>4358.6782988030109</v>
      </c>
      <c r="E255" s="33">
        <f t="shared" si="88"/>
        <v>1.8067827924364711E-2</v>
      </c>
      <c r="F255" s="6">
        <f t="shared" si="89"/>
        <v>71817.904288192716</v>
      </c>
      <c r="G255" s="6">
        <f t="shared" si="90"/>
        <v>4368621.0579800587</v>
      </c>
      <c r="H255" s="33">
        <f t="shared" si="105"/>
        <v>2.6012870399456543E-3</v>
      </c>
      <c r="I255" s="33">
        <f t="shared" si="106"/>
        <v>3.7016852102292146E-4</v>
      </c>
      <c r="J255" s="6">
        <f t="shared" si="107"/>
        <v>443.88024119392412</v>
      </c>
      <c r="K255" s="38">
        <f>IF(J255&lt;$B$10*(A254^$K$49*(MAX(K$58:K254)-A254))^(1/(1+$K$49))*($K$49^(1/(1+$K$49))),IF(J255/A255&gt;D$10,IF(MAX(J$58:J254)&lt;0.99*$B$10*(A254^$K$49*(K254-A254))^(1/(1+$K$49))*($K$49^(1/(1+$K$49))),MAX(K$58:K254),((J255/$B$10)^(1+$K$49)/(A255^($K$49)*$K$49))+A255),MAX(K$58:K254)),((J255/$B$10)^(1+$K$49)/(A255^($K$49)*$K$49))+A255)</f>
        <v>705.24512305197709</v>
      </c>
      <c r="L255" s="33">
        <f>IF(K255&lt;K254,AE254*(MAX(Z$58:Z254)-J254/A254)/(J254/A254/D$10-1)/(1+1*(MAX(Z$58:Z254)-J254/A254)/(J254/A254/D$10-1))+B$3-B$4,AE254*(J255/A255/B$10)/(C$27+J255/A255/B$10))</f>
        <v>-1.1420046021856351E-2</v>
      </c>
      <c r="M255" s="45">
        <f t="shared" si="108"/>
        <v>-4.3144711563349062E-3</v>
      </c>
      <c r="N255" s="46">
        <f t="shared" si="109"/>
        <v>8.889520091981247E-3</v>
      </c>
      <c r="O255" s="37"/>
      <c r="P255" s="37">
        <f t="shared" si="110"/>
        <v>2.7129434610588311E-3</v>
      </c>
      <c r="Q255" s="47">
        <f t="shared" si="91"/>
        <v>4.5750489356463407E-3</v>
      </c>
      <c r="R255" s="6">
        <f t="shared" si="111"/>
        <v>1.6012869437371018</v>
      </c>
      <c r="S255" s="6">
        <f t="shared" si="92"/>
        <v>1.5855711601756206</v>
      </c>
      <c r="T255" s="6">
        <f t="shared" si="112"/>
        <v>7.1682876513786053E-3</v>
      </c>
      <c r="U255" s="48">
        <f t="shared" si="113"/>
        <v>8.2683543027354239E-3</v>
      </c>
      <c r="V255" s="6">
        <f t="shared" si="114"/>
        <v>1.0680242849021072E-2</v>
      </c>
      <c r="W255" s="6">
        <f t="shared" si="115"/>
        <v>1.3069672066147273E-2</v>
      </c>
      <c r="X255" s="30">
        <f t="shared" si="93"/>
        <v>514.52945760598845</v>
      </c>
      <c r="Y255">
        <f t="shared" si="94"/>
        <v>443.88024119392412</v>
      </c>
      <c r="Z255" s="49">
        <f t="shared" si="95"/>
        <v>0.94140190324173201</v>
      </c>
      <c r="AA255" s="46">
        <f t="shared" si="96"/>
        <v>1.6542678959972656</v>
      </c>
      <c r="AB255" s="46">
        <f t="shared" si="97"/>
        <v>-5.2980952260163861E-2</v>
      </c>
      <c r="AC255" s="51">
        <f>IF(R$58&gt;=AA$58,B$10,IF(K255&lt;K254,(Z255-D$10)*(1+1.25*(D$10-Z255)/MAX(Z$58:Z255)*B$10)+D$10,B$10))</f>
        <v>1.3370827491589099</v>
      </c>
      <c r="AD255" s="36">
        <f t="shared" si="98"/>
        <v>1.3471214679651549</v>
      </c>
      <c r="AE255" s="50">
        <f t="shared" si="99"/>
        <v>-0.10924220096711995</v>
      </c>
      <c r="AF255" s="46">
        <f t="shared" si="100"/>
        <v>1.3069672066147273E-2</v>
      </c>
      <c r="AG255" s="50">
        <f t="shared" si="101"/>
        <v>514.52945760598845</v>
      </c>
      <c r="AH255" s="6">
        <f t="shared" si="102"/>
        <v>7.1682876513786053E-3</v>
      </c>
      <c r="AI255" s="6"/>
      <c r="AJ255" s="6"/>
    </row>
    <row r="256" spans="1:36">
      <c r="A256" s="6">
        <f>IF(J255/A255&lt;=0.99*$B$10,IF(A255&gt;A254,IF(D$5&gt;0,$A255+($D$7-$D$3)/401,IF(J255/A255&gt;1.01*D$10,A255-($D$7-$D$3)/401,A255)),IF(D$5&lt;0,$A255+($D$7-$D$3)/401,IF(J255/A255&gt;1.01*D$10,A255-($D$7-$D$3)/401,A255))),IF(K255&gt;$B$6,IF(B$10&gt;D$10,IF(J255/A255&gt;1.01*D$10,A255-($D$7-$D$3)/401,A255),A255),IF(MAX(J$58:J255)&lt;0.99*$B$10*(A255^$K$49*(K255-A255))^(1/(1+$K$49))*($K$49^(1/(1+$K$49))),$A255+($D$7-$D$3)/401,IF(J255/A255&gt;1.01*$D$10,$A255-($D$7-$D$3)/401,A255))))</f>
        <v>472.38263715710838</v>
      </c>
      <c r="B256" s="6">
        <f t="shared" si="87"/>
        <v>517.14791147132519</v>
      </c>
      <c r="C256" s="6">
        <f t="shared" si="103"/>
        <v>0.37005299995537522</v>
      </c>
      <c r="D256" s="6">
        <f t="shared" si="104"/>
        <v>4401.0054018319406</v>
      </c>
      <c r="E256" s="33">
        <f t="shared" si="88"/>
        <v>1.806795804286794E-2</v>
      </c>
      <c r="F256" s="6">
        <f t="shared" si="89"/>
        <v>71950.724411796764</v>
      </c>
      <c r="G256" s="6">
        <f t="shared" si="90"/>
        <v>4375292.878428936</v>
      </c>
      <c r="H256" s="33">
        <f t="shared" si="105"/>
        <v>2.6100490312618956E-3</v>
      </c>
      <c r="I256" s="33">
        <f t="shared" si="106"/>
        <v>3.733981521023221E-4</v>
      </c>
      <c r="J256" s="6">
        <f t="shared" si="107"/>
        <v>445.7680447550955</v>
      </c>
      <c r="K256" s="38">
        <f>IF(J256&lt;$B$10*(A255^$K$49*(MAX(K$58:K255)-A255))^(1/(1+$K$49))*($K$49^(1/(1+$K$49))),IF(J256/A256&gt;D$10,IF(MAX(J$58:J255)&lt;0.99*$B$10*(A255^$K$49*(K255-A255))^(1/(1+$K$49))*($K$49^(1/(1+$K$49))),MAX(K$58:K255),((J256/$B$10)^(1+$K$49)/(A256^($K$49)*$K$49))+A256),MAX(K$58:K255)),((J256/$B$10)^(1+$K$49)/(A256^($K$49)*$K$49))+A256)</f>
        <v>707.67474881612009</v>
      </c>
      <c r="L256" s="33">
        <f>IF(K256&lt;K255,AE255*(MAX(Z$58:Z255)-J255/A255)/(J255/A255/D$10-1)/(1+1*(MAX(Z$58:Z255)-J255/A255)/(J255/A255/D$10-1))+B$3-B$4,AE255*(J256/A256/B$10)/(C$27+J256/A256/B$10))</f>
        <v>-1.1497388057016772E-2</v>
      </c>
      <c r="M256" s="45">
        <f t="shared" si="108"/>
        <v>-4.3540124647981305E-3</v>
      </c>
      <c r="N256" s="46">
        <f t="shared" si="109"/>
        <v>8.9252873119774929E-3</v>
      </c>
      <c r="O256" s="37"/>
      <c r="P256" s="37">
        <f t="shared" si="110"/>
        <v>2.7240398686959335E-3</v>
      </c>
      <c r="Q256" s="47">
        <f t="shared" si="91"/>
        <v>4.5712748471793624E-3</v>
      </c>
      <c r="R256" s="6">
        <f t="shared" si="111"/>
        <v>1.6012752186030168</v>
      </c>
      <c r="S256" s="6">
        <f t="shared" si="92"/>
        <v>1.5855597415003262</v>
      </c>
      <c r="T256" s="6">
        <f t="shared" si="112"/>
        <v>7.1754892677936971E-3</v>
      </c>
      <c r="U256" s="48">
        <f t="shared" si="113"/>
        <v>8.3435846979953796E-3</v>
      </c>
      <c r="V256" s="6">
        <f t="shared" si="114"/>
        <v>1.0762776028028255E-2</v>
      </c>
      <c r="W256" s="6">
        <f t="shared" si="115"/>
        <v>1.3154605783959487E-2</v>
      </c>
      <c r="X256" s="30">
        <f t="shared" si="93"/>
        <v>517.14791147132519</v>
      </c>
      <c r="Y256">
        <f t="shared" si="94"/>
        <v>445.7680447550955</v>
      </c>
      <c r="Z256" s="49">
        <f t="shared" si="95"/>
        <v>0.94365882589973094</v>
      </c>
      <c r="AA256" s="46">
        <f t="shared" si="96"/>
        <v>1.6542177224993535</v>
      </c>
      <c r="AB256" s="46">
        <f t="shared" si="97"/>
        <v>-5.2942503896336701E-2</v>
      </c>
      <c r="AC256" s="51">
        <f>IF(R$58&gt;=AA$58,B$10,IF(K256&lt;K255,(Z256-D$10)*(1+1.25*(D$10-Z256)/MAX(Z$58:Z256)*B$10)+D$10,B$10))</f>
        <v>1.3370827491589099</v>
      </c>
      <c r="AD256" s="36">
        <f t="shared" si="98"/>
        <v>1.3449975854124268</v>
      </c>
      <c r="AE256" s="50">
        <f t="shared" si="99"/>
        <v>-0.10974612851732161</v>
      </c>
      <c r="AF256" s="46">
        <f t="shared" si="100"/>
        <v>1.3154605783959487E-2</v>
      </c>
      <c r="AG256" s="50">
        <f t="shared" si="101"/>
        <v>517.14791147132519</v>
      </c>
      <c r="AH256" s="6">
        <f t="shared" si="102"/>
        <v>7.1754892677936971E-3</v>
      </c>
      <c r="AI256" s="6"/>
      <c r="AJ256" s="6"/>
    </row>
    <row r="257" spans="1:36">
      <c r="A257" s="6">
        <f>IF(J256/A256&lt;=0.99*$B$10,IF(A256&gt;A255,IF(D$5&gt;0,$A256+($D$7-$D$3)/401,IF(J256/A256&gt;1.01*D$10,A256-($D$7-$D$3)/401,A256)),IF(D$5&lt;0,$A256+($D$7-$D$3)/401,IF(J256/A256&gt;1.01*D$10,A256-($D$7-$D$3)/401,A256))),IF(K256&gt;$B$6,IF(B$10&gt;D$10,IF(J256/A256&gt;1.01*D$10,A256-($D$7-$D$3)/401,A256),A256),IF(MAX(J$58:J256)&lt;0.99*$B$10*(A256^$K$49*(K256-A256))^(1/(1+$K$49))*($K$49^(1/(1+$K$49))),$A256+($D$7-$D$3)/401,IF(J256/A256&gt;1.01*$D$10,$A256-($D$7-$D$3)/401,A256))))</f>
        <v>473.2554551122206</v>
      </c>
      <c r="B257" s="6">
        <f t="shared" si="87"/>
        <v>519.76636533666181</v>
      </c>
      <c r="C257" s="6">
        <f t="shared" si="103"/>
        <v>0.37150024353716027</v>
      </c>
      <c r="D257" s="6">
        <f t="shared" si="104"/>
        <v>4443.4411116990386</v>
      </c>
      <c r="E257" s="33">
        <f t="shared" si="88"/>
        <v>1.8068083284727761E-2</v>
      </c>
      <c r="F257" s="6">
        <f t="shared" si="89"/>
        <v>72083.544535400782</v>
      </c>
      <c r="G257" s="6">
        <f t="shared" si="90"/>
        <v>4381964.6988778142</v>
      </c>
      <c r="H257" s="33">
        <f t="shared" si="105"/>
        <v>2.6187855649885735E-3</v>
      </c>
      <c r="I257" s="33">
        <f t="shared" si="106"/>
        <v>3.7663113261709059E-4</v>
      </c>
      <c r="J257" s="6">
        <f t="shared" si="107"/>
        <v>447.65384454654321</v>
      </c>
      <c r="K257" s="38">
        <f>IF(J257&lt;$B$10*(A256^$K$49*(MAX(K$58:K256)-A256))^(1/(1+$K$49))*($K$49^(1/(1+$K$49))),IF(J257/A257&gt;D$10,IF(MAX(J$58:J256)&lt;0.99*$B$10*(A256^$K$49*(K256-A256))^(1/(1+$K$49))*($K$49^(1/(1+$K$49))),MAX(K$58:K256),((J257/$B$10)^(1+$K$49)/(A257^($K$49)*$K$49))+A257),MAX(K$58:K256)),((J257/$B$10)^(1+$K$49)/(A257^($K$49)*$K$49))+A257)</f>
        <v>710.10493608194338</v>
      </c>
      <c r="L257" s="33">
        <f>IF(K257&lt;K256,AE256*(MAX(Z$58:Z256)-J256/A256)/(J256/A256/D$10-1)/(1+1*(MAX(Z$58:Z256)-J256/A256)/(J256/A256/D$10-1))+B$3-B$4,AE256*(J257/A257/B$10)/(C$27+J257/A257/B$10))</f>
        <v>-1.1574998514181634E-2</v>
      </c>
      <c r="M257" s="45">
        <f t="shared" si="108"/>
        <v>-4.3936934029448925E-3</v>
      </c>
      <c r="N257" s="46">
        <f t="shared" si="109"/>
        <v>8.9609401681070826E-3</v>
      </c>
      <c r="O257" s="37"/>
      <c r="P257" s="37">
        <f t="shared" si="110"/>
        <v>2.7351157925054447E-3</v>
      </c>
      <c r="Q257" s="47">
        <f t="shared" si="91"/>
        <v>4.5672467651621902E-3</v>
      </c>
      <c r="R257" s="6">
        <f t="shared" si="111"/>
        <v>1.60126393306861</v>
      </c>
      <c r="S257" s="6">
        <f t="shared" si="92"/>
        <v>1.5855487509349322</v>
      </c>
      <c r="T257" s="6">
        <f t="shared" si="112"/>
        <v>7.1824209305411365E-3</v>
      </c>
      <c r="U257" s="48">
        <f t="shared" si="113"/>
        <v>8.4191098525060216E-3</v>
      </c>
      <c r="V257" s="6">
        <f t="shared" si="114"/>
        <v>1.0845573692974177E-2</v>
      </c>
      <c r="W257" s="6">
        <f t="shared" si="115"/>
        <v>1.3239714003154556E-2</v>
      </c>
      <c r="X257" s="30">
        <f t="shared" si="93"/>
        <v>519.76636533666181</v>
      </c>
      <c r="Y257">
        <f t="shared" si="94"/>
        <v>447.65384454654321</v>
      </c>
      <c r="Z257" s="49">
        <f t="shared" si="95"/>
        <v>0.94590318972740295</v>
      </c>
      <c r="AA257" s="46">
        <f t="shared" si="96"/>
        <v>1.6541676431386718</v>
      </c>
      <c r="AB257" s="46">
        <f t="shared" si="97"/>
        <v>-5.2903710070061782E-2</v>
      </c>
      <c r="AC257" s="51">
        <f>IF(R$58&gt;=AA$58,B$10,IF(K257&lt;K256,(Z257-D$10)*(1+1.25*(D$10-Z257)/MAX(Z$58:Z257)*B$10)+D$10,B$10))</f>
        <v>1.3370827491589099</v>
      </c>
      <c r="AD257" s="36">
        <f t="shared" si="98"/>
        <v>1.3428871819176529</v>
      </c>
      <c r="AE257" s="50">
        <f t="shared" si="99"/>
        <v>-0.11025188783155616</v>
      </c>
      <c r="AF257" s="46">
        <f t="shared" si="100"/>
        <v>1.3239714003154556E-2</v>
      </c>
      <c r="AG257" s="50">
        <f t="shared" si="101"/>
        <v>519.76636533666181</v>
      </c>
      <c r="AH257" s="6">
        <f t="shared" si="102"/>
        <v>7.1824209305411365E-3</v>
      </c>
      <c r="AI257" s="6"/>
      <c r="AJ257" s="6"/>
    </row>
    <row r="258" spans="1:36">
      <c r="A258" s="6">
        <f>IF(J257/A257&lt;=0.99*$B$10,IF(A257&gt;A256,IF(D$5&gt;0,$A257+($D$7-$D$3)/401,IF(J257/A257&gt;1.01*D$10,A257-($D$7-$D$3)/401,A257)),IF(D$5&lt;0,$A257+($D$7-$D$3)/401,IF(J257/A257&gt;1.01*D$10,A257-($D$7-$D$3)/401,A257))),IF(K257&gt;$B$6,IF(B$10&gt;D$10,IF(J257/A257&gt;1.01*D$10,A257-($D$7-$D$3)/401,A257),A257),IF(MAX(J$58:J257)&lt;0.99*$B$10*(A257^$K$49*(K257-A257))^(1/(1+$K$49))*($K$49^(1/(1+$K$49))),$A257+($D$7-$D$3)/401,IF(J257/A257&gt;1.01*$D$10,$A257-($D$7-$D$3)/401,A257))))</f>
        <v>474.12827306733283</v>
      </c>
      <c r="B258" s="6">
        <f t="shared" si="87"/>
        <v>522.38481920199843</v>
      </c>
      <c r="C258" s="6">
        <f t="shared" si="103"/>
        <v>0.37293736009829387</v>
      </c>
      <c r="D258" s="6">
        <f t="shared" si="104"/>
        <v>4485.9843353948772</v>
      </c>
      <c r="E258" s="33">
        <f t="shared" si="88"/>
        <v>1.8068203663764139E-2</v>
      </c>
      <c r="F258" s="6">
        <f t="shared" si="89"/>
        <v>72216.36465900483</v>
      </c>
      <c r="G258" s="6">
        <f t="shared" si="90"/>
        <v>4388636.5193266924</v>
      </c>
      <c r="H258" s="33">
        <f t="shared" si="105"/>
        <v>2.6274968287425815E-3</v>
      </c>
      <c r="I258" s="33">
        <f t="shared" si="106"/>
        <v>3.7986736922322099E-4</v>
      </c>
      <c r="J258" s="6">
        <f t="shared" si="107"/>
        <v>449.53766085285821</v>
      </c>
      <c r="K258" s="38">
        <f>IF(J258&lt;$B$10*(A257^$K$49*(MAX(K$58:K257)-A257))^(1/(1+$K$49))*($K$49^(1/(1+$K$49))),IF(J258/A258&gt;D$10,IF(MAX(J$58:J257)&lt;0.99*$B$10*(A257^$K$49*(K257-A257))^(1/(1+$K$49))*($K$49^(1/(1+$K$49))),MAX(K$58:K257),((J258/$B$10)^(1+$K$49)/(A258^($K$49)*$K$49))+A258),MAX(K$58:K257)),((J258/$B$10)^(1+$K$49)/(A258^($K$49)*$K$49))+A258)</f>
        <v>712.53567651644221</v>
      </c>
      <c r="L258" s="33">
        <f>IF(K258&lt;K257,AE257*(MAX(Z$58:Z257)-J257/A257)/(J257/A257/D$10-1)/(1+1*(MAX(Z$58:Z257)-J257/A257)/(J257/A257/D$10-1))+B$3-B$4,AE257*(J258/A258/B$10)/(C$27+J258/A258/B$10))</f>
        <v>-1.1652879093835788E-2</v>
      </c>
      <c r="M258" s="45">
        <f t="shared" si="108"/>
        <v>-4.4335138946992765E-3</v>
      </c>
      <c r="N258" s="46">
        <f t="shared" si="109"/>
        <v>8.9964792920360914E-3</v>
      </c>
      <c r="O258" s="37"/>
      <c r="P258" s="37">
        <f t="shared" si="110"/>
        <v>2.7461713079737888E-3</v>
      </c>
      <c r="Q258" s="47">
        <f t="shared" si="91"/>
        <v>4.5629653973368149E-3</v>
      </c>
      <c r="R258" s="6">
        <f t="shared" si="111"/>
        <v>1.601253085870312</v>
      </c>
      <c r="S258" s="6">
        <f t="shared" si="92"/>
        <v>1.5855381872488947</v>
      </c>
      <c r="T258" s="6">
        <f t="shared" si="112"/>
        <v>7.1890834100336396E-3</v>
      </c>
      <c r="U258" s="48">
        <f t="shared" si="113"/>
        <v>8.4949306222335333E-3</v>
      </c>
      <c r="V258" s="6">
        <f t="shared" si="114"/>
        <v>1.0928636867227054E-2</v>
      </c>
      <c r="W258" s="6">
        <f t="shared" si="115"/>
        <v>1.3324998003904935E-2</v>
      </c>
      <c r="X258" s="30">
        <f t="shared" si="93"/>
        <v>522.38481920199843</v>
      </c>
      <c r="Y258">
        <f t="shared" si="94"/>
        <v>449.53766085285821</v>
      </c>
      <c r="Z258" s="49">
        <f t="shared" si="95"/>
        <v>0.94813510686593794</v>
      </c>
      <c r="AA258" s="46">
        <f t="shared" si="96"/>
        <v>1.6541176575654686</v>
      </c>
      <c r="AB258" s="46">
        <f t="shared" si="97"/>
        <v>-5.286457169515657E-2</v>
      </c>
      <c r="AC258" s="51">
        <f>IF(R$58&gt;=AA$58,B$10,IF(K258&lt;K257,(Z258-D$10)*(1+1.25*(D$10-Z258)/MAX(Z$58:Z258)*B$10)+D$10,B$10))</f>
        <v>1.3370827491589099</v>
      </c>
      <c r="AD258" s="36">
        <f t="shared" si="98"/>
        <v>1.3407901401291924</v>
      </c>
      <c r="AE258" s="50">
        <f t="shared" si="99"/>
        <v>-0.11075948940865284</v>
      </c>
      <c r="AF258" s="46">
        <f t="shared" si="100"/>
        <v>1.3324998003904935E-2</v>
      </c>
      <c r="AG258" s="50">
        <f t="shared" si="101"/>
        <v>522.38481920199843</v>
      </c>
      <c r="AH258" s="6">
        <f t="shared" si="102"/>
        <v>7.1890834100336396E-3</v>
      </c>
      <c r="AI258" s="6"/>
      <c r="AJ258" s="6"/>
    </row>
    <row r="259" spans="1:36">
      <c r="A259" s="6">
        <f>IF(J258/A258&lt;=0.99*$B$10,IF(A258&gt;A257,IF(D$5&gt;0,$A258+($D$7-$D$3)/401,IF(J258/A258&gt;1.01*D$10,A258-($D$7-$D$3)/401,A258)),IF(D$5&lt;0,$A258+($D$7-$D$3)/401,IF(J258/A258&gt;1.01*D$10,A258-($D$7-$D$3)/401,A258))),IF(K258&gt;$B$6,IF(B$10&gt;D$10,IF(J258/A258&gt;1.01*D$10,A258-($D$7-$D$3)/401,A258),A258),IF(MAX(J$58:J258)&lt;0.99*$B$10*(A258^$K$49*(K258-A258))^(1/(1+$K$49))*($K$49^(1/(1+$K$49))),$A258+($D$7-$D$3)/401,IF(J258/A258&gt;1.01*$D$10,$A258-($D$7-$D$3)/401,A258))))</f>
        <v>475.00109102244505</v>
      </c>
      <c r="B259" s="6">
        <f t="shared" si="87"/>
        <v>525.00327306733516</v>
      </c>
      <c r="C259" s="6">
        <f t="shared" si="103"/>
        <v>0.37436442114235446</v>
      </c>
      <c r="D259" s="6">
        <f t="shared" si="104"/>
        <v>4528.6339928924563</v>
      </c>
      <c r="E259" s="33">
        <f t="shared" si="88"/>
        <v>1.8068319193601669E-2</v>
      </c>
      <c r="F259" s="6">
        <f t="shared" si="89"/>
        <v>72349.184782608863</v>
      </c>
      <c r="G259" s="6">
        <f t="shared" si="90"/>
        <v>4395308.3397755697</v>
      </c>
      <c r="H259" s="33">
        <f t="shared" si="105"/>
        <v>2.6361830080098314E-3</v>
      </c>
      <c r="I259" s="33">
        <f t="shared" si="106"/>
        <v>3.8310676998848966E-4</v>
      </c>
      <c r="J259" s="6">
        <f t="shared" si="107"/>
        <v>451.41951372122981</v>
      </c>
      <c r="K259" s="38">
        <f>IF(J259&lt;$B$10*(A258^$K$49*(MAX(K$58:K258)-A258))^(1/(1+$K$49))*($K$49^(1/(1+$K$49))),IF(J259/A259&gt;D$10,IF(MAX(J$58:J258)&lt;0.99*$B$10*(A258^$K$49*(K258-A258))^(1/(1+$K$49))*($K$49^(1/(1+$K$49))),MAX(K$58:K258),((J259/$B$10)^(1+$K$49)/(A259^($K$49)*$K$49))+A259),MAX(K$58:K258)),((J259/$B$10)^(1+$K$49)/(A259^($K$49)*$K$49))+A259)</f>
        <v>714.96696198343523</v>
      </c>
      <c r="L259" s="33">
        <f>IF(K259&lt;K258,AE258*(MAX(Z$58:Z258)-J258/A258)/(J258/A258/D$10-1)/(1+1*(MAX(Z$58:Z258)-J258/A258)/(J258/A258/D$10-1))+B$3-B$4,AE258*(J259/A259/B$10)/(C$27+J259/A259/B$10))</f>
        <v>-1.1731031515723082E-2</v>
      </c>
      <c r="M259" s="45">
        <f t="shared" si="108"/>
        <v>-4.4734738718899131E-3</v>
      </c>
      <c r="N259" s="46">
        <f t="shared" si="109"/>
        <v>9.0319053125207886E-3</v>
      </c>
      <c r="O259" s="37"/>
      <c r="P259" s="37">
        <f t="shared" si="110"/>
        <v>2.7572064901708868E-3</v>
      </c>
      <c r="Q259" s="47">
        <f t="shared" si="91"/>
        <v>4.5584314406308755E-3</v>
      </c>
      <c r="R259" s="6">
        <f t="shared" si="111"/>
        <v>1.6012426757629323</v>
      </c>
      <c r="S259" s="6">
        <f t="shared" si="92"/>
        <v>1.5855280492295689</v>
      </c>
      <c r="T259" s="6">
        <f t="shared" si="112"/>
        <v>7.1954774656340301E-3</v>
      </c>
      <c r="U259" s="48">
        <f t="shared" si="113"/>
        <v>8.5710478874223214E-3</v>
      </c>
      <c r="V259" s="6">
        <f t="shared" si="114"/>
        <v>1.1011966595930046E-2</v>
      </c>
      <c r="W259" s="6">
        <f t="shared" si="115"/>
        <v>1.3410459084474724E-2</v>
      </c>
      <c r="X259" s="30">
        <f t="shared" si="93"/>
        <v>525.00327306733516</v>
      </c>
      <c r="Y259">
        <f t="shared" si="94"/>
        <v>451.41951372122981</v>
      </c>
      <c r="Z259" s="49">
        <f t="shared" si="95"/>
        <v>0.95035468813249324</v>
      </c>
      <c r="AA259" s="46">
        <f t="shared" si="96"/>
        <v>1.6540677654319331</v>
      </c>
      <c r="AB259" s="46">
        <f t="shared" si="97"/>
        <v>-5.2825089669000791E-2</v>
      </c>
      <c r="AC259" s="51">
        <f>IF(R$58&gt;=AA$58,B$10,IF(K259&lt;K258,(Z259-D$10)*(1+1.25*(D$10-Z259)/MAX(Z$58:Z259)*B$10)+D$10,B$10))</f>
        <v>1.3370827491589099</v>
      </c>
      <c r="AD259" s="36">
        <f t="shared" si="98"/>
        <v>1.3387063437649835</v>
      </c>
      <c r="AE259" s="50">
        <f t="shared" si="99"/>
        <v>-0.11126894390739431</v>
      </c>
      <c r="AF259" s="46">
        <f t="shared" si="100"/>
        <v>1.3410459084474724E-2</v>
      </c>
      <c r="AG259" s="50">
        <f t="shared" si="101"/>
        <v>525.00327306733516</v>
      </c>
      <c r="AH259" s="6">
        <f t="shared" si="102"/>
        <v>7.1954774656340301E-3</v>
      </c>
      <c r="AI259" s="6"/>
      <c r="AJ259" s="6"/>
    </row>
    <row r="260" spans="1:36">
      <c r="A260" s="6">
        <f>IF(J259/A259&lt;=0.99*$B$10,IF(A259&gt;A258,IF(D$5&gt;0,$A259+($D$7-$D$3)/401,IF(J259/A259&gt;1.01*D$10,A259-($D$7-$D$3)/401,A259)),IF(D$5&lt;0,$A259+($D$7-$D$3)/401,IF(J259/A259&gt;1.01*D$10,A259-($D$7-$D$3)/401,A259))),IF(K259&gt;$B$6,IF(B$10&gt;D$10,IF(J259/A259&gt;1.01*D$10,A259-($D$7-$D$3)/401,A259),A259),IF(MAX(J$58:J259)&lt;0.99*$B$10*(A259^$K$49*(K259-A259))^(1/(1+$K$49))*($K$49^(1/(1+$K$49))),$A259+($D$7-$D$3)/401,IF(J259/A259&gt;1.01*$D$10,$A259-($D$7-$D$3)/401,A259))))</f>
        <v>475.87390897755728</v>
      </c>
      <c r="B260" s="6">
        <f t="shared" si="87"/>
        <v>527.62172693267189</v>
      </c>
      <c r="C260" s="6">
        <f t="shared" si="103"/>
        <v>0.37578149840096192</v>
      </c>
      <c r="D260" s="6">
        <f t="shared" si="104"/>
        <v>4571.3890170163158</v>
      </c>
      <c r="E260" s="33">
        <f t="shared" si="88"/>
        <v>1.8068429887669699E-2</v>
      </c>
      <c r="F260" s="6">
        <f t="shared" si="89"/>
        <v>72482.004906212896</v>
      </c>
      <c r="G260" s="6">
        <f t="shared" si="90"/>
        <v>4401980.160224447</v>
      </c>
      <c r="H260" s="33">
        <f t="shared" si="105"/>
        <v>2.644844286171824E-3</v>
      </c>
      <c r="I260" s="33">
        <f t="shared" si="106"/>
        <v>3.8634924437395697E-4</v>
      </c>
      <c r="J260" s="6">
        <f t="shared" si="107"/>
        <v>453.29942296381654</v>
      </c>
      <c r="K260" s="38">
        <f>IF(J260&lt;$B$10*(A259^$K$49*(MAX(K$58:K259)-A259))^(1/(1+$K$49))*($K$49^(1/(1+$K$49))),IF(J260/A260&gt;D$10,IF(MAX(J$58:J259)&lt;0.99*$B$10*(A259^$K$49*(K259-A259))^(1/(1+$K$49))*($K$49^(1/(1+$K$49))),MAX(K$58:K259),((J260/$B$10)^(1+$K$49)/(A260^($K$49)*$K$49))+A260),MAX(K$58:K259)),((J260/$B$10)^(1+$K$49)/(A260^($K$49)*$K$49))+A260)</f>
        <v>717.39878453809922</v>
      </c>
      <c r="L260" s="33">
        <f>IF(K260&lt;K259,AE259*(MAX(Z$58:Z259)-J259/A259)/(J259/A259/D$10-1)/(1+1*(MAX(Z$58:Z259)-J259/A259)/(J259/A259/D$10-1))+B$3-B$4,AE259*(J260/A260/B$10)/(C$27+J260/A260/B$10))</f>
        <v>-1.1809457519010238E-2</v>
      </c>
      <c r="M260" s="45">
        <f t="shared" si="108"/>
        <v>-4.5135732741868719E-3</v>
      </c>
      <c r="N260" s="46">
        <f t="shared" si="109"/>
        <v>9.0672188553500895E-3</v>
      </c>
      <c r="O260" s="37"/>
      <c r="P260" s="37">
        <f t="shared" si="110"/>
        <v>2.7682214137532152E-3</v>
      </c>
      <c r="Q260" s="47">
        <f t="shared" si="91"/>
        <v>4.5536455811632176E-3</v>
      </c>
      <c r="R260" s="6">
        <f t="shared" si="111"/>
        <v>1.6012327015196419</v>
      </c>
      <c r="S260" s="6">
        <f t="shared" si="92"/>
        <v>1.5855183356821916</v>
      </c>
      <c r="T260" s="6">
        <f t="shared" si="112"/>
        <v>7.2016038456637317E-3</v>
      </c>
      <c r="U260" s="48">
        <f t="shared" si="113"/>
        <v>8.6474625525650526E-3</v>
      </c>
      <c r="V260" s="6">
        <f t="shared" si="114"/>
        <v>1.1095563945997618E-2</v>
      </c>
      <c r="W260" s="6">
        <f t="shared" si="115"/>
        <v>1.3496098561218861E-2</v>
      </c>
      <c r="X260" s="30">
        <f t="shared" si="93"/>
        <v>527.62172693267189</v>
      </c>
      <c r="Y260">
        <f t="shared" si="94"/>
        <v>453.29942296381654</v>
      </c>
      <c r="Z260" s="49">
        <f t="shared" si="95"/>
        <v>0.95256204303731773</v>
      </c>
      <c r="AA260" s="46">
        <f t="shared" si="96"/>
        <v>1.6540179663921792</v>
      </c>
      <c r="AB260" s="46">
        <f t="shared" si="97"/>
        <v>-5.2785264872537319E-2</v>
      </c>
      <c r="AC260" s="51">
        <f>IF(R$58&gt;=AA$58,B$10,IF(K260&lt;K259,(Z260-D$10)*(1+1.25*(D$10-Z260)/MAX(Z$58:Z260)*B$10)+D$10,B$10))</f>
        <v>1.3370827491589099</v>
      </c>
      <c r="AD260" s="36">
        <f t="shared" si="98"/>
        <v>1.3366356776098121</v>
      </c>
      <c r="AE260" s="50">
        <f t="shared" si="99"/>
        <v>-0.11178026214696649</v>
      </c>
      <c r="AF260" s="46">
        <f t="shared" si="100"/>
        <v>1.3496098561218861E-2</v>
      </c>
      <c r="AG260" s="50">
        <f t="shared" si="101"/>
        <v>527.62172693267189</v>
      </c>
      <c r="AH260" s="6">
        <f t="shared" si="102"/>
        <v>7.2016038456637317E-3</v>
      </c>
      <c r="AI260" s="6"/>
      <c r="AJ260" s="6"/>
    </row>
    <row r="261" spans="1:36">
      <c r="A261" s="6">
        <f>IF(J260/A260&lt;=0.99*$B$10,IF(A260&gt;A259,IF(D$5&gt;0,$A260+($D$7-$D$3)/401,IF(J260/A260&gt;1.01*D$10,A260-($D$7-$D$3)/401,A260)),IF(D$5&lt;0,$A260+($D$7-$D$3)/401,IF(J260/A260&gt;1.01*D$10,A260-($D$7-$D$3)/401,A260))),IF(K260&gt;$B$6,IF(B$10&gt;D$10,IF(J260/A260&gt;1.01*D$10,A260-($D$7-$D$3)/401,A260),A260),IF(MAX(J$58:J260)&lt;0.99*$B$10*(A260^$K$49*(K260-A260))^(1/(1+$K$49))*($K$49^(1/(1+$K$49))),$A260+($D$7-$D$3)/401,IF(J260/A260&gt;1.01*$D$10,$A260-($D$7-$D$3)/401,A260))))</f>
        <v>476.7467269326695</v>
      </c>
      <c r="B261" s="6">
        <f t="shared" si="87"/>
        <v>530.24018079800851</v>
      </c>
      <c r="C261" s="6">
        <f t="shared" si="103"/>
        <v>0.37718866379846266</v>
      </c>
      <c r="D261" s="6">
        <f t="shared" si="104"/>
        <v>4614.2483533112418</v>
      </c>
      <c r="E261" s="33">
        <f t="shared" si="88"/>
        <v>1.8068535759202489E-2</v>
      </c>
      <c r="F261" s="6">
        <f t="shared" si="89"/>
        <v>72614.82502981693</v>
      </c>
      <c r="G261" s="6">
        <f t="shared" si="90"/>
        <v>4408651.9806733252</v>
      </c>
      <c r="H261" s="33">
        <f t="shared" si="105"/>
        <v>2.6534808445320187E-3</v>
      </c>
      <c r="I261" s="33">
        <f t="shared" si="106"/>
        <v>3.8959470321557827E-4</v>
      </c>
      <c r="J261" s="6">
        <f t="shared" si="107"/>
        <v>455.17740816012582</v>
      </c>
      <c r="K261" s="38">
        <f>IF(J261&lt;$B$10*(A260^$K$49*(MAX(K$58:K260)-A260))^(1/(1+$K$49))*($K$49^(1/(1+$K$49))),IF(J261/A261&gt;D$10,IF(MAX(J$58:J260)&lt;0.99*$B$10*(A260^$K$49*(K260-A260))^(1/(1+$K$49))*($K$49^(1/(1+$K$49))),MAX(K$58:K260),((J261/$B$10)^(1+$K$49)/(A261^($K$49)*$K$49))+A261),MAX(K$58:K260)),((J261/$B$10)^(1+$K$49)/(A261^($K$49)*$K$49))+A261)</f>
        <v>719.83113642166154</v>
      </c>
      <c r="L261" s="33">
        <f>IF(K261&lt;K260,AE260*(MAX(Z$58:Z260)-J260/A260)/(J260/A260/D$10-1)/(1+1*(MAX(Z$58:Z260)-J260/A260)/(J260/A260/D$10-1))+B$3-B$4,AE260*(J261/A261/B$10)/(C$27+J261/A261/B$10))</f>
        <v>-1.1888158862454586E-2</v>
      </c>
      <c r="M261" s="45">
        <f t="shared" si="108"/>
        <v>-4.553812049040473E-3</v>
      </c>
      <c r="N261" s="46">
        <f t="shared" si="109"/>
        <v>9.1024205432917865E-3</v>
      </c>
      <c r="O261" s="37"/>
      <c r="P261" s="37">
        <f t="shared" si="110"/>
        <v>2.7792161529668364E-3</v>
      </c>
      <c r="Q261" s="47">
        <f t="shared" si="91"/>
        <v>4.5486084942513135E-3</v>
      </c>
      <c r="R261" s="6">
        <f t="shared" si="111"/>
        <v>1.6012231619319521</v>
      </c>
      <c r="S261" s="6">
        <f t="shared" si="92"/>
        <v>1.5855090454298599</v>
      </c>
      <c r="T261" s="6">
        <f t="shared" si="112"/>
        <v>7.2074632874138348E-3</v>
      </c>
      <c r="U261" s="48">
        <f t="shared" si="113"/>
        <v>8.7241755463795447E-3</v>
      </c>
      <c r="V261" s="6">
        <f t="shared" si="114"/>
        <v>1.1179430006118424E-2</v>
      </c>
      <c r="W261" s="6">
        <f t="shared" si="115"/>
        <v>1.3581917768589703E-2</v>
      </c>
      <c r="X261" s="30">
        <f t="shared" si="93"/>
        <v>530.24018079800851</v>
      </c>
      <c r="Y261">
        <f t="shared" si="94"/>
        <v>455.17740816012582</v>
      </c>
      <c r="Z261" s="49">
        <f t="shared" si="95"/>
        <v>0.95475727980070668</v>
      </c>
      <c r="AA261" s="46">
        <f t="shared" si="96"/>
        <v>1.6539682601022345</v>
      </c>
      <c r="AB261" s="46">
        <f t="shared" si="97"/>
        <v>-5.274509817028239E-2</v>
      </c>
      <c r="AC261" s="51">
        <f>IF(R$58&gt;=AA$58,B$10,IF(K261&lt;K260,(Z261-D$10)*(1+1.25*(D$10-Z261)/MAX(Z$58:Z261)*B$10)+D$10,B$10))</f>
        <v>1.3370827491589099</v>
      </c>
      <c r="AD261" s="36">
        <f t="shared" si="98"/>
        <v>1.334578027512157</v>
      </c>
      <c r="AE261" s="50">
        <f t="shared" si="99"/>
        <v>-0.11229345510747547</v>
      </c>
      <c r="AF261" s="46">
        <f t="shared" si="100"/>
        <v>1.3581917768589703E-2</v>
      </c>
      <c r="AG261" s="50">
        <f t="shared" si="101"/>
        <v>530.24018079800851</v>
      </c>
      <c r="AH261" s="6">
        <f t="shared" si="102"/>
        <v>7.2074632874138348E-3</v>
      </c>
      <c r="AI261" s="6"/>
      <c r="AJ261" s="6"/>
    </row>
    <row r="262" spans="1:36">
      <c r="A262" s="6">
        <f>IF(J261/A261&lt;=0.99*$B$10,IF(A261&gt;A260,IF(D$5&gt;0,$A261+($D$7-$D$3)/401,IF(J261/A261&gt;1.01*D$10,A261-($D$7-$D$3)/401,A261)),IF(D$5&lt;0,$A261+($D$7-$D$3)/401,IF(J261/A261&gt;1.01*D$10,A261-($D$7-$D$3)/401,A261))),IF(K261&gt;$B$6,IF(B$10&gt;D$10,IF(J261/A261&gt;1.01*D$10,A261-($D$7-$D$3)/401,A261),A261),IF(MAX(J$58:J261)&lt;0.99*$B$10*(A261^$K$49*(K261-A261))^(1/(1+$K$49))*($K$49^(1/(1+$K$49))),$A261+($D$7-$D$3)/401,IF(J261/A261&gt;1.01*$D$10,$A261-($D$7-$D$3)/401,A261))))</f>
        <v>477.61954488778173</v>
      </c>
      <c r="B262" s="6">
        <f t="shared" si="87"/>
        <v>532.85863466334513</v>
      </c>
      <c r="C262" s="6">
        <f t="shared" si="103"/>
        <v>0.37858598941794275</v>
      </c>
      <c r="D262" s="6">
        <f t="shared" si="104"/>
        <v>4657.2109599106643</v>
      </c>
      <c r="E262" s="33">
        <f t="shared" si="88"/>
        <v>1.8068636821239364E-2</v>
      </c>
      <c r="F262" s="6">
        <f t="shared" si="89"/>
        <v>72747.645153420963</v>
      </c>
      <c r="G262" s="6">
        <f t="shared" si="90"/>
        <v>4415323.8011222035</v>
      </c>
      <c r="H262" s="33">
        <f t="shared" si="105"/>
        <v>2.6620928623419925E-3</v>
      </c>
      <c r="I262" s="33">
        <f t="shared" si="106"/>
        <v>3.9284305870593088E-4</v>
      </c>
      <c r="J262" s="6">
        <f t="shared" si="107"/>
        <v>457.05348865940056</v>
      </c>
      <c r="K262" s="38">
        <f>IF(J262&lt;$B$10*(A261^$K$49*(MAX(K$58:K261)-A261))^(1/(1+$K$49))*($K$49^(1/(1+$K$49))),IF(J262/A262&gt;D$10,IF(MAX(J$58:J261)&lt;0.99*$B$10*(A261^$K$49*(K261-A261))^(1/(1+$K$49))*($K$49^(1/(1+$K$49))),MAX(K$58:K261),((J262/$B$10)^(1+$K$49)/(A262^($K$49)*$K$49))+A262),MAX(K$58:K261)),((J262/$B$10)^(1+$K$49)/(A262^($K$49)*$K$49))+A262)</f>
        <v>722.26401005624587</v>
      </c>
      <c r="L262" s="33">
        <f>IF(K262&lt;K261,AE261*(MAX(Z$58:Z261)-J261/A261)/(J261/A261/D$10-1)/(1+1*(MAX(Z$58:Z261)-J261/A261)/(J261/A261/D$10-1))+B$3-B$4,AE261*(J262/A262/B$10)/(C$27+J262/A262/B$10))</f>
        <v>-1.1967137324578204E-2</v>
      </c>
      <c r="M262" s="45">
        <f t="shared" si="108"/>
        <v>-4.5941901516220176E-3</v>
      </c>
      <c r="N262" s="46">
        <f t="shared" si="109"/>
        <v>9.1375109960423872E-3</v>
      </c>
      <c r="O262" s="37"/>
      <c r="P262" s="37">
        <f t="shared" si="110"/>
        <v>2.7901907816504003E-3</v>
      </c>
      <c r="Q262" s="47">
        <f t="shared" si="91"/>
        <v>4.5433208444203696E-3</v>
      </c>
      <c r="R262" s="6">
        <f t="shared" si="111"/>
        <v>1.6012140558096919</v>
      </c>
      <c r="S262" s="6">
        <f t="shared" si="92"/>
        <v>1.5855001773135102</v>
      </c>
      <c r="T262" s="6">
        <f t="shared" si="112"/>
        <v>7.21305651715621E-3</v>
      </c>
      <c r="U262" s="48">
        <f t="shared" si="113"/>
        <v>8.801187821792433E-3</v>
      </c>
      <c r="V262" s="6">
        <f t="shared" si="114"/>
        <v>1.1263565886764668E-2</v>
      </c>
      <c r="W262" s="6">
        <f t="shared" si="115"/>
        <v>1.3667918059150071E-2</v>
      </c>
      <c r="X262" s="30">
        <f t="shared" si="93"/>
        <v>532.85863466334513</v>
      </c>
      <c r="Y262">
        <f t="shared" si="94"/>
        <v>457.05348865940056</v>
      </c>
      <c r="Z262" s="49">
        <f t="shared" si="95"/>
        <v>0.95694050536978503</v>
      </c>
      <c r="AA262" s="46">
        <f t="shared" si="96"/>
        <v>1.6539186462200228</v>
      </c>
      <c r="AB262" s="46">
        <f t="shared" si="97"/>
        <v>-5.2704590410330932E-2</v>
      </c>
      <c r="AC262" s="51">
        <f>IF(R$58&gt;=AA$58,B$10,IF(K262&lt;K261,(Z262-D$10)*(1+1.25*(D$10-Z262)/MAX(Z$58:Z262)*B$10)+D$10,B$10))</f>
        <v>1.3370827491589099</v>
      </c>
      <c r="AD262" s="36">
        <f t="shared" si="98"/>
        <v>1.3325332803806427</v>
      </c>
      <c r="AE262" s="50">
        <f t="shared" si="99"/>
        <v>-0.11280853393049935</v>
      </c>
      <c r="AF262" s="46">
        <f t="shared" si="100"/>
        <v>1.3667918059150071E-2</v>
      </c>
      <c r="AG262" s="50">
        <f t="shared" si="101"/>
        <v>532.85863466334513</v>
      </c>
      <c r="AH262" s="6">
        <f t="shared" si="102"/>
        <v>7.21305651715621E-3</v>
      </c>
      <c r="AI262" s="6"/>
      <c r="AJ262" s="6"/>
    </row>
    <row r="263" spans="1:36">
      <c r="A263" s="6">
        <f>IF(J262/A262&lt;=0.99*$B$10,IF(A262&gt;A261,IF(D$5&gt;0,$A262+($D$7-$D$3)/401,IF(J262/A262&gt;1.01*D$10,A262-($D$7-$D$3)/401,A262)),IF(D$5&lt;0,$A262+($D$7-$D$3)/401,IF(J262/A262&gt;1.01*D$10,A262-($D$7-$D$3)/401,A262))),IF(K262&gt;$B$6,IF(B$10&gt;D$10,IF(J262/A262&gt;1.01*D$10,A262-($D$7-$D$3)/401,A262),A262),IF(MAX(J$58:J262)&lt;0.99*$B$10*(A262^$K$49*(K262-A262))^(1/(1+$K$49))*($K$49^(1/(1+$K$49))),$A262+($D$7-$D$3)/401,IF(J262/A262&gt;1.01*$D$10,$A262-($D$7-$D$3)/401,A262))))</f>
        <v>478.49236284289395</v>
      </c>
      <c r="B263" s="6">
        <f t="shared" si="87"/>
        <v>535.47708852868186</v>
      </c>
      <c r="C263" s="6">
        <f t="shared" si="103"/>
        <v>0.37997354746853146</v>
      </c>
      <c r="D263" s="6">
        <f t="shared" si="104"/>
        <v>4700.2758074048179</v>
      </c>
      <c r="E263" s="33">
        <f t="shared" si="88"/>
        <v>1.8068733086624916E-2</v>
      </c>
      <c r="F263" s="6">
        <f t="shared" si="89"/>
        <v>72880.465277024996</v>
      </c>
      <c r="G263" s="6">
        <f t="shared" si="90"/>
        <v>4421995.6215710817</v>
      </c>
      <c r="H263" s="33">
        <f t="shared" si="105"/>
        <v>2.6706805168273812E-3</v>
      </c>
      <c r="I263" s="33">
        <f t="shared" si="106"/>
        <v>3.9609422437606118E-4</v>
      </c>
      <c r="J263" s="6">
        <f t="shared" si="107"/>
        <v>458.92768358301026</v>
      </c>
      <c r="K263" s="38">
        <f>IF(J263&lt;$B$10*(A262^$K$49*(MAX(K$58:K262)-A262))^(1/(1+$K$49))*($K$49^(1/(1+$K$49))),IF(J263/A263&gt;D$10,IF(MAX(J$58:J262)&lt;0.99*$B$10*(A262^$K$49*(K262-A262))^(1/(1+$K$49))*($K$49^(1/(1+$K$49))),MAX(K$58:K262),((J263/$B$10)^(1+$K$49)/(A263^($K$49)*$K$49))+A263),MAX(K$58:K262)),((J263/$B$10)^(1+$K$49)/(A263^($K$49)*$K$49))+A263)</f>
        <v>724.69739803986727</v>
      </c>
      <c r="L263" s="33">
        <f>IF(K263&lt;K262,AE262*(MAX(Z$58:Z262)-J262/A262)/(J262/A262/D$10-1)/(1+1*(MAX(Z$58:Z262)-J262/A262)/(J262/A262/D$10-1))+B$3-B$4,AE262*(J263/A263/B$10)/(C$27+J263/A263/B$10))</f>
        <v>-1.2046394703845158E-2</v>
      </c>
      <c r="M263" s="45">
        <f t="shared" si="108"/>
        <v>-4.6347075447664109E-3</v>
      </c>
      <c r="N263" s="46">
        <f t="shared" si="109"/>
        <v>9.1724908301804124E-3</v>
      </c>
      <c r="O263" s="37"/>
      <c r="P263" s="37">
        <f t="shared" si="110"/>
        <v>2.8011453732381215E-3</v>
      </c>
      <c r="Q263" s="47">
        <f t="shared" si="91"/>
        <v>4.5377832854140016E-3</v>
      </c>
      <c r="R263" s="6">
        <f t="shared" si="111"/>
        <v>1.6012053819809819</v>
      </c>
      <c r="S263" s="6">
        <f t="shared" si="92"/>
        <v>1.5854917301918925</v>
      </c>
      <c r="T263" s="6">
        <f t="shared" si="112"/>
        <v>7.2183842501571931E-3</v>
      </c>
      <c r="U263" s="48">
        <f t="shared" si="113"/>
        <v>8.8785003559295975E-3</v>
      </c>
      <c r="V263" s="6">
        <f t="shared" si="114"/>
        <v>1.1347972720207865E-2</v>
      </c>
      <c r="W263" s="6">
        <f t="shared" si="115"/>
        <v>1.3754100803593596E-2</v>
      </c>
      <c r="X263" s="30">
        <f t="shared" si="93"/>
        <v>535.47708852868186</v>
      </c>
      <c r="Y263">
        <f t="shared" si="94"/>
        <v>458.92768358301026</v>
      </c>
      <c r="Z263" s="49">
        <f t="shared" si="95"/>
        <v>0.95911182543511675</v>
      </c>
      <c r="AA263" s="46">
        <f t="shared" si="96"/>
        <v>1.6538691244053525</v>
      </c>
      <c r="AB263" s="46">
        <f t="shared" si="97"/>
        <v>-5.2663742424370552E-2</v>
      </c>
      <c r="AC263" s="51">
        <f>IF(R$58&gt;=AA$58,B$10,IF(K263&lt;K262,(Z263-D$10)*(1+1.25*(D$10-Z263)/MAX(Z$58:Z263)*B$10)+D$10,B$10))</f>
        <v>1.3370827491589099</v>
      </c>
      <c r="AD263" s="36">
        <f t="shared" si="98"/>
        <v>1.3305013241801167</v>
      </c>
      <c r="AE263" s="50">
        <f t="shared" si="99"/>
        <v>-0.11332550991970647</v>
      </c>
      <c r="AF263" s="46">
        <f t="shared" si="100"/>
        <v>1.3754100803593596E-2</v>
      </c>
      <c r="AG263" s="50">
        <f t="shared" si="101"/>
        <v>535.47708852868186</v>
      </c>
      <c r="AH263" s="6">
        <f t="shared" si="102"/>
        <v>7.2183842501571931E-3</v>
      </c>
      <c r="AI263" s="6"/>
      <c r="AJ263" s="6"/>
    </row>
    <row r="264" spans="1:36">
      <c r="A264" s="6">
        <f>IF(J263/A263&lt;=0.99*$B$10,IF(A263&gt;A262,IF(D$5&gt;0,$A263+($D$7-$D$3)/401,IF(J263/A263&gt;1.01*D$10,A263-($D$7-$D$3)/401,A263)),IF(D$5&lt;0,$A263+($D$7-$D$3)/401,IF(J263/A263&gt;1.01*D$10,A263-($D$7-$D$3)/401,A263))),IF(K263&gt;$B$6,IF(B$10&gt;D$10,IF(J263/A263&gt;1.01*D$10,A263-($D$7-$D$3)/401,A263),A263),IF(MAX(J$58:J263)&lt;0.99*$B$10*(A263^$K$49*(K263-A263))^(1/(1+$K$49))*($K$49^(1/(1+$K$49))),$A263+($D$7-$D$3)/401,IF(J263/A263&gt;1.01*$D$10,$A263-($D$7-$D$3)/401,A263))))</f>
        <v>479.36518079800618</v>
      </c>
      <c r="B264" s="6">
        <f t="shared" si="87"/>
        <v>538.09554239401859</v>
      </c>
      <c r="C264" s="6">
        <f t="shared" si="103"/>
        <v>0.38135141025396457</v>
      </c>
      <c r="D264" s="6">
        <f t="shared" si="104"/>
        <v>4743.4418787087925</v>
      </c>
      <c r="E264" s="33">
        <f t="shared" si="88"/>
        <v>1.8068824568009248E-2</v>
      </c>
      <c r="F264" s="6">
        <f t="shared" si="89"/>
        <v>73013.285400629029</v>
      </c>
      <c r="G264" s="6">
        <f t="shared" si="90"/>
        <v>4428667.442019959</v>
      </c>
      <c r="H264" s="33">
        <f t="shared" si="105"/>
        <v>2.6792439832136004E-3</v>
      </c>
      <c r="I264" s="33">
        <f t="shared" si="106"/>
        <v>3.9934811507746042E-4</v>
      </c>
      <c r="J264" s="6">
        <f t="shared" si="107"/>
        <v>460.80001182684572</v>
      </c>
      <c r="K264" s="38">
        <f>IF(J264&lt;$B$10*(A263^$K$49*(MAX(K$58:K263)-A263))^(1/(1+$K$49))*($K$49^(1/(1+$K$49))),IF(J264/A264&gt;D$10,IF(MAX(J$58:J263)&lt;0.99*$B$10*(A263^$K$49*(K263-A263))^(1/(1+$K$49))*($K$49^(1/(1+$K$49))),MAX(K$58:K263),((J264/$B$10)^(1+$K$49)/(A264^($K$49)*$K$49))+A264),MAX(K$58:K263)),((J264/$B$10)^(1+$K$49)/(A264^($K$49)*$K$49))+A264)</f>
        <v>727.13129314157186</v>
      </c>
      <c r="L264" s="33">
        <f>IF(K264&lt;K263,AE263*(MAX(Z$58:Z263)-J263/A263)/(J263/A263/D$10-1)/(1+1*(MAX(Z$58:Z263)-J263/A263)/(J263/A263/D$10-1))+B$3-B$4,AE263*(J264/A264/B$10)/(C$27+J264/A264/B$10))</f>
        <v>-1.2125932818845216E-2</v>
      </c>
      <c r="M264" s="45">
        <f t="shared" si="108"/>
        <v>-4.6753641989166596E-3</v>
      </c>
      <c r="N264" s="46">
        <f t="shared" si="109"/>
        <v>9.2073606591230126E-3</v>
      </c>
      <c r="O264" s="37"/>
      <c r="P264" s="37">
        <f t="shared" si="110"/>
        <v>2.8120800007627269E-3</v>
      </c>
      <c r="Q264" s="47">
        <f t="shared" si="91"/>
        <v>4.531996460206353E-3</v>
      </c>
      <c r="R264" s="6">
        <f t="shared" si="111"/>
        <v>1.6011971392922066</v>
      </c>
      <c r="S264" s="6">
        <f t="shared" si="92"/>
        <v>1.5854837029415432</v>
      </c>
      <c r="T264" s="6">
        <f t="shared" si="112"/>
        <v>7.2234471906925859E-3</v>
      </c>
      <c r="U264" s="48">
        <f t="shared" si="113"/>
        <v>8.9561141501133309E-3</v>
      </c>
      <c r="V264" s="6">
        <f t="shared" si="114"/>
        <v>1.143265166054102E-2</v>
      </c>
      <c r="W264" s="6">
        <f t="shared" si="115"/>
        <v>1.3840467390771882E-2</v>
      </c>
      <c r="X264" s="30">
        <f t="shared" si="93"/>
        <v>538.09554239401859</v>
      </c>
      <c r="Y264">
        <f t="shared" si="94"/>
        <v>460.80001182684572</v>
      </c>
      <c r="Z264" s="49">
        <f t="shared" si="95"/>
        <v>0.96127134444713991</v>
      </c>
      <c r="AA264" s="46">
        <f t="shared" si="96"/>
        <v>1.6538196943199019</v>
      </c>
      <c r="AB264" s="46">
        <f t="shared" si="97"/>
        <v>-5.2622555027695306E-2</v>
      </c>
      <c r="AC264" s="51">
        <f>IF(R$58&gt;=AA$58,B$10,IF(K264&lt;K263,(Z264-D$10)*(1+1.25*(D$10-Z264)/MAX(Z$58:Z264)*B$10)+D$10,B$10))</f>
        <v>1.3370827491589099</v>
      </c>
      <c r="AD264" s="36">
        <f t="shared" si="98"/>
        <v>1.3284820479273771</v>
      </c>
      <c r="AE264" s="50">
        <f t="shared" si="99"/>
        <v>-0.11384439454151724</v>
      </c>
      <c r="AF264" s="46">
        <f t="shared" si="100"/>
        <v>1.3840467390771882E-2</v>
      </c>
      <c r="AG264" s="50">
        <f t="shared" si="101"/>
        <v>538.09554239401859</v>
      </c>
      <c r="AH264" s="6">
        <f t="shared" si="102"/>
        <v>7.2234471906925859E-3</v>
      </c>
      <c r="AI264" s="6"/>
      <c r="AJ264" s="6"/>
    </row>
    <row r="265" spans="1:36">
      <c r="A265" s="6">
        <f>IF(J264/A264&lt;=0.99*$B$10,IF(A264&gt;A263,IF(D$5&gt;0,$A264+($D$7-$D$3)/401,IF(J264/A264&gt;1.01*D$10,A264-($D$7-$D$3)/401,A264)),IF(D$5&lt;0,$A264+($D$7-$D$3)/401,IF(J264/A264&gt;1.01*D$10,A264-($D$7-$D$3)/401,A264))),IF(K264&gt;$B$6,IF(B$10&gt;D$10,IF(J264/A264&gt;1.01*D$10,A264-($D$7-$D$3)/401,A264),A264),IF(MAX(J$58:J264)&lt;0.99*$B$10*(A264^$K$49*(K264-A264))^(1/(1+$K$49))*($K$49^(1/(1+$K$49))),$A264+($D$7-$D$3)/401,IF(J264/A264&gt;1.01*$D$10,$A264-($D$7-$D$3)/401,A264))))</f>
        <v>480.2379987531184</v>
      </c>
      <c r="B265" s="6">
        <f t="shared" si="87"/>
        <v>540.71399625935521</v>
      </c>
      <c r="C265" s="6">
        <f t="shared" si="103"/>
        <v>0.38271965014237408</v>
      </c>
      <c r="D265" s="6">
        <f t="shared" si="104"/>
        <v>4786.7081689305369</v>
      </c>
      <c r="E265" s="33">
        <f t="shared" si="88"/>
        <v>1.8068911277848213E-2</v>
      </c>
      <c r="F265" s="6">
        <f t="shared" si="89"/>
        <v>73146.105524233062</v>
      </c>
      <c r="G265" s="6">
        <f t="shared" si="90"/>
        <v>4435339.2624688372</v>
      </c>
      <c r="H265" s="33">
        <f t="shared" si="105"/>
        <v>2.6877834347513391E-3</v>
      </c>
      <c r="I265" s="33">
        <f t="shared" si="106"/>
        <v>4.0260464696417248E-4</v>
      </c>
      <c r="J265" s="6">
        <f t="shared" si="107"/>
        <v>462.67049206371502</v>
      </c>
      <c r="K265" s="38">
        <f>IF(J265&lt;$B$10*(A264^$K$49*(MAX(K$58:K264)-A264))^(1/(1+$K$49))*($K$49^(1/(1+$K$49))),IF(J265/A265&gt;D$10,IF(MAX(J$58:J264)&lt;0.99*$B$10*(A264^$K$49*(K264-A264))^(1/(1+$K$49))*($K$49^(1/(1+$K$49))),MAX(K$58:K264),((J265/$B$10)^(1+$K$49)/(A265^($K$49)*$K$49))+A265),MAX(K$58:K264)),((J265/$B$10)^(1+$K$49)/(A265^($K$49)*$K$49))+A265)</f>
        <v>729.56568829671653</v>
      </c>
      <c r="L265" s="33">
        <f>IF(K265&lt;K264,AE264*(MAX(Z$58:Z264)-J264/A264)/(J264/A264/D$10-1)/(1+1*(MAX(Z$58:Z264)-J264/A264)/(J264/A264/D$10-1))+B$3-B$4,AE264*(J265/A265/B$10)/(C$27+J265/A265/B$10))</f>
        <v>-1.2205753508481739E-2</v>
      </c>
      <c r="M265" s="45">
        <f t="shared" si="108"/>
        <v>-4.7161600920702235E-3</v>
      </c>
      <c r="N265" s="46">
        <f t="shared" si="109"/>
        <v>9.2421210930857534E-3</v>
      </c>
      <c r="O265" s="37"/>
      <c r="P265" s="37">
        <f t="shared" si="110"/>
        <v>2.8229947368583765E-3</v>
      </c>
      <c r="Q265" s="47">
        <f t="shared" si="91"/>
        <v>4.5259610010155299E-3</v>
      </c>
      <c r="R265" s="6">
        <f t="shared" si="111"/>
        <v>1.6011893266079849</v>
      </c>
      <c r="S265" s="6">
        <f t="shared" si="92"/>
        <v>1.5854760944567565</v>
      </c>
      <c r="T265" s="6">
        <f t="shared" si="112"/>
        <v>7.2282460320635391E-3</v>
      </c>
      <c r="U265" s="48">
        <f t="shared" si="113"/>
        <v>9.034030229866194E-3</v>
      </c>
      <c r="V265" s="6">
        <f t="shared" si="114"/>
        <v>1.1517603883707157E-2</v>
      </c>
      <c r="W265" s="6">
        <f t="shared" si="115"/>
        <v>1.3927019227728337E-2</v>
      </c>
      <c r="X265" s="30">
        <f t="shared" si="93"/>
        <v>540.71399625935521</v>
      </c>
      <c r="Y265">
        <f t="shared" si="94"/>
        <v>462.67049206371502</v>
      </c>
      <c r="Z265" s="49">
        <f t="shared" si="95"/>
        <v>0.96341916563242525</v>
      </c>
      <c r="AA265" s="46">
        <f t="shared" si="96"/>
        <v>1.6537703556272056</v>
      </c>
      <c r="AB265" s="46">
        <f t="shared" si="97"/>
        <v>-5.2581029019220793E-2</v>
      </c>
      <c r="AC265" s="51">
        <f>IF(R$58&gt;=AA$58,B$10,IF(K265&lt;K264,(Z265-D$10)*(1+1.25*(D$10-Z265)/MAX(Z$58:Z265)*B$10)+D$10,B$10))</f>
        <v>1.3370827491589099</v>
      </c>
      <c r="AD265" s="36">
        <f t="shared" si="98"/>
        <v>1.3264753416865724</v>
      </c>
      <c r="AE265" s="50">
        <f t="shared" si="99"/>
        <v>-0.11436519942581999</v>
      </c>
      <c r="AF265" s="46">
        <f t="shared" si="100"/>
        <v>1.3927019227728337E-2</v>
      </c>
      <c r="AG265" s="50">
        <f t="shared" si="101"/>
        <v>540.71399625935521</v>
      </c>
      <c r="AH265" s="6">
        <f t="shared" si="102"/>
        <v>7.2282460320635391E-3</v>
      </c>
      <c r="AI265" s="6"/>
      <c r="AJ265" s="6"/>
    </row>
    <row r="266" spans="1:36">
      <c r="A266" s="6">
        <f>IF(J265/A265&lt;=0.99*$B$10,IF(A265&gt;A264,IF(D$5&gt;0,$A265+($D$7-$D$3)/401,IF(J265/A265&gt;1.01*D$10,A265-($D$7-$D$3)/401,A265)),IF(D$5&lt;0,$A265+($D$7-$D$3)/401,IF(J265/A265&gt;1.01*D$10,A265-($D$7-$D$3)/401,A265))),IF(K265&gt;$B$6,IF(B$10&gt;D$10,IF(J265/A265&gt;1.01*D$10,A265-($D$7-$D$3)/401,A265),A265),IF(MAX(J$58:J265)&lt;0.99*$B$10*(A265^$K$49*(K265-A265))^(1/(1+$K$49))*($K$49^(1/(1+$K$49))),$A265+($D$7-$D$3)/401,IF(J265/A265&gt;1.01*$D$10,$A265-($D$7-$D$3)/401,A265))))</f>
        <v>481.11081670823063</v>
      </c>
      <c r="B266" s="6">
        <f t="shared" si="87"/>
        <v>543.33245012469183</v>
      </c>
      <c r="C266" s="6">
        <f t="shared" si="103"/>
        <v>0.38407833953727044</v>
      </c>
      <c r="D266" s="6">
        <f t="shared" si="104"/>
        <v>4830.0736852389191</v>
      </c>
      <c r="E266" s="33">
        <f t="shared" si="88"/>
        <v>1.8068993228403708E-2</v>
      </c>
      <c r="F266" s="6">
        <f t="shared" si="89"/>
        <v>73278.925647837095</v>
      </c>
      <c r="G266" s="6">
        <f t="shared" si="90"/>
        <v>4442011.0829177154</v>
      </c>
      <c r="H266" s="33">
        <f t="shared" si="105"/>
        <v>2.6962990427418249E-3</v>
      </c>
      <c r="I266" s="33">
        <f t="shared" si="106"/>
        <v>4.0586373747504085E-4</v>
      </c>
      <c r="J266" s="6">
        <f t="shared" si="107"/>
        <v>464.53914274574026</v>
      </c>
      <c r="K266" s="38">
        <f>IF(J266&lt;$B$10*(A265^$K$49*(MAX(K$58:K265)-A265))^(1/(1+$K$49))*($K$49^(1/(1+$K$49))),IF(J266/A266&gt;D$10,IF(MAX(J$58:J265)&lt;0.99*$B$10*(A265^$K$49*(K265-A265))^(1/(1+$K$49))*($K$49^(1/(1+$K$49))),MAX(K$58:K265),((J266/$B$10)^(1+$K$49)/(A266^($K$49)*$K$49))+A266),MAX(K$58:K265)),((J266/$B$10)^(1+$K$49)/(A266^($K$49)*$K$49))+A266)</f>
        <v>732.00057660238701</v>
      </c>
      <c r="L266" s="33">
        <f>IF(K266&lt;K265,AE265*(MAX(Z$58:Z265)-J265/A265)/(J265/A265/D$10-1)/(1+1*(MAX(Z$58:Z265)-J265/A265)/(J265/A265/D$10-1))+B$3-B$4,AE265*(J266/A266/B$10)/(C$27+J266/A266/B$10))</f>
        <v>-1.2285858632164843E-2</v>
      </c>
      <c r="M266" s="45">
        <f t="shared" si="108"/>
        <v>-4.7570952097272306E-3</v>
      </c>
      <c r="N266" s="46">
        <f t="shared" si="109"/>
        <v>9.276772739045468E-3</v>
      </c>
      <c r="O266" s="37"/>
      <c r="P266" s="37">
        <f t="shared" si="110"/>
        <v>2.8338896537635585E-3</v>
      </c>
      <c r="Q266" s="47">
        <f t="shared" si="91"/>
        <v>4.5196775293182374E-3</v>
      </c>
      <c r="R266" s="6">
        <f t="shared" si="111"/>
        <v>1.6011819428111378</v>
      </c>
      <c r="S266" s="6">
        <f t="shared" si="92"/>
        <v>1.5854689036495533</v>
      </c>
      <c r="T266" s="6">
        <f t="shared" si="112"/>
        <v>7.2327814566141707E-3</v>
      </c>
      <c r="U266" s="48">
        <f t="shared" si="113"/>
        <v>9.1122496449216311E-3</v>
      </c>
      <c r="V266" s="6">
        <f t="shared" si="114"/>
        <v>1.1602830587534268E-2</v>
      </c>
      <c r="W266" s="6">
        <f t="shared" si="115"/>
        <v>1.401375773973899E-2</v>
      </c>
      <c r="X266" s="30">
        <f t="shared" si="93"/>
        <v>543.33245012469183</v>
      </c>
      <c r="Y266">
        <f t="shared" si="94"/>
        <v>464.53914274574026</v>
      </c>
      <c r="Z266" s="49">
        <f t="shared" si="95"/>
        <v>0.96555539100975929</v>
      </c>
      <c r="AA266" s="46">
        <f t="shared" si="96"/>
        <v>1.6537211079926413</v>
      </c>
      <c r="AB266" s="46">
        <f t="shared" si="97"/>
        <v>-5.2539165181503478E-2</v>
      </c>
      <c r="AC266" s="51">
        <f>IF(R$58&gt;=AA$58,B$10,IF(K266&lt;K265,(Z266-D$10)*(1+1.25*(D$10-Z266)/MAX(Z$58:Z266)*B$10)+D$10,B$10))</f>
        <v>1.3370827491589099</v>
      </c>
      <c r="AD266" s="36">
        <f t="shared" si="98"/>
        <v>1.3244810965642924</v>
      </c>
      <c r="AE266" s="50">
        <f t="shared" si="99"/>
        <v>-0.11488793636674004</v>
      </c>
      <c r="AF266" s="46">
        <f t="shared" si="100"/>
        <v>1.401375773973899E-2</v>
      </c>
      <c r="AG266" s="50">
        <f t="shared" si="101"/>
        <v>543.33245012469183</v>
      </c>
      <c r="AH266" s="6">
        <f t="shared" si="102"/>
        <v>7.2327814566141707E-3</v>
      </c>
      <c r="AI266" s="6"/>
      <c r="AJ266" s="6"/>
    </row>
    <row r="267" spans="1:36">
      <c r="A267" s="6">
        <f>IF(J266/A266&lt;=0.99*$B$10,IF(A266&gt;A265,IF(D$5&gt;0,$A266+($D$7-$D$3)/401,IF(J266/A266&gt;1.01*D$10,A266-($D$7-$D$3)/401,A266)),IF(D$5&lt;0,$A266+($D$7-$D$3)/401,IF(J266/A266&gt;1.01*D$10,A266-($D$7-$D$3)/401,A266))),IF(K266&gt;$B$6,IF(B$10&gt;D$10,IF(J266/A266&gt;1.01*D$10,A266-($D$7-$D$3)/401,A266),A266),IF(MAX(J$58:J266)&lt;0.99*$B$10*(A266^$K$49*(K266-A266))^(1/(1+$K$49))*($K$49^(1/(1+$K$49))),$A266+($D$7-$D$3)/401,IF(J266/A266&gt;1.01*$D$10,$A266-($D$7-$D$3)/401,A266))))</f>
        <v>481.98363466334285</v>
      </c>
      <c r="B267" s="6">
        <f t="shared" si="87"/>
        <v>545.95090399002856</v>
      </c>
      <c r="C267" s="6">
        <f t="shared" si="103"/>
        <v>0.38542755084968622</v>
      </c>
      <c r="D267" s="6">
        <f t="shared" si="104"/>
        <v>4873.5374467318898</v>
      </c>
      <c r="E267" s="33">
        <f t="shared" si="88"/>
        <v>1.8069070431743942E-2</v>
      </c>
      <c r="F267" s="6">
        <f t="shared" si="89"/>
        <v>73411.745771441128</v>
      </c>
      <c r="G267" s="6">
        <f t="shared" si="90"/>
        <v>4448682.9033665927</v>
      </c>
      <c r="H267" s="33">
        <f t="shared" si="105"/>
        <v>2.7047909765618499E-3</v>
      </c>
      <c r="I267" s="33">
        <f t="shared" si="106"/>
        <v>4.0912530531609644E-4</v>
      </c>
      <c r="J267" s="6">
        <f t="shared" si="107"/>
        <v>466.40598210675216</v>
      </c>
      <c r="K267" s="38">
        <f>IF(J267&lt;$B$10*(A266^$K$49*(MAX(K$58:K266)-A266))^(1/(1+$K$49))*($K$49^(1/(1+$K$49))),IF(J267/A267&gt;D$10,IF(MAX(J$58:J266)&lt;0.99*$B$10*(A266^$K$49*(K266-A266))^(1/(1+$K$49))*($K$49^(1/(1+$K$49))),MAX(K$58:K266),((J267/$B$10)^(1+$K$49)/(A267^($K$49)*$K$49))+A267),MAX(K$58:K266)),((J267/$B$10)^(1+$K$49)/(A267^($K$49)*$K$49))+A267)</f>
        <v>734.43595131294762</v>
      </c>
      <c r="L267" s="33">
        <f>IF(K267&lt;K266,AE266*(MAX(Z$58:Z266)-J266/A266)/(J266/A266/D$10-1)/(1+1*(MAX(Z$58:Z266)-J266/A266)/(J266/A266/D$10-1))+B$3-B$4,AE266*(J267/A267/B$10)/(C$27+J267/A267/B$10))</f>
        <v>-1.2366250070009927E-2</v>
      </c>
      <c r="M267" s="45">
        <f t="shared" si="108"/>
        <v>-4.7981695448405049E-3</v>
      </c>
      <c r="N267" s="46">
        <f t="shared" si="109"/>
        <v>9.3113162007060091E-3</v>
      </c>
      <c r="O267" s="37"/>
      <c r="P267" s="37">
        <f t="shared" si="110"/>
        <v>2.844764823323959E-3</v>
      </c>
      <c r="Q267" s="47">
        <f t="shared" si="91"/>
        <v>4.5131466558655043E-3</v>
      </c>
      <c r="R267" s="6">
        <f t="shared" si="111"/>
        <v>1.6011749868026559</v>
      </c>
      <c r="S267" s="6">
        <f t="shared" si="92"/>
        <v>1.5854621294496485</v>
      </c>
      <c r="T267" s="6">
        <f t="shared" si="112"/>
        <v>7.2370541357497931E-3</v>
      </c>
      <c r="U267" s="48">
        <f t="shared" si="113"/>
        <v>9.1907734692412112E-3</v>
      </c>
      <c r="V267" s="6">
        <f t="shared" si="114"/>
        <v>1.1688332991776516E-2</v>
      </c>
      <c r="W267" s="6">
        <f t="shared" si="115"/>
        <v>1.410068437035978E-2</v>
      </c>
      <c r="X267" s="30">
        <f t="shared" si="93"/>
        <v>545.95090399002856</v>
      </c>
      <c r="Y267">
        <f t="shared" si="94"/>
        <v>466.40598210675216</v>
      </c>
      <c r="Z267" s="49">
        <f t="shared" si="95"/>
        <v>0.96768012140604853</v>
      </c>
      <c r="AA267" s="46">
        <f t="shared" si="96"/>
        <v>1.6536719510834159</v>
      </c>
      <c r="AB267" s="46">
        <f t="shared" si="97"/>
        <v>-5.2496964280760006E-2</v>
      </c>
      <c r="AC267" s="51">
        <f>IF(R$58&gt;=AA$58,B$10,IF(K267&lt;K266,(Z267-D$10)*(1+1.25*(D$10-Z267)/MAX(Z$58:Z267)*B$10)+D$10,B$10))</f>
        <v>1.3370827491589099</v>
      </c>
      <c r="AD267" s="36">
        <f t="shared" si="98"/>
        <v>1.3224992047043698</v>
      </c>
      <c r="AE267" s="50">
        <f t="shared" si="99"/>
        <v>-0.11541261732345968</v>
      </c>
      <c r="AF267" s="46">
        <f t="shared" si="100"/>
        <v>1.410068437035978E-2</v>
      </c>
      <c r="AG267" s="50">
        <f t="shared" si="101"/>
        <v>545.95090399002856</v>
      </c>
      <c r="AH267" s="6">
        <f t="shared" si="102"/>
        <v>7.2370541357497931E-3</v>
      </c>
      <c r="AI267" s="6"/>
      <c r="AJ267" s="6"/>
    </row>
    <row r="268" spans="1:36">
      <c r="A268" s="6">
        <f>IF(J267/A267&lt;=0.99*$B$10,IF(A267&gt;A266,IF(D$5&gt;0,$A267+($D$7-$D$3)/401,IF(J267/A267&gt;1.01*D$10,A267-($D$7-$D$3)/401,A267)),IF(D$5&lt;0,$A267+($D$7-$D$3)/401,IF(J267/A267&gt;1.01*D$10,A267-($D$7-$D$3)/401,A267))),IF(K267&gt;$B$6,IF(B$10&gt;D$10,IF(J267/A267&gt;1.01*D$10,A267-($D$7-$D$3)/401,A267),A267),IF(MAX(J$58:J267)&lt;0.99*$B$10*(A267^$K$49*(K267-A267))^(1/(1+$K$49))*($K$49^(1/(1+$K$49))),$A267+($D$7-$D$3)/401,IF(J267/A267&gt;1.01*$D$10,$A267-($D$7-$D$3)/401,A267))))</f>
        <v>482.85645261845508</v>
      </c>
      <c r="B268" s="6">
        <f t="shared" si="87"/>
        <v>548.5693578553653</v>
      </c>
      <c r="C268" s="6">
        <f t="shared" si="103"/>
        <v>0.38676735647144683</v>
      </c>
      <c r="D268" s="6">
        <f t="shared" si="104"/>
        <v>4917.09848430486</v>
      </c>
      <c r="E268" s="33">
        <f t="shared" si="88"/>
        <v>1.8069142899743759E-2</v>
      </c>
      <c r="F268" s="6">
        <f t="shared" si="89"/>
        <v>73544.565895045176</v>
      </c>
      <c r="G268" s="6">
        <f t="shared" si="90"/>
        <v>4455354.72381547</v>
      </c>
      <c r="H268" s="33">
        <f t="shared" si="105"/>
        <v>2.7132594036885604E-3</v>
      </c>
      <c r="I268" s="33">
        <f t="shared" si="106"/>
        <v>4.1238927044309352E-4</v>
      </c>
      <c r="J268" s="6">
        <f t="shared" si="107"/>
        <v>468.27102816468232</v>
      </c>
      <c r="K268" s="38">
        <f>IF(J268&lt;$B$10*(A267^$K$49*(MAX(K$58:K267)-A267))^(1/(1+$K$49))*($K$49^(1/(1+$K$49))),IF(J268/A268&gt;D$10,IF(MAX(J$58:J267)&lt;0.99*$B$10*(A267^$K$49*(K267-A267))^(1/(1+$K$49))*($K$49^(1/(1+$K$49))),MAX(K$58:K267),((J268/$B$10)^(1+$K$49)/(A268^($K$49)*$K$49))+A268),MAX(K$58:K267)),((J268/$B$10)^(1+$K$49)/(A268^($K$49)*$K$49))+A268)</f>
        <v>736.87180583572103</v>
      </c>
      <c r="L268" s="33">
        <f>IF(K268&lt;K267,AE267*(MAX(Z$58:Z267)-J267/A267)/(J267/A267/D$10-1)/(1+1*(MAX(Z$58:Z267)-J267/A267)/(J267/A267/D$10-1))+B$3-B$4,AE267*(J268/A268/B$10)/(C$27+J268/A268/B$10))</f>
        <v>-1.2446929723041275E-2</v>
      </c>
      <c r="M268" s="45">
        <f t="shared" si="108"/>
        <v>-4.8393830977674192E-3</v>
      </c>
      <c r="N268" s="46">
        <f t="shared" si="109"/>
        <v>9.3457520784668083E-3</v>
      </c>
      <c r="O268" s="37"/>
      <c r="P268" s="37">
        <f t="shared" si="110"/>
        <v>2.855620316995303E-3</v>
      </c>
      <c r="Q268" s="47">
        <f t="shared" si="91"/>
        <v>4.5063689806993891E-3</v>
      </c>
      <c r="R268" s="6">
        <f t="shared" si="111"/>
        <v>1.6011684575016647</v>
      </c>
      <c r="S268" s="6">
        <f t="shared" si="92"/>
        <v>1.5854557708044188</v>
      </c>
      <c r="T268" s="6">
        <f t="shared" si="112"/>
        <v>7.2410647299554678E-3</v>
      </c>
      <c r="U268" s="48">
        <f t="shared" si="113"/>
        <v>9.2696028010385706E-3</v>
      </c>
      <c r="V268" s="6">
        <f t="shared" si="114"/>
        <v>1.1774112338161819E-2</v>
      </c>
      <c r="W268" s="6">
        <f t="shared" si="115"/>
        <v>1.4187800581480309E-2</v>
      </c>
      <c r="X268" s="30">
        <f t="shared" si="93"/>
        <v>548.5693578553653</v>
      </c>
      <c r="Y268">
        <f t="shared" si="94"/>
        <v>468.27102816468232</v>
      </c>
      <c r="Z268" s="49">
        <f t="shared" si="95"/>
        <v>0.96979345647204618</v>
      </c>
      <c r="AA268" s="46">
        <f t="shared" si="96"/>
        <v>1.653622884568553</v>
      </c>
      <c r="AB268" s="46">
        <f t="shared" si="97"/>
        <v>-5.2454427066888298E-2</v>
      </c>
      <c r="AC268" s="51">
        <f>IF(R$58&gt;=AA$58,B$10,IF(K268&lt;K267,(Z268-D$10)*(1+1.25*(D$10-Z268)/MAX(Z$58:Z268)*B$10)+D$10,B$10))</f>
        <v>1.3370827491589099</v>
      </c>
      <c r="AD268" s="36">
        <f t="shared" si="98"/>
        <v>1.3205295592824153</v>
      </c>
      <c r="AE268" s="50">
        <f t="shared" si="99"/>
        <v>-0.11593925442108323</v>
      </c>
      <c r="AF268" s="46">
        <f t="shared" si="100"/>
        <v>1.4187800581480309E-2</v>
      </c>
      <c r="AG268" s="50">
        <f t="shared" si="101"/>
        <v>548.5693578553653</v>
      </c>
      <c r="AH268" s="6">
        <f t="shared" si="102"/>
        <v>7.2410647299554678E-3</v>
      </c>
      <c r="AI268" s="6"/>
      <c r="AJ268" s="6"/>
    </row>
    <row r="269" spans="1:36">
      <c r="A269" s="6">
        <f>IF(J268/A268&lt;=0.99*$B$10,IF(A268&gt;A267,IF(D$5&gt;0,$A268+($D$7-$D$3)/401,IF(J268/A268&gt;1.01*D$10,A268-($D$7-$D$3)/401,A268)),IF(D$5&lt;0,$A268+($D$7-$D$3)/401,IF(J268/A268&gt;1.01*D$10,A268-($D$7-$D$3)/401,A268))),IF(K268&gt;$B$6,IF(B$10&gt;D$10,IF(J268/A268&gt;1.01*D$10,A268-($D$7-$D$3)/401,A268),A268),IF(MAX(J$58:J268)&lt;0.99*$B$10*(A268^$K$49*(K268-A268))^(1/(1+$K$49))*($K$49^(1/(1+$K$49))),$A268+($D$7-$D$3)/401,IF(J268/A268&gt;1.01*$D$10,$A268-($D$7-$D$3)/401,A268))))</f>
        <v>483.72927057356731</v>
      </c>
      <c r="B269" s="6">
        <f t="shared" si="87"/>
        <v>551.18781172070192</v>
      </c>
      <c r="C269" s="6">
        <f t="shared" si="103"/>
        <v>0.38809782874954224</v>
      </c>
      <c r="D269" s="6">
        <f t="shared" si="104"/>
        <v>4960.7558405193304</v>
      </c>
      <c r="E269" s="33">
        <f t="shared" si="88"/>
        <v>1.8069210644084975E-2</v>
      </c>
      <c r="F269" s="6">
        <f t="shared" si="89"/>
        <v>73677.386018649209</v>
      </c>
      <c r="G269" s="6">
        <f t="shared" si="90"/>
        <v>4462026.5442643482</v>
      </c>
      <c r="H269" s="33">
        <f t="shared" si="105"/>
        <v>2.7217044897240024E-3</v>
      </c>
      <c r="I269" s="33">
        <f t="shared" si="106"/>
        <v>4.1565555404419536E-4</v>
      </c>
      <c r="J269" s="6">
        <f t="shared" si="107"/>
        <v>470.13429872395096</v>
      </c>
      <c r="K269" s="38">
        <f>IF(J269&lt;$B$10*(A268^$K$49*(MAX(K$58:K268)-A268))^(1/(1+$K$49))*($K$49^(1/(1+$K$49))),IF(J269/A269&gt;D$10,IF(MAX(J$58:J268)&lt;0.99*$B$10*(A268^$K$49*(K268-A268))^(1/(1+$K$49))*($K$49^(1/(1+$K$49))),MAX(K$58:K268),((J269/$B$10)^(1+$K$49)/(A269^($K$49)*$K$49))+A269),MAX(K$58:K268)),((J269/$B$10)^(1+$K$49)/(A269^($K$49)*$K$49))+A269)</f>
        <v>739.30813372679245</v>
      </c>
      <c r="L269" s="33">
        <f>IF(K269&lt;K268,AE268*(MAX(Z$58:Z268)-J268/A268)/(J268/A268/D$10-1)/(1+1*(MAX(Z$58:Z268)-J268/A268)/(J268/A268/D$10-1))+B$3-B$4,AE268*(J269/A269/B$10)/(C$27+J269/A269/B$10))</f>
        <v>-1.2527899513400236E-2</v>
      </c>
      <c r="M269" s="45">
        <f t="shared" si="108"/>
        <v>-4.8807358762235232E-3</v>
      </c>
      <c r="N269" s="46">
        <f t="shared" si="109"/>
        <v>9.3800809693940917E-3</v>
      </c>
      <c r="O269" s="37"/>
      <c r="P269" s="37">
        <f t="shared" si="110"/>
        <v>2.8664562058461733E-3</v>
      </c>
      <c r="Q269" s="47">
        <f t="shared" si="91"/>
        <v>4.4993450931705686E-3</v>
      </c>
      <c r="R269" s="6">
        <f t="shared" si="111"/>
        <v>1.6011623538453879</v>
      </c>
      <c r="S269" s="6">
        <f t="shared" si="92"/>
        <v>1.585449826678865</v>
      </c>
      <c r="T269" s="6">
        <f t="shared" si="112"/>
        <v>7.244813888817688E-3</v>
      </c>
      <c r="U269" s="48">
        <f t="shared" si="113"/>
        <v>9.3487387628099668E-3</v>
      </c>
      <c r="V269" s="6">
        <f t="shared" si="114"/>
        <v>1.1860169890445665E-2</v>
      </c>
      <c r="W269" s="6">
        <f t="shared" si="115"/>
        <v>1.4275107853384894E-2</v>
      </c>
      <c r="X269" s="30">
        <f t="shared" si="93"/>
        <v>551.18781172070192</v>
      </c>
      <c r="Y269">
        <f t="shared" si="94"/>
        <v>470.13429872395096</v>
      </c>
      <c r="Z269" s="49">
        <f t="shared" si="95"/>
        <v>0.97189549469789882</v>
      </c>
      <c r="AA269" s="46">
        <f t="shared" si="96"/>
        <v>1.6535739081188783</v>
      </c>
      <c r="AB269" s="46">
        <f t="shared" si="97"/>
        <v>-5.2411554273490424E-2</v>
      </c>
      <c r="AC269" s="51">
        <f>IF(R$58&gt;=AA$58,B$10,IF(K269&lt;K268,(Z269-D$10)*(1+1.25*(D$10-Z269)/MAX(Z$58:Z269)*B$10)+D$10,B$10))</f>
        <v>1.3370827491589099</v>
      </c>
      <c r="AD269" s="36">
        <f t="shared" si="98"/>
        <v>1.3185720545000963</v>
      </c>
      <c r="AE269" s="50">
        <f t="shared" si="99"/>
        <v>-0.11646785995156618</v>
      </c>
      <c r="AF269" s="46">
        <f t="shared" si="100"/>
        <v>1.4275107853384894E-2</v>
      </c>
      <c r="AG269" s="50">
        <f t="shared" si="101"/>
        <v>551.18781172070192</v>
      </c>
      <c r="AH269" s="6">
        <f t="shared" si="102"/>
        <v>7.244813888817688E-3</v>
      </c>
      <c r="AI269" s="6"/>
      <c r="AJ269" s="6"/>
    </row>
    <row r="270" spans="1:36">
      <c r="A270" s="6">
        <f>IF(J269/A269&lt;=0.99*$B$10,IF(A269&gt;A268,IF(D$5&gt;0,$A269+($D$7-$D$3)/401,IF(J269/A269&gt;1.01*D$10,A269-($D$7-$D$3)/401,A269)),IF(D$5&lt;0,$A269+($D$7-$D$3)/401,IF(J269/A269&gt;1.01*D$10,A269-($D$7-$D$3)/401,A269))),IF(K269&gt;$B$6,IF(B$10&gt;D$10,IF(J269/A269&gt;1.01*D$10,A269-($D$7-$D$3)/401,A269),A269),IF(MAX(J$58:J269)&lt;0.99*$B$10*(A269^$K$49*(K269-A269))^(1/(1+$K$49))*($K$49^(1/(1+$K$49))),$A269+($D$7-$D$3)/401,IF(J269/A269&gt;1.01*$D$10,$A269-($D$7-$D$3)/401,A269))))</f>
        <v>484.60208852867953</v>
      </c>
      <c r="B270" s="6">
        <f t="shared" si="87"/>
        <v>553.80626558603853</v>
      </c>
      <c r="C270" s="6">
        <f t="shared" si="103"/>
        <v>0.38941903996156163</v>
      </c>
      <c r="D270" s="6">
        <f t="shared" si="104"/>
        <v>5004.5085694718782</v>
      </c>
      <c r="E270" s="33">
        <f t="shared" si="88"/>
        <v>1.8069273676256714E-2</v>
      </c>
      <c r="F270" s="6">
        <f t="shared" si="89"/>
        <v>73810.206142253242</v>
      </c>
      <c r="G270" s="6">
        <f t="shared" si="90"/>
        <v>4468698.3647132264</v>
      </c>
      <c r="H270" s="33">
        <f t="shared" si="105"/>
        <v>2.7301263984194253E-3</v>
      </c>
      <c r="I270" s="33">
        <f t="shared" si="106"/>
        <v>4.189240785228159E-4</v>
      </c>
      <c r="J270" s="6">
        <f t="shared" si="107"/>
        <v>471.99581137785043</v>
      </c>
      <c r="K270" s="38">
        <f>IF(J270&lt;$B$10*(A269^$K$49*(MAX(K$58:K269)-A269))^(1/(1+$K$49))*($K$49^(1/(1+$K$49))),IF(J270/A270&gt;D$10,IF(MAX(J$58:J269)&lt;0.99*$B$10*(A269^$K$49*(K269-A269))^(1/(1+$K$49))*($K$49^(1/(1+$K$49))),MAX(K$58:K269),((J270/$B$10)^(1+$K$49)/(A270^($K$49)*$K$49))+A270),MAX(K$58:K269)),((J270/$B$10)^(1+$K$49)/(A270^($K$49)*$K$49))+A270)</f>
        <v>741.74492868693733</v>
      </c>
      <c r="L270" s="33">
        <f>IF(K270&lt;K269,AE269*(MAX(Z$58:Z269)-J269/A269)/(J269/A269/D$10-1)/(1+1*(MAX(Z$58:Z269)-J269/A269)/(J269/A269/D$10-1))+B$3-B$4,AE269*(J270/A270/B$10)/(C$27+J270/A270/B$10))</f>
        <v>-1.2609161384560096E-2</v>
      </c>
      <c r="M270" s="45">
        <f t="shared" si="108"/>
        <v>-4.9222278952379857E-3</v>
      </c>
      <c r="N270" s="46">
        <f t="shared" si="109"/>
        <v>9.4143034671946828E-3</v>
      </c>
      <c r="O270" s="37"/>
      <c r="P270" s="37">
        <f t="shared" si="110"/>
        <v>2.8772725605608002E-3</v>
      </c>
      <c r="Q270" s="47">
        <f t="shared" si="91"/>
        <v>4.4920755719566972E-3</v>
      </c>
      <c r="R270" s="6">
        <f t="shared" si="111"/>
        <v>1.6011566747891111</v>
      </c>
      <c r="S270" s="6">
        <f t="shared" si="92"/>
        <v>1.585444296055579</v>
      </c>
      <c r="T270" s="6">
        <f t="shared" si="112"/>
        <v>7.2483022510433127E-3</v>
      </c>
      <c r="U270" s="48">
        <f t="shared" si="113"/>
        <v>9.4281825013715348E-3</v>
      </c>
      <c r="V270" s="6">
        <f t="shared" si="114"/>
        <v>1.1946506934471289E-2</v>
      </c>
      <c r="W270" s="6">
        <f t="shared" si="115"/>
        <v>1.436260768481906E-2</v>
      </c>
      <c r="X270" s="30">
        <f t="shared" si="93"/>
        <v>553.80626558603853</v>
      </c>
      <c r="Y270">
        <f t="shared" si="94"/>
        <v>471.99581137785043</v>
      </c>
      <c r="Z270" s="49">
        <f t="shared" si="95"/>
        <v>0.97398633342851748</v>
      </c>
      <c r="AA270" s="46">
        <f t="shared" si="96"/>
        <v>1.6535250214070085</v>
      </c>
      <c r="AB270" s="46">
        <f t="shared" si="97"/>
        <v>-5.2368346617897465E-2</v>
      </c>
      <c r="AC270" s="51">
        <f>IF(R$58&gt;=AA$58,B$10,IF(K270&lt;K269,(Z270-D$10)*(1+1.25*(D$10-Z270)/MAX(Z$58:Z270)*B$10)+D$10,B$10))</f>
        <v>1.3370827491589099</v>
      </c>
      <c r="AD270" s="36">
        <f t="shared" si="98"/>
        <v>1.3166265855791852</v>
      </c>
      <c r="AE270" s="50">
        <f t="shared" si="99"/>
        <v>-0.11699844637468555</v>
      </c>
      <c r="AF270" s="46">
        <f t="shared" si="100"/>
        <v>1.436260768481906E-2</v>
      </c>
      <c r="AG270" s="50">
        <f t="shared" si="101"/>
        <v>553.80626558603853</v>
      </c>
      <c r="AH270" s="6">
        <f t="shared" si="102"/>
        <v>7.2483022510433127E-3</v>
      </c>
      <c r="AI270" s="6"/>
      <c r="AJ270" s="6"/>
    </row>
    <row r="271" spans="1:36">
      <c r="A271" s="6">
        <f>IF(J270/A270&lt;=0.99*$B$10,IF(A270&gt;A269,IF(D$5&gt;0,$A270+($D$7-$D$3)/401,IF(J270/A270&gt;1.01*D$10,A270-($D$7-$D$3)/401,A270)),IF(D$5&lt;0,$A270+($D$7-$D$3)/401,IF(J270/A270&gt;1.01*D$10,A270-($D$7-$D$3)/401,A270))),IF(K270&gt;$B$6,IF(B$10&gt;D$10,IF(J270/A270&gt;1.01*D$10,A270-($D$7-$D$3)/401,A270),A270),IF(MAX(J$58:J270)&lt;0.99*$B$10*(A270^$K$49*(K270-A270))^(1/(1+$K$49))*($K$49^(1/(1+$K$49))),$A270+($D$7-$D$3)/401,IF(J270/A270&gt;1.01*$D$10,$A270-($D$7-$D$3)/401,A270))))</f>
        <v>485.47490648379176</v>
      </c>
      <c r="B271" s="6">
        <f t="shared" si="87"/>
        <v>556.42471945137527</v>
      </c>
      <c r="C271" s="6">
        <f t="shared" si="103"/>
        <v>0.39073106229216636</v>
      </c>
      <c r="D271" s="6">
        <f t="shared" si="104"/>
        <v>5048.3557366635168</v>
      </c>
      <c r="E271" s="33">
        <f t="shared" si="88"/>
        <v>1.8069332007555752E-2</v>
      </c>
      <c r="F271" s="6">
        <f t="shared" si="89"/>
        <v>73943.026265857276</v>
      </c>
      <c r="G271" s="6">
        <f t="shared" si="90"/>
        <v>4475370.1851621037</v>
      </c>
      <c r="H271" s="33">
        <f t="shared" si="105"/>
        <v>2.7385252916993334E-3</v>
      </c>
      <c r="I271" s="33">
        <f t="shared" si="106"/>
        <v>4.2219476748061734E-4</v>
      </c>
      <c r="J271" s="6">
        <f t="shared" si="107"/>
        <v>473.85558351092084</v>
      </c>
      <c r="K271" s="38">
        <f>IF(J271&lt;$B$10*(A270^$K$49*(MAX(K$58:K270)-A270))^(1/(1+$K$49))*($K$49^(1/(1+$K$49))),IF(J271/A271&gt;D$10,IF(MAX(J$58:J270)&lt;0.99*$B$10*(A270^$K$49*(K270-A270))^(1/(1+$K$49))*($K$49^(1/(1+$K$49))),MAX(K$58:K270),((J271/$B$10)^(1+$K$49)/(A271^($K$49)*$K$49))+A271),MAX(K$58:K270)),((J271/$B$10)^(1+$K$49)/(A271^($K$49)*$K$49))+A271)</f>
        <v>744.18218455766578</v>
      </c>
      <c r="L271" s="33">
        <f>IF(K271&lt;K270,AE270*(MAX(Z$58:Z270)-J270/A270)/(J270/A270/D$10-1)/(1+1*(MAX(Z$58:Z270)-J270/A270)/(J270/A270/D$10-1))+B$3-B$4,AE270*(J271/A271/B$10)/(C$27+J271/A271/B$10))</f>
        <v>-1.269071730154518E-2</v>
      </c>
      <c r="M271" s="45">
        <f t="shared" si="108"/>
        <v>-4.9638591771107654E-3</v>
      </c>
      <c r="N271" s="46">
        <f t="shared" si="109"/>
        <v>9.4484201621922292E-3</v>
      </c>
      <c r="O271" s="37"/>
      <c r="P271" s="37">
        <f t="shared" si="110"/>
        <v>2.8880694514418297E-3</v>
      </c>
      <c r="Q271" s="47">
        <f t="shared" si="91"/>
        <v>4.4845609850814637E-3</v>
      </c>
      <c r="R271" s="6">
        <f t="shared" si="111"/>
        <v>1.6011514193061436</v>
      </c>
      <c r="S271" s="6">
        <f t="shared" si="92"/>
        <v>1.5854391779347041</v>
      </c>
      <c r="T271" s="6">
        <f t="shared" si="112"/>
        <v>7.2515304444826061E-3</v>
      </c>
      <c r="U271" s="48">
        <f t="shared" si="113"/>
        <v>9.5079351879031153E-3</v>
      </c>
      <c r="V271" s="6">
        <f t="shared" si="114"/>
        <v>1.2033124778236058E-2</v>
      </c>
      <c r="W271" s="6">
        <f t="shared" si="115"/>
        <v>1.4450301593063593E-2</v>
      </c>
      <c r="X271" s="30">
        <f t="shared" si="93"/>
        <v>556.42471945137527</v>
      </c>
      <c r="Y271">
        <f t="shared" si="94"/>
        <v>473.85558351092084</v>
      </c>
      <c r="Z271" s="49">
        <f t="shared" si="95"/>
        <v>0.97606606887876535</v>
      </c>
      <c r="AA271" s="46">
        <f t="shared" si="96"/>
        <v>1.6534762241073362</v>
      </c>
      <c r="AB271" s="46">
        <f t="shared" si="97"/>
        <v>-5.2324804801192615E-2</v>
      </c>
      <c r="AC271" s="51">
        <f>IF(R$58&gt;=AA$58,B$10,IF(K271&lt;K270,(Z271-D$10)*(1+1.25*(D$10-Z271)/MAX(Z$58:Z271)*B$10)+D$10,B$10))</f>
        <v>1.3370827491589099</v>
      </c>
      <c r="AD271" s="36">
        <f t="shared" si="98"/>
        <v>1.314693048755385</v>
      </c>
      <c r="AE271" s="50">
        <f t="shared" si="99"/>
        <v>-0.11753102631906173</v>
      </c>
      <c r="AF271" s="46">
        <f t="shared" si="100"/>
        <v>1.4450301593063593E-2</v>
      </c>
      <c r="AG271" s="50">
        <f t="shared" si="101"/>
        <v>556.42471945137527</v>
      </c>
      <c r="AH271" s="6">
        <f t="shared" si="102"/>
        <v>7.2515304444826061E-3</v>
      </c>
      <c r="AI271" s="6"/>
      <c r="AJ271" s="6"/>
    </row>
    <row r="272" spans="1:36">
      <c r="A272" s="6">
        <f>IF(J271/A271&lt;=0.99*$B$10,IF(A271&gt;A270,IF(D$5&gt;0,$A271+($D$7-$D$3)/401,IF(J271/A271&gt;1.01*D$10,A271-($D$7-$D$3)/401,A271)),IF(D$5&lt;0,$A271+($D$7-$D$3)/401,IF(J271/A271&gt;1.01*D$10,A271-($D$7-$D$3)/401,A271))),IF(K271&gt;$B$6,IF(B$10&gt;D$10,IF(J271/A271&gt;1.01*D$10,A271-($D$7-$D$3)/401,A271),A271),IF(MAX(J$58:J271)&lt;0.99*$B$10*(A271^$K$49*(K271-A271))^(1/(1+$K$49))*($K$49^(1/(1+$K$49))),$A271+($D$7-$D$3)/401,IF(J271/A271&gt;1.01*$D$10,$A271-($D$7-$D$3)/401,A271))))</f>
        <v>486.34772443890398</v>
      </c>
      <c r="B272" s="6">
        <f t="shared" si="87"/>
        <v>559.043173316712</v>
      </c>
      <c r="C272" s="6">
        <f t="shared" si="103"/>
        <v>0.39203396781056771</v>
      </c>
      <c r="D272" s="6">
        <f t="shared" si="104"/>
        <v>5092.2964188695196</v>
      </c>
      <c r="E272" s="33">
        <f t="shared" si="88"/>
        <v>1.8069385649086906E-2</v>
      </c>
      <c r="F272" s="6">
        <f t="shared" si="89"/>
        <v>74075.846389461309</v>
      </c>
      <c r="G272" s="6">
        <f t="shared" si="90"/>
        <v>4482042.005610982</v>
      </c>
      <c r="H272" s="33">
        <f t="shared" si="105"/>
        <v>2.7469013296852886E-3</v>
      </c>
      <c r="I272" s="33">
        <f t="shared" si="106"/>
        <v>4.2546754570066913E-4</v>
      </c>
      <c r="J272" s="6">
        <f t="shared" si="107"/>
        <v>475.71363230131874</v>
      </c>
      <c r="K272" s="38">
        <f>IF(J272&lt;$B$10*(A271^$K$49*(MAX(K$58:K271)-A271))^(1/(1+$K$49))*($K$49^(1/(1+$K$49))),IF(J272/A272&gt;D$10,IF(MAX(J$58:J271)&lt;0.99*$B$10*(A271^$K$49*(K271-A271))^(1/(1+$K$49))*($K$49^(1/(1+$K$49))),MAX(K$58:K271),((J272/$B$10)^(1+$K$49)/(A272^($K$49)*$K$49))+A272),MAX(K$58:K271)),((J272/$B$10)^(1+$K$49)/(A272^($K$49)*$K$49))+A272)</f>
        <v>746.61989531738357</v>
      </c>
      <c r="L272" s="33">
        <f>IF(K272&lt;K271,AE271*(MAX(Z$58:Z271)-J271/A271)/(J271/A271/D$10-1)/(1+1*(MAX(Z$58:Z271)-J271/A271)/(J271/A271/D$10-1))+B$3-B$4,AE271*(J272/A272/B$10)/(C$27+J272/A272/B$10))</f>
        <v>-1.277256925115541E-2</v>
      </c>
      <c r="M272" s="45">
        <f t="shared" si="108"/>
        <v>-5.005629751371558E-3</v>
      </c>
      <c r="N272" s="46">
        <f t="shared" si="109"/>
        <v>9.4824316413057944E-3</v>
      </c>
      <c r="O272" s="37"/>
      <c r="P272" s="37">
        <f t="shared" si="110"/>
        <v>2.8988469484130643E-3</v>
      </c>
      <c r="Q272" s="47">
        <f t="shared" si="91"/>
        <v>4.4768018899342364E-3</v>
      </c>
      <c r="R272" s="6">
        <f t="shared" si="111"/>
        <v>1.601146586387779</v>
      </c>
      <c r="S272" s="6">
        <f t="shared" si="92"/>
        <v>1.5854344713338984</v>
      </c>
      <c r="T272" s="6">
        <f t="shared" si="112"/>
        <v>7.2544990861506458E-3</v>
      </c>
      <c r="U272" s="48">
        <f t="shared" si="113"/>
        <v>9.5879980179987556E-3</v>
      </c>
      <c r="V272" s="6">
        <f t="shared" si="114"/>
        <v>1.2120024751964161E-2</v>
      </c>
      <c r="W272" s="6">
        <f t="shared" si="115"/>
        <v>1.4538191114014377E-2</v>
      </c>
      <c r="X272" s="30">
        <f t="shared" si="93"/>
        <v>559.043173316712</v>
      </c>
      <c r="Y272">
        <f t="shared" si="94"/>
        <v>475.71363230131874</v>
      </c>
      <c r="Z272" s="49">
        <f t="shared" si="95"/>
        <v>0.97813479614846821</v>
      </c>
      <c r="AA272" s="46">
        <f t="shared" si="96"/>
        <v>1.653427515896019</v>
      </c>
      <c r="AB272" s="46">
        <f t="shared" si="97"/>
        <v>-5.2280929508240037E-2</v>
      </c>
      <c r="AC272" s="51">
        <f>IF(R$58&gt;=AA$58,B$10,IF(K272&lt;K271,(Z272-D$10)*(1+1.25*(D$10-Z272)/MAX(Z$58:Z272)*B$10)+D$10,B$10))</f>
        <v>1.3370827491589099</v>
      </c>
      <c r="AD272" s="36">
        <f t="shared" si="98"/>
        <v>1.3127713412719568</v>
      </c>
      <c r="AE272" s="50">
        <f t="shared" si="99"/>
        <v>-0.11806561258324012</v>
      </c>
      <c r="AF272" s="46">
        <f t="shared" si="100"/>
        <v>1.4538191114014377E-2</v>
      </c>
      <c r="AG272" s="50">
        <f t="shared" si="101"/>
        <v>559.043173316712</v>
      </c>
      <c r="AH272" s="6">
        <f t="shared" si="102"/>
        <v>7.2544990861506458E-3</v>
      </c>
      <c r="AI272" s="6"/>
      <c r="AJ272" s="6"/>
    </row>
    <row r="273" spans="1:36">
      <c r="A273" s="6">
        <f>IF(J272/A272&lt;=0.99*$B$10,IF(A272&gt;A271,IF(D$5&gt;0,$A272+($D$7-$D$3)/401,IF(J272/A272&gt;1.01*D$10,A272-($D$7-$D$3)/401,A272)),IF(D$5&lt;0,$A272+($D$7-$D$3)/401,IF(J272/A272&gt;1.01*D$10,A272-($D$7-$D$3)/401,A272))),IF(K272&gt;$B$6,IF(B$10&gt;D$10,IF(J272/A272&gt;1.01*D$10,A272-($D$7-$D$3)/401,A272),A272),IF(MAX(J$58:J272)&lt;0.99*$B$10*(A272^$K$49*(K272-A272))^(1/(1+$K$49))*($K$49^(1/(1+$K$49))),$A272+($D$7-$D$3)/401,IF(J272/A272&gt;1.01*$D$10,$A272-($D$7-$D$3)/401,A272))))</f>
        <v>487.22054239401621</v>
      </c>
      <c r="B273" s="6">
        <f t="shared" si="87"/>
        <v>561.66162718204862</v>
      </c>
      <c r="C273" s="6">
        <f t="shared" si="103"/>
        <v>0.39332782844898156</v>
      </c>
      <c r="D273" s="6">
        <f t="shared" si="104"/>
        <v>5136.3297040097659</v>
      </c>
      <c r="E273" s="33">
        <f t="shared" si="88"/>
        <v>1.8069434611763378E-2</v>
      </c>
      <c r="F273" s="6">
        <f t="shared" si="89"/>
        <v>74208.666513065342</v>
      </c>
      <c r="G273" s="6">
        <f t="shared" si="90"/>
        <v>4488713.8260598602</v>
      </c>
      <c r="H273" s="33">
        <f t="shared" si="105"/>
        <v>2.7552546707194621E-3</v>
      </c>
      <c r="I273" s="33">
        <f t="shared" si="106"/>
        <v>4.2874233913077101E-4</v>
      </c>
      <c r="J273" s="6">
        <f t="shared" si="107"/>
        <v>477.56997472317744</v>
      </c>
      <c r="K273" s="38">
        <f>IF(J273&lt;$B$10*(A272^$K$49*(MAX(K$58:K272)-A272))^(1/(1+$K$49))*($K$49^(1/(1+$K$49))),IF(J273/A273&gt;D$10,IF(MAX(J$58:J272)&lt;0.99*$B$10*(A272^$K$49*(K272-A272))^(1/(1+$K$49))*($K$49^(1/(1+$K$49))),MAX(K$58:K272),((J273/$B$10)^(1+$K$49)/(A273^($K$49)*$K$49))+A273),MAX(K$58:K272)),((J273/$B$10)^(1+$K$49)/(A273^($K$49)*$K$49))+A273)</f>
        <v>749.05805507766331</v>
      </c>
      <c r="L273" s="33">
        <f>IF(K273&lt;K272,AE272*(MAX(Z$58:Z272)-J272/A272)/(J272/A272/D$10-1)/(1+1*(MAX(Z$58:Z272)-J272/A272)/(J272/A272/D$10-1))+B$3-B$4,AE272*(J273/A273/B$10)/(C$27+J273/A273/B$10))</f>
        <v>-1.285471924219728E-2</v>
      </c>
      <c r="M273" s="45">
        <f t="shared" si="108"/>
        <v>-5.0475396547404495E-3</v>
      </c>
      <c r="N273" s="46">
        <f t="shared" si="109"/>
        <v>9.5163384880306689E-3</v>
      </c>
      <c r="O273" s="37"/>
      <c r="P273" s="37">
        <f t="shared" si="110"/>
        <v>2.9096051210221806E-3</v>
      </c>
      <c r="Q273" s="47">
        <f t="shared" si="91"/>
        <v>4.4687988332902193E-3</v>
      </c>
      <c r="R273" s="6">
        <f t="shared" si="111"/>
        <v>1.6011421750432564</v>
      </c>
      <c r="S273" s="6">
        <f t="shared" si="92"/>
        <v>1.5854301752882969</v>
      </c>
      <c r="T273" s="6">
        <f t="shared" si="112"/>
        <v>7.2572087822491971E-3</v>
      </c>
      <c r="U273" s="48">
        <f t="shared" si="113"/>
        <v>9.6683722117237841E-3</v>
      </c>
      <c r="V273" s="6">
        <f t="shared" si="114"/>
        <v>1.2207208208185516E-2</v>
      </c>
      <c r="W273" s="6">
        <f t="shared" si="115"/>
        <v>1.4626277802268581E-2</v>
      </c>
      <c r="X273" s="30">
        <f t="shared" si="93"/>
        <v>561.66162718204862</v>
      </c>
      <c r="Y273">
        <f t="shared" si="94"/>
        <v>477.56997472317744</v>
      </c>
      <c r="Z273" s="49">
        <f t="shared" si="95"/>
        <v>0.98019260923724694</v>
      </c>
      <c r="AA273" s="46">
        <f t="shared" si="96"/>
        <v>1.6533788964509659</v>
      </c>
      <c r="AB273" s="46">
        <f t="shared" si="97"/>
        <v>-5.2236721407709519E-2</v>
      </c>
      <c r="AC273" s="51">
        <f>IF(R$58&gt;=AA$58,B$10,IF(K273&lt;K272,(Z273-D$10)*(1+1.25*(D$10-Z273)/MAX(Z$58:Z273)*B$10)+D$10,B$10))</f>
        <v>1.3370827491589099</v>
      </c>
      <c r="AD273" s="36">
        <f t="shared" si="98"/>
        <v>1.3108613613731543</v>
      </c>
      <c r="AE273" s="50">
        <f t="shared" si="99"/>
        <v>-0.11860221813681592</v>
      </c>
      <c r="AF273" s="46">
        <f t="shared" si="100"/>
        <v>1.4626277802268581E-2</v>
      </c>
      <c r="AG273" s="50">
        <f t="shared" si="101"/>
        <v>561.66162718204862</v>
      </c>
      <c r="AH273" s="6">
        <f t="shared" si="102"/>
        <v>7.2572087822491971E-3</v>
      </c>
      <c r="AI273" s="6"/>
      <c r="AJ273" s="6"/>
    </row>
    <row r="274" spans="1:36">
      <c r="A274" s="6">
        <f>IF(J273/A273&lt;=0.99*$B$10,IF(A273&gt;A272,IF(D$5&gt;0,$A273+($D$7-$D$3)/401,IF(J273/A273&gt;1.01*D$10,A273-($D$7-$D$3)/401,A273)),IF(D$5&lt;0,$A273+($D$7-$D$3)/401,IF(J273/A273&gt;1.01*D$10,A273-($D$7-$D$3)/401,A273))),IF(K273&gt;$B$6,IF(B$10&gt;D$10,IF(J273/A273&gt;1.01*D$10,A273-($D$7-$D$3)/401,A273),A273),IF(MAX(J$58:J273)&lt;0.99*$B$10*(A273^$K$49*(K273-A273))^(1/(1+$K$49))*($K$49^(1/(1+$K$49))),$A273+($D$7-$D$3)/401,IF(J273/A273&gt;1.01*$D$10,$A273-($D$7-$D$3)/401,A273))))</f>
        <v>488.09336034912843</v>
      </c>
      <c r="B274" s="6">
        <f t="shared" si="87"/>
        <v>564.28008104738524</v>
      </c>
      <c r="C274" s="6">
        <f t="shared" si="103"/>
        <v>0.39461271598203174</v>
      </c>
      <c r="D274" s="6">
        <f t="shared" si="104"/>
        <v>5180.4546910196414</v>
      </c>
      <c r="E274" s="33">
        <f t="shared" si="88"/>
        <v>1.8069478906307175E-2</v>
      </c>
      <c r="F274" s="6">
        <f t="shared" si="89"/>
        <v>74341.486636669375</v>
      </c>
      <c r="G274" s="6">
        <f t="shared" si="90"/>
        <v>4495385.6465087384</v>
      </c>
      <c r="H274" s="33">
        <f t="shared" si="105"/>
        <v>2.7635854713879311E-3</v>
      </c>
      <c r="I274" s="33">
        <f t="shared" si="106"/>
        <v>4.3201907486694127E-4</v>
      </c>
      <c r="J274" s="6">
        <f t="shared" si="107"/>
        <v>479.42462754895718</v>
      </c>
      <c r="K274" s="38">
        <f>IF(J274&lt;$B$10*(A273^$K$49*(MAX(K$58:K273)-A273))^(1/(1+$K$49))*($K$49^(1/(1+$K$49))),IF(J274/A274&gt;D$10,IF(MAX(J$58:J273)&lt;0.99*$B$10*(A273^$K$49*(K273-A273))^(1/(1+$K$49))*($K$49^(1/(1+$K$49))),MAX(K$58:K273),((J274/$B$10)^(1+$K$49)/(A274^($K$49)*$K$49))+A274),MAX(K$58:K273)),((J274/$B$10)^(1+$K$49)/(A274^($K$49)*$K$49))+A274)</f>
        <v>751.49665807962606</v>
      </c>
      <c r="L274" s="33">
        <f>IF(K274&lt;K273,AE273*(MAX(Z$58:Z273)-J273/A273)/(J273/A273/D$10-1)/(1+1*(MAX(Z$58:Z273)-J273/A273)/(J273/A273/D$10-1))+B$3-B$4,AE273*(J274/A274/B$10)/(C$27+J274/A274/B$10))</f>
        <v>-1.2937169305719455E-2</v>
      </c>
      <c r="M274" s="45">
        <f t="shared" si="108"/>
        <v>-5.0895889310903228E-3</v>
      </c>
      <c r="N274" s="46">
        <f t="shared" si="109"/>
        <v>9.5501412824213518E-3</v>
      </c>
      <c r="O274" s="37"/>
      <c r="P274" s="37">
        <f t="shared" si="110"/>
        <v>2.9203440384434213E-3</v>
      </c>
      <c r="Q274" s="47">
        <f t="shared" si="91"/>
        <v>4.4605523513310289E-3</v>
      </c>
      <c r="R274" s="6">
        <f t="shared" si="111"/>
        <v>1.6011381842997194</v>
      </c>
      <c r="S274" s="6">
        <f t="shared" si="92"/>
        <v>1.5854262888504698</v>
      </c>
      <c r="T274" s="6">
        <f t="shared" si="112"/>
        <v>7.2596601281915748E-3</v>
      </c>
      <c r="U274" s="48">
        <f t="shared" si="113"/>
        <v>9.7490590136785679E-3</v>
      </c>
      <c r="V274" s="6">
        <f t="shared" si="114"/>
        <v>1.2294676521820997E-2</v>
      </c>
      <c r="W274" s="6">
        <f t="shared" si="115"/>
        <v>1.4714563231218189E-2</v>
      </c>
      <c r="X274" s="30">
        <f t="shared" si="93"/>
        <v>564.28008104738524</v>
      </c>
      <c r="Y274">
        <f t="shared" si="94"/>
        <v>479.42462754895718</v>
      </c>
      <c r="Z274" s="49">
        <f t="shared" si="95"/>
        <v>0.98223960105916908</v>
      </c>
      <c r="AA274" s="46">
        <f t="shared" si="96"/>
        <v>1.6533303654518245</v>
      </c>
      <c r="AB274" s="46">
        <f t="shared" si="97"/>
        <v>-5.219218115210511E-2</v>
      </c>
      <c r="AC274" s="51">
        <f>IF(R$58&gt;=AA$58,B$10,IF(K274&lt;K273,(Z274-D$10)*(1+1.25*(D$10-Z274)/MAX(Z$58:Z274)*B$10)+D$10,B$10))</f>
        <v>1.3370827491589099</v>
      </c>
      <c r="AD274" s="36">
        <f t="shared" si="98"/>
        <v>1.3089630082974879</v>
      </c>
      <c r="AE274" s="50">
        <f t="shared" si="99"/>
        <v>-0.11914085612161242</v>
      </c>
      <c r="AF274" s="46">
        <f t="shared" si="100"/>
        <v>1.4714563231218189E-2</v>
      </c>
      <c r="AG274" s="50">
        <f t="shared" si="101"/>
        <v>564.28008104738524</v>
      </c>
      <c r="AH274" s="6">
        <f t="shared" si="102"/>
        <v>7.2596601281915748E-3</v>
      </c>
      <c r="AI274" s="6"/>
      <c r="AJ274" s="6"/>
    </row>
    <row r="275" spans="1:36">
      <c r="A275" s="6">
        <f>IF(J274/A274&lt;=0.99*$B$10,IF(A274&gt;A273,IF(D$5&gt;0,$A274+($D$7-$D$3)/401,IF(J274/A274&gt;1.01*D$10,A274-($D$7-$D$3)/401,A274)),IF(D$5&lt;0,$A274+($D$7-$D$3)/401,IF(J274/A274&gt;1.01*D$10,A274-($D$7-$D$3)/401,A274))),IF(K274&gt;$B$6,IF(B$10&gt;D$10,IF(J274/A274&gt;1.01*D$10,A274-($D$7-$D$3)/401,A274),A274),IF(MAX(J$58:J274)&lt;0.99*$B$10*(A274^$K$49*(K274-A274))^(1/(1+$K$49))*($K$49^(1/(1+$K$49))),$A274+($D$7-$D$3)/401,IF(J274/A274&gt;1.01*$D$10,$A274-($D$7-$D$3)/401,A274))))</f>
        <v>488.96617830424066</v>
      </c>
      <c r="B275" s="6">
        <f t="shared" si="87"/>
        <v>566.89853491272197</v>
      </c>
      <c r="C275" s="6">
        <f t="shared" si="103"/>
        <v>0.39588870200706983</v>
      </c>
      <c r="D275" s="6">
        <f t="shared" si="104"/>
        <v>5224.6704897215577</v>
      </c>
      <c r="E275" s="33">
        <f t="shared" si="88"/>
        <v>1.8069518543249459E-2</v>
      </c>
      <c r="F275" s="6">
        <f t="shared" si="89"/>
        <v>74474.306760273408</v>
      </c>
      <c r="G275" s="6">
        <f t="shared" si="90"/>
        <v>4502057.4669576157</v>
      </c>
      <c r="H275" s="33">
        <f t="shared" si="105"/>
        <v>2.77189388654372E-3</v>
      </c>
      <c r="I275" s="33">
        <f t="shared" si="106"/>
        <v>4.3529768113707341E-4</v>
      </c>
      <c r="J275" s="6">
        <f t="shared" si="107"/>
        <v>481.27760735178515</v>
      </c>
      <c r="K275" s="38">
        <f>IF(J275&lt;$B$10*(A274^$K$49*(MAX(K$58:K274)-A274))^(1/(1+$K$49))*($K$49^(1/(1+$K$49))),IF(J275/A275&gt;D$10,IF(MAX(J$58:J274)&lt;0.99*$B$10*(A274^$K$49*(K274-A274))^(1/(1+$K$49))*($K$49^(1/(1+$K$49))),MAX(K$58:K274),((J275/$B$10)^(1+$K$49)/(A275^($K$49)*$K$49))+A275),MAX(K$58:K274)),((J275/$B$10)^(1+$K$49)/(A275^($K$49)*$K$49))+A275)</f>
        <v>753.93569869042631</v>
      </c>
      <c r="L275" s="33">
        <f>IF(K275&lt;K274,AE274*(MAX(Z$58:Z274)-J274/A274)/(J274/A274/D$10-1)/(1+1*(MAX(Z$58:Z274)-J274/A274)/(J274/A274/D$10-1))+B$3-B$4,AE274*(J275/A275/B$10)/(C$27+J275/A275/B$10))</f>
        <v>-1.301992149525423E-2</v>
      </c>
      <c r="M275" s="45">
        <f t="shared" si="108"/>
        <v>-5.1317776314109267E-3</v>
      </c>
      <c r="N275" s="46">
        <f t="shared" si="109"/>
        <v>9.5838406010765528E-3</v>
      </c>
      <c r="O275" s="37"/>
      <c r="P275" s="37">
        <f t="shared" si="110"/>
        <v>2.9310637694802649E-3</v>
      </c>
      <c r="Q275" s="47">
        <f t="shared" si="91"/>
        <v>4.4520629696656261E-3</v>
      </c>
      <c r="R275" s="6">
        <f t="shared" si="111"/>
        <v>1.6011346132021764</v>
      </c>
      <c r="S275" s="6">
        <f t="shared" si="92"/>
        <v>1.585422811090387</v>
      </c>
      <c r="T275" s="6">
        <f t="shared" si="112"/>
        <v>7.2618537086230721E-3</v>
      </c>
      <c r="U275" s="48">
        <f t="shared" si="113"/>
        <v>9.8300596930688249E-3</v>
      </c>
      <c r="V275" s="6">
        <f t="shared" si="114"/>
        <v>1.2382431090273843E-2</v>
      </c>
      <c r="W275" s="6">
        <f t="shared" si="115"/>
        <v>1.48030489931482E-2</v>
      </c>
      <c r="X275" s="30">
        <f t="shared" si="93"/>
        <v>566.89853491272197</v>
      </c>
      <c r="Y275">
        <f t="shared" si="94"/>
        <v>481.27760735178515</v>
      </c>
      <c r="Z275" s="49">
        <f t="shared" si="95"/>
        <v>0.9842758634572234</v>
      </c>
      <c r="AA275" s="46">
        <f t="shared" si="96"/>
        <v>1.6532819225799684</v>
      </c>
      <c r="AB275" s="46">
        <f t="shared" si="97"/>
        <v>-5.2147309377791995E-2</v>
      </c>
      <c r="AC275" s="51">
        <f>IF(R$58&gt;=AA$58,B$10,IF(K275&lt;K274,(Z275-D$10)*(1+1.25*(D$10-Z275)/MAX(Z$58:Z275)*B$10)+D$10,B$10))</f>
        <v>1.3370827491589099</v>
      </c>
      <c r="AD275" s="36">
        <f t="shared" si="98"/>
        <v>1.3070761822708246</v>
      </c>
      <c r="AE275" s="50">
        <f t="shared" si="99"/>
        <v>-0.11968153985291427</v>
      </c>
      <c r="AF275" s="46">
        <f t="shared" si="100"/>
        <v>1.48030489931482E-2</v>
      </c>
      <c r="AG275" s="50">
        <f t="shared" si="101"/>
        <v>566.89853491272197</v>
      </c>
      <c r="AH275" s="6">
        <f t="shared" si="102"/>
        <v>7.2618537086230721E-3</v>
      </c>
      <c r="AI275" s="6"/>
      <c r="AJ275" s="6"/>
    </row>
    <row r="276" spans="1:36">
      <c r="A276" s="6">
        <f>IF(J275/A275&lt;=0.99*$B$10,IF(A275&gt;A274,IF(D$5&gt;0,$A275+($D$7-$D$3)/401,IF(J275/A275&gt;1.01*D$10,A275-($D$7-$D$3)/401,A275)),IF(D$5&lt;0,$A275+($D$7-$D$3)/401,IF(J275/A275&gt;1.01*D$10,A275-($D$7-$D$3)/401,A275))),IF(K275&gt;$B$6,IF(B$10&gt;D$10,IF(J275/A275&gt;1.01*D$10,A275-($D$7-$D$3)/401,A275),A275),IF(MAX(J$58:J275)&lt;0.99*$B$10*(A275^$K$49*(K275-A275))^(1/(1+$K$49))*($K$49^(1/(1+$K$49))),$A275+($D$7-$D$3)/401,IF(J275/A275&gt;1.01*$D$10,$A275-($D$7-$D$3)/401,A275))))</f>
        <v>489.83899625935288</v>
      </c>
      <c r="B276" s="6">
        <f t="shared" si="87"/>
        <v>569.5169887780587</v>
      </c>
      <c r="C276" s="6">
        <f t="shared" si="103"/>
        <v>0.39715585792538882</v>
      </c>
      <c r="D276" s="6">
        <f t="shared" si="104"/>
        <v>5268.9762206971282</v>
      </c>
      <c r="E276" s="33">
        <f t="shared" si="88"/>
        <v>1.8069553532930976E-2</v>
      </c>
      <c r="F276" s="6">
        <f t="shared" si="89"/>
        <v>74607.126883877456</v>
      </c>
      <c r="G276" s="6">
        <f t="shared" si="90"/>
        <v>4508729.287406493</v>
      </c>
      <c r="H276" s="33">
        <f t="shared" si="105"/>
        <v>2.7801800693295839E-3</v>
      </c>
      <c r="I276" s="33">
        <f t="shared" si="106"/>
        <v>4.3857808728476239E-4</v>
      </c>
      <c r="J276" s="6">
        <f t="shared" si="107"/>
        <v>483.12893050778354</v>
      </c>
      <c r="K276" s="38">
        <f>IF(J276&lt;$B$10*(A275^$K$49*(MAX(K$58:K275)-A275))^(1/(1+$K$49))*($K$49^(1/(1+$K$49))),IF(J276/A276&gt;D$10,IF(MAX(J$58:J275)&lt;0.99*$B$10*(A275^$K$49*(K275-A275))^(1/(1+$K$49))*($K$49^(1/(1+$K$49))),MAX(K$58:K275),((J276/$B$10)^(1+$K$49)/(A276^($K$49)*$K$49))+A276),MAX(K$58:K275)),((J276/$B$10)^(1+$K$49)/(A276^($K$49)*$K$49))+A276)</f>
        <v>756.37517139984061</v>
      </c>
      <c r="L276" s="33">
        <f>IF(K276&lt;K275,AE275*(MAX(Z$58:Z275)-J275/A275)/(J275/A275/D$10-1)/(1+1*(MAX(Z$58:Z275)-J275/A275)/(J275/A275/D$10-1))+B$3-B$4,AE275*(J276/A276/B$10)/(C$27+J276/A276/B$10))</f>
        <v>-1.3102977887065026E-2</v>
      </c>
      <c r="M276" s="45">
        <f t="shared" si="108"/>
        <v>-5.1741058137746597E-3</v>
      </c>
      <c r="N276" s="46">
        <f t="shared" si="109"/>
        <v>9.6174370171261733E-3</v>
      </c>
      <c r="O276" s="37"/>
      <c r="P276" s="37">
        <f t="shared" si="110"/>
        <v>2.94176438256807E-3</v>
      </c>
      <c r="Q276" s="47">
        <f t="shared" si="91"/>
        <v>4.4433312033515136E-3</v>
      </c>
      <c r="R276" s="6">
        <f t="shared" si="111"/>
        <v>1.601131460813459</v>
      </c>
      <c r="S276" s="6">
        <f t="shared" si="92"/>
        <v>1.5854197410953741</v>
      </c>
      <c r="T276" s="6">
        <f t="shared" si="112"/>
        <v>7.2637900974471745E-3</v>
      </c>
      <c r="U276" s="48">
        <f t="shared" si="113"/>
        <v>9.911375543782611E-3</v>
      </c>
      <c r="V276" s="6">
        <f t="shared" si="114"/>
        <v>1.2470473333527373E-2</v>
      </c>
      <c r="W276" s="6">
        <f t="shared" si="115"/>
        <v>1.4891736699343098E-2</v>
      </c>
      <c r="X276" s="30">
        <f t="shared" si="93"/>
        <v>569.5169887780587</v>
      </c>
      <c r="Y276">
        <f t="shared" si="94"/>
        <v>483.12893050778354</v>
      </c>
      <c r="Z276" s="49">
        <f t="shared" si="95"/>
        <v>0.98630148721761512</v>
      </c>
      <c r="AA276" s="46">
        <f t="shared" si="96"/>
        <v>1.6532335675184866</v>
      </c>
      <c r="AB276" s="46">
        <f t="shared" si="97"/>
        <v>-5.2102106705027573E-2</v>
      </c>
      <c r="AC276" s="51">
        <f>IF(R$58&gt;=AA$58,B$10,IF(K276&lt;K275,(Z276-D$10)*(1+1.25*(D$10-Z276)/MAX(Z$58:Z276)*B$10)+D$10,B$10))</f>
        <v>1.3370827491589099</v>
      </c>
      <c r="AD276" s="36">
        <f t="shared" si="98"/>
        <v>1.3052007844993445</v>
      </c>
      <c r="AE276" s="50">
        <f t="shared" si="99"/>
        <v>-0.12022428282075162</v>
      </c>
      <c r="AF276" s="46">
        <f t="shared" si="100"/>
        <v>1.4891736699343098E-2</v>
      </c>
      <c r="AG276" s="50">
        <f t="shared" si="101"/>
        <v>569.5169887780587</v>
      </c>
      <c r="AH276" s="6">
        <f t="shared" si="102"/>
        <v>7.2637900974471745E-3</v>
      </c>
      <c r="AI276" s="6"/>
      <c r="AJ276" s="6"/>
    </row>
    <row r="277" spans="1:36">
      <c r="A277" s="6">
        <f>IF(J276/A276&lt;=0.99*$B$10,IF(A276&gt;A275,IF(D$5&gt;0,$A276+($D$7-$D$3)/401,IF(J276/A276&gt;1.01*D$10,A276-($D$7-$D$3)/401,A276)),IF(D$5&lt;0,$A276+($D$7-$D$3)/401,IF(J276/A276&gt;1.01*D$10,A276-($D$7-$D$3)/401,A276))),IF(K276&gt;$B$6,IF(B$10&gt;D$10,IF(J276/A276&gt;1.01*D$10,A276-($D$7-$D$3)/401,A276),A276),IF(MAX(J$58:J276)&lt;0.99*$B$10*(A276^$K$49*(K276-A276))^(1/(1+$K$49))*($K$49^(1/(1+$K$49))),$A276+($D$7-$D$3)/401,IF(J276/A276&gt;1.01*$D$10,$A276-($D$7-$D$3)/401,A276))))</f>
        <v>490.71181421446511</v>
      </c>
      <c r="B277" s="6">
        <f t="shared" si="87"/>
        <v>572.13544264339532</v>
      </c>
      <c r="C277" s="6">
        <f t="shared" si="103"/>
        <v>0.39841425492429944</v>
      </c>
      <c r="D277" s="6">
        <f t="shared" si="104"/>
        <v>5313.3710151600508</v>
      </c>
      <c r="E277" s="33">
        <f t="shared" si="88"/>
        <v>1.8069583885502439E-2</v>
      </c>
      <c r="F277" s="6">
        <f t="shared" si="89"/>
        <v>74739.947007481474</v>
      </c>
      <c r="G277" s="6">
        <f t="shared" si="90"/>
        <v>4515401.1078553712</v>
      </c>
      <c r="H277" s="33">
        <f t="shared" si="105"/>
        <v>2.7884441712005357E-3</v>
      </c>
      <c r="I277" s="33">
        <f t="shared" si="106"/>
        <v>4.4186022375330308E-4</v>
      </c>
      <c r="J277" s="6">
        <f t="shared" si="107"/>
        <v>484.97861319838569</v>
      </c>
      <c r="K277" s="38">
        <f>IF(J277&lt;$B$10*(A276^$K$49*(MAX(K$58:K276)-A276))^(1/(1+$K$49))*($K$49^(1/(1+$K$49))),IF(J277/A277&gt;D$10,IF(MAX(J$58:J276)&lt;0.99*$B$10*(A276^$K$49*(K276-A276))^(1/(1+$K$49))*($K$49^(1/(1+$K$49))),MAX(K$58:K276),((J277/$B$10)^(1+$K$49)/(A277^($K$49)*$K$49))+A277),MAX(K$58:K276)),((J277/$B$10)^(1+$K$49)/(A277^($K$49)*$K$49))+A277)</f>
        <v>758.81507081695509</v>
      </c>
      <c r="L277" s="33">
        <f>IF(K277&lt;K276,AE276*(MAX(Z$58:Z276)-J276/A276)/(J276/A276/D$10-1)/(1+1*(MAX(Z$58:Z276)-J276/A276)/(J276/A276/D$10-1))+B$3-B$4,AE276*(J277/A277/B$10)/(C$27+J277/A277/B$10))</f>
        <v>-1.3186340580399566E-2</v>
      </c>
      <c r="M277" s="45">
        <f t="shared" si="108"/>
        <v>-5.2165735433040141E-3</v>
      </c>
      <c r="N277" s="46">
        <f t="shared" si="109"/>
        <v>9.6509311002201427E-3</v>
      </c>
      <c r="O277" s="37"/>
      <c r="P277" s="37">
        <f t="shared" si="110"/>
        <v>2.9524459457766971E-3</v>
      </c>
      <c r="Q277" s="47">
        <f t="shared" si="91"/>
        <v>4.4343575569161285E-3</v>
      </c>
      <c r="R277" s="6">
        <f t="shared" si="111"/>
        <v>1.6011287262141809</v>
      </c>
      <c r="S277" s="6">
        <f t="shared" si="92"/>
        <v>1.5854170779700749</v>
      </c>
      <c r="T277" s="6">
        <f t="shared" si="112"/>
        <v>7.2654698578476186E-3</v>
      </c>
      <c r="U277" s="48">
        <f t="shared" si="113"/>
        <v>9.9930078844739003E-3</v>
      </c>
      <c r="V277" s="6">
        <f t="shared" si="114"/>
        <v>1.2558804694248938E-2</v>
      </c>
      <c r="W277" s="6">
        <f t="shared" si="115"/>
        <v>1.4980627980198145E-2</v>
      </c>
      <c r="X277" s="30">
        <f t="shared" si="93"/>
        <v>572.13544264339532</v>
      </c>
      <c r="Y277">
        <f t="shared" si="94"/>
        <v>484.97861319838569</v>
      </c>
      <c r="Z277" s="49">
        <f t="shared" si="95"/>
        <v>0.98831656208388385</v>
      </c>
      <c r="AA277" s="46">
        <f t="shared" si="96"/>
        <v>1.6531852999521683</v>
      </c>
      <c r="AB277" s="46">
        <f t="shared" si="97"/>
        <v>-5.2056573737987444E-2</v>
      </c>
      <c r="AC277" s="51">
        <f>IF(R$58&gt;=AA$58,B$10,IF(K277&lt;K276,(Z277-D$10)*(1+1.25*(D$10-Z277)/MAX(Z$58:Z277)*B$10)+D$10,B$10))</f>
        <v>1.3370827491589099</v>
      </c>
      <c r="AD277" s="36">
        <f t="shared" si="98"/>
        <v>1.3033367171623589</v>
      </c>
      <c r="AE277" s="50">
        <f t="shared" si="99"/>
        <v>-0.120769098691229</v>
      </c>
      <c r="AF277" s="46">
        <f t="shared" si="100"/>
        <v>1.4980627980198145E-2</v>
      </c>
      <c r="AG277" s="50">
        <f t="shared" si="101"/>
        <v>572.13544264339532</v>
      </c>
      <c r="AH277" s="6">
        <f t="shared" si="102"/>
        <v>7.2654698578476186E-3</v>
      </c>
      <c r="AI277" s="6"/>
      <c r="AJ277" s="6"/>
    </row>
    <row r="278" spans="1:36">
      <c r="A278" s="6">
        <f>IF(J277/A277&lt;=0.99*$B$10,IF(A277&gt;A276,IF(D$5&gt;0,$A277+($D$7-$D$3)/401,IF(J277/A277&gt;1.01*D$10,A277-($D$7-$D$3)/401,A277)),IF(D$5&lt;0,$A277+($D$7-$D$3)/401,IF(J277/A277&gt;1.01*D$10,A277-($D$7-$D$3)/401,A277))),IF(K277&gt;$B$6,IF(B$10&gt;D$10,IF(J277/A277&gt;1.01*D$10,A277-($D$7-$D$3)/401,A277),A277),IF(MAX(J$58:J277)&lt;0.99*$B$10*(A277^$K$49*(K277-A277))^(1/(1+$K$49))*($K$49^(1/(1+$K$49))),$A277+($D$7-$D$3)/401,IF(J277/A277&gt;1.01*$D$10,$A277-($D$7-$D$3)/401,A277))))</f>
        <v>491.58463216957733</v>
      </c>
      <c r="B278" s="6">
        <f t="shared" si="87"/>
        <v>574.75389650873194</v>
      </c>
      <c r="C278" s="6">
        <f t="shared" si="103"/>
        <v>0.39966396396004372</v>
      </c>
      <c r="D278" s="6">
        <f t="shared" si="104"/>
        <v>5357.8540148297488</v>
      </c>
      <c r="E278" s="33">
        <f t="shared" si="88"/>
        <v>1.8069609610924929E-2</v>
      </c>
      <c r="F278" s="6">
        <f t="shared" si="89"/>
        <v>74872.767131085522</v>
      </c>
      <c r="G278" s="6">
        <f t="shared" si="90"/>
        <v>4522072.9283042494</v>
      </c>
      <c r="H278" s="33">
        <f t="shared" si="105"/>
        <v>2.7966863419461164E-3</v>
      </c>
      <c r="I278" s="33">
        <f t="shared" si="106"/>
        <v>4.451440220698625E-4</v>
      </c>
      <c r="J278" s="6">
        <f t="shared" si="107"/>
        <v>486.82667141263966</v>
      </c>
      <c r="K278" s="38">
        <f>IF(J278&lt;$B$10*(A277^$K$49*(MAX(K$58:K277)-A277))^(1/(1+$K$49))*($K$49^(1/(1+$K$49))),IF(J278/A278&gt;D$10,IF(MAX(J$58:J277)&lt;0.99*$B$10*(A277^$K$49*(K277-A277))^(1/(1+$K$49))*($K$49^(1/(1+$K$49))),MAX(K$58:K277),((J278/$B$10)^(1+$K$49)/(A278^($K$49)*$K$49))+A278),MAX(K$58:K277)),((J278/$B$10)^(1+$K$49)/(A278^($K$49)*$K$49))+A278)</f>
        <v>761.25539166694944</v>
      </c>
      <c r="L278" s="33">
        <f>IF(K278&lt;K277,AE277*(MAX(Z$58:Z277)-J277/A277)/(J277/A277/D$10-1)/(1+1*(MAX(Z$58:Z277)-J277/A277)/(J277/A277/D$10-1))+B$3-B$4,AE277*(J278/A278/B$10)/(C$27+J278/A278/B$10))</f>
        <v>-1.3270011697748111E-2</v>
      </c>
      <c r="M278" s="45">
        <f t="shared" si="108"/>
        <v>-5.2591808921406821E-3</v>
      </c>
      <c r="N278" s="46">
        <f t="shared" si="109"/>
        <v>9.6843234165190466E-3</v>
      </c>
      <c r="O278" s="37"/>
      <c r="P278" s="37">
        <f t="shared" si="110"/>
        <v>2.9631085268131065E-3</v>
      </c>
      <c r="Q278" s="47">
        <f t="shared" si="91"/>
        <v>4.4251425243783645E-3</v>
      </c>
      <c r="R278" s="6">
        <f t="shared" si="111"/>
        <v>1.6011264085026971</v>
      </c>
      <c r="S278" s="6">
        <f t="shared" si="92"/>
        <v>1.5854148208364107</v>
      </c>
      <c r="T278" s="6">
        <f t="shared" si="112"/>
        <v>7.2668935423124571E-3</v>
      </c>
      <c r="U278" s="48">
        <f t="shared" si="113"/>
        <v>1.0074958058652821E-2</v>
      </c>
      <c r="V278" s="6">
        <f t="shared" si="114"/>
        <v>1.2647426637900139E-2</v>
      </c>
      <c r="W278" s="6">
        <f t="shared" si="115"/>
        <v>1.5069724485337624E-2</v>
      </c>
      <c r="X278" s="30">
        <f t="shared" si="93"/>
        <v>574.75389650873194</v>
      </c>
      <c r="Y278">
        <f t="shared" si="94"/>
        <v>486.82667141263966</v>
      </c>
      <c r="Z278" s="49">
        <f t="shared" si="95"/>
        <v>0.99032117677084675</v>
      </c>
      <c r="AA278" s="46">
        <f t="shared" si="96"/>
        <v>1.6531371195674933</v>
      </c>
      <c r="AB278" s="46">
        <f t="shared" si="97"/>
        <v>-5.2010711064796267E-2</v>
      </c>
      <c r="AC278" s="51">
        <f>IF(R$58&gt;=AA$58,B$10,IF(K278&lt;K277,(Z278-D$10)*(1+1.25*(D$10-Z278)/MAX(Z$58:Z278)*B$10)+D$10,B$10))</f>
        <v>1.3370827491589099</v>
      </c>
      <c r="AD278" s="36">
        <f t="shared" si="98"/>
        <v>1.3014838834050022</v>
      </c>
      <c r="AE278" s="50">
        <f t="shared" si="99"/>
        <v>-0.12131600130792068</v>
      </c>
      <c r="AF278" s="46">
        <f t="shared" si="100"/>
        <v>1.5069724485337624E-2</v>
      </c>
      <c r="AG278" s="50">
        <f t="shared" si="101"/>
        <v>574.75389650873194</v>
      </c>
      <c r="AH278" s="6">
        <f t="shared" si="102"/>
        <v>7.2668935423124571E-3</v>
      </c>
      <c r="AI278" s="6"/>
      <c r="AJ278" s="6"/>
    </row>
    <row r="279" spans="1:36">
      <c r="A279" s="6">
        <f>IF(J278/A278&lt;=0.99*$B$10,IF(A278&gt;A277,IF(D$5&gt;0,$A278+($D$7-$D$3)/401,IF(J278/A278&gt;1.01*D$10,A278-($D$7-$D$3)/401,A278)),IF(D$5&lt;0,$A278+($D$7-$D$3)/401,IF(J278/A278&gt;1.01*D$10,A278-($D$7-$D$3)/401,A278))),IF(K278&gt;$B$6,IF(B$10&gt;D$10,IF(J278/A278&gt;1.01*D$10,A278-($D$7-$D$3)/401,A278),A278),IF(MAX(J$58:J278)&lt;0.99*$B$10*(A278^$K$49*(K278-A278))^(1/(1+$K$49))*($K$49^(1/(1+$K$49))),$A278+($D$7-$D$3)/401,IF(J278/A278&gt;1.01*$D$10,$A278-($D$7-$D$3)/401,A278))))</f>
        <v>492.45745012468956</v>
      </c>
      <c r="B279" s="6">
        <f t="shared" si="87"/>
        <v>577.37235037406867</v>
      </c>
      <c r="C279" s="6">
        <f t="shared" si="103"/>
        <v>0.40090505574151986</v>
      </c>
      <c r="D279" s="6">
        <f t="shared" si="104"/>
        <v>5402.4243718057796</v>
      </c>
      <c r="E279" s="33">
        <f t="shared" si="88"/>
        <v>1.8069630718970293E-2</v>
      </c>
      <c r="F279" s="6">
        <f t="shared" si="89"/>
        <v>75005.587254689541</v>
      </c>
      <c r="G279" s="6">
        <f t="shared" si="90"/>
        <v>4528744.7487531267</v>
      </c>
      <c r="H279" s="33">
        <f t="shared" si="105"/>
        <v>2.8049067297124045E-3</v>
      </c>
      <c r="I279" s="33">
        <f t="shared" si="106"/>
        <v>4.4842941482982584E-4</v>
      </c>
      <c r="J279" s="6">
        <f t="shared" si="107"/>
        <v>488.67312094949716</v>
      </c>
      <c r="K279" s="38">
        <f>IF(J279&lt;$B$10*(A278^$K$49*(MAX(K$58:K278)-A278))^(1/(1+$K$49))*($K$49^(1/(1+$K$49))),IF(J279/A279&gt;D$10,IF(MAX(J$58:J278)&lt;0.99*$B$10*(A278^$K$49*(K278-A278))^(1/(1+$K$49))*($K$49^(1/(1+$K$49))),MAX(K$58:K278),((J279/$B$10)^(1+$K$49)/(A279^($K$49)*$K$49))+A279),MAX(K$58:K278)),((J279/$B$10)^(1+$K$49)/(A279^($K$49)*$K$49))+A279)</f>
        <v>763.69612878797523</v>
      </c>
      <c r="L279" s="33">
        <f>IF(K279&lt;K278,AE278*(MAX(Z$58:Z278)-J278/A278)/(J278/A278/D$10-1)/(1+1*(MAX(Z$58:Z278)-J278/A278)/(J278/A278/D$10-1))+B$3-B$4,AE278*(J279/A279/B$10)/(C$27+J279/A279/B$10))</f>
        <v>-1.3353993385109167E-2</v>
      </c>
      <c r="M279" s="45">
        <f t="shared" si="108"/>
        <v>-5.301927939416317E-3</v>
      </c>
      <c r="N279" s="46">
        <f t="shared" si="109"/>
        <v>9.7176145286864621E-3</v>
      </c>
      <c r="O279" s="37"/>
      <c r="P279" s="37">
        <f t="shared" si="110"/>
        <v>2.9737521930239329E-3</v>
      </c>
      <c r="Q279" s="47">
        <f t="shared" si="91"/>
        <v>4.4156865892701451E-3</v>
      </c>
      <c r="R279" s="6">
        <f t="shared" si="111"/>
        <v>1.6011245067950626</v>
      </c>
      <c r="S279" s="6">
        <f t="shared" si="92"/>
        <v>1.5854129688335403</v>
      </c>
      <c r="T279" s="6">
        <f t="shared" si="112"/>
        <v>7.2680616926577516E-3</v>
      </c>
      <c r="U279" s="48">
        <f t="shared" si="113"/>
        <v>1.0157227434782545E-2</v>
      </c>
      <c r="V279" s="6">
        <f t="shared" si="114"/>
        <v>1.2736340652853355E-2</v>
      </c>
      <c r="W279" s="6">
        <f t="shared" si="115"/>
        <v>1.5159027883739273E-2</v>
      </c>
      <c r="X279" s="30">
        <f t="shared" si="93"/>
        <v>577.37235037406867</v>
      </c>
      <c r="Y279">
        <f t="shared" si="94"/>
        <v>488.67312094949716</v>
      </c>
      <c r="Z279" s="49">
        <f t="shared" si="95"/>
        <v>0.99231541897836206</v>
      </c>
      <c r="AA279" s="46">
        <f t="shared" si="96"/>
        <v>1.6530890260526192</v>
      </c>
      <c r="AB279" s="46">
        <f t="shared" si="97"/>
        <v>-5.1964519257556629E-2</v>
      </c>
      <c r="AC279" s="51">
        <f>IF(R$58&gt;=AA$58,B$10,IF(K279&lt;K278,(Z279-D$10)*(1+1.25*(D$10-Z279)/MAX(Z$58:Z279)*B$10)+D$10,B$10))</f>
        <v>1.3370827491589099</v>
      </c>
      <c r="AD279" s="36">
        <f t="shared" si="98"/>
        <v>1.2996421873308166</v>
      </c>
      <c r="AE279" s="50">
        <f t="shared" si="99"/>
        <v>-0.12186500469330325</v>
      </c>
      <c r="AF279" s="46">
        <f t="shared" si="100"/>
        <v>1.5159027883739273E-2</v>
      </c>
      <c r="AG279" s="50">
        <f t="shared" si="101"/>
        <v>577.37235037406867</v>
      </c>
      <c r="AH279" s="6">
        <f t="shared" si="102"/>
        <v>7.2680616926577516E-3</v>
      </c>
      <c r="AI279" s="6"/>
      <c r="AJ279" s="6"/>
    </row>
    <row r="280" spans="1:36">
      <c r="A280" s="6">
        <f>IF(J279/A279&lt;=0.99*$B$10,IF(A279&gt;A278,IF(D$5&gt;0,$A279+($D$7-$D$3)/401,IF(J279/A279&gt;1.01*D$10,A279-($D$7-$D$3)/401,A279)),IF(D$5&lt;0,$A279+($D$7-$D$3)/401,IF(J279/A279&gt;1.01*D$10,A279-($D$7-$D$3)/401,A279))),IF(K279&gt;$B$6,IF(B$10&gt;D$10,IF(J279/A279&gt;1.01*D$10,A279-($D$7-$D$3)/401,A279),A279),IF(MAX(J$58:J279)&lt;0.99*$B$10*(A279^$K$49*(K279-A279))^(1/(1+$K$49))*($K$49^(1/(1+$K$49))),$A279+($D$7-$D$3)/401,IF(J279/A279&gt;1.01*$D$10,$A279-($D$7-$D$3)/401,A279))))</f>
        <v>493.33026807980178</v>
      </c>
      <c r="B280" s="6">
        <f t="shared" si="87"/>
        <v>579.99080423940541</v>
      </c>
      <c r="C280" s="6">
        <f t="shared" si="103"/>
        <v>0.4021376007147911</v>
      </c>
      <c r="D280" s="6">
        <f t="shared" si="104"/>
        <v>5447.0812484430662</v>
      </c>
      <c r="E280" s="33">
        <f t="shared" si="88"/>
        <v>1.8069647219221566E-2</v>
      </c>
      <c r="F280" s="6">
        <f t="shared" si="89"/>
        <v>75138.407378293588</v>
      </c>
      <c r="G280" s="6">
        <f t="shared" si="90"/>
        <v>4535416.569202004</v>
      </c>
      <c r="H280" s="33">
        <f t="shared" si="105"/>
        <v>2.8131054810237657E-3</v>
      </c>
      <c r="I280" s="33">
        <f t="shared" si="106"/>
        <v>4.5171633568131798E-4</v>
      </c>
      <c r="J280" s="6">
        <f t="shared" si="107"/>
        <v>490.51797742008858</v>
      </c>
      <c r="K280" s="38">
        <f>IF(J280&lt;$B$10*(A279^$K$49*(MAX(K$58:K279)-A279))^(1/(1+$K$49))*($K$49^(1/(1+$K$49))),IF(J280/A280&gt;D$10,IF(MAX(J$58:J279)&lt;0.99*$B$10*(A279^$K$49*(K279-A279))^(1/(1+$K$49))*($K$49^(1/(1+$K$49))),MAX(K$58:K279),((J280/$B$10)^(1+$K$49)/(A280^($K$49)*$K$49))+A280),MAX(K$58:K279)),((J280/$B$10)^(1+$K$49)/(A280^($K$49)*$K$49))+A280)</f>
        <v>766.13727712812397</v>
      </c>
      <c r="L280" s="33">
        <f>IF(K280&lt;K279,AE279*(MAX(Z$58:Z279)-J279/A279)/(J279/A279/D$10-1)/(1+1*(MAX(Z$58:Z279)-J279/A279)/(J279/A279/D$10-1))+B$3-B$4,AE279*(J280/A280/B$10)/(C$27+J280/A280/B$10))</f>
        <v>-1.3438287812259529E-2</v>
      </c>
      <c r="M280" s="45">
        <f t="shared" si="108"/>
        <v>-5.3448147712249006E-3</v>
      </c>
      <c r="N280" s="46">
        <f t="shared" si="109"/>
        <v>9.7508049958829127E-3</v>
      </c>
      <c r="O280" s="37"/>
      <c r="P280" s="37">
        <f t="shared" si="110"/>
        <v>2.9843770113980386E-3</v>
      </c>
      <c r="Q280" s="47">
        <f t="shared" si="91"/>
        <v>4.4059902246580121E-3</v>
      </c>
      <c r="R280" s="6">
        <f t="shared" si="111"/>
        <v>1.6011230202249909</v>
      </c>
      <c r="S280" s="6">
        <f t="shared" si="92"/>
        <v>1.5854115211178188</v>
      </c>
      <c r="T280" s="6">
        <f t="shared" si="112"/>
        <v>7.2689748400521434E-3</v>
      </c>
      <c r="U280" s="48">
        <f t="shared" si="113"/>
        <v>1.023981740638282E-2</v>
      </c>
      <c r="V280" s="6">
        <f t="shared" si="114"/>
        <v>1.2825548250514521E-2</v>
      </c>
      <c r="W280" s="6">
        <f t="shared" si="115"/>
        <v>1.5248539863865236E-2</v>
      </c>
      <c r="X280" s="30">
        <f t="shared" si="93"/>
        <v>579.99080423940541</v>
      </c>
      <c r="Y280">
        <f t="shared" si="94"/>
        <v>490.51797742008858</v>
      </c>
      <c r="Z280" s="49">
        <f t="shared" si="95"/>
        <v>0.99429937540491986</v>
      </c>
      <c r="AA280" s="46">
        <f t="shared" si="96"/>
        <v>1.6530410190973681</v>
      </c>
      <c r="AB280" s="46">
        <f t="shared" si="97"/>
        <v>-5.1917998872377247E-2</v>
      </c>
      <c r="AC280" s="51">
        <f>IF(R$58&gt;=AA$58,B$10,IF(K280&lt;K279,(Z280-D$10)*(1+1.25*(D$10-Z280)/MAX(Z$58:Z280)*B$10)+D$10,B$10))</f>
        <v>1.3370827491589099</v>
      </c>
      <c r="AD280" s="36">
        <f t="shared" si="98"/>
        <v>1.2978115339942289</v>
      </c>
      <c r="AE280" s="50">
        <f t="shared" si="99"/>
        <v>-0.12241612305024933</v>
      </c>
      <c r="AF280" s="46">
        <f t="shared" si="100"/>
        <v>1.5248539863865236E-2</v>
      </c>
      <c r="AG280" s="50">
        <f t="shared" si="101"/>
        <v>579.99080423940541</v>
      </c>
      <c r="AH280" s="6">
        <f t="shared" si="102"/>
        <v>7.2689748400521434E-3</v>
      </c>
      <c r="AI280" s="6"/>
      <c r="AJ280" s="6"/>
    </row>
    <row r="281" spans="1:36">
      <c r="A281" s="6">
        <f>IF(J280/A280&lt;=0.99*$B$10,IF(A280&gt;A279,IF(D$5&gt;0,$A280+($D$7-$D$3)/401,IF(J280/A280&gt;1.01*D$10,A280-($D$7-$D$3)/401,A280)),IF(D$5&lt;0,$A280+($D$7-$D$3)/401,IF(J280/A280&gt;1.01*D$10,A280-($D$7-$D$3)/401,A280))),IF(K280&gt;$B$6,IF(B$10&gt;D$10,IF(J280/A280&gt;1.01*D$10,A280-($D$7-$D$3)/401,A280),A280),IF(MAX(J$58:J280)&lt;0.99*$B$10*(A280^$K$49*(K280-A280))^(1/(1+$K$49))*($K$49^(1/(1+$K$49))),$A280+($D$7-$D$3)/401,IF(J280/A280&gt;1.01*$D$10,$A280-($D$7-$D$3)/401,A280))))</f>
        <v>494.20308603491401</v>
      </c>
      <c r="B281" s="6">
        <f t="shared" si="87"/>
        <v>582.60925810474203</v>
      </c>
      <c r="C281" s="6">
        <f t="shared" si="103"/>
        <v>0.40336166904835624</v>
      </c>
      <c r="D281" s="6">
        <f t="shared" si="104"/>
        <v>5491.8238172279871</v>
      </c>
      <c r="E281" s="33">
        <f t="shared" si="88"/>
        <v>1.8069659121073361E-2</v>
      </c>
      <c r="F281" s="6">
        <f t="shared" si="89"/>
        <v>75271.227501897607</v>
      </c>
      <c r="G281" s="6">
        <f t="shared" si="90"/>
        <v>4542088.3896508822</v>
      </c>
      <c r="H281" s="33">
        <f t="shared" si="105"/>
        <v>2.8212827408043463E-3</v>
      </c>
      <c r="I281" s="33">
        <f t="shared" si="106"/>
        <v>4.5500471930990223E-4</v>
      </c>
      <c r="J281" s="6">
        <f t="shared" si="107"/>
        <v>492.36125624998277</v>
      </c>
      <c r="K281" s="38">
        <f>IF(J281&lt;$B$10*(A280^$K$49*(MAX(K$58:K280)-A280))^(1/(1+$K$49))*($K$49^(1/(1+$K$49))),IF(J281/A281&gt;D$10,IF(MAX(J$58:J280)&lt;0.99*$B$10*(A280^$K$49*(K280-A280))^(1/(1+$K$49))*($K$49^(1/(1+$K$49))),MAX(K$58:K280),((J281/$B$10)^(1+$K$49)/(A281^($K$49)*$K$49))+A281),MAX(K$58:K280)),((J281/$B$10)^(1+$K$49)/(A281^($K$49)*$K$49))+A281)</f>
        <v>768.57883174248411</v>
      </c>
      <c r="L281" s="33">
        <f>IF(K281&lt;K280,AE280*(MAX(Z$58:Z280)-J280/A280)/(J280/A280/D$10-1)/(1+1*(MAX(Z$58:Z280)-J280/A280)/(J280/A280/D$10-1))+B$3-B$4,AE280*(J281/A281/B$10)/(C$27+J281/A281/B$10))</f>
        <v>-1.3522897173031356E-2</v>
      </c>
      <c r="M281" s="45">
        <f t="shared" si="108"/>
        <v>-5.3878414805967455E-3</v>
      </c>
      <c r="N281" s="46">
        <f t="shared" si="109"/>
        <v>9.7838953737613751E-3</v>
      </c>
      <c r="O281" s="37"/>
      <c r="P281" s="37">
        <f t="shared" si="110"/>
        <v>2.9949830485690426E-3</v>
      </c>
      <c r="Q281" s="47">
        <f t="shared" si="91"/>
        <v>4.3960538931646295E-3</v>
      </c>
      <c r="R281" s="6">
        <f t="shared" si="111"/>
        <v>1.6011219479438137</v>
      </c>
      <c r="S281" s="6">
        <f t="shared" si="92"/>
        <v>1.5854104768627595</v>
      </c>
      <c r="T281" s="6">
        <f t="shared" si="112"/>
        <v>7.2696335050393742E-3</v>
      </c>
      <c r="U281" s="48">
        <f t="shared" si="113"/>
        <v>1.0322729392140188E-2</v>
      </c>
      <c r="V281" s="6">
        <f t="shared" si="114"/>
        <v>1.2915050965452224E-2</v>
      </c>
      <c r="W281" s="6">
        <f t="shared" si="115"/>
        <v>1.5338262133798682E-2</v>
      </c>
      <c r="X281" s="30">
        <f t="shared" si="93"/>
        <v>582.60925810474203</v>
      </c>
      <c r="Y281">
        <f t="shared" si="94"/>
        <v>492.36125624998277</v>
      </c>
      <c r="Z281" s="49">
        <f t="shared" si="95"/>
        <v>0.99627313176105681</v>
      </c>
      <c r="AA281" s="46">
        <f t="shared" si="96"/>
        <v>1.6529930983932171</v>
      </c>
      <c r="AB281" s="46">
        <f t="shared" si="97"/>
        <v>-5.187115044940338E-2</v>
      </c>
      <c r="AC281" s="51">
        <f>IF(R$58&gt;=AA$58,B$10,IF(K281&lt;K280,(Z281-D$10)*(1+1.25*(D$10-Z281)/MAX(Z$58:Z281)*B$10)+D$10,B$10))</f>
        <v>1.3370827491589099</v>
      </c>
      <c r="AD281" s="36">
        <f t="shared" si="98"/>
        <v>1.2959918293929384</v>
      </c>
      <c r="AE281" s="50">
        <f t="shared" si="99"/>
        <v>-0.12296937076357688</v>
      </c>
      <c r="AF281" s="46">
        <f t="shared" si="100"/>
        <v>1.5338262133798682E-2</v>
      </c>
      <c r="AG281" s="50">
        <f t="shared" si="101"/>
        <v>582.60925810474203</v>
      </c>
      <c r="AH281" s="6">
        <f t="shared" si="102"/>
        <v>7.2696335050393742E-3</v>
      </c>
      <c r="AI281" s="6"/>
      <c r="AJ281" s="6"/>
    </row>
    <row r="282" spans="1:36">
      <c r="A282" s="6">
        <f>IF(J281/A281&lt;=0.99*$B$10,IF(A281&gt;A280,IF(D$5&gt;0,$A281+($D$7-$D$3)/401,IF(J281/A281&gt;1.01*D$10,A281-($D$7-$D$3)/401,A281)),IF(D$5&lt;0,$A281+($D$7-$D$3)/401,IF(J281/A281&gt;1.01*D$10,A281-($D$7-$D$3)/401,A281))),IF(K281&gt;$B$6,IF(B$10&gt;D$10,IF(J281/A281&gt;1.01*D$10,A281-($D$7-$D$3)/401,A281),A281),IF(MAX(J$58:J281)&lt;0.99*$B$10*(A281^$K$49*(K281-A281))^(1/(1+$K$49))*($K$49^(1/(1+$K$49))),$A281+($D$7-$D$3)/401,IF(J281/A281&gt;1.01*$D$10,$A281-($D$7-$D$3)/401,A281))))</f>
        <v>495.07590399002623</v>
      </c>
      <c r="B282" s="6">
        <f t="shared" si="87"/>
        <v>585.22771197007864</v>
      </c>
      <c r="C282" s="6">
        <f t="shared" si="103"/>
        <v>0.40457733061915502</v>
      </c>
      <c r="D282" s="6">
        <f t="shared" si="104"/>
        <v>5536.6512606553515</v>
      </c>
      <c r="E282" s="33">
        <f t="shared" si="88"/>
        <v>1.8069666433732253E-2</v>
      </c>
      <c r="F282" s="6">
        <f t="shared" si="89"/>
        <v>75404.047625501655</v>
      </c>
      <c r="G282" s="6">
        <f t="shared" si="90"/>
        <v>4548760.2100997614</v>
      </c>
      <c r="H282" s="33">
        <f t="shared" si="105"/>
        <v>2.8294386523993065E-3</v>
      </c>
      <c r="I282" s="33">
        <f t="shared" si="106"/>
        <v>4.5829450142345624E-4</v>
      </c>
      <c r="J282" s="6">
        <f t="shared" si="107"/>
        <v>494.20297268143162</v>
      </c>
      <c r="K282" s="38">
        <f>IF(J282&lt;$B$10*(A281^$K$49*(MAX(K$58:K281)-A281))^(1/(1+$K$49))*($K$49^(1/(1+$K$49))),IF(J282/A282&gt;D$10,IF(MAX(J$58:J281)&lt;0.99*$B$10*(A281^$K$49*(K281-A281))^(1/(1+$K$49))*($K$49^(1/(1+$K$49))),MAX(K$58:K281),((J282/$B$10)^(1+$K$49)/(A282^($K$49)*$K$49))+A282),MAX(K$58:K281)),((J282/$B$10)^(1+$K$49)/(A282^($K$49)*$K$49))+A282)</f>
        <v>771.02078779028398</v>
      </c>
      <c r="L282" s="33">
        <f>IF(K282&lt;K281,AE281*(MAX(Z$58:Z281)-J281/A281)/(J281/A281/D$10-1)/(1+1*(MAX(Z$58:Z281)-J281/A281)/(J281/A281/D$10-1))+B$3-B$4,AE281*(J282/A282/B$10)/(C$27+J282/A282/B$10))</f>
        <v>-1.3607823685595705E-2</v>
      </c>
      <c r="M282" s="45">
        <f t="shared" si="108"/>
        <v>-5.4310081674741025E-3</v>
      </c>
      <c r="N282" s="46">
        <f t="shared" si="109"/>
        <v>9.8168862144642662E-3</v>
      </c>
      <c r="O282" s="37"/>
      <c r="P282" s="37">
        <f t="shared" si="110"/>
        <v>3.0055703708178278E-3</v>
      </c>
      <c r="Q282" s="47">
        <f t="shared" si="91"/>
        <v>4.3858780469901637E-3</v>
      </c>
      <c r="R282" s="6">
        <f t="shared" si="111"/>
        <v>1.60112128912044</v>
      </c>
      <c r="S282" s="6">
        <f t="shared" si="92"/>
        <v>1.5854098352589943</v>
      </c>
      <c r="T282" s="6">
        <f t="shared" si="112"/>
        <v>7.270038197561968E-3</v>
      </c>
      <c r="U282" s="48">
        <f t="shared" si="113"/>
        <v>1.0405964836024895E-2</v>
      </c>
      <c r="V282" s="6">
        <f t="shared" si="114"/>
        <v>1.3004850355533138E-2</v>
      </c>
      <c r="W282" s="6">
        <f t="shared" si="115"/>
        <v>1.5428196421387127E-2</v>
      </c>
      <c r="X282" s="30">
        <f t="shared" si="93"/>
        <v>585.22771197007864</v>
      </c>
      <c r="Y282">
        <f t="shared" si="94"/>
        <v>494.20297268143162</v>
      </c>
      <c r="Z282" s="49">
        <f t="shared" si="95"/>
        <v>0.99823677278259904</v>
      </c>
      <c r="AA282" s="46">
        <f t="shared" si="96"/>
        <v>1.6529452636332851</v>
      </c>
      <c r="AB282" s="46">
        <f t="shared" si="97"/>
        <v>-5.1823974512845039E-2</v>
      </c>
      <c r="AC282" s="51">
        <f>IF(R$58&gt;=AA$58,B$10,IF(K282&lt;K281,(Z282-D$10)*(1+1.25*(D$10-Z282)/MAX(Z$58:Z282)*B$10)+D$10,B$10))</f>
        <v>1.3370827491589099</v>
      </c>
      <c r="AD282" s="36">
        <f t="shared" si="98"/>
        <v>1.2941829804602187</v>
      </c>
      <c r="AE282" s="50">
        <f t="shared" si="99"/>
        <v>-0.12352476240164145</v>
      </c>
      <c r="AF282" s="46">
        <f t="shared" si="100"/>
        <v>1.5428196421387127E-2</v>
      </c>
      <c r="AG282" s="50">
        <f t="shared" si="101"/>
        <v>585.22771197007864</v>
      </c>
      <c r="AH282" s="6">
        <f t="shared" si="102"/>
        <v>7.270038197561968E-3</v>
      </c>
      <c r="AI282" s="6"/>
      <c r="AJ282" s="6"/>
    </row>
    <row r="283" spans="1:36">
      <c r="A283" s="6">
        <f>IF(J282/A282&lt;=0.99*$B$10,IF(A282&gt;A281,IF(D$5&gt;0,$A282+($D$7-$D$3)/401,IF(J282/A282&gt;1.01*D$10,A282-($D$7-$D$3)/401,A282)),IF(D$5&lt;0,$A282+($D$7-$D$3)/401,IF(J282/A282&gt;1.01*D$10,A282-($D$7-$D$3)/401,A282))),IF(K282&gt;$B$6,IF(B$10&gt;D$10,IF(J282/A282&gt;1.01*D$10,A282-($D$7-$D$3)/401,A282),A282),IF(MAX(J$58:J282)&lt;0.99*$B$10*(A282^$K$49*(K282-A282))^(1/(1+$K$49))*($K$49^(1/(1+$K$49))),$A282+($D$7-$D$3)/401,IF(J282/A282&gt;1.01*$D$10,$A282-($D$7-$D$3)/401,A282))))</f>
        <v>495.94872194513846</v>
      </c>
      <c r="B283" s="6">
        <f t="shared" si="87"/>
        <v>587.84616583541538</v>
      </c>
      <c r="C283" s="6">
        <f t="shared" si="103"/>
        <v>0.40578465499928457</v>
      </c>
      <c r="D283" s="6">
        <f t="shared" si="104"/>
        <v>5581.5627711062853</v>
      </c>
      <c r="E283" s="33">
        <f t="shared" si="88"/>
        <v>1.8069669166217214E-2</v>
      </c>
      <c r="F283" s="6">
        <f t="shared" si="89"/>
        <v>75536.867749105673</v>
      </c>
      <c r="G283" s="6">
        <f t="shared" si="90"/>
        <v>4555432.0305486377</v>
      </c>
      <c r="H283" s="33">
        <f t="shared" si="105"/>
        <v>2.8375733575957958E-3</v>
      </c>
      <c r="I283" s="33">
        <f t="shared" si="106"/>
        <v>4.6158561873722561E-4</v>
      </c>
      <c r="J283" s="6">
        <f t="shared" si="107"/>
        <v>496.04314177559809</v>
      </c>
      <c r="K283" s="38">
        <f>IF(J283&lt;$B$10*(A282^$K$49*(MAX(K$58:K282)-A282))^(1/(1+$K$49))*($K$49^(1/(1+$K$49))),IF(J283/A283&gt;D$10,IF(MAX(J$58:J282)&lt;0.99*$B$10*(A282^$K$49*(K282-A282))^(1/(1+$K$49))*($K$49^(1/(1+$K$49))),MAX(K$58:K282),((J283/$B$10)^(1+$K$49)/(A283^($K$49)*$K$49))+A283),MAX(K$58:K282)),((J283/$B$10)^(1+$K$49)/(A283^($K$49)*$K$49))+A283)</f>
        <v>773.46314053211768</v>
      </c>
      <c r="L283" s="33">
        <f>IF(K283&lt;K282,AE282*(MAX(Z$58:Z282)-J282/A282)/(J282/A282/D$10-1)/(1+1*(MAX(Z$58:Z282)-J282/A282)/(J282/A282/D$10-1))+B$3-B$4,AE282*(J283/A283/B$10)/(C$27+J283/A283/B$10))</f>
        <v>-1.3693069592751173E-2</v>
      </c>
      <c r="M283" s="45">
        <f t="shared" si="108"/>
        <v>-5.4743149386883572E-3</v>
      </c>
      <c r="N283" s="46">
        <f t="shared" si="109"/>
        <v>9.8497780666218469E-3</v>
      </c>
      <c r="O283" s="37"/>
      <c r="P283" s="37">
        <f t="shared" si="110"/>
        <v>3.0161390440750268E-3</v>
      </c>
      <c r="Q283" s="47">
        <f t="shared" si="91"/>
        <v>4.3754631279334898E-3</v>
      </c>
      <c r="R283" s="6">
        <f t="shared" si="111"/>
        <v>1.6011210429413163</v>
      </c>
      <c r="S283" s="6">
        <f t="shared" si="92"/>
        <v>1.5854095955142324</v>
      </c>
      <c r="T283" s="6">
        <f t="shared" si="112"/>
        <v>7.2701894169857973E-3</v>
      </c>
      <c r="U283" s="48">
        <f t="shared" si="113"/>
        <v>1.0489525207414545E-2</v>
      </c>
      <c r="V283" s="6">
        <f t="shared" si="114"/>
        <v>1.3094948002063804E-2</v>
      </c>
      <c r="W283" s="6">
        <f t="shared" si="115"/>
        <v>1.5518344474392404E-2</v>
      </c>
      <c r="X283" s="30">
        <f t="shared" si="93"/>
        <v>587.84616583541538</v>
      </c>
      <c r="Y283">
        <f t="shared" si="94"/>
        <v>496.04314177559809</v>
      </c>
      <c r="Z283" s="49">
        <f t="shared" si="95"/>
        <v>1.0001903822437315</v>
      </c>
      <c r="AA283" s="46">
        <f t="shared" si="96"/>
        <v>1.6528975145123213</v>
      </c>
      <c r="AB283" s="46">
        <f t="shared" si="97"/>
        <v>-5.1776471571004956E-2</v>
      </c>
      <c r="AC283" s="51">
        <f>IF(R$58&gt;=AA$58,B$10,IF(K283&lt;K282,(Z283-D$10)*(1+1.25*(D$10-Z283)/MAX(Z$58:Z283)*B$10)+D$10,B$10))</f>
        <v>1.3370827491589099</v>
      </c>
      <c r="AD283" s="36">
        <f t="shared" si="98"/>
        <v>1.2923848950571479</v>
      </c>
      <c r="AE283" s="50">
        <f t="shared" si="99"/>
        <v>-0.12408231271798961</v>
      </c>
      <c r="AF283" s="46">
        <f t="shared" si="100"/>
        <v>1.5518344474392404E-2</v>
      </c>
      <c r="AG283" s="50">
        <f t="shared" si="101"/>
        <v>587.84616583541538</v>
      </c>
      <c r="AH283" s="6">
        <f t="shared" si="102"/>
        <v>7.2701894169857973E-3</v>
      </c>
      <c r="AI283" s="6"/>
      <c r="AJ283" s="6"/>
    </row>
    <row r="284" spans="1:36">
      <c r="A284" s="6">
        <f>IF(J283/A283&lt;=0.99*$B$10,IF(A283&gt;A282,IF(D$5&gt;0,$A283+($D$7-$D$3)/401,IF(J283/A283&gt;1.01*D$10,A283-($D$7-$D$3)/401,A283)),IF(D$5&lt;0,$A283+($D$7-$D$3)/401,IF(J283/A283&gt;1.01*D$10,A283-($D$7-$D$3)/401,A283))),IF(K283&gt;$B$6,IF(B$10&gt;D$10,IF(J283/A283&gt;1.01*D$10,A283-($D$7-$D$3)/401,A283),A283),IF(MAX(J$58:J283)&lt;0.99*$B$10*(A283^$K$49*(K283-A283))^(1/(1+$K$49))*($K$49^(1/(1+$K$49))),$A283+($D$7-$D$3)/401,IF(J283/A283&gt;1.01*$D$10,$A283-($D$7-$D$3)/401,A283))))</f>
        <v>496.82153990025068</v>
      </c>
      <c r="B284" s="6">
        <f t="shared" si="87"/>
        <v>590.46461970075211</v>
      </c>
      <c r="C284" s="6">
        <f t="shared" si="103"/>
        <v>0.40698371144340439</v>
      </c>
      <c r="D284" s="6">
        <f t="shared" si="104"/>
        <v>5626.5575507270487</v>
      </c>
      <c r="E284" s="33">
        <f t="shared" si="88"/>
        <v>1.8069667327359974E-2</v>
      </c>
      <c r="F284" s="6">
        <f t="shared" si="89"/>
        <v>75669.687872709721</v>
      </c>
      <c r="G284" s="6">
        <f t="shared" si="90"/>
        <v>4562103.850997516</v>
      </c>
      <c r="H284" s="33">
        <f t="shared" si="105"/>
        <v>2.8456869966436683E-3</v>
      </c>
      <c r="I284" s="33">
        <f t="shared" si="106"/>
        <v>4.6487800895905524E-4</v>
      </c>
      <c r="J284" s="6">
        <f t="shared" si="107"/>
        <v>497.88177841476744</v>
      </c>
      <c r="K284" s="38">
        <f>IF(J284&lt;$B$10*(A283^$K$49*(MAX(K$58:K283)-A283))^(1/(1+$K$49))*($K$49^(1/(1+$K$49))),IF(J284/A284&gt;D$10,IF(MAX(J$58:J283)&lt;0.99*$B$10*(A283^$K$49*(K283-A283))^(1/(1+$K$49))*($K$49^(1/(1+$K$49))),MAX(K$58:K283),((J284/$B$10)^(1+$K$49)/(A284^($K$49)*$K$49))+A284),MAX(K$58:K283)),((J284/$B$10)^(1+$K$49)/(A284^($K$49)*$K$49))+A284)</f>
        <v>775.9058853272511</v>
      </c>
      <c r="L284" s="33">
        <f>IF(K284&lt;K283,AE283*(MAX(Z$58:Z283)-J283/A283)/(J283/A283/D$10-1)/(1+1*(MAX(Z$58:Z283)-J283/A283)/(J283/A283/D$10-1))+B$3-B$4,AE283*(J284/A284/B$10)/(C$27+J284/A284/B$10))</f>
        <v>-1.3778637162219734E-2</v>
      </c>
      <c r="M284" s="45">
        <f t="shared" si="108"/>
        <v>-5.5177619079387922E-3</v>
      </c>
      <c r="N284" s="46">
        <f t="shared" si="109"/>
        <v>9.8825714753519554E-3</v>
      </c>
      <c r="O284" s="37"/>
      <c r="P284" s="37">
        <f t="shared" si="110"/>
        <v>3.0266891339234855E-3</v>
      </c>
      <c r="Q284" s="47">
        <f t="shared" si="91"/>
        <v>4.3648095674131632E-3</v>
      </c>
      <c r="R284" s="6">
        <f t="shared" si="111"/>
        <v>1.6011212086103863</v>
      </c>
      <c r="S284" s="6">
        <f t="shared" si="92"/>
        <v>1.5854097568532244</v>
      </c>
      <c r="T284" s="6">
        <f t="shared" si="112"/>
        <v>7.2700876521217513E-3</v>
      </c>
      <c r="U284" s="48">
        <f t="shared" si="113"/>
        <v>1.0573412001224448E-2</v>
      </c>
      <c r="V284" s="6">
        <f t="shared" si="114"/>
        <v>1.3185345509938766E-2</v>
      </c>
      <c r="W284" s="6">
        <f t="shared" si="115"/>
        <v>1.5608708060646017E-2</v>
      </c>
      <c r="X284" s="30">
        <f t="shared" si="93"/>
        <v>590.46461970075211</v>
      </c>
      <c r="Y284">
        <f t="shared" si="94"/>
        <v>497.88177841476744</v>
      </c>
      <c r="Z284" s="49">
        <f t="shared" si="95"/>
        <v>1.0021340429698955</v>
      </c>
      <c r="AA284" s="46">
        <f t="shared" si="96"/>
        <v>1.6528498507266938</v>
      </c>
      <c r="AB284" s="46">
        <f t="shared" si="97"/>
        <v>-5.1728642116307455E-2</v>
      </c>
      <c r="AC284" s="51">
        <f>IF(R$58&gt;=AA$58,B$10,IF(K284&lt;K283,(Z284-D$10)*(1+1.25*(D$10-Z284)/MAX(Z$58:Z284)*B$10)+D$10,B$10))</f>
        <v>1.3370827491589099</v>
      </c>
      <c r="AD284" s="36">
        <f t="shared" si="98"/>
        <v>1.290597481964773</v>
      </c>
      <c r="AE284" s="50">
        <f t="shared" si="99"/>
        <v>-0.12464203665306663</v>
      </c>
      <c r="AF284" s="46">
        <f t="shared" si="100"/>
        <v>1.5608708060646017E-2</v>
      </c>
      <c r="AG284" s="50">
        <f t="shared" si="101"/>
        <v>590.46461970075211</v>
      </c>
      <c r="AH284" s="6">
        <f t="shared" si="102"/>
        <v>7.2700876521217513E-3</v>
      </c>
      <c r="AI284" s="6"/>
      <c r="AJ284" s="6"/>
    </row>
    <row r="285" spans="1:36">
      <c r="A285" s="6">
        <f>IF(J284/A284&lt;=0.99*$B$10,IF(A284&gt;A283,IF(D$5&gt;0,$A284+($D$7-$D$3)/401,IF(J284/A284&gt;1.01*D$10,A284-($D$7-$D$3)/401,A284)),IF(D$5&lt;0,$A284+($D$7-$D$3)/401,IF(J284/A284&gt;1.01*D$10,A284-($D$7-$D$3)/401,A284))),IF(K284&gt;$B$6,IF(B$10&gt;D$10,IF(J284/A284&gt;1.01*D$10,A284-($D$7-$D$3)/401,A284),A284),IF(MAX(J$58:J284)&lt;0.99*$B$10*(A284^$K$49*(K284-A284))^(1/(1+$K$49))*($K$49^(1/(1+$K$49))),$A284+($D$7-$D$3)/401,IF(J284/A284&gt;1.01*$D$10,$A284-($D$7-$D$3)/401,A284))))</f>
        <v>497.69435785536291</v>
      </c>
      <c r="B285" s="6">
        <f t="shared" si="87"/>
        <v>593.08307356608873</v>
      </c>
      <c r="C285" s="6">
        <f t="shared" si="103"/>
        <v>0.40817456887680725</v>
      </c>
      <c r="D285" s="6">
        <f t="shared" si="104"/>
        <v>5671.6348113088288</v>
      </c>
      <c r="E285" s="33">
        <f t="shared" si="88"/>
        <v>1.8069660925805416E-2</v>
      </c>
      <c r="F285" s="6">
        <f t="shared" si="89"/>
        <v>75802.50799631374</v>
      </c>
      <c r="G285" s="6">
        <f t="shared" si="90"/>
        <v>4568775.6714463942</v>
      </c>
      <c r="H285" s="33">
        <f t="shared" si="105"/>
        <v>2.853779708275943E-3</v>
      </c>
      <c r="I285" s="33">
        <f t="shared" si="106"/>
        <v>4.6817161077479963E-4</v>
      </c>
      <c r="J285" s="6">
        <f t="shared" si="107"/>
        <v>499.71889730454166</v>
      </c>
      <c r="K285" s="38">
        <f>IF(J285&lt;$B$10*(A284^$K$49*(MAX(K$58:K284)-A284))^(1/(1+$K$49))*($K$49^(1/(1+$K$49))),IF(J285/A285&gt;D$10,IF(MAX(J$58:J284)&lt;0.99*$B$10*(A284^$K$49*(K284-A284))^(1/(1+$K$49))*($K$49^(1/(1+$K$49))),MAX(K$58:K284),((J285/$B$10)^(1+$K$49)/(A285^($K$49)*$K$49))+A285),MAX(K$58:K284)),((J285/$B$10)^(1+$K$49)/(A285^($K$49)*$K$49))+A285)</f>
        <v>778.34901763100754</v>
      </c>
      <c r="L285" s="33">
        <f>IF(K285&lt;K284,AE284*(MAX(Z$58:Z284)-J284/A284)/(J284/A284/D$10-1)/(1+1*(MAX(Z$58:Z284)-J284/A284)/(J284/A284/D$10-1))+B$3-B$4,AE284*(J285/A285/B$10)/(C$27+J285/A285/B$10))</f>
        <v>-1.3864528686949075E-2</v>
      </c>
      <c r="M285" s="45">
        <f t="shared" si="108"/>
        <v>-5.5613491957729458E-3</v>
      </c>
      <c r="N285" s="46">
        <f t="shared" si="109"/>
        <v>9.9152669822610302E-3</v>
      </c>
      <c r="O285" s="37"/>
      <c r="P285" s="37">
        <f t="shared" si="110"/>
        <v>3.0372207056007044E-3</v>
      </c>
      <c r="Q285" s="47">
        <f t="shared" si="91"/>
        <v>4.3539177864880844E-3</v>
      </c>
      <c r="R285" s="6">
        <f t="shared" si="111"/>
        <v>1.6011217853490527</v>
      </c>
      <c r="S285" s="6">
        <f t="shared" si="92"/>
        <v>1.5854103185177235</v>
      </c>
      <c r="T285" s="6">
        <f t="shared" si="112"/>
        <v>7.26973338124843E-3</v>
      </c>
      <c r="U285" s="48">
        <f t="shared" si="113"/>
        <v>1.0657626738044785E-2</v>
      </c>
      <c r="V285" s="6">
        <f t="shared" si="114"/>
        <v>1.3276044507795121E-2</v>
      </c>
      <c r="W285" s="6">
        <f t="shared" si="115"/>
        <v>1.5699288968211263E-2</v>
      </c>
      <c r="X285" s="30">
        <f t="shared" si="93"/>
        <v>593.08307356608873</v>
      </c>
      <c r="Y285">
        <f t="shared" si="94"/>
        <v>499.71889730454166</v>
      </c>
      <c r="Z285" s="49">
        <f t="shared" si="95"/>
        <v>1.0040678368505176</v>
      </c>
      <c r="AA285" s="46">
        <f t="shared" si="96"/>
        <v>1.6528022719743789</v>
      </c>
      <c r="AB285" s="46">
        <f t="shared" si="97"/>
        <v>-5.1680486625326205E-2</v>
      </c>
      <c r="AC285" s="51">
        <f>IF(R$58&gt;=AA$58,B$10,IF(K285&lt;K284,(Z285-D$10)*(1+1.25*(D$10-Z285)/MAX(Z$58:Z285)*B$10)+D$10,B$10))</f>
        <v>1.3370827491589099</v>
      </c>
      <c r="AD285" s="36">
        <f t="shared" si="98"/>
        <v>1.2888206508762143</v>
      </c>
      <c r="AE285" s="50">
        <f t="shared" si="99"/>
        <v>-0.12520394933597445</v>
      </c>
      <c r="AF285" s="46">
        <f t="shared" si="100"/>
        <v>1.5699288968211263E-2</v>
      </c>
      <c r="AG285" s="50">
        <f t="shared" si="101"/>
        <v>593.08307356608873</v>
      </c>
      <c r="AH285" s="6">
        <f t="shared" si="102"/>
        <v>7.26973338124843E-3</v>
      </c>
      <c r="AI285" s="6"/>
      <c r="AJ285" s="6"/>
    </row>
    <row r="286" spans="1:36">
      <c r="A286" s="6">
        <f>IF(J285/A285&lt;=0.99*$B$10,IF(A285&gt;A284,IF(D$5&gt;0,$A285+($D$7-$D$3)/401,IF(J285/A285&gt;1.01*D$10,A285-($D$7-$D$3)/401,A285)),IF(D$5&lt;0,$A285+($D$7-$D$3)/401,IF(J285/A285&gt;1.01*D$10,A285-($D$7-$D$3)/401,A285))),IF(K285&gt;$B$6,IF(B$10&gt;D$10,IF(J285/A285&gt;1.01*D$10,A285-($D$7-$D$3)/401,A285),A285),IF(MAX(J$58:J285)&lt;0.99*$B$10*(A285^$K$49*(K285-A285))^(1/(1+$K$49))*($K$49^(1/(1+$K$49))),$A285+($D$7-$D$3)/401,IF(J285/A285&gt;1.01*$D$10,$A285-($D$7-$D$3)/401,A285))))</f>
        <v>498.56717581047513</v>
      </c>
      <c r="B286" s="6">
        <f t="shared" si="87"/>
        <v>595.70152743142535</v>
      </c>
      <c r="C286" s="6">
        <f t="shared" si="103"/>
        <v>0.40935729588413128</v>
      </c>
      <c r="D286" s="6">
        <f t="shared" si="104"/>
        <v>5716.7937741685164</v>
      </c>
      <c r="E286" s="33">
        <f t="shared" si="88"/>
        <v>1.8069649970011988E-2</v>
      </c>
      <c r="F286" s="6">
        <f t="shared" si="89"/>
        <v>75935.328119917787</v>
      </c>
      <c r="G286" s="6">
        <f t="shared" si="90"/>
        <v>4575447.4918952715</v>
      </c>
      <c r="H286" s="33">
        <f t="shared" si="105"/>
        <v>2.861851629729008E-3</v>
      </c>
      <c r="I286" s="33">
        <f t="shared" si="106"/>
        <v>4.7146636383391192E-4</v>
      </c>
      <c r="J286" s="6">
        <f t="shared" si="107"/>
        <v>501.55451297601638</v>
      </c>
      <c r="K286" s="38">
        <f>IF(J286&lt;$B$10*(A285^$K$49*(MAX(K$58:K285)-A285))^(1/(1+$K$49))*($K$49^(1/(1+$K$49))),IF(J286/A286&gt;D$10,IF(MAX(J$58:J285)&lt;0.99*$B$10*(A285^$K$49*(K285-A285))^(1/(1+$K$49))*($K$49^(1/(1+$K$49))),MAX(K$58:K285),((J286/$B$10)^(1+$K$49)/(A286^($K$49)*$K$49))+A286),MAX(K$58:K285)),((J286/$B$10)^(1+$K$49)/(A286^($K$49)*$K$49))+A286)</f>
        <v>780.79253299222864</v>
      </c>
      <c r="L286" s="33">
        <f>IF(K286&lt;K285,AE285*(MAX(Z$58:Z285)-J285/A285)/(J285/A285/D$10-1)/(1+1*(MAX(Z$58:Z285)-J285/A285)/(J285/A285/D$10-1))+B$3-B$4,AE285*(J286/A286/B$10)/(C$27+J286/A286/B$10))</f>
        <v>-1.3950746485420979E-2</v>
      </c>
      <c r="M286" s="45">
        <f t="shared" si="108"/>
        <v>-5.6050769295685095E-3</v>
      </c>
      <c r="N286" s="46">
        <f t="shared" si="109"/>
        <v>9.9478651254463514E-3</v>
      </c>
      <c r="O286" s="37"/>
      <c r="P286" s="37">
        <f t="shared" si="110"/>
        <v>3.0477338240012587E-3</v>
      </c>
      <c r="Q286" s="47">
        <f t="shared" si="91"/>
        <v>4.3427881958778419E-3</v>
      </c>
      <c r="R286" s="6">
        <f t="shared" si="111"/>
        <v>1.6011227723961377</v>
      </c>
      <c r="S286" s="6">
        <f t="shared" si="92"/>
        <v>1.5854112797664461</v>
      </c>
      <c r="T286" s="6">
        <f t="shared" si="112"/>
        <v>7.2691270721362763E-3</v>
      </c>
      <c r="U286" s="48">
        <f t="shared" si="113"/>
        <v>1.0742170964284561E-2</v>
      </c>
      <c r="V286" s="6">
        <f t="shared" si="114"/>
        <v>1.336704664817351E-2</v>
      </c>
      <c r="W286" s="6">
        <f t="shared" si="115"/>
        <v>1.5790089005552267E-2</v>
      </c>
      <c r="X286" s="30">
        <f t="shared" si="93"/>
        <v>595.70152743142535</v>
      </c>
      <c r="Y286">
        <f t="shared" si="94"/>
        <v>501.55451297601638</v>
      </c>
      <c r="Z286" s="49">
        <f t="shared" si="95"/>
        <v>1.005991844851569</v>
      </c>
      <c r="AA286" s="46">
        <f t="shared" si="96"/>
        <v>1.6527547779549487</v>
      </c>
      <c r="AB286" s="46">
        <f t="shared" si="97"/>
        <v>-5.1632005558811089E-2</v>
      </c>
      <c r="AC286" s="51">
        <f>IF(R$58&gt;=AA$58,B$10,IF(K286&lt;K285,(Z286-D$10)*(1+1.25*(D$10-Z286)/MAX(Z$58:Z286)*B$10)+D$10,B$10))</f>
        <v>1.3370827491589099</v>
      </c>
      <c r="AD286" s="36">
        <f t="shared" si="98"/>
        <v>1.2870543123887257</v>
      </c>
      <c r="AE286" s="50">
        <f t="shared" si="99"/>
        <v>-0.12576806608628438</v>
      </c>
      <c r="AF286" s="46">
        <f t="shared" si="100"/>
        <v>1.5790089005552267E-2</v>
      </c>
      <c r="AG286" s="50">
        <f t="shared" si="101"/>
        <v>595.70152743142535</v>
      </c>
      <c r="AH286" s="6">
        <f t="shared" si="102"/>
        <v>7.2691270721362763E-3</v>
      </c>
      <c r="AI286" s="6"/>
      <c r="AJ286" s="6"/>
    </row>
    <row r="287" spans="1:36">
      <c r="A287" s="6">
        <f>IF(J286/A286&lt;=0.99*$B$10,IF(A286&gt;A285,IF(D$5&gt;0,$A286+($D$7-$D$3)/401,IF(J286/A286&gt;1.01*D$10,A286-($D$7-$D$3)/401,A286)),IF(D$5&lt;0,$A286+($D$7-$D$3)/401,IF(J286/A286&gt;1.01*D$10,A286-($D$7-$D$3)/401,A286))),IF(K286&gt;$B$6,IF(B$10&gt;D$10,IF(J286/A286&gt;1.01*D$10,A286-($D$7-$D$3)/401,A286),A286),IF(MAX(J$58:J286)&lt;0.99*$B$10*(A286^$K$49*(K286-A286))^(1/(1+$K$49))*($K$49^(1/(1+$K$49))),$A286+($D$7-$D$3)/401,IF(J286/A286&gt;1.01*$D$10,$A286-($D$7-$D$3)/401,A286))))</f>
        <v>499.43999376558736</v>
      </c>
      <c r="B287" s="6">
        <f t="shared" si="87"/>
        <v>598.31998129676208</v>
      </c>
      <c r="C287" s="6">
        <f t="shared" si="103"/>
        <v>0.41053196069869563</v>
      </c>
      <c r="D287" s="6">
        <f t="shared" si="104"/>
        <v>5762.033670030487</v>
      </c>
      <c r="E287" s="33">
        <f t="shared" si="88"/>
        <v>1.8069634468252025E-2</v>
      </c>
      <c r="F287" s="6">
        <f t="shared" si="89"/>
        <v>76068.14824352182</v>
      </c>
      <c r="G287" s="6">
        <f t="shared" si="90"/>
        <v>4582119.3123441497</v>
      </c>
      <c r="H287" s="33">
        <f t="shared" si="105"/>
        <v>2.8699028967625671E-3</v>
      </c>
      <c r="I287" s="33">
        <f t="shared" si="106"/>
        <v>4.7476220873521075E-4</v>
      </c>
      <c r="J287" s="6">
        <f t="shared" si="107"/>
        <v>503.38863978793955</v>
      </c>
      <c r="K287" s="38">
        <f>IF(J287&lt;$B$10*(A286^$K$49*(MAX(K$58:K286)-A286))^(1/(1+$K$49))*($K$49^(1/(1+$K$49))),IF(J287/A287&gt;D$10,IF(MAX(J$58:J286)&lt;0.99*$B$10*(A286^$K$49*(K286-A286))^(1/(1+$K$49))*($K$49^(1/(1+$K$49))),MAX(K$58:K286),((J287/$B$10)^(1+$K$49)/(A287^($K$49)*$K$49))+A287),MAX(K$58:K286)),((J287/$B$10)^(1+$K$49)/(A287^($K$49)*$K$49))+A287)</f>
        <v>783.23642705080897</v>
      </c>
      <c r="L287" s="33">
        <f>IF(K287&lt;K286,AE286*(MAX(Z$58:Z286)-J286/A286)/(J286/A286/D$10-1)/(1+1*(MAX(Z$58:Z286)-J286/A286)/(J286/A286/D$10-1))+B$3-B$4,AE286*(J287/A287/B$10)/(C$27+J287/A287/B$10))</f>
        <v>-1.4037292901966385E-2</v>
      </c>
      <c r="M287" s="45">
        <f t="shared" si="108"/>
        <v>-5.6489452435167673E-3</v>
      </c>
      <c r="N287" s="46">
        <f t="shared" si="109"/>
        <v>9.9803664394994308E-3</v>
      </c>
      <c r="O287" s="37"/>
      <c r="P287" s="37">
        <f t="shared" si="110"/>
        <v>3.0582285536791985E-3</v>
      </c>
      <c r="Q287" s="47">
        <f t="shared" si="91"/>
        <v>4.3314211959826635E-3</v>
      </c>
      <c r="R287" s="6">
        <f t="shared" si="111"/>
        <v>1.6011241690078462</v>
      </c>
      <c r="S287" s="6">
        <f t="shared" si="92"/>
        <v>1.5854126398750383</v>
      </c>
      <c r="T287" s="6">
        <f t="shared" si="112"/>
        <v>7.2682691820672735E-3</v>
      </c>
      <c r="U287" s="48">
        <f t="shared" si="113"/>
        <v>1.0827046252322369E-2</v>
      </c>
      <c r="V287" s="6">
        <f t="shared" si="114"/>
        <v>1.3458353607685542E-2</v>
      </c>
      <c r="W287" s="6">
        <f t="shared" si="115"/>
        <v>1.5881110001707967E-2</v>
      </c>
      <c r="X287" s="30">
        <f t="shared" si="93"/>
        <v>598.31998129676208</v>
      </c>
      <c r="Y287">
        <f t="shared" si="94"/>
        <v>503.38863978793955</v>
      </c>
      <c r="Z287" s="49">
        <f t="shared" si="95"/>
        <v>1.007906147027956</v>
      </c>
      <c r="AA287" s="46">
        <f t="shared" si="96"/>
        <v>1.6527073683695599</v>
      </c>
      <c r="AB287" s="46">
        <f t="shared" si="97"/>
        <v>-5.1583199361713739E-2</v>
      </c>
      <c r="AC287" s="51">
        <f>IF(R$58&gt;=AA$58,B$10,IF(K287&lt;K286,(Z287-D$10)*(1+1.25*(D$10-Z287)/MAX(Z$58:Z287)*B$10)+D$10,B$10))</f>
        <v>1.3370827491589099</v>
      </c>
      <c r="AD287" s="36">
        <f t="shared" si="98"/>
        <v>1.2852983779957059</v>
      </c>
      <c r="AE287" s="50">
        <f t="shared" si="99"/>
        <v>-0.12633440241590882</v>
      </c>
      <c r="AF287" s="46">
        <f t="shared" si="100"/>
        <v>1.5881110001707967E-2</v>
      </c>
      <c r="AG287" s="50">
        <f t="shared" si="101"/>
        <v>598.31998129676208</v>
      </c>
      <c r="AH287" s="6">
        <f t="shared" si="102"/>
        <v>7.2682691820672735E-3</v>
      </c>
      <c r="AI287" s="6"/>
      <c r="AJ287" s="6"/>
    </row>
    <row r="288" spans="1:36">
      <c r="A288" s="6">
        <f>IF(J287/A287&lt;=0.99*$B$10,IF(A287&gt;A286,IF(D$5&gt;0,$A287+($D$7-$D$3)/401,IF(J287/A287&gt;1.01*D$10,A287-($D$7-$D$3)/401,A287)),IF(D$5&lt;0,$A287+($D$7-$D$3)/401,IF(J287/A287&gt;1.01*D$10,A287-($D$7-$D$3)/401,A287))),IF(K287&gt;$B$6,IF(B$10&gt;D$10,IF(J287/A287&gt;1.01*D$10,A287-($D$7-$D$3)/401,A287),A287),IF(MAX(J$58:J287)&lt;0.99*$B$10*(A287^$K$49*(K287-A287))^(1/(1+$K$49))*($K$49^(1/(1+$K$49))),$A287+($D$7-$D$3)/401,IF(J287/A287&gt;1.01*$D$10,$A287-($D$7-$D$3)/401,A287))))</f>
        <v>500.31281172069959</v>
      </c>
      <c r="B288" s="6">
        <f t="shared" si="87"/>
        <v>600.93843516209881</v>
      </c>
      <c r="C288" s="6">
        <f t="shared" si="103"/>
        <v>0.41169863119243366</v>
      </c>
      <c r="D288" s="6">
        <f t="shared" si="104"/>
        <v>5807.3537389094108</v>
      </c>
      <c r="E288" s="33">
        <f t="shared" si="88"/>
        <v>1.8069614428612178E-2</v>
      </c>
      <c r="F288" s="6">
        <f t="shared" si="89"/>
        <v>76200.968367125854</v>
      </c>
      <c r="G288" s="6">
        <f t="shared" si="90"/>
        <v>4588791.132793027</v>
      </c>
      <c r="H288" s="33">
        <f t="shared" si="105"/>
        <v>2.8779336436793334E-3</v>
      </c>
      <c r="I288" s="33">
        <f t="shared" si="106"/>
        <v>4.7805908701282584E-4</v>
      </c>
      <c r="J288" s="6">
        <f t="shared" si="107"/>
        <v>505.22129192885188</v>
      </c>
      <c r="K288" s="38">
        <f>IF(J288&lt;$B$10*(A287^$K$49*(MAX(K$58:K287)-A287))^(1/(1+$K$49))*($K$49^(1/(1+$K$49))),IF(J288/A288&gt;D$10,IF(MAX(J$58:J287)&lt;0.99*$B$10*(A287^$K$49*(K287-A287))^(1/(1+$K$49))*($K$49^(1/(1+$K$49))),MAX(K$58:K287),((J288/$B$10)^(1+$K$49)/(A288^($K$49)*$K$49))+A288),MAX(K$58:K287)),((J288/$B$10)^(1+$K$49)/(A288^($K$49)*$K$49))+A288)</f>
        <v>785.68069553530268</v>
      </c>
      <c r="L288" s="33">
        <f>IF(K288&lt;K287,AE287*(MAX(Z$58:Z287)-J287/A287)/(J287/A287/D$10-1)/(1+1*(MAX(Z$58:Z287)-J287/A287)/(J287/A287/D$10-1))+B$3-B$4,AE287*(J288/A288/B$10)/(C$27+J288/A288/B$10))</f>
        <v>-1.4124170307087581E-2</v>
      </c>
      <c r="M288" s="45">
        <f t="shared" si="108"/>
        <v>-5.6929542786075815E-3</v>
      </c>
      <c r="N288" s="46">
        <f t="shared" si="109"/>
        <v>1.0012771455510517E-2</v>
      </c>
      <c r="O288" s="37"/>
      <c r="P288" s="37">
        <f t="shared" si="110"/>
        <v>3.0687049588504268E-3</v>
      </c>
      <c r="Q288" s="47">
        <f t="shared" si="91"/>
        <v>4.3198171769029351E-3</v>
      </c>
      <c r="R288" s="6">
        <f t="shared" si="111"/>
        <v>1.6011259744577284</v>
      </c>
      <c r="S288" s="6">
        <f t="shared" si="92"/>
        <v>1.5854143981360371</v>
      </c>
      <c r="T288" s="6">
        <f t="shared" si="112"/>
        <v>7.2671601578583236E-3</v>
      </c>
      <c r="U288" s="48">
        <f t="shared" si="113"/>
        <v>1.0912254200664075E-2</v>
      </c>
      <c r="V288" s="6">
        <f t="shared" si="114"/>
        <v>1.354996708718776E-2</v>
      </c>
      <c r="W288" s="6">
        <f t="shared" si="115"/>
        <v>1.5972353806473868E-2</v>
      </c>
      <c r="X288" s="30">
        <f t="shared" si="93"/>
        <v>600.93843516209881</v>
      </c>
      <c r="Y288">
        <f t="shared" si="94"/>
        <v>505.22129192885188</v>
      </c>
      <c r="Z288" s="49">
        <f t="shared" si="95"/>
        <v>1.0098108225357467</v>
      </c>
      <c r="AA288" s="46">
        <f t="shared" si="96"/>
        <v>1.6526600429209442</v>
      </c>
      <c r="AB288" s="46">
        <f t="shared" si="97"/>
        <v>-5.1534068463215732E-2</v>
      </c>
      <c r="AC288" s="51">
        <f>IF(R$58&gt;=AA$58,B$10,IF(K288&lt;K287,(Z288-D$10)*(1+1.25*(D$10-Z288)/MAX(Z$58:Z288)*B$10)+D$10,B$10))</f>
        <v>1.3370827491589099</v>
      </c>
      <c r="AD288" s="36">
        <f t="shared" si="98"/>
        <v>1.2835527600786809</v>
      </c>
      <c r="AE288" s="50">
        <f t="shared" si="99"/>
        <v>-0.12690297403102491</v>
      </c>
      <c r="AF288" s="46">
        <f t="shared" si="100"/>
        <v>1.5972353806473868E-2</v>
      </c>
      <c r="AG288" s="50">
        <f t="shared" si="101"/>
        <v>600.93843516209881</v>
      </c>
      <c r="AH288" s="6">
        <f t="shared" si="102"/>
        <v>7.2671601578583236E-3</v>
      </c>
      <c r="AI288" s="6"/>
      <c r="AJ288" s="6"/>
    </row>
    <row r="289" spans="1:36">
      <c r="A289" s="6">
        <f>IF(J288/A288&lt;=0.99*$B$10,IF(A288&gt;A287,IF(D$5&gt;0,$A288+($D$7-$D$3)/401,IF(J288/A288&gt;1.01*D$10,A288-($D$7-$D$3)/401,A288)),IF(D$5&lt;0,$A288+($D$7-$D$3)/401,IF(J288/A288&gt;1.01*D$10,A288-($D$7-$D$3)/401,A288))),IF(K288&gt;$B$6,IF(B$10&gt;D$10,IF(J288/A288&gt;1.01*D$10,A288-($D$7-$D$3)/401,A288),A288),IF(MAX(J$58:J288)&lt;0.99*$B$10*(A288^$K$49*(K288-A288))^(1/(1+$K$49))*($K$49^(1/(1+$K$49))),$A288+($D$7-$D$3)/401,IF(J288/A288&gt;1.01*$D$10,$A288-($D$7-$D$3)/401,A288))))</f>
        <v>501.18562967581181</v>
      </c>
      <c r="B289" s="6">
        <f t="shared" si="87"/>
        <v>603.55688902743543</v>
      </c>
      <c r="C289" s="6">
        <f t="shared" si="103"/>
        <v>0.41285737486640683</v>
      </c>
      <c r="D289" s="6">
        <f t="shared" si="104"/>
        <v>5852.7532299941004</v>
      </c>
      <c r="E289" s="33">
        <f t="shared" si="88"/>
        <v>1.8069589858993738E-2</v>
      </c>
      <c r="F289" s="6">
        <f t="shared" si="89"/>
        <v>76333.788490729887</v>
      </c>
      <c r="G289" s="6">
        <f t="shared" si="90"/>
        <v>4595462.9532419052</v>
      </c>
      <c r="H289" s="33">
        <f t="shared" si="105"/>
        <v>2.8859440033444685E-3</v>
      </c>
      <c r="I289" s="33">
        <f t="shared" si="106"/>
        <v>4.8135694112232103E-4</v>
      </c>
      <c r="J289" s="6">
        <f t="shared" si="107"/>
        <v>507.05248341920867</v>
      </c>
      <c r="K289" s="38">
        <f>IF(J289&lt;$B$10*(A288^$K$49*(MAX(K$58:K288)-A288))^(1/(1+$K$49))*($K$49^(1/(1+$K$49))),IF(J289/A289&gt;D$10,IF(MAX(J$58:J288)&lt;0.99*$B$10*(A288^$K$49*(K288-A288))^(1/(1+$K$49))*($K$49^(1/(1+$K$49))),MAX(K$58:K288),((J289/$B$10)^(1+$K$49)/(A289^($K$49)*$K$49))+A289),MAX(K$58:K288)),((J289/$B$10)^(1+$K$49)/(A289^($K$49)*$K$49))+A289)</f>
        <v>788.12533426059963</v>
      </c>
      <c r="L289" s="33">
        <f>IF(K289&lt;K288,AE288*(MAX(Z$58:Z288)-J288/A288)/(J288/A288/D$10-1)/(1+1*(MAX(Z$58:Z288)-J288/A288)/(J288/A288/D$10-1))+B$3-B$4,AE288*(J289/A289/B$10)/(C$27+J289/A289/B$10))</f>
        <v>-1.4211381097786824E-2</v>
      </c>
      <c r="M289" s="45">
        <f t="shared" si="108"/>
        <v>-5.7371041826159022E-3</v>
      </c>
      <c r="N289" s="46">
        <f t="shared" si="109"/>
        <v>1.0045080701074134E-2</v>
      </c>
      <c r="O289" s="37"/>
      <c r="P289" s="37">
        <f t="shared" si="110"/>
        <v>3.0791631033950571E-3</v>
      </c>
      <c r="Q289" s="47">
        <f t="shared" si="91"/>
        <v>4.3079765184582319E-3</v>
      </c>
      <c r="R289" s="6">
        <f t="shared" si="111"/>
        <v>1.6011281880366439</v>
      </c>
      <c r="S289" s="6">
        <f t="shared" si="92"/>
        <v>1.5854165538588365</v>
      </c>
      <c r="T289" s="6">
        <f t="shared" si="112"/>
        <v>7.2658004358815871E-3</v>
      </c>
      <c r="U289" s="48">
        <f t="shared" si="113"/>
        <v>1.0997796434107358E-2</v>
      </c>
      <c r="V289" s="6">
        <f t="shared" si="114"/>
        <v>1.3641888811962112E-2</v>
      </c>
      <c r="W289" s="6">
        <f t="shared" si="115"/>
        <v>1.6063822290589308E-2</v>
      </c>
      <c r="X289" s="30">
        <f t="shared" si="93"/>
        <v>603.55688902743543</v>
      </c>
      <c r="Y289">
        <f t="shared" si="94"/>
        <v>507.05248341920867</v>
      </c>
      <c r="Z289" s="49">
        <f t="shared" si="95"/>
        <v>1.0117059496442302</v>
      </c>
      <c r="AA289" s="46">
        <f t="shared" si="96"/>
        <v>1.6526128013133958</v>
      </c>
      <c r="AB289" s="46">
        <f t="shared" si="97"/>
        <v>-5.1484613276751912E-2</v>
      </c>
      <c r="AC289" s="51">
        <f>IF(R$58&gt;=AA$58,B$10,IF(K289&lt;K288,(Z289-D$10)*(1+1.25*(D$10-Z289)/MAX(Z$58:Z289)*B$10)+D$10,B$10))</f>
        <v>1.3370827491589099</v>
      </c>
      <c r="AD289" s="36">
        <f t="shared" si="98"/>
        <v>1.2818173718992514</v>
      </c>
      <c r="AE289" s="50">
        <f t="shared" si="99"/>
        <v>-0.12747379683405652</v>
      </c>
      <c r="AF289" s="46">
        <f t="shared" si="100"/>
        <v>1.6063822290589308E-2</v>
      </c>
      <c r="AG289" s="50">
        <f t="shared" si="101"/>
        <v>603.55688902743543</v>
      </c>
      <c r="AH289" s="6">
        <f t="shared" si="102"/>
        <v>7.2658004358815871E-3</v>
      </c>
      <c r="AI289" s="6"/>
      <c r="AJ289" s="6"/>
    </row>
    <row r="290" spans="1:36">
      <c r="A290" s="6">
        <f>IF(J289/A289&lt;=0.99*$B$10,IF(A289&gt;A288,IF(D$5&gt;0,$A289+($D$7-$D$3)/401,IF(J289/A289&gt;1.01*D$10,A289-($D$7-$D$3)/401,A289)),IF(D$5&lt;0,$A289+($D$7-$D$3)/401,IF(J289/A289&gt;1.01*D$10,A289-($D$7-$D$3)/401,A289))),IF(K289&gt;$B$6,IF(B$10&gt;D$10,IF(J289/A289&gt;1.01*D$10,A289-($D$7-$D$3)/401,A289),A289),IF(MAX(J$58:J289)&lt;0.99*$B$10*(A289^$K$49*(K289-A289))^(1/(1+$K$49))*($K$49^(1/(1+$K$49))),$A289+($D$7-$D$3)/401,IF(J289/A289&gt;1.01*$D$10,$A289-($D$7-$D$3)/401,A289))))</f>
        <v>502.05844763092404</v>
      </c>
      <c r="B290" s="6">
        <f t="shared" si="87"/>
        <v>606.17534289277205</v>
      </c>
      <c r="C290" s="6">
        <f t="shared" si="103"/>
        <v>0.41400825884187731</v>
      </c>
      <c r="D290" s="6">
        <f t="shared" si="104"/>
        <v>5898.2314015324328</v>
      </c>
      <c r="E290" s="33">
        <f t="shared" si="88"/>
        <v>1.8069560767112986E-2</v>
      </c>
      <c r="F290" s="6">
        <f t="shared" si="89"/>
        <v>76466.60861433392</v>
      </c>
      <c r="G290" s="6">
        <f t="shared" si="90"/>
        <v>4602134.7736907825</v>
      </c>
      <c r="H290" s="33">
        <f t="shared" si="105"/>
        <v>2.8939341072047723E-3</v>
      </c>
      <c r="I290" s="33">
        <f t="shared" si="106"/>
        <v>4.8465571442699604E-4</v>
      </c>
      <c r="J290" s="6">
        <f t="shared" si="107"/>
        <v>508.88222811348288</v>
      </c>
      <c r="K290" s="38">
        <f>IF(J290&lt;$B$10*(A289^$K$49*(MAX(K$58:K289)-A289))^(1/(1+$K$49))*($K$49^(1/(1+$K$49))),IF(J290/A290&gt;D$10,IF(MAX(J$58:J289)&lt;0.99*$B$10*(A289^$K$49*(K289-A289))^(1/(1+$K$49))*($K$49^(1/(1+$K$49))),MAX(K$58:K289),((J290/$B$10)^(1+$K$49)/(A290^($K$49)*$K$49))+A290),MAX(K$58:K289)),((J290/$B$10)^(1+$K$49)/(A290^($K$49)*$K$49))+A290)</f>
        <v>790.57033912566885</v>
      </c>
      <c r="L290" s="33">
        <f>IF(K290&lt;K289,AE289*(MAX(Z$58:Z289)-J289/A289)/(J289/A289/D$10-1)/(1+1*(MAX(Z$58:Z289)-J289/A289)/(J289/A289/D$10-1))+B$3-B$4,AE289*(J290/A290/B$10)/(C$27+J290/A290/B$10))</f>
        <v>-1.4298927697902199E-2</v>
      </c>
      <c r="M290" s="45">
        <f t="shared" si="108"/>
        <v>-5.7813951100897879E-3</v>
      </c>
      <c r="N290" s="46">
        <f t="shared" si="109"/>
        <v>1.0077294700295628E-2</v>
      </c>
      <c r="O290" s="37"/>
      <c r="P290" s="37">
        <f t="shared" si="110"/>
        <v>3.0896030508597502E-3</v>
      </c>
      <c r="Q290" s="47">
        <f t="shared" si="91"/>
        <v>4.2958995902058397E-3</v>
      </c>
      <c r="R290" s="6">
        <f t="shared" si="111"/>
        <v>1.6011308090527263</v>
      </c>
      <c r="S290" s="6">
        <f t="shared" si="92"/>
        <v>1.5854191063696539</v>
      </c>
      <c r="T290" s="6">
        <f t="shared" si="112"/>
        <v>7.2641904420845844E-3</v>
      </c>
      <c r="U290" s="48">
        <f t="shared" si="113"/>
        <v>1.1083674603913244E-2</v>
      </c>
      <c r="V290" s="6">
        <f t="shared" si="114"/>
        <v>1.3734120531903034E-2</v>
      </c>
      <c r="W290" s="6">
        <f t="shared" si="115"/>
        <v>1.6155517345931229E-2</v>
      </c>
      <c r="X290" s="30">
        <f t="shared" si="93"/>
        <v>606.17534289277205</v>
      </c>
      <c r="Y290">
        <f t="shared" si="94"/>
        <v>508.88222811348288</v>
      </c>
      <c r="Z290" s="49">
        <f t="shared" si="95"/>
        <v>1.0135916057478136</v>
      </c>
      <c r="AA290" s="46">
        <f t="shared" si="96"/>
        <v>1.65256564325276</v>
      </c>
      <c r="AB290" s="46">
        <f t="shared" si="97"/>
        <v>-5.1434834200033697E-2</v>
      </c>
      <c r="AC290" s="51">
        <f>IF(R$58&gt;=AA$58,B$10,IF(K290&lt;K289,(Z290-D$10)*(1+1.25*(D$10-Z290)/MAX(Z$58:Z290)*B$10)+D$10,B$10))</f>
        <v>1.3370827491589099</v>
      </c>
      <c r="AD290" s="36">
        <f t="shared" si="98"/>
        <v>1.2800921275910238</v>
      </c>
      <c r="AE290" s="50">
        <f t="shared" si="99"/>
        <v>-0.12804688692570868</v>
      </c>
      <c r="AF290" s="46">
        <f t="shared" si="100"/>
        <v>1.6155517345931229E-2</v>
      </c>
      <c r="AG290" s="50">
        <f t="shared" si="101"/>
        <v>606.17534289277205</v>
      </c>
      <c r="AH290" s="6">
        <f t="shared" si="102"/>
        <v>7.2641904420845844E-3</v>
      </c>
      <c r="AI290" s="6"/>
      <c r="AJ290" s="6"/>
    </row>
    <row r="291" spans="1:36">
      <c r="A291" s="6">
        <f>IF(J290/A290&lt;=0.99*$B$10,IF(A290&gt;A289,IF(D$5&gt;0,$A290+($D$7-$D$3)/401,IF(J290/A290&gt;1.01*D$10,A290-($D$7-$D$3)/401,A290)),IF(D$5&lt;0,$A290+($D$7-$D$3)/401,IF(J290/A290&gt;1.01*D$10,A290-($D$7-$D$3)/401,A290))),IF(K290&gt;$B$6,IF(B$10&gt;D$10,IF(J290/A290&gt;1.01*D$10,A290-($D$7-$D$3)/401,A290),A290),IF(MAX(J$58:J290)&lt;0.99*$B$10*(A290^$K$49*(K290-A290))^(1/(1+$K$49))*($K$49^(1/(1+$K$49))),$A290+($D$7-$D$3)/401,IF(J290/A290&gt;1.01*$D$10,$A290-($D$7-$D$3)/401,A290))))</f>
        <v>502.93126558603626</v>
      </c>
      <c r="B291" s="6">
        <f t="shared" si="87"/>
        <v>608.79379675810878</v>
      </c>
      <c r="C291" s="6">
        <f t="shared" si="103"/>
        <v>0.41515134985192037</v>
      </c>
      <c r="D291" s="6">
        <f t="shared" si="104"/>
        <v>5943.7875207173265</v>
      </c>
      <c r="E291" s="33">
        <f t="shared" si="88"/>
        <v>1.8069527160501565E-2</v>
      </c>
      <c r="F291" s="6">
        <f t="shared" si="89"/>
        <v>76599.428737937953</v>
      </c>
      <c r="G291" s="6">
        <f t="shared" si="90"/>
        <v>4608806.5941396616</v>
      </c>
      <c r="H291" s="33">
        <f t="shared" si="105"/>
        <v>2.9019040853076202E-3</v>
      </c>
      <c r="I291" s="33">
        <f t="shared" si="106"/>
        <v>4.8795535118436396E-4</v>
      </c>
      <c r="J291" s="6">
        <f t="shared" si="107"/>
        <v>510.7105397022487</v>
      </c>
      <c r="K291" s="38">
        <f>IF(J291&lt;$B$10*(A290^$K$49*(MAX(K$58:K290)-A290))^(1/(1+$K$49))*($K$49^(1/(1+$K$49))),IF(J291/A291&gt;D$10,IF(MAX(J$58:J290)&lt;0.99*$B$10*(A290^$K$49*(K290-A290))^(1/(1+$K$49))*($K$49^(1/(1+$K$49))),MAX(K$58:K290),((J291/$B$10)^(1+$K$49)/(A291^($K$49)*$K$49))+A291),MAX(K$58:K290)),((J291/$B$10)^(1+$K$49)/(A291^($K$49)*$K$49))+A291)</f>
        <v>793.01570611136754</v>
      </c>
      <c r="L291" s="33">
        <f>IF(K291&lt;K290,AE290*(MAX(Z$58:Z290)-J290/A290)/(J290/A290/D$10-1)/(1+1*(MAX(Z$58:Z290)-J290/A290)/(J290/A290/D$10-1))+B$3-B$4,AE290*(J291/A291/B$10)/(C$27+J291/A291/B$10))</f>
        <v>-1.4386812558449992E-2</v>
      </c>
      <c r="M291" s="45">
        <f t="shared" si="108"/>
        <v>-5.8258272223399342E-3</v>
      </c>
      <c r="N291" s="46">
        <f t="shared" si="109"/>
        <v>1.0109413973798647E-2</v>
      </c>
      <c r="O291" s="37"/>
      <c r="P291" s="37">
        <f t="shared" si="110"/>
        <v>3.1000248644600307E-3</v>
      </c>
      <c r="Q291" s="47">
        <f t="shared" si="91"/>
        <v>4.2835867514587128E-3</v>
      </c>
      <c r="R291" s="6">
        <f t="shared" si="111"/>
        <v>1.6011338368313497</v>
      </c>
      <c r="S291" s="6">
        <f t="shared" si="92"/>
        <v>1.5854220550114957</v>
      </c>
      <c r="T291" s="6">
        <f t="shared" si="112"/>
        <v>7.2623305920108986E-3</v>
      </c>
      <c r="U291" s="48">
        <f t="shared" si="113"/>
        <v>1.1169890387984631E-2</v>
      </c>
      <c r="V291" s="6">
        <f t="shared" si="114"/>
        <v>1.3826664021711161E-2</v>
      </c>
      <c r="W291" s="6">
        <f t="shared" si="115"/>
        <v>1.6247440885714795E-2</v>
      </c>
      <c r="X291" s="30">
        <f t="shared" si="93"/>
        <v>608.79379675810878</v>
      </c>
      <c r="Y291">
        <f t="shared" si="94"/>
        <v>510.7105397022487</v>
      </c>
      <c r="Z291" s="49">
        <f t="shared" si="95"/>
        <v>1.0154678673777573</v>
      </c>
      <c r="AA291" s="46">
        <f t="shared" si="96"/>
        <v>1.6525185684464245</v>
      </c>
      <c r="AB291" s="46">
        <f t="shared" si="97"/>
        <v>-5.1384731615074841E-2</v>
      </c>
      <c r="AC291" s="51">
        <f>IF(R$58&gt;=AA$58,B$10,IF(K291&lt;K290,(Z291-D$10)*(1+1.25*(D$10-Z291)/MAX(Z$58:Z291)*B$10)+D$10,B$10))</f>
        <v>1.3370827491589099</v>
      </c>
      <c r="AD291" s="36">
        <f t="shared" si="98"/>
        <v>1.2783769421515185</v>
      </c>
      <c r="AE291" s="50">
        <f t="shared" si="99"/>
        <v>-0.12862226060706514</v>
      </c>
      <c r="AF291" s="46">
        <f t="shared" si="100"/>
        <v>1.6247440885714795E-2</v>
      </c>
      <c r="AG291" s="50">
        <f t="shared" si="101"/>
        <v>608.79379675810878</v>
      </c>
      <c r="AH291" s="6">
        <f t="shared" si="102"/>
        <v>7.2623305920108986E-3</v>
      </c>
      <c r="AI291" s="6"/>
      <c r="AJ291" s="6"/>
    </row>
    <row r="292" spans="1:36">
      <c r="A292" s="6">
        <f>IF(J291/A291&lt;=0.99*$B$10,IF(A291&gt;A290,IF(D$5&gt;0,$A291+($D$7-$D$3)/401,IF(J291/A291&gt;1.01*D$10,A291-($D$7-$D$3)/401,A291)),IF(D$5&lt;0,$A291+($D$7-$D$3)/401,IF(J291/A291&gt;1.01*D$10,A291-($D$7-$D$3)/401,A291))),IF(K291&gt;$B$6,IF(B$10&gt;D$10,IF(J291/A291&gt;1.01*D$10,A291-($D$7-$D$3)/401,A291),A291),IF(MAX(J$58:J291)&lt;0.99*$B$10*(A291^$K$49*(K291-A291))^(1/(1+$K$49))*($K$49^(1/(1+$K$49))),$A291+($D$7-$D$3)/401,IF(J291/A291&gt;1.01*$D$10,$A291-($D$7-$D$3)/401,A291))))</f>
        <v>503.80408354114849</v>
      </c>
      <c r="B292" s="6">
        <f t="shared" si="87"/>
        <v>611.41225062344552</v>
      </c>
      <c r="C292" s="6">
        <f t="shared" si="103"/>
        <v>0.41628671423355607</v>
      </c>
      <c r="D292" s="6">
        <f t="shared" si="104"/>
        <v>5989.420863573815</v>
      </c>
      <c r="E292" s="33">
        <f t="shared" si="88"/>
        <v>1.8069489046506786E-2</v>
      </c>
      <c r="F292" s="6">
        <f t="shared" si="89"/>
        <v>76732.248861541986</v>
      </c>
      <c r="G292" s="6">
        <f t="shared" si="90"/>
        <v>4615478.4145885389</v>
      </c>
      <c r="H292" s="33">
        <f t="shared" si="105"/>
        <v>2.9098540663196511E-3</v>
      </c>
      <c r="I292" s="33">
        <f t="shared" si="106"/>
        <v>4.9125579653280576E-4</v>
      </c>
      <c r="J292" s="6">
        <f t="shared" si="107"/>
        <v>512.53743171424571</v>
      </c>
      <c r="K292" s="38">
        <f>IF(J292&lt;$B$10*(A291^$K$49*(MAX(K$58:K291)-A291))^(1/(1+$K$49))*($K$49^(1/(1+$K$49))),IF(J292/A292&gt;D$10,IF(MAX(J$58:J291)&lt;0.99*$B$10*(A291^$K$49*(K291-A291))^(1/(1+$K$49))*($K$49^(1/(1+$K$49))),MAX(K$58:K291),((J292/$B$10)^(1+$K$49)/(A292^($K$49)*$K$49))+A292),MAX(K$58:K291)),((J292/$B$10)^(1+$K$49)/(A292^($K$49)*$K$49))+A292)</f>
        <v>795.46143127831419</v>
      </c>
      <c r="L292" s="33">
        <f>IF(K292&lt;K291,AE291*(MAX(Z$58:Z291)-J291/A291)/(J291/A291/D$10-1)/(1+1*(MAX(Z$58:Z291)-J291/A291)/(J291/A291/D$10-1))+B$3-B$4,AE291*(J292/A292/B$10)/(C$27+J292/A292/B$10))</f>
        <v>-1.4475038157974957E-2</v>
      </c>
      <c r="M292" s="45">
        <f t="shared" si="108"/>
        <v>-5.870400687430717E-3</v>
      </c>
      <c r="N292" s="46">
        <f t="shared" si="109"/>
        <v>1.0141439038733536E-2</v>
      </c>
      <c r="O292" s="37"/>
      <c r="P292" s="37">
        <f t="shared" si="110"/>
        <v>3.1104286070825853E-3</v>
      </c>
      <c r="Q292" s="47">
        <f t="shared" si="91"/>
        <v>4.2710383513028189E-3</v>
      </c>
      <c r="R292" s="6">
        <f t="shared" si="111"/>
        <v>1.6011372707150948</v>
      </c>
      <c r="S292" s="6">
        <f t="shared" si="92"/>
        <v>1.5854253991441256</v>
      </c>
      <c r="T292" s="6">
        <f t="shared" si="112"/>
        <v>7.2602212908192366E-3</v>
      </c>
      <c r="U292" s="48">
        <f t="shared" si="113"/>
        <v>1.1256445491051877E-2</v>
      </c>
      <c r="V292" s="6">
        <f t="shared" si="114"/>
        <v>1.3919521081093728E-2</v>
      </c>
      <c r="W292" s="6">
        <f t="shared" si="115"/>
        <v>1.6339594844700139E-2</v>
      </c>
      <c r="X292" s="30">
        <f t="shared" si="93"/>
        <v>611.41225062344552</v>
      </c>
      <c r="Y292">
        <f t="shared" si="94"/>
        <v>512.53743171424571</v>
      </c>
      <c r="Z292" s="49">
        <f t="shared" si="95"/>
        <v>1.0173348102137483</v>
      </c>
      <c r="AA292" s="46">
        <f t="shared" si="96"/>
        <v>1.6524715766033071</v>
      </c>
      <c r="AB292" s="46">
        <f t="shared" si="97"/>
        <v>-5.1334305888212306E-2</v>
      </c>
      <c r="AC292" s="51">
        <f>IF(R$58&gt;=AA$58,B$10,IF(K292&lt;K291,(Z292-D$10)*(1+1.25*(D$10-Z292)/MAX(Z$58:Z292)*B$10)+D$10,B$10))</f>
        <v>1.3370827491589099</v>
      </c>
      <c r="AD292" s="36">
        <f t="shared" si="98"/>
        <v>1.2766717314340734</v>
      </c>
      <c r="AE292" s="50">
        <f t="shared" si="99"/>
        <v>-0.12919993438173816</v>
      </c>
      <c r="AF292" s="46">
        <f t="shared" si="100"/>
        <v>1.6339594844700139E-2</v>
      </c>
      <c r="AG292" s="50">
        <f t="shared" si="101"/>
        <v>611.41225062344552</v>
      </c>
      <c r="AH292" s="6">
        <f t="shared" si="102"/>
        <v>7.2602212908192366E-3</v>
      </c>
      <c r="AI292" s="6"/>
      <c r="AJ292" s="6"/>
    </row>
    <row r="293" spans="1:36">
      <c r="A293" s="6">
        <f>IF(J292/A292&lt;=0.99*$B$10,IF(A292&gt;A291,IF(D$5&gt;0,$A292+($D$7-$D$3)/401,IF(J292/A292&gt;1.01*D$10,A292-($D$7-$D$3)/401,A292)),IF(D$5&lt;0,$A292+($D$7-$D$3)/401,IF(J292/A292&gt;1.01*D$10,A292-($D$7-$D$3)/401,A292))),IF(K292&gt;$B$6,IF(B$10&gt;D$10,IF(J292/A292&gt;1.01*D$10,A292-($D$7-$D$3)/401,A292),A292),IF(MAX(J$58:J292)&lt;0.99*$B$10*(A292^$K$49*(K292-A292))^(1/(1+$K$49))*($K$49^(1/(1+$K$49))),$A292+($D$7-$D$3)/401,IF(J292/A292&gt;1.01*$D$10,$A292-($D$7-$D$3)/401,A292))))</f>
        <v>504.67690149626071</v>
      </c>
      <c r="B293" s="6">
        <f t="shared" si="87"/>
        <v>614.03070448878213</v>
      </c>
      <c r="C293" s="6">
        <f t="shared" si="103"/>
        <v>0.41741441792038425</v>
      </c>
      <c r="D293" s="6">
        <f t="shared" si="104"/>
        <v>6035.1307148472079</v>
      </c>
      <c r="E293" s="33">
        <f t="shared" si="88"/>
        <v>1.8069446432291962E-2</v>
      </c>
      <c r="F293" s="6">
        <f t="shared" si="89"/>
        <v>76865.068985146019</v>
      </c>
      <c r="G293" s="6">
        <f t="shared" si="90"/>
        <v>4622150.2350374162</v>
      </c>
      <c r="H293" s="33">
        <f t="shared" si="105"/>
        <v>2.9177841775452091E-3</v>
      </c>
      <c r="I293" s="33">
        <f t="shared" si="106"/>
        <v>4.9455699647839996E-4</v>
      </c>
      <c r="J293" s="6">
        <f t="shared" si="107"/>
        <v>514.36291751842339</v>
      </c>
      <c r="K293" s="38">
        <f>IF(J293&lt;$B$10*(A292^$K$49*(MAX(K$58:K292)-A292))^(1/(1+$K$49))*($K$49^(1/(1+$K$49))),IF(J293/A293&gt;D$10,IF(MAX(J$58:J292)&lt;0.99*$B$10*(A292^$K$49*(K292-A292))^(1/(1+$K$49))*($K$49^(1/(1+$K$49))),MAX(K$58:K292),((J293/$B$10)^(1+$K$49)/(A293^($K$49)*$K$49))+A293),MAX(K$58:K292)),((J293/$B$10)^(1+$K$49)/(A293^($K$49)*$K$49))+A293)</f>
        <v>797.90751076482172</v>
      </c>
      <c r="L293" s="33">
        <f>IF(K293&lt;K292,AE292*(MAX(Z$58:Z292)-J292/A292)/(J292/A292/D$10-1)/(1+1*(MAX(Z$58:Z292)-J292/A292)/(J292/A292/D$10-1))+B$3-B$4,AE292*(J293/A293/B$10)/(C$27+J293/A293/B$10))</f>
        <v>-1.4563607002907207E-2</v>
      </c>
      <c r="M293" s="45">
        <f t="shared" si="108"/>
        <v>-5.9151156801726858E-3</v>
      </c>
      <c r="N293" s="46">
        <f t="shared" si="109"/>
        <v>1.0173370408786549E-2</v>
      </c>
      <c r="O293" s="37"/>
      <c r="P293" s="37">
        <f t="shared" si="110"/>
        <v>3.1208143412875373E-3</v>
      </c>
      <c r="Q293" s="47">
        <f t="shared" si="91"/>
        <v>4.2582547286138632E-3</v>
      </c>
      <c r="R293" s="6">
        <f t="shared" si="111"/>
        <v>1.6011411100637176</v>
      </c>
      <c r="S293" s="6">
        <f t="shared" si="92"/>
        <v>1.5854291381440337</v>
      </c>
      <c r="T293" s="6">
        <f t="shared" si="112"/>
        <v>7.2578629333019734E-3</v>
      </c>
      <c r="U293" s="48">
        <f t="shared" si="113"/>
        <v>1.1343341644865446E-2</v>
      </c>
      <c r="V293" s="6">
        <f t="shared" si="114"/>
        <v>1.4012693534971666E-2</v>
      </c>
      <c r="W293" s="6">
        <f t="shared" si="115"/>
        <v>1.6431981179405655E-2</v>
      </c>
      <c r="X293" s="30">
        <f t="shared" si="93"/>
        <v>614.03070448878213</v>
      </c>
      <c r="Y293">
        <f t="shared" si="94"/>
        <v>514.36291751842339</v>
      </c>
      <c r="Z293" s="49">
        <f t="shared" si="95"/>
        <v>1.0191925090953156</v>
      </c>
      <c r="AA293" s="46">
        <f t="shared" si="96"/>
        <v>1.6524246674338448</v>
      </c>
      <c r="AB293" s="46">
        <f t="shared" si="97"/>
        <v>-5.1283557370127131E-2</v>
      </c>
      <c r="AC293" s="51">
        <f>IF(R$58&gt;=AA$58,B$10,IF(K293&lt;K292,(Z293-D$10)*(1+1.25*(D$10-Z293)/MAX(Z$58:Z293)*B$10)+D$10,B$10))</f>
        <v>1.3370827491589099</v>
      </c>
      <c r="AD293" s="36">
        <f t="shared" si="98"/>
        <v>1.2749764121397369</v>
      </c>
      <c r="AE293" s="50">
        <f t="shared" si="99"/>
        <v>-0.12977992495807794</v>
      </c>
      <c r="AF293" s="46">
        <f t="shared" si="100"/>
        <v>1.6431981179405655E-2</v>
      </c>
      <c r="AG293" s="50">
        <f t="shared" si="101"/>
        <v>614.03070448878213</v>
      </c>
      <c r="AH293" s="6">
        <f t="shared" si="102"/>
        <v>7.2578629333019734E-3</v>
      </c>
      <c r="AI293" s="6"/>
      <c r="AJ293" s="6"/>
    </row>
    <row r="294" spans="1:36">
      <c r="A294" s="6">
        <f>IF(J293/A293&lt;=0.99*$B$10,IF(A293&gt;A292,IF(D$5&gt;0,$A293+($D$7-$D$3)/401,IF(J293/A293&gt;1.01*D$10,A293-($D$7-$D$3)/401,A293)),IF(D$5&lt;0,$A293+($D$7-$D$3)/401,IF(J293/A293&gt;1.01*D$10,A293-($D$7-$D$3)/401,A293))),IF(K293&gt;$B$6,IF(B$10&gt;D$10,IF(J293/A293&gt;1.01*D$10,A293-($D$7-$D$3)/401,A293),A293),IF(MAX(J$58:J293)&lt;0.99*$B$10*(A293^$K$49*(K293-A293))^(1/(1+$K$49))*($K$49^(1/(1+$K$49))),$A293+($D$7-$D$3)/401,IF(J293/A293&gt;1.01*$D$10,$A293-($D$7-$D$3)/401,A293))))</f>
        <v>505.54971945137294</v>
      </c>
      <c r="B294" s="6">
        <f t="shared" si="87"/>
        <v>616.64915835411875</v>
      </c>
      <c r="C294" s="6">
        <f t="shared" si="103"/>
        <v>0.4185345264357021</v>
      </c>
      <c r="D294" s="6">
        <f t="shared" si="104"/>
        <v>6080.9163678923842</v>
      </c>
      <c r="E294" s="33">
        <f t="shared" si="88"/>
        <v>1.8069399324836706E-2</v>
      </c>
      <c r="F294" s="6">
        <f t="shared" si="89"/>
        <v>76997.889108750052</v>
      </c>
      <c r="G294" s="6">
        <f t="shared" si="90"/>
        <v>4628822.0554862954</v>
      </c>
      <c r="H294" s="33">
        <f t="shared" si="105"/>
        <v>2.9256945449445421E-3</v>
      </c>
      <c r="I294" s="33">
        <f t="shared" si="106"/>
        <v>4.9785889788192897E-4</v>
      </c>
      <c r="J294" s="6">
        <f t="shared" si="107"/>
        <v>516.18701032596618</v>
      </c>
      <c r="K294" s="38">
        <f>IF(J294&lt;$B$10*(A293^$K$49*(MAX(K$58:K293)-A293))^(1/(1+$K$49))*($K$49^(1/(1+$K$49))),IF(J294/A294&gt;D$10,IF(MAX(J$58:J293)&lt;0.99*$B$10*(A293^$K$49*(K293-A293))^(1/(1+$K$49))*($K$49^(1/(1+$K$49))),MAX(K$58:K293),((J294/$B$10)^(1+$K$49)/(A294^($K$49)*$K$49))+A294),MAX(K$58:K293)),((J294/$B$10)^(1+$K$49)/(A294^($K$49)*$K$49))+A294)</f>
        <v>800.35394078489298</v>
      </c>
      <c r="L294" s="33">
        <f>IF(K294&lt;K293,AE293*(MAX(Z$58:Z293)-J293/A293)/(J293/A293/D$10-1)/(1+1*(MAX(Z$58:Z293)-J293/A293)/(J293/A293/D$10-1))+B$3-B$4,AE293*(J294/A294/B$10)/(C$27+J294/A294/B$10))</f>
        <v>-1.4652521627926688E-2</v>
      </c>
      <c r="M294" s="45">
        <f t="shared" si="108"/>
        <v>-5.9599723821165962E-3</v>
      </c>
      <c r="N294" s="46">
        <f t="shared" si="109"/>
        <v>1.0205208594189908E-2</v>
      </c>
      <c r="O294" s="37"/>
      <c r="P294" s="37">
        <f t="shared" si="110"/>
        <v>3.1311821293107055E-3</v>
      </c>
      <c r="Q294" s="47">
        <f t="shared" si="91"/>
        <v>4.2452362120733115E-3</v>
      </c>
      <c r="R294" s="6">
        <f t="shared" si="111"/>
        <v>1.6011453542541185</v>
      </c>
      <c r="S294" s="6">
        <f t="shared" si="92"/>
        <v>1.5854332714044062</v>
      </c>
      <c r="T294" s="6">
        <f t="shared" si="112"/>
        <v>7.2552559039034559E-3</v>
      </c>
      <c r="U294" s="48">
        <f t="shared" si="113"/>
        <v>1.1430580608395783E-2</v>
      </c>
      <c r="V294" s="6">
        <f t="shared" si="114"/>
        <v>1.4106183233693571E-2</v>
      </c>
      <c r="W294" s="6">
        <f t="shared" si="115"/>
        <v>1.6524601868328055E-2</v>
      </c>
      <c r="X294" s="30">
        <f t="shared" si="93"/>
        <v>616.64915835411875</v>
      </c>
      <c r="Y294">
        <f t="shared" si="94"/>
        <v>516.18701032596618</v>
      </c>
      <c r="Z294" s="49">
        <f t="shared" si="95"/>
        <v>1.0210410380330879</v>
      </c>
      <c r="AA294" s="46">
        <f t="shared" si="96"/>
        <v>1.6523778406499847</v>
      </c>
      <c r="AB294" s="46">
        <f t="shared" si="97"/>
        <v>-5.1232486395866195E-2</v>
      </c>
      <c r="AC294" s="51">
        <f>IF(R$58&gt;=AA$58,B$10,IF(K294&lt;K293,(Z294-D$10)*(1+1.25*(D$10-Z294)/MAX(Z$58:Z294)*B$10)+D$10,B$10))</f>
        <v>1.3370827491589099</v>
      </c>
      <c r="AD294" s="36">
        <f t="shared" si="98"/>
        <v>1.2732909018091607</v>
      </c>
      <c r="AE294" s="50">
        <f t="shared" si="99"/>
        <v>-0.13036224925144396</v>
      </c>
      <c r="AF294" s="46">
        <f t="shared" si="100"/>
        <v>1.6524601868328055E-2</v>
      </c>
      <c r="AG294" s="50">
        <f t="shared" si="101"/>
        <v>616.64915835411875</v>
      </c>
      <c r="AH294" s="6">
        <f t="shared" si="102"/>
        <v>7.2552559039034559E-3</v>
      </c>
      <c r="AI294" s="6"/>
      <c r="AJ294" s="6"/>
    </row>
    <row r="295" spans="1:36">
      <c r="A295" s="6">
        <f>IF(J294/A294&lt;=0.99*$B$10,IF(A294&gt;A293,IF(D$5&gt;0,$A294+($D$7-$D$3)/401,IF(J294/A294&gt;1.01*D$10,A294-($D$7-$D$3)/401,A294)),IF(D$5&lt;0,$A294+($D$7-$D$3)/401,IF(J294/A294&gt;1.01*D$10,A294-($D$7-$D$3)/401,A294))),IF(K294&gt;$B$6,IF(B$10&gt;D$10,IF(J294/A294&gt;1.01*D$10,A294-($D$7-$D$3)/401,A294),A294),IF(MAX(J$58:J294)&lt;0.99*$B$10*(A294^$K$49*(K294-A294))^(1/(1+$K$49))*($K$49^(1/(1+$K$49))),$A294+($D$7-$D$3)/401,IF(J294/A294&gt;1.01*$D$10,$A294-($D$7-$D$3)/401,A294))))</f>
        <v>506.42253740648516</v>
      </c>
      <c r="B295" s="6">
        <f t="shared" si="87"/>
        <v>619.26761221945549</v>
      </c>
      <c r="C295" s="6">
        <f t="shared" si="103"/>
        <v>0.4196471048860887</v>
      </c>
      <c r="D295" s="6">
        <f t="shared" si="104"/>
        <v>6126.7771245641652</v>
      </c>
      <c r="E295" s="33">
        <f t="shared" si="88"/>
        <v>1.8069347730937248E-2</v>
      </c>
      <c r="F295" s="6">
        <f t="shared" si="89"/>
        <v>77130.709232354086</v>
      </c>
      <c r="G295" s="6">
        <f t="shared" si="90"/>
        <v>4635493.8759351727</v>
      </c>
      <c r="H295" s="33">
        <f t="shared" si="105"/>
        <v>2.9335852931517518E-3</v>
      </c>
      <c r="I295" s="33">
        <f t="shared" si="106"/>
        <v>5.0116144844605684E-4</v>
      </c>
      <c r="J295" s="6">
        <f t="shared" si="107"/>
        <v>518.00972319229754</v>
      </c>
      <c r="K295" s="38">
        <f>IF(J295&lt;$B$10*(A294^$K$49*(MAX(K$58:K294)-A294))^(1/(1+$K$49))*($K$49^(1/(1+$K$49))),IF(J295/A295&gt;D$10,IF(MAX(J$58:J294)&lt;0.99*$B$10*(A294^$K$49*(K294-A294))^(1/(1+$K$49))*($K$49^(1/(1+$K$49))),MAX(K$58:K294),((J295/$B$10)^(1+$K$49)/(A295^($K$49)*$K$49))+A295),MAX(K$58:K294)),((J295/$B$10)^(1+$K$49)/(A295^($K$49)*$K$49))+A295)</f>
        <v>802.80071762627176</v>
      </c>
      <c r="L295" s="33">
        <f>IF(K295&lt;K294,AE294*(MAX(Z$58:Z294)-J294/A294)/(J294/A294/D$10-1)/(1+1*(MAX(Z$58:Z294)-J294/A294)/(J294/A294/D$10-1))+B$3-B$4,AE294*(J295/A295/B$10)/(C$27+J295/A295/B$10))</f>
        <v>-1.4741784596335454E-2</v>
      </c>
      <c r="M295" s="45">
        <f t="shared" si="108"/>
        <v>-6.0049709815488623E-3</v>
      </c>
      <c r="N295" s="46">
        <f t="shared" si="109"/>
        <v>1.0236954101732591E-2</v>
      </c>
      <c r="O295" s="37"/>
      <c r="P295" s="37">
        <f t="shared" si="110"/>
        <v>3.1415320330658416E-3</v>
      </c>
      <c r="Q295" s="47">
        <f t="shared" si="91"/>
        <v>4.2319831201837283E-3</v>
      </c>
      <c r="R295" s="6">
        <f t="shared" si="111"/>
        <v>1.6011500026803125</v>
      </c>
      <c r="S295" s="6">
        <f t="shared" si="92"/>
        <v>1.5854377983350969</v>
      </c>
      <c r="T295" s="6">
        <f t="shared" si="112"/>
        <v>7.2524005767368059E-3</v>
      </c>
      <c r="U295" s="48">
        <f t="shared" si="113"/>
        <v>1.1518164168040355E-2</v>
      </c>
      <c r="V295" s="6">
        <f t="shared" si="114"/>
        <v>1.4199992053256451E-2</v>
      </c>
      <c r="W295" s="6">
        <f t="shared" si="115"/>
        <v>1.6617458912168721E-2</v>
      </c>
      <c r="X295" s="30">
        <f t="shared" si="93"/>
        <v>619.26761221945549</v>
      </c>
      <c r="Y295">
        <f t="shared" si="94"/>
        <v>518.00972319229754</v>
      </c>
      <c r="Z295" s="49">
        <f t="shared" si="95"/>
        <v>1.0228804702198944</v>
      </c>
      <c r="AA295" s="46">
        <f t="shared" si="96"/>
        <v>1.6523310959651722</v>
      </c>
      <c r="AB295" s="46">
        <f t="shared" si="97"/>
        <v>-5.1181093284859758E-2</v>
      </c>
      <c r="AC295" s="51">
        <f>IF(R$58&gt;=AA$58,B$10,IF(K295&lt;K294,(Z295-D$10)*(1+1.25*(D$10-Z295)/MAX(Z$58:Z295)*B$10)+D$10,B$10))</f>
        <v>1.3370827491589099</v>
      </c>
      <c r="AD295" s="36">
        <f t="shared" si="98"/>
        <v>1.2716151188144991</v>
      </c>
      <c r="AE295" s="50">
        <f t="shared" si="99"/>
        <v>-0.13094692438653277</v>
      </c>
      <c r="AF295" s="46">
        <f t="shared" si="100"/>
        <v>1.6617458912168721E-2</v>
      </c>
      <c r="AG295" s="50">
        <f t="shared" si="101"/>
        <v>619.26761221945549</v>
      </c>
      <c r="AH295" s="6">
        <f t="shared" si="102"/>
        <v>7.2524005767368059E-3</v>
      </c>
      <c r="AI295" s="6"/>
      <c r="AJ295" s="6"/>
    </row>
    <row r="296" spans="1:36">
      <c r="A296" s="6">
        <f>IF(J295/A295&lt;=0.99*$B$10,IF(A295&gt;A294,IF(D$5&gt;0,$A295+($D$7-$D$3)/401,IF(J295/A295&gt;1.01*D$10,A295-($D$7-$D$3)/401,A295)),IF(D$5&lt;0,$A295+($D$7-$D$3)/401,IF(J295/A295&gt;1.01*D$10,A295-($D$7-$D$3)/401,A295))),IF(K295&gt;$B$6,IF(B$10&gt;D$10,IF(J295/A295&gt;1.01*D$10,A295-($D$7-$D$3)/401,A295),A295),IF(MAX(J$58:J295)&lt;0.99*$B$10*(A295^$K$49*(K295-A295))^(1/(1+$K$49))*($K$49^(1/(1+$K$49))),$A295+($D$7-$D$3)/401,IF(J295/A295&gt;1.01*$D$10,$A295-($D$7-$D$3)/401,A295))))</f>
        <v>507.29535536159739</v>
      </c>
      <c r="B296" s="6">
        <f t="shared" si="87"/>
        <v>621.88606608479222</v>
      </c>
      <c r="C296" s="6">
        <f t="shared" si="103"/>
        <v>0.42075221795543721</v>
      </c>
      <c r="D296" s="6">
        <f t="shared" si="104"/>
        <v>6172.7122951088359</v>
      </c>
      <c r="E296" s="33">
        <f t="shared" si="88"/>
        <v>1.8069291657206703E-2</v>
      </c>
      <c r="F296" s="6">
        <f t="shared" si="89"/>
        <v>77263.529355958133</v>
      </c>
      <c r="G296" s="6">
        <f t="shared" si="90"/>
        <v>4642165.69638405</v>
      </c>
      <c r="H296" s="33">
        <f t="shared" si="105"/>
        <v>2.9414565454925047E-3</v>
      </c>
      <c r="I296" s="33">
        <f t="shared" si="106"/>
        <v>5.0446459670268166E-4</v>
      </c>
      <c r="J296" s="6">
        <f t="shared" si="107"/>
        <v>519.83106901906478</v>
      </c>
      <c r="K296" s="38">
        <f>IF(J296&lt;$B$10*(A295^$K$49*(MAX(K$58:K295)-A295))^(1/(1+$K$49))*($K$49^(1/(1+$K$49))),IF(J296/A296&gt;D$10,IF(MAX(J$58:J295)&lt;0.99*$B$10*(A295^$K$49*(K295-A295))^(1/(1+$K$49))*($K$49^(1/(1+$K$49))),MAX(K$58:K295),((J296/$B$10)^(1+$K$49)/(A296^($K$49)*$K$49))+A296),MAX(K$58:K295)),((J296/$B$10)^(1+$K$49)/(A296^($K$49)*$K$49))+A296)</f>
        <v>805.24783764855192</v>
      </c>
      <c r="L296" s="33">
        <f>IF(K296&lt;K295,AE295*(MAX(Z$58:Z295)-J295/A295)/(J295/A295/D$10-1)/(1+1*(MAX(Z$58:Z295)-J295/A295)/(J295/A295/D$10-1))+B$3-B$4,AE295*(J296/A296/B$10)/(C$27+J296/A296/B$10))</f>
        <v>-1.4831398500437278E-2</v>
      </c>
      <c r="M296" s="45">
        <f t="shared" si="108"/>
        <v>-6.0501116734885197E-3</v>
      </c>
      <c r="N296" s="46">
        <f t="shared" si="109"/>
        <v>1.0268607434771858E-2</v>
      </c>
      <c r="O296" s="37"/>
      <c r="P296" s="37">
        <f t="shared" si="110"/>
        <v>3.1518641141468481E-3</v>
      </c>
      <c r="Q296" s="47">
        <f t="shared" si="91"/>
        <v>4.2184957612833385E-3</v>
      </c>
      <c r="R296" s="6">
        <f t="shared" si="111"/>
        <v>1.6011550547534015</v>
      </c>
      <c r="S296" s="6">
        <f t="shared" si="92"/>
        <v>1.5854427183625992</v>
      </c>
      <c r="T296" s="6">
        <f t="shared" si="112"/>
        <v>7.2492973156013238E-3</v>
      </c>
      <c r="U296" s="48">
        <f t="shared" si="113"/>
        <v>1.1606094137837992E-2</v>
      </c>
      <c r="V296" s="6">
        <f t="shared" si="114"/>
        <v>1.4294121895533429E-2</v>
      </c>
      <c r="W296" s="6">
        <f t="shared" si="115"/>
        <v>1.6710554334067203E-2</v>
      </c>
      <c r="X296" s="30">
        <f t="shared" si="93"/>
        <v>621.88606608479222</v>
      </c>
      <c r="Y296">
        <f t="shared" si="94"/>
        <v>519.83106901906478</v>
      </c>
      <c r="Z296" s="49">
        <f t="shared" si="95"/>
        <v>1.024710878041712</v>
      </c>
      <c r="AA296" s="46">
        <f t="shared" si="96"/>
        <v>1.6522844330943409</v>
      </c>
      <c r="AB296" s="46">
        <f t="shared" si="97"/>
        <v>-5.1129378340939446E-2</v>
      </c>
      <c r="AC296" s="51">
        <f>IF(R$58&gt;=AA$58,B$10,IF(K296&lt;K295,(Z296-D$10)*(1+1.25*(D$10-Z296)/MAX(Z$58:Z296)*B$10)+D$10,B$10))</f>
        <v>1.3370827491589099</v>
      </c>
      <c r="AD296" s="36">
        <f t="shared" si="98"/>
        <v>1.269948982351315</v>
      </c>
      <c r="AE296" s="50">
        <f t="shared" si="99"/>
        <v>-0.13153396769976311</v>
      </c>
      <c r="AF296" s="46">
        <f t="shared" si="100"/>
        <v>1.6710554334067203E-2</v>
      </c>
      <c r="AG296" s="50">
        <f t="shared" si="101"/>
        <v>621.88606608479222</v>
      </c>
      <c r="AH296" s="6">
        <f t="shared" si="102"/>
        <v>7.2492973156013238E-3</v>
      </c>
      <c r="AI296" s="6"/>
      <c r="AJ296" s="6"/>
    </row>
    <row r="297" spans="1:36">
      <c r="A297" s="6">
        <f>IF(J296/A296&lt;=0.99*$B$10,IF(A296&gt;A295,IF(D$5&gt;0,$A296+($D$7-$D$3)/401,IF(J296/A296&gt;1.01*D$10,A296-($D$7-$D$3)/401,A296)),IF(D$5&lt;0,$A296+($D$7-$D$3)/401,IF(J296/A296&gt;1.01*D$10,A296-($D$7-$D$3)/401,A296))),IF(K296&gt;$B$6,IF(B$10&gt;D$10,IF(J296/A296&gt;1.01*D$10,A296-($D$7-$D$3)/401,A296),A296),IF(MAX(J$58:J296)&lt;0.99*$B$10*(A296^$K$49*(K296-A296))^(1/(1+$K$49))*($K$49^(1/(1+$K$49))),$A296+($D$7-$D$3)/401,IF(J296/A296&gt;1.01*$D$10,$A296-($D$7-$D$3)/401,A296))))</f>
        <v>508.16817331670961</v>
      </c>
      <c r="B297" s="6">
        <f t="shared" si="87"/>
        <v>624.50451995012884</v>
      </c>
      <c r="C297" s="6">
        <f t="shared" si="103"/>
        <v>0.42184992989942138</v>
      </c>
      <c r="D297" s="6">
        <f t="shared" si="104"/>
        <v>6218.7211980567881</v>
      </c>
      <c r="E297" s="33">
        <f t="shared" si="88"/>
        <v>1.8069231110075343E-2</v>
      </c>
      <c r="F297" s="6">
        <f t="shared" si="89"/>
        <v>77396.349479562152</v>
      </c>
      <c r="G297" s="6">
        <f t="shared" si="90"/>
        <v>4648837.5168329272</v>
      </c>
      <c r="H297" s="33">
        <f t="shared" si="105"/>
        <v>2.9493084240015039E-3</v>
      </c>
      <c r="I297" s="33">
        <f t="shared" si="106"/>
        <v>5.0776829200045975E-4</v>
      </c>
      <c r="J297" s="6">
        <f t="shared" si="107"/>
        <v>521.65106055610318</v>
      </c>
      <c r="K297" s="38">
        <f>IF(J297&lt;$B$10*(A296^$K$49*(MAX(K$58:K296)-A296))^(1/(1+$K$49))*($K$49^(1/(1+$K$49))),IF(J297/A297&gt;D$10,IF(MAX(J$58:J296)&lt;0.99*$B$10*(A296^$K$49*(K296-A296))^(1/(1+$K$49))*($K$49^(1/(1+$K$49))),MAX(K$58:K296),((J297/$B$10)^(1+$K$49)/(A297^($K$49)*$K$49))+A297),MAX(K$58:K296)),((J297/$B$10)^(1+$K$49)/(A297^($K$49)*$K$49))+A297)</f>
        <v>807.6952972813408</v>
      </c>
      <c r="L297" s="33">
        <f>IF(K297&lt;K296,AE296*(MAX(Z$58:Z296)-J296/A296)/(J296/A296/D$10-1)/(1+1*(MAX(Z$58:Z296)-J296/A296)/(J296/A296/D$10-1))+B$3-B$4,AE296*(J297/A297/B$10)/(C$27+J297/A297/B$10))</f>
        <v>-1.4921365961924697E-2</v>
      </c>
      <c r="M297" s="45">
        <f t="shared" si="108"/>
        <v>-6.0953946596856348E-3</v>
      </c>
      <c r="N297" s="46">
        <f t="shared" si="109"/>
        <v>1.0300169093245467E-2</v>
      </c>
      <c r="O297" s="37"/>
      <c r="P297" s="37">
        <f t="shared" si="110"/>
        <v>3.1621784338299774E-3</v>
      </c>
      <c r="Q297" s="47">
        <f t="shared" si="91"/>
        <v>4.2047744335598318E-3</v>
      </c>
      <c r="R297" s="6">
        <f t="shared" si="111"/>
        <v>1.6011605099015469</v>
      </c>
      <c r="S297" s="6">
        <f t="shared" si="92"/>
        <v>1.585448030930021</v>
      </c>
      <c r="T297" s="6">
        <f t="shared" si="112"/>
        <v>7.2459464739971294E-3</v>
      </c>
      <c r="U297" s="48">
        <f t="shared" si="113"/>
        <v>1.1694372359690602E-2</v>
      </c>
      <c r="V297" s="6">
        <f t="shared" si="114"/>
        <v>1.4388574688508449E-2</v>
      </c>
      <c r="W297" s="6">
        <f t="shared" si="115"/>
        <v>1.6803890179840825E-2</v>
      </c>
      <c r="X297" s="30">
        <f t="shared" si="93"/>
        <v>624.50451995012884</v>
      </c>
      <c r="Y297">
        <f t="shared" si="94"/>
        <v>521.65106055610318</v>
      </c>
      <c r="Z297" s="49">
        <f t="shared" si="95"/>
        <v>1.0265323330884606</v>
      </c>
      <c r="AA297" s="46">
        <f t="shared" si="96"/>
        <v>1.6522378517539031</v>
      </c>
      <c r="AB297" s="46">
        <f t="shared" si="97"/>
        <v>-5.1077341852356239E-2</v>
      </c>
      <c r="AC297" s="51">
        <f>IF(R$58&gt;=AA$58,B$10,IF(K297&lt;K296,(Z297-D$10)*(1+1.25*(D$10-Z297)/MAX(Z$58:Z297)*B$10)+D$10,B$10))</f>
        <v>1.3370827491589099</v>
      </c>
      <c r="AD297" s="36">
        <f t="shared" si="98"/>
        <v>1.2682924124304984</v>
      </c>
      <c r="AE297" s="50">
        <f t="shared" si="99"/>
        <v>-0.13212339674173079</v>
      </c>
      <c r="AF297" s="46">
        <f t="shared" si="100"/>
        <v>1.6803890179840825E-2</v>
      </c>
      <c r="AG297" s="50">
        <f t="shared" si="101"/>
        <v>624.50451995012884</v>
      </c>
      <c r="AH297" s="6">
        <f t="shared" si="102"/>
        <v>7.2459464739971294E-3</v>
      </c>
      <c r="AI297" s="6"/>
      <c r="AJ297" s="6"/>
    </row>
    <row r="298" spans="1:36">
      <c r="A298" s="6">
        <f>IF(J297/A297&lt;=0.99*$B$10,IF(A297&gt;A296,IF(D$5&gt;0,$A297+($D$7-$D$3)/401,IF(J297/A297&gt;1.01*D$10,A297-($D$7-$D$3)/401,A297)),IF(D$5&lt;0,$A297+($D$7-$D$3)/401,IF(J297/A297&gt;1.01*D$10,A297-($D$7-$D$3)/401,A297))),IF(K297&gt;$B$6,IF(B$10&gt;D$10,IF(J297/A297&gt;1.01*D$10,A297-($D$7-$D$3)/401,A297),A297),IF(MAX(J$58:J297)&lt;0.99*$B$10*(A297^$K$49*(K297-A297))^(1/(1+$K$49))*($K$49^(1/(1+$K$49))),$A297+($D$7-$D$3)/401,IF(J297/A297&gt;1.01*$D$10,$A297-($D$7-$D$3)/401,A297))))</f>
        <v>509.04099127182184</v>
      </c>
      <c r="B298" s="6">
        <f t="shared" si="87"/>
        <v>627.12297381546546</v>
      </c>
      <c r="C298" s="6">
        <f t="shared" si="103"/>
        <v>0.42294030454037712</v>
      </c>
      <c r="D298" s="6">
        <f t="shared" si="104"/>
        <v>6264.8031601162938</v>
      </c>
      <c r="E298" s="33">
        <f t="shared" si="88"/>
        <v>1.8069166095790862E-2</v>
      </c>
      <c r="F298" s="6">
        <f t="shared" si="89"/>
        <v>77529.169603166214</v>
      </c>
      <c r="G298" s="6">
        <f t="shared" si="90"/>
        <v>4655509.3372818064</v>
      </c>
      <c r="H298" s="33">
        <f t="shared" si="105"/>
        <v>2.9571410494397214E-3</v>
      </c>
      <c r="I298" s="33">
        <f t="shared" si="106"/>
        <v>5.1107248449250016E-4</v>
      </c>
      <c r="J298" s="6">
        <f t="shared" si="107"/>
        <v>523.46971040337951</v>
      </c>
      <c r="K298" s="38">
        <f>IF(J298&lt;$B$10*(A297^$K$49*(MAX(K$58:K297)-A297))^(1/(1+$K$49))*($K$49^(1/(1+$K$49))),IF(J298/A298&gt;D$10,IF(MAX(J$58:J297)&lt;0.99*$B$10*(A297^$K$49*(K297-A297))^(1/(1+$K$49))*($K$49^(1/(1+$K$49))),MAX(K$58:K297),((J298/$B$10)^(1+$K$49)/(A298^($K$49)*$K$49))+A298),MAX(K$58:K297)),((J298/$B$10)^(1+$K$49)/(A298^($K$49)*$K$49))+A298)</f>
        <v>810.14309302247489</v>
      </c>
      <c r="L298" s="33">
        <f>IF(K298&lt;K297,AE297*(MAX(Z$58:Z297)-J297/A297)/(J297/A297/D$10-1)/(1+1*(MAX(Z$58:Z297)-J297/A297)/(J297/A297/D$10-1))+B$3-B$4,AE297*(J298/A298/B$10)/(C$27+J298/A298/B$10))</f>
        <v>-1.5011689632274925E-2</v>
      </c>
      <c r="M298" s="45">
        <f t="shared" si="108"/>
        <v>-6.1408201486211631E-3</v>
      </c>
      <c r="N298" s="46">
        <f t="shared" si="109"/>
        <v>1.033163957368451E-2</v>
      </c>
      <c r="O298" s="37"/>
      <c r="P298" s="37">
        <f t="shared" si="110"/>
        <v>3.1724750530760138E-3</v>
      </c>
      <c r="Q298" s="47">
        <f t="shared" si="91"/>
        <v>4.1908194250633466E-3</v>
      </c>
      <c r="R298" s="6">
        <f t="shared" si="111"/>
        <v>1.6011663675699446</v>
      </c>
      <c r="S298" s="6">
        <f t="shared" si="92"/>
        <v>1.5854537354970588</v>
      </c>
      <c r="T298" s="6">
        <f t="shared" si="112"/>
        <v>7.2423483951408263E-3</v>
      </c>
      <c r="U298" s="48">
        <f t="shared" si="113"/>
        <v>1.1783000703592256E-2</v>
      </c>
      <c r="V298" s="6">
        <f t="shared" si="114"/>
        <v>1.4483352386517987E-2</v>
      </c>
      <c r="W298" s="6">
        <f t="shared" si="115"/>
        <v>1.6897468518231595E-2</v>
      </c>
      <c r="X298" s="30">
        <f t="shared" si="93"/>
        <v>627.12297381546546</v>
      </c>
      <c r="Y298">
        <f t="shared" si="94"/>
        <v>523.46971040337951</v>
      </c>
      <c r="Z298" s="49">
        <f t="shared" si="95"/>
        <v>1.028344906164645</v>
      </c>
      <c r="AA298" s="46">
        <f t="shared" si="96"/>
        <v>1.652191351661739</v>
      </c>
      <c r="AB298" s="46">
        <f t="shared" si="97"/>
        <v>-5.1024984091794456E-2</v>
      </c>
      <c r="AC298" s="51">
        <f>IF(R$58&gt;=AA$58,B$10,IF(K298&lt;K297,(Z298-D$10)*(1+1.25*(D$10-Z298)/MAX(Z$58:Z298)*B$10)+D$10,B$10))</f>
        <v>1.3370827491589099</v>
      </c>
      <c r="AD298" s="36">
        <f t="shared" si="98"/>
        <v>1.2666453298701996</v>
      </c>
      <c r="AE298" s="50">
        <f t="shared" si="99"/>
        <v>-0.13271522927971685</v>
      </c>
      <c r="AF298" s="46">
        <f t="shared" si="100"/>
        <v>1.6897468518231595E-2</v>
      </c>
      <c r="AG298" s="50">
        <f t="shared" si="101"/>
        <v>627.12297381546546</v>
      </c>
      <c r="AH298" s="6">
        <f t="shared" si="102"/>
        <v>7.2423483951408263E-3</v>
      </c>
      <c r="AI298" s="6"/>
      <c r="AJ298" s="6"/>
    </row>
    <row r="299" spans="1:36">
      <c r="A299" s="6">
        <f>IF(J298/A298&lt;=0.99*$B$10,IF(A298&gt;A297,IF(D$5&gt;0,$A298+($D$7-$D$3)/401,IF(J298/A298&gt;1.01*D$10,A298-($D$7-$D$3)/401,A298)),IF(D$5&lt;0,$A298+($D$7-$D$3)/401,IF(J298/A298&gt;1.01*D$10,A298-($D$7-$D$3)/401,A298))),IF(K298&gt;$B$6,IF(B$10&gt;D$10,IF(J298/A298&gt;1.01*D$10,A298-($D$7-$D$3)/401,A298),A298),IF(MAX(J$58:J298)&lt;0.99*$B$10*(A298^$K$49*(K298-A298))^(1/(1+$K$49))*($K$49^(1/(1+$K$49))),$A298+($D$7-$D$3)/401,IF(J298/A298&gt;1.01*$D$10,$A298-($D$7-$D$3)/401,A298))))</f>
        <v>509.91380922693406</v>
      </c>
      <c r="B299" s="6">
        <f t="shared" si="87"/>
        <v>629.74142768080219</v>
      </c>
      <c r="C299" s="6">
        <f t="shared" si="103"/>
        <v>0.42402340526258481</v>
      </c>
      <c r="D299" s="6">
        <f t="shared" si="104"/>
        <v>6310.9575160684353</v>
      </c>
      <c r="E299" s="33">
        <f t="shared" si="88"/>
        <v>1.8069096620418616E-2</v>
      </c>
      <c r="F299" s="6">
        <f t="shared" si="89"/>
        <v>77661.989726770233</v>
      </c>
      <c r="G299" s="6">
        <f t="shared" si="90"/>
        <v>4662181.1577306837</v>
      </c>
      <c r="H299" s="33">
        <f t="shared" si="105"/>
        <v>2.9649545413113969E-3</v>
      </c>
      <c r="I299" s="33">
        <f t="shared" si="106"/>
        <v>5.1437712512423031E-4</v>
      </c>
      <c r="J299" s="6">
        <f t="shared" si="107"/>
        <v>525.2870310129158</v>
      </c>
      <c r="K299" s="38">
        <f>IF(J299&lt;$B$10*(A298^$K$49*(MAX(K$58:K298)-A298))^(1/(1+$K$49))*($K$49^(1/(1+$K$49))),IF(J299/A299&gt;D$10,IF(MAX(J$58:J298)&lt;0.99*$B$10*(A298^$K$49*(K298-A298))^(1/(1+$K$49))*($K$49^(1/(1+$K$49))),MAX(K$58:K298),((J299/$B$10)^(1+$K$49)/(A299^($K$49)*$K$49))+A299),MAX(K$58:K298)),((J299/$B$10)^(1+$K$49)/(A299^($K$49)*$K$49))+A299)</f>
        <v>812.59122143628827</v>
      </c>
      <c r="L299" s="33">
        <f>IF(K299&lt;K298,AE298*(MAX(Z$58:Z298)-J298/A298)/(J298/A298/D$10-1)/(1+1*(MAX(Z$58:Z298)-J298/A298)/(J298/A298/D$10-1))+B$3-B$4,AE298*(J299/A299/B$10)/(C$27+J299/A299/B$10))</f>
        <v>-1.5102372193152875E-2</v>
      </c>
      <c r="M299" s="45">
        <f t="shared" si="108"/>
        <v>-6.1863883555082827E-3</v>
      </c>
      <c r="N299" s="46">
        <f t="shared" si="109"/>
        <v>1.0363019369226888E-2</v>
      </c>
      <c r="O299" s="37"/>
      <c r="P299" s="37">
        <f t="shared" si="110"/>
        <v>3.1827540325324332E-3</v>
      </c>
      <c r="Q299" s="47">
        <f t="shared" si="91"/>
        <v>4.1766310137186053E-3</v>
      </c>
      <c r="R299" s="6">
        <f t="shared" si="111"/>
        <v>1.6011726272208004</v>
      </c>
      <c r="S299" s="6">
        <f t="shared" si="92"/>
        <v>1.5854598315399751</v>
      </c>
      <c r="T299" s="6">
        <f t="shared" si="112"/>
        <v>7.2385034119793806E-3</v>
      </c>
      <c r="U299" s="48">
        <f t="shared" si="113"/>
        <v>1.1871981067865828E-2</v>
      </c>
      <c r="V299" s="6">
        <f t="shared" si="114"/>
        <v>1.4578456970499956E-2</v>
      </c>
      <c r="W299" s="6">
        <f t="shared" si="115"/>
        <v>1.699129144115975E-2</v>
      </c>
      <c r="X299" s="30">
        <f t="shared" si="93"/>
        <v>629.74142768080219</v>
      </c>
      <c r="Y299">
        <f t="shared" si="94"/>
        <v>525.2870310129158</v>
      </c>
      <c r="Z299" s="49">
        <f t="shared" si="95"/>
        <v>1.0301486672998494</v>
      </c>
      <c r="AA299" s="46">
        <f t="shared" si="96"/>
        <v>1.6521449325371869</v>
      </c>
      <c r="AB299" s="46">
        <f t="shared" si="97"/>
        <v>-5.0972305316386413E-2</v>
      </c>
      <c r="AC299" s="51">
        <f>IF(R$58&gt;=AA$58,B$10,IF(K299&lt;K298,(Z299-D$10)*(1+1.25*(D$10-Z299)/MAX(Z$58:Z299)*B$10)+D$10,B$10))</f>
        <v>1.3370827491589099</v>
      </c>
      <c r="AD299" s="36">
        <f t="shared" si="98"/>
        <v>1.2650076562877877</v>
      </c>
      <c r="AE299" s="50">
        <f t="shared" si="99"/>
        <v>-0.13330948330026282</v>
      </c>
      <c r="AF299" s="46">
        <f t="shared" si="100"/>
        <v>1.699129144115975E-2</v>
      </c>
      <c r="AG299" s="50">
        <f t="shared" si="101"/>
        <v>629.74142768080219</v>
      </c>
      <c r="AH299" s="6">
        <f t="shared" si="102"/>
        <v>7.2385034119793806E-3</v>
      </c>
      <c r="AI299" s="6"/>
      <c r="AJ299" s="6"/>
    </row>
    <row r="300" spans="1:36">
      <c r="A300" s="6">
        <f>IF(J299/A299&lt;=0.99*$B$10,IF(A299&gt;A298,IF(D$5&gt;0,$A299+($D$7-$D$3)/401,IF(J299/A299&gt;1.01*D$10,A299-($D$7-$D$3)/401,A299)),IF(D$5&lt;0,$A299+($D$7-$D$3)/401,IF(J299/A299&gt;1.01*D$10,A299-($D$7-$D$3)/401,A299))),IF(K299&gt;$B$6,IF(B$10&gt;D$10,IF(J299/A299&gt;1.01*D$10,A299-($D$7-$D$3)/401,A299),A299),IF(MAX(J$58:J299)&lt;0.99*$B$10*(A299^$K$49*(K299-A299))^(1/(1+$K$49))*($K$49^(1/(1+$K$49))),$A299+($D$7-$D$3)/401,IF(J299/A299&gt;1.01*$D$10,$A299-($D$7-$D$3)/401,A299))))</f>
        <v>510.78662718204629</v>
      </c>
      <c r="B300" s="6">
        <f t="shared" si="87"/>
        <v>632.35988154613892</v>
      </c>
      <c r="C300" s="6">
        <f t="shared" si="103"/>
        <v>0.42509929500793736</v>
      </c>
      <c r="D300" s="6">
        <f t="shared" si="104"/>
        <v>6357.1836086631438</v>
      </c>
      <c r="E300" s="33">
        <f t="shared" si="88"/>
        <v>1.806902268984184E-2</v>
      </c>
      <c r="F300" s="6">
        <f t="shared" si="89"/>
        <v>77794.80985037428</v>
      </c>
      <c r="G300" s="6">
        <f t="shared" si="90"/>
        <v>4668852.978179561</v>
      </c>
      <c r="H300" s="33">
        <f t="shared" si="105"/>
        <v>2.9727490178807986E-3</v>
      </c>
      <c r="I300" s="33">
        <f t="shared" si="106"/>
        <v>5.1768216562142748E-4</v>
      </c>
      <c r="J300" s="6">
        <f t="shared" si="107"/>
        <v>527.10303469069106</v>
      </c>
      <c r="K300" s="38">
        <f>IF(J300&lt;$B$10*(A299^$K$49*(MAX(K$58:K299)-A299))^(1/(1+$K$49))*($K$49^(1/(1+$K$49))),IF(J300/A300&gt;D$10,IF(MAX(J$58:J299)&lt;0.99*$B$10*(A299^$K$49*(K299-A299))^(1/(1+$K$49))*($K$49^(1/(1+$K$49))),MAX(K$58:K299),((J300/$B$10)^(1+$K$49)/(A300^($K$49)*$K$49))+A300),MAX(K$58:K299)),((J300/$B$10)^(1+$K$49)/(A300^($K$49)*$K$49))+A300)</f>
        <v>815.0396791519297</v>
      </c>
      <c r="L300" s="33">
        <f>IF(K300&lt;K299,AE299*(MAX(Z$58:Z299)-J299/A299)/(J299/A299/D$10-1)/(1+1*(MAX(Z$58:Z299)-J299/A299)/(J299/A299/D$10-1))+B$3-B$4,AE299*(J300/A300/B$10)/(C$27+J300/A300/B$10))</f>
        <v>-1.5193416356822859E-2</v>
      </c>
      <c r="M300" s="45">
        <f t="shared" si="108"/>
        <v>-6.2320995022951513E-3</v>
      </c>
      <c r="N300" s="46">
        <f t="shared" si="109"/>
        <v>1.0394308969631338E-2</v>
      </c>
      <c r="O300" s="37"/>
      <c r="P300" s="37">
        <f t="shared" si="110"/>
        <v>3.1930154325355482E-3</v>
      </c>
      <c r="Q300" s="47">
        <f t="shared" si="91"/>
        <v>4.1622094673361872E-3</v>
      </c>
      <c r="R300" s="6">
        <f t="shared" si="111"/>
        <v>1.6011792883333082</v>
      </c>
      <c r="S300" s="6">
        <f t="shared" si="92"/>
        <v>1.5854663185515756</v>
      </c>
      <c r="T300" s="6">
        <f t="shared" si="112"/>
        <v>7.2344118472033418E-3</v>
      </c>
      <c r="U300" s="48">
        <f t="shared" si="113"/>
        <v>1.1961315379407155E-2</v>
      </c>
      <c r="V300" s="6">
        <f t="shared" si="114"/>
        <v>1.4673890448249767E-2</v>
      </c>
      <c r="W300" s="6">
        <f t="shared" si="115"/>
        <v>1.7085361063984214E-2</v>
      </c>
      <c r="X300" s="30">
        <f t="shared" si="93"/>
        <v>632.35988154613892</v>
      </c>
      <c r="Y300">
        <f t="shared" si="94"/>
        <v>527.10303469069106</v>
      </c>
      <c r="Z300" s="49">
        <f t="shared" si="95"/>
        <v>1.0319436857590822</v>
      </c>
      <c r="AA300" s="46">
        <f t="shared" si="96"/>
        <v>1.6520985941010311</v>
      </c>
      <c r="AB300" s="46">
        <f t="shared" si="97"/>
        <v>-5.0919305767722856E-2</v>
      </c>
      <c r="AC300" s="51">
        <f>IF(R$58&gt;=AA$58,B$10,IF(K300&lt;K299,(Z300-D$10)*(1+1.25*(D$10-Z300)/MAX(Z$58:Z300)*B$10)+D$10,B$10))</f>
        <v>1.3370827491589099</v>
      </c>
      <c r="AD300" s="36">
        <f t="shared" si="98"/>
        <v>1.2633793140918288</v>
      </c>
      <c r="AE300" s="50">
        <f t="shared" si="99"/>
        <v>-0.13390617701180105</v>
      </c>
      <c r="AF300" s="46">
        <f t="shared" si="100"/>
        <v>1.7085361063984214E-2</v>
      </c>
      <c r="AG300" s="50">
        <f t="shared" si="101"/>
        <v>632.35988154613892</v>
      </c>
      <c r="AH300" s="6">
        <f t="shared" si="102"/>
        <v>7.2344118472033418E-3</v>
      </c>
      <c r="AI300" s="6"/>
      <c r="AJ300" s="6"/>
    </row>
    <row r="301" spans="1:36">
      <c r="A301" s="6">
        <f>IF(J300/A300&lt;=0.99*$B$10,IF(A300&gt;A299,IF(D$5&gt;0,$A300+($D$7-$D$3)/401,IF(J300/A300&gt;1.01*D$10,A300-($D$7-$D$3)/401,A300)),IF(D$5&lt;0,$A300+($D$7-$D$3)/401,IF(J300/A300&gt;1.01*D$10,A300-($D$7-$D$3)/401,A300))),IF(K300&gt;$B$6,IF(B$10&gt;D$10,IF(J300/A300&gt;1.01*D$10,A300-($D$7-$D$3)/401,A300),A300),IF(MAX(J$58:J300)&lt;0.99*$B$10*(A300^$K$49*(K300-A300))^(1/(1+$K$49))*($K$49^(1/(1+$K$49))),$A300+($D$7-$D$3)/401,IF(J300/A300&gt;1.01*$D$10,$A300-($D$7-$D$3)/401,A300))))</f>
        <v>511.65944513715851</v>
      </c>
      <c r="B301" s="6">
        <f t="shared" si="87"/>
        <v>634.97833541147554</v>
      </c>
      <c r="C301" s="6">
        <f t="shared" si="103"/>
        <v>0.42616803627197875</v>
      </c>
      <c r="D301" s="6">
        <f t="shared" si="104"/>
        <v>6403.4807885164109</v>
      </c>
      <c r="E301" s="33">
        <f t="shared" si="88"/>
        <v>1.8068944309761879E-2</v>
      </c>
      <c r="F301" s="6">
        <f t="shared" si="89"/>
        <v>77927.629973978299</v>
      </c>
      <c r="G301" s="6">
        <f t="shared" si="90"/>
        <v>4675524.7986284401</v>
      </c>
      <c r="H301" s="33">
        <f t="shared" si="105"/>
        <v>2.9805245961887577E-3</v>
      </c>
      <c r="I301" s="33">
        <f t="shared" si="106"/>
        <v>5.2098755847841986E-4</v>
      </c>
      <c r="J301" s="6">
        <f t="shared" si="107"/>
        <v>528.91773359852414</v>
      </c>
      <c r="K301" s="38">
        <f>IF(J301&lt;$B$10*(A300^$K$49*(MAX(K$58:K300)-A300))^(1/(1+$K$49))*($K$49^(1/(1+$K$49))),IF(J301/A301&gt;D$10,IF(MAX(J$58:J300)&lt;0.99*$B$10*(A300^$K$49*(K300-A300))^(1/(1+$K$49))*($K$49^(1/(1+$K$49))),MAX(K$58:K300),((J301/$B$10)^(1+$K$49)/(A301^($K$49)*$K$49))+A301),MAX(K$58:K300)),((J301/$B$10)^(1+$K$49)/(A301^($K$49)*$K$49))+A301)</f>
        <v>817.48846286172898</v>
      </c>
      <c r="L301" s="33">
        <f>IF(K301&lt;K300,AE300*(MAX(Z$58:Z300)-J300/A300)/(J300/A300/D$10-1)/(1+1*(MAX(Z$58:Z300)-J300/A300)/(J300/A300/D$10-1))+B$3-B$4,AE300*(J301/A301/B$10)/(C$27+J301/A301/B$10))</f>
        <v>-1.5284824866567692E-2</v>
      </c>
      <c r="M301" s="45">
        <f t="shared" si="108"/>
        <v>-6.2779538176691192E-3</v>
      </c>
      <c r="N301" s="46">
        <f t="shared" si="109"/>
        <v>1.042550886129201E-2</v>
      </c>
      <c r="O301" s="37"/>
      <c r="P301" s="37">
        <f t="shared" si="110"/>
        <v>3.2032593131126321E-3</v>
      </c>
      <c r="Q301" s="47">
        <f t="shared" si="91"/>
        <v>4.1475550436228907E-3</v>
      </c>
      <c r="R301" s="6">
        <f t="shared" si="111"/>
        <v>1.6011863504036283</v>
      </c>
      <c r="S301" s="6">
        <f t="shared" si="92"/>
        <v>1.5854731960411894</v>
      </c>
      <c r="T301" s="6">
        <f t="shared" si="112"/>
        <v>7.2300740132592604E-3</v>
      </c>
      <c r="U301" s="48">
        <f t="shared" si="113"/>
        <v>1.2051005593936879E-2</v>
      </c>
      <c r="V301" s="6">
        <f t="shared" si="114"/>
        <v>1.4769654854683713E-2</v>
      </c>
      <c r="W301" s="6">
        <f t="shared" si="115"/>
        <v>1.7179679525770132E-2</v>
      </c>
      <c r="X301" s="30">
        <f t="shared" si="93"/>
        <v>634.97833541147554</v>
      </c>
      <c r="Y301">
        <f t="shared" si="94"/>
        <v>528.91773359852414</v>
      </c>
      <c r="Z301" s="49">
        <f t="shared" si="95"/>
        <v>1.0337300300529764</v>
      </c>
      <c r="AA301" s="46">
        <f t="shared" si="96"/>
        <v>1.6520523360754968</v>
      </c>
      <c r="AB301" s="46">
        <f t="shared" si="97"/>
        <v>-5.0865985671868508E-2</v>
      </c>
      <c r="AC301" s="51">
        <f>IF(R$58&gt;=AA$58,B$10,IF(K301&lt;K300,(Z301-D$10)*(1+1.25*(D$10-Z301)/MAX(Z$58:Z301)*B$10)+D$10,B$10))</f>
        <v>1.3370827491589099</v>
      </c>
      <c r="AD301" s="36">
        <f t="shared" si="98"/>
        <v>1.261760226474091</v>
      </c>
      <c r="AE301" s="50">
        <f t="shared" si="99"/>
        <v>-0.1345053288473699</v>
      </c>
      <c r="AF301" s="46">
        <f t="shared" si="100"/>
        <v>1.7179679525770132E-2</v>
      </c>
      <c r="AG301" s="50">
        <f t="shared" si="101"/>
        <v>634.97833541147554</v>
      </c>
      <c r="AH301" s="6">
        <f t="shared" si="102"/>
        <v>7.2300740132592604E-3</v>
      </c>
      <c r="AI301" s="6"/>
      <c r="AJ301" s="6"/>
    </row>
    <row r="302" spans="1:36">
      <c r="A302" s="6">
        <f>IF(J301/A301&lt;=0.99*$B$10,IF(A301&gt;A300,IF(D$5&gt;0,$A301+($D$7-$D$3)/401,IF(J301/A301&gt;1.01*D$10,A301-($D$7-$D$3)/401,A301)),IF(D$5&lt;0,$A301+($D$7-$D$3)/401,IF(J301/A301&gt;1.01*D$10,A301-($D$7-$D$3)/401,A301))),IF(K301&gt;$B$6,IF(B$10&gt;D$10,IF(J301/A301&gt;1.01*D$10,A301-($D$7-$D$3)/401,A301),A301),IF(MAX(J$58:J301)&lt;0.99*$B$10*(A301^$K$49*(K301-A301))^(1/(1+$K$49))*($K$49^(1/(1+$K$49))),$A301+($D$7-$D$3)/401,IF(J301/A301&gt;1.01*$D$10,$A301-($D$7-$D$3)/401,A301))))</f>
        <v>512.53226309227068</v>
      </c>
      <c r="B302" s="6">
        <f t="shared" si="87"/>
        <v>637.59678927681205</v>
      </c>
      <c r="C302" s="6">
        <f t="shared" si="103"/>
        <v>0.42722969110029896</v>
      </c>
      <c r="D302" s="6">
        <f t="shared" si="104"/>
        <v>6449.8484140086393</v>
      </c>
      <c r="E302" s="33">
        <f t="shared" si="88"/>
        <v>1.8068861485698362E-2</v>
      </c>
      <c r="F302" s="6">
        <f t="shared" si="89"/>
        <v>78060.450097582332</v>
      </c>
      <c r="G302" s="6">
        <f t="shared" si="90"/>
        <v>4682196.6190773174</v>
      </c>
      <c r="H302" s="33">
        <f t="shared" si="105"/>
        <v>2.9882813920689708E-3</v>
      </c>
      <c r="I302" s="33">
        <f t="shared" si="106"/>
        <v>5.2429325694645283E-4</v>
      </c>
      <c r="J302" s="6">
        <f t="shared" si="107"/>
        <v>530.73113975593492</v>
      </c>
      <c r="K302" s="38">
        <f>IF(J302&lt;$B$10*(A301^$K$49*(MAX(K$58:K301)-A301))^(1/(1+$K$49))*($K$49^(1/(1+$K$49))),IF(J302/A302&gt;D$10,IF(MAX(J$58:J301)&lt;0.99*$B$10*(A301^$K$49*(K301-A301))^(1/(1+$K$49))*($K$49^(1/(1+$K$49))),MAX(K$58:K301),((J302/$B$10)^(1+$K$49)/(A302^($K$49)*$K$49))+A302),MAX(K$58:K301)),((J302/$B$10)^(1+$K$49)/(A302^($K$49)*$K$49))+A302)</f>
        <v>819.9375693196107</v>
      </c>
      <c r="L302" s="33">
        <f>IF(K302&lt;K301,AE301*(MAX(Z$58:Z301)-J301/A301)/(J301/A301/D$10-1)/(1+1*(MAX(Z$58:Z301)-J301/A301)/(J301/A301/D$10-1))+B$3-B$4,AE301*(J302/A302/B$10)/(C$27+J302/A302/B$10))</f>
        <v>-1.5376600497118635E-2</v>
      </c>
      <c r="M302" s="45">
        <f t="shared" si="108"/>
        <v>-6.3239515370623941E-3</v>
      </c>
      <c r="N302" s="46">
        <f t="shared" si="109"/>
        <v>1.0456619527253561E-2</v>
      </c>
      <c r="O302" s="37"/>
      <c r="P302" s="37">
        <f t="shared" si="110"/>
        <v>3.2134857339840262E-3</v>
      </c>
      <c r="Q302" s="47">
        <f t="shared" si="91"/>
        <v>4.1326679901911665E-3</v>
      </c>
      <c r="R302" s="6">
        <f t="shared" si="111"/>
        <v>1.6011938129448682</v>
      </c>
      <c r="S302" s="6">
        <f t="shared" si="92"/>
        <v>1.5854804635346502</v>
      </c>
      <c r="T302" s="6">
        <f t="shared" si="112"/>
        <v>7.2254902123606067E-3</v>
      </c>
      <c r="U302" s="48">
        <f t="shared" si="113"/>
        <v>1.2141053696260059E-2</v>
      </c>
      <c r="V302" s="6">
        <f t="shared" si="114"/>
        <v>1.4865752252109772E-2</v>
      </c>
      <c r="W302" s="6">
        <f t="shared" si="115"/>
        <v>1.7274248989563309E-2</v>
      </c>
      <c r="X302" s="30">
        <f t="shared" si="93"/>
        <v>637.59678927681205</v>
      </c>
      <c r="Y302">
        <f t="shared" si="94"/>
        <v>530.73113975593492</v>
      </c>
      <c r="Z302" s="49">
        <f t="shared" si="95"/>
        <v>1.035507767947845</v>
      </c>
      <c r="AA302" s="46">
        <f t="shared" si="96"/>
        <v>1.6520061581842345</v>
      </c>
      <c r="AB302" s="46">
        <f t="shared" si="97"/>
        <v>-5.0812345239366286E-2</v>
      </c>
      <c r="AC302" s="51">
        <f>IF(R$58&gt;=AA$58,B$10,IF(K302&lt;K301,(Z302-D$10)*(1+1.25*(D$10-Z302)/MAX(Z$58:Z302)*B$10)+D$10,B$10))</f>
        <v>1.3370827491589099</v>
      </c>
      <c r="AD302" s="36">
        <f t="shared" si="98"/>
        <v>1.260150317401582</v>
      </c>
      <c r="AE302" s="50">
        <f t="shared" si="99"/>
        <v>-0.13510695746736515</v>
      </c>
      <c r="AF302" s="46">
        <f t="shared" si="100"/>
        <v>1.7274248989563309E-2</v>
      </c>
      <c r="AG302" s="50">
        <f t="shared" si="101"/>
        <v>637.59678927681205</v>
      </c>
      <c r="AH302" s="6">
        <f t="shared" si="102"/>
        <v>7.2254902123606067E-3</v>
      </c>
      <c r="AI302" s="6"/>
      <c r="AJ302" s="6"/>
    </row>
    <row r="303" spans="1:36">
      <c r="A303" s="6">
        <f>IF(J302/A302&lt;=0.99*$B$10,IF(A302&gt;A301,IF(D$5&gt;0,$A302+($D$7-$D$3)/401,IF(J302/A302&gt;1.01*D$10,A302-($D$7-$D$3)/401,A302)),IF(D$5&lt;0,$A302+($D$7-$D$3)/401,IF(J302/A302&gt;1.01*D$10,A302-($D$7-$D$3)/401,A302))),IF(K302&gt;$B$6,IF(B$10&gt;D$10,IF(J302/A302&gt;1.01*D$10,A302-($D$7-$D$3)/401,A302),A302),IF(MAX(J$58:J302)&lt;0.99*$B$10*(A302^$K$49*(K302-A302))^(1/(1+$K$49))*($K$49^(1/(1+$K$49))),$A302+($D$7-$D$3)/401,IF(J302/A302&gt;1.01*$D$10,$A302-($D$7-$D$3)/401,A302))))</f>
        <v>513.40508104738285</v>
      </c>
      <c r="B303" s="6">
        <f t="shared" si="87"/>
        <v>640.21524314214855</v>
      </c>
      <c r="C303" s="6">
        <f t="shared" si="103"/>
        <v>0.42828432108527131</v>
      </c>
      <c r="D303" s="6">
        <f t="shared" si="104"/>
        <v>6496.2858511841332</v>
      </c>
      <c r="E303" s="33">
        <f t="shared" si="88"/>
        <v>1.8068774222989397E-2</v>
      </c>
      <c r="F303" s="6">
        <f t="shared" si="89"/>
        <v>78193.270221186351</v>
      </c>
      <c r="G303" s="6">
        <f t="shared" si="90"/>
        <v>4688868.4395261947</v>
      </c>
      <c r="H303" s="33">
        <f t="shared" si="105"/>
        <v>2.9960195201640762E-3</v>
      </c>
      <c r="I303" s="33">
        <f t="shared" si="106"/>
        <v>5.2759921502221923E-4</v>
      </c>
      <c r="J303" s="6">
        <f t="shared" si="107"/>
        <v>532.54326504198491</v>
      </c>
      <c r="K303" s="38">
        <f>IF(J303&lt;$B$10*(A302^$K$49*(MAX(K$58:K302)-A302))^(1/(1+$K$49))*($K$49^(1/(1+$K$49))),IF(J303/A303&gt;D$10,IF(MAX(J$58:J302)&lt;0.99*$B$10*(A302^$K$49*(K302-A302))^(1/(1+$K$49))*($K$49^(1/(1+$K$49))),MAX(K$58:K302),((J303/$B$10)^(1+$K$49)/(A303^($K$49)*$K$49))+A303),MAX(K$58:K302)),((J303/$B$10)^(1+$K$49)/(A303^($K$49)*$K$49))+A303)</f>
        <v>822.38699533955219</v>
      </c>
      <c r="L303" s="33">
        <f>IF(K303&lt;K302,AE302*(MAX(Z$58:Z302)-J302/A302)/(J302/A302/D$10-1)/(1+1*(MAX(Z$58:Z302)-J302/A302)/(J302/A302/D$10-1))+B$3-B$4,AE302*(J303/A303/B$10)/(C$27+J303/A303/B$10))</f>
        <v>-1.5468746055090625E-2</v>
      </c>
      <c r="M303" s="45">
        <f t="shared" si="108"/>
        <v>-6.3700929026591141E-3</v>
      </c>
      <c r="N303" s="46">
        <f t="shared" si="109"/>
        <v>1.0487641447226703E-2</v>
      </c>
      <c r="O303" s="37"/>
      <c r="P303" s="37">
        <f t="shared" si="110"/>
        <v>3.2236947545652289E-3</v>
      </c>
      <c r="Q303" s="47">
        <f t="shared" si="91"/>
        <v>4.1175485445675885E-3</v>
      </c>
      <c r="R303" s="6">
        <f t="shared" si="111"/>
        <v>1.601201675487065</v>
      </c>
      <c r="S303" s="6">
        <f t="shared" si="92"/>
        <v>1.5854881205742786</v>
      </c>
      <c r="T303" s="6">
        <f t="shared" si="112"/>
        <v>7.2206607364985829E-3</v>
      </c>
      <c r="U303" s="48">
        <f t="shared" si="113"/>
        <v>1.2231461700533519E-2</v>
      </c>
      <c r="V303" s="6">
        <f t="shared" si="114"/>
        <v>1.4962184730505762E-2</v>
      </c>
      <c r="W303" s="6">
        <f t="shared" si="115"/>
        <v>1.7369071642671957E-2</v>
      </c>
      <c r="X303" s="30">
        <f t="shared" si="93"/>
        <v>640.21524314214855</v>
      </c>
      <c r="Y303">
        <f t="shared" si="94"/>
        <v>532.54326504198491</v>
      </c>
      <c r="Z303" s="49">
        <f t="shared" si="95"/>
        <v>1.0372769664755923</v>
      </c>
      <c r="AA303" s="46">
        <f t="shared" si="96"/>
        <v>1.6519600601523154</v>
      </c>
      <c r="AB303" s="46">
        <f t="shared" si="97"/>
        <v>-5.07583846652504E-2</v>
      </c>
      <c r="AC303" s="51">
        <f>IF(R$58&gt;=AA$58,B$10,IF(K303&lt;K302,(Z303-D$10)*(1+1.25*(D$10-Z303)/MAX(Z$58:Z303)*B$10)+D$10,B$10))</f>
        <v>1.3370827491589099</v>
      </c>
      <c r="AD303" s="36">
        <f t="shared" si="98"/>
        <v>1.2585495116086185</v>
      </c>
      <c r="AE303" s="50">
        <f t="shared" si="99"/>
        <v>-0.13571108176238594</v>
      </c>
      <c r="AF303" s="46">
        <f t="shared" si="100"/>
        <v>1.7369071642671957E-2</v>
      </c>
      <c r="AG303" s="50">
        <f t="shared" si="101"/>
        <v>640.21524314214855</v>
      </c>
      <c r="AH303" s="6">
        <f t="shared" si="102"/>
        <v>7.2206607364985829E-3</v>
      </c>
      <c r="AI303" s="6"/>
      <c r="AJ303" s="6"/>
    </row>
    <row r="304" spans="1:36">
      <c r="A304" s="6">
        <f>IF(J303/A303&lt;=0.99*$B$10,IF(A303&gt;A302,IF(D$5&gt;0,$A303+($D$7-$D$3)/401,IF(J303/A303&gt;1.01*D$10,A303-($D$7-$D$3)/401,A303)),IF(D$5&lt;0,$A303+($D$7-$D$3)/401,IF(J303/A303&gt;1.01*D$10,A303-($D$7-$D$3)/401,A303))),IF(K303&gt;$B$6,IF(B$10&gt;D$10,IF(J303/A303&gt;1.01*D$10,A303-($D$7-$D$3)/401,A303),A303),IF(MAX(J$58:J303)&lt;0.99*$B$10*(A303^$K$49*(K303-A303))^(1/(1+$K$49))*($K$49^(1/(1+$K$49))),$A303+($D$7-$D$3)/401,IF(J303/A303&gt;1.01*$D$10,$A303-($D$7-$D$3)/401,A303))))</f>
        <v>514.27789900249502</v>
      </c>
      <c r="B304" s="6">
        <f t="shared" si="87"/>
        <v>642.83369700748506</v>
      </c>
      <c r="C304" s="6">
        <f t="shared" si="103"/>
        <v>0.4293319873631195</v>
      </c>
      <c r="D304" s="6">
        <f t="shared" si="104"/>
        <v>6542.7924736517371</v>
      </c>
      <c r="E304" s="33">
        <f t="shared" si="88"/>
        <v>1.8068682526791724E-2</v>
      </c>
      <c r="F304" s="6">
        <f t="shared" si="89"/>
        <v>78326.090344790384</v>
      </c>
      <c r="G304" s="6">
        <f t="shared" si="90"/>
        <v>4695540.259975072</v>
      </c>
      <c r="H304" s="33">
        <f t="shared" si="105"/>
        <v>3.0037390939415048E-3</v>
      </c>
      <c r="I304" s="33">
        <f t="shared" si="106"/>
        <v>5.3090538743655292E-4</v>
      </c>
      <c r="J304" s="6">
        <f t="shared" si="107"/>
        <v>534.35412119709747</v>
      </c>
      <c r="K304" s="38">
        <f>IF(J304&lt;$B$10*(A303^$K$49*(MAX(K$58:K303)-A303))^(1/(1+$K$49))*($K$49^(1/(1+$K$49))),IF(J304/A304&gt;D$10,IF(MAX(J$58:J303)&lt;0.99*$B$10*(A303^$K$49*(K303-A303))^(1/(1+$K$49))*($K$49^(1/(1+$K$49))),MAX(K$58:K303),((J304/$B$10)^(1+$K$49)/(A304^($K$49)*$K$49))+A304),MAX(K$58:K303)),((J304/$B$10)^(1+$K$49)/(A304^($K$49)*$K$49))+A304)</f>
        <v>824.83673779408775</v>
      </c>
      <c r="L304" s="33">
        <f>IF(K304&lt;K303,AE303*(MAX(Z$58:Z303)-J303/A303)/(J303/A303/D$10-1)/(1+1*(MAX(Z$58:Z303)-J303/A303)/(J303/A303/D$10-1))+B$3-B$4,AE303*(J304/A304/B$10)/(C$27+J304/A304/B$10))</f>
        <v>-1.5561264379429618E-2</v>
      </c>
      <c r="M304" s="45">
        <f t="shared" si="108"/>
        <v>-6.4163781634038949E-3</v>
      </c>
      <c r="N304" s="46">
        <f t="shared" si="109"/>
        <v>1.0518575097604241E-2</v>
      </c>
      <c r="O304" s="37"/>
      <c r="P304" s="37">
        <f t="shared" si="110"/>
        <v>3.2338864339689667E-3</v>
      </c>
      <c r="Q304" s="47">
        <f t="shared" si="91"/>
        <v>4.1021969342003462E-3</v>
      </c>
      <c r="R304" s="6">
        <f t="shared" si="111"/>
        <v>1.6012099375771691</v>
      </c>
      <c r="S304" s="6">
        <f t="shared" si="92"/>
        <v>1.5854961667188658</v>
      </c>
      <c r="T304" s="6">
        <f t="shared" si="112"/>
        <v>7.2155858674517208E-3</v>
      </c>
      <c r="U304" s="48">
        <f t="shared" si="113"/>
        <v>1.2322231650541266E-2</v>
      </c>
      <c r="V304" s="6">
        <f t="shared" si="114"/>
        <v>1.505895440780523E-2</v>
      </c>
      <c r="W304" s="6">
        <f t="shared" si="115"/>
        <v>1.7464149696955804E-2</v>
      </c>
      <c r="X304" s="30">
        <f t="shared" si="93"/>
        <v>642.83369700748506</v>
      </c>
      <c r="Y304">
        <f t="shared" si="94"/>
        <v>534.35412119709747</v>
      </c>
      <c r="Z304" s="49">
        <f t="shared" si="95"/>
        <v>1.0390376919434856</v>
      </c>
      <c r="AA304" s="46">
        <f t="shared" si="96"/>
        <v>1.6519140417062168</v>
      </c>
      <c r="AB304" s="46">
        <f t="shared" si="97"/>
        <v>-5.0704104129047689E-2</v>
      </c>
      <c r="AC304" s="51">
        <f>IF(R$58&gt;=AA$58,B$10,IF(K304&lt;K303,(Z304-D$10)*(1+1.25*(D$10-Z304)/MAX(Z$58:Z304)*B$10)+D$10,B$10))</f>
        <v>1.3370827491589099</v>
      </c>
      <c r="AD304" s="36">
        <f t="shared" si="98"/>
        <v>1.2569577345889313</v>
      </c>
      <c r="AE304" s="50">
        <f t="shared" si="99"/>
        <v>-0.13631772085611726</v>
      </c>
      <c r="AF304" s="46">
        <f t="shared" si="100"/>
        <v>1.7464149696955804E-2</v>
      </c>
      <c r="AG304" s="50">
        <f t="shared" si="101"/>
        <v>642.83369700748506</v>
      </c>
      <c r="AH304" s="6">
        <f t="shared" si="102"/>
        <v>7.2155858674517208E-3</v>
      </c>
      <c r="AI304" s="6"/>
      <c r="AJ304" s="6"/>
    </row>
    <row r="305" spans="1:36">
      <c r="A305" s="6">
        <f>IF(J304/A304&lt;=0.99*$B$10,IF(A304&gt;A303,IF(D$5&gt;0,$A304+($D$7-$D$3)/401,IF(J304/A304&gt;1.01*D$10,A304-($D$7-$D$3)/401,A304)),IF(D$5&lt;0,$A304+($D$7-$D$3)/401,IF(J304/A304&gt;1.01*D$10,A304-($D$7-$D$3)/401,A304))),IF(K304&gt;$B$6,IF(B$10&gt;D$10,IF(J304/A304&gt;1.01*D$10,A304-($D$7-$D$3)/401,A304),A304),IF(MAX(J$58:J304)&lt;0.99*$B$10*(A304^$K$49*(K304-A304))^(1/(1+$K$49))*($K$49^(1/(1+$K$49))),$A304+($D$7-$D$3)/401,IF(J304/A304&gt;1.01*$D$10,$A304-($D$7-$D$3)/401,A304))))</f>
        <v>515.15071695760719</v>
      </c>
      <c r="B305" s="6">
        <f t="shared" si="87"/>
        <v>645.45215087282156</v>
      </c>
      <c r="C305" s="6">
        <f t="shared" si="103"/>
        <v>0.4303727506112987</v>
      </c>
      <c r="D305" s="6">
        <f t="shared" si="104"/>
        <v>6589.3676624866184</v>
      </c>
      <c r="E305" s="33">
        <f t="shared" si="88"/>
        <v>1.8068586402080859E-2</v>
      </c>
      <c r="F305" s="6">
        <f t="shared" si="89"/>
        <v>78458.910468394402</v>
      </c>
      <c r="G305" s="6">
        <f t="shared" si="90"/>
        <v>4702212.0804239493</v>
      </c>
      <c r="H305" s="33">
        <f t="shared" si="105"/>
        <v>3.0114402257091096E-3</v>
      </c>
      <c r="I305" s="33">
        <f t="shared" si="106"/>
        <v>5.3421172964328398E-4</v>
      </c>
      <c r="J305" s="6">
        <f t="shared" si="107"/>
        <v>536.16371982485714</v>
      </c>
      <c r="K305" s="38">
        <f>IF(J305&lt;$B$10*(A304^$K$49*(MAX(K$58:K304)-A304))^(1/(1+$K$49))*($K$49^(1/(1+$K$49))),IF(J305/A305&gt;D$10,IF(MAX(J$58:J304)&lt;0.99*$B$10*(A304^$K$49*(K304-A304))^(1/(1+$K$49))*($K$49^(1/(1+$K$49))),MAX(K$58:K304),((J305/$B$10)^(1+$K$49)/(A305^($K$49)*$K$49))+A305),MAX(K$58:K304)),((J305/$B$10)^(1+$K$49)/(A305^($K$49)*$K$49))+A305)</f>
        <v>827.28679361285401</v>
      </c>
      <c r="L305" s="33">
        <f>IF(K305&lt;K304,AE304*(MAX(Z$58:Z304)-J304/A304)/(J304/A304/D$10-1)/(1+1*(MAX(Z$58:Z304)-J304/A304)/(J304/A304/D$10-1))+B$3-B$4,AE304*(J305/A305/B$10)/(C$27+J305/A305/B$10))</f>
        <v>-1.5654158341865329E-2</v>
      </c>
      <c r="M305" s="45">
        <f t="shared" si="108"/>
        <v>-6.4628075750117709E-3</v>
      </c>
      <c r="N305" s="46">
        <f t="shared" si="109"/>
        <v>1.0549420951477493E-2</v>
      </c>
      <c r="O305" s="37"/>
      <c r="P305" s="37">
        <f t="shared" si="110"/>
        <v>3.2440608310072474E-3</v>
      </c>
      <c r="Q305" s="47">
        <f t="shared" si="91"/>
        <v>4.0866133764657217E-3</v>
      </c>
      <c r="R305" s="6">
        <f t="shared" si="111"/>
        <v>1.6012185987790299</v>
      </c>
      <c r="S305" s="6">
        <f t="shared" si="92"/>
        <v>1.5855046015436611</v>
      </c>
      <c r="T305" s="6">
        <f t="shared" si="112"/>
        <v>7.2102658767936893E-3</v>
      </c>
      <c r="U305" s="48">
        <f t="shared" si="113"/>
        <v>1.2413365619977787E-2</v>
      </c>
      <c r="V305" s="6">
        <f t="shared" si="114"/>
        <v>1.5156063430190854E-2</v>
      </c>
      <c r="W305" s="6">
        <f t="shared" si="115"/>
        <v>1.7559485389122085E-2</v>
      </c>
      <c r="X305" s="30">
        <f t="shared" si="93"/>
        <v>645.45215087282156</v>
      </c>
      <c r="Y305">
        <f t="shared" si="94"/>
        <v>536.16371982485714</v>
      </c>
      <c r="Z305" s="49">
        <f t="shared" si="95"/>
        <v>1.0407900099437872</v>
      </c>
      <c r="AA305" s="46">
        <f t="shared" si="96"/>
        <v>1.6518681025738176</v>
      </c>
      <c r="AB305" s="46">
        <f t="shared" si="97"/>
        <v>-5.0649503794787609E-2</v>
      </c>
      <c r="AC305" s="51">
        <f>IF(R$58&gt;=AA$58,B$10,IF(K305&lt;K304,(Z305-D$10)*(1+1.25*(D$10-Z305)/MAX(Z$58:Z305)*B$10)+D$10,B$10))</f>
        <v>1.3370827491589099</v>
      </c>
      <c r="AD305" s="36">
        <f t="shared" si="98"/>
        <v>1.255374912587808</v>
      </c>
      <c r="AE305" s="50">
        <f t="shared" si="99"/>
        <v>-0.13692689410831801</v>
      </c>
      <c r="AF305" s="46">
        <f t="shared" si="100"/>
        <v>1.7559485389122085E-2</v>
      </c>
      <c r="AG305" s="50">
        <f t="shared" si="101"/>
        <v>645.45215087282156</v>
      </c>
      <c r="AH305" s="6">
        <f t="shared" si="102"/>
        <v>7.2102658767936893E-3</v>
      </c>
      <c r="AI305" s="6"/>
      <c r="AJ305" s="6"/>
    </row>
    <row r="306" spans="1:36">
      <c r="A306" s="6">
        <f>IF(J305/A305&lt;=0.99*$B$10,IF(A305&gt;A304,IF(D$5&gt;0,$A305+($D$7-$D$3)/401,IF(J305/A305&gt;1.01*D$10,A305-($D$7-$D$3)/401,A305)),IF(D$5&lt;0,$A305+($D$7-$D$3)/401,IF(J305/A305&gt;1.01*D$10,A305-($D$7-$D$3)/401,A305))),IF(K305&gt;$B$6,IF(B$10&gt;D$10,IF(J305/A305&gt;1.01*D$10,A305-($D$7-$D$3)/401,A305),A305),IF(MAX(J$58:J305)&lt;0.99*$B$10*(A305^$K$49*(K305-A305))^(1/(1+$K$49))*($K$49^(1/(1+$K$49))),$A305+($D$7-$D$3)/401,IF(J305/A305&gt;1.01*$D$10,$A305-($D$7-$D$3)/401,A305))))</f>
        <v>516.02353491271936</v>
      </c>
      <c r="B306" s="6">
        <f t="shared" si="87"/>
        <v>648.07060473815807</v>
      </c>
      <c r="C306" s="6">
        <f t="shared" si="103"/>
        <v>0.43140667104618186</v>
      </c>
      <c r="D306" s="6">
        <f t="shared" si="104"/>
        <v>6636.0108061331885</v>
      </c>
      <c r="E306" s="33">
        <f t="shared" si="88"/>
        <v>1.8068485853651225E-2</v>
      </c>
      <c r="F306" s="6">
        <f t="shared" si="89"/>
        <v>78591.730591998436</v>
      </c>
      <c r="G306" s="6">
        <f t="shared" si="90"/>
        <v>4708883.9008728266</v>
      </c>
      <c r="H306" s="33">
        <f t="shared" si="105"/>
        <v>3.0191230266305735E-3</v>
      </c>
      <c r="I306" s="33">
        <f t="shared" si="106"/>
        <v>5.3751819780825346E-4</v>
      </c>
      <c r="J306" s="6">
        <f t="shared" si="107"/>
        <v>537.97207239378804</v>
      </c>
      <c r="K306" s="38">
        <f>IF(J306&lt;$B$10*(A305^$K$49*(MAX(K$58:K305)-A305))^(1/(1+$K$49))*($K$49^(1/(1+$K$49))),IF(J306/A306&gt;D$10,IF(MAX(J$58:J305)&lt;0.99*$B$10*(A305^$K$49*(K305-A305))^(1/(1+$K$49))*($K$49^(1/(1+$K$49))),MAX(K$58:K305),((J306/$B$10)^(1+$K$49)/(A306^($K$49)*$K$49))+A306),MAX(K$58:K305)),((J306/$B$10)^(1+$K$49)/(A306^($K$49)*$K$49))+A306)</f>
        <v>829.7371597811773</v>
      </c>
      <c r="L306" s="33">
        <f>IF(K306&lt;K305,AE305*(MAX(Z$58:Z305)-J305/A305)/(J305/A305/D$10-1)/(1+1*(MAX(Z$58:Z305)-J305/A305)/(J305/A305/D$10-1))+B$3-B$4,AE305*(J306/A306/B$10)/(C$27+J306/A306/B$10))</f>
        <v>-1.5747430847377449E-2</v>
      </c>
      <c r="M306" s="45">
        <f t="shared" si="108"/>
        <v>-6.5093813999795849E-3</v>
      </c>
      <c r="N306" s="46">
        <f t="shared" si="109"/>
        <v>1.0580179478653112E-2</v>
      </c>
      <c r="O306" s="37"/>
      <c r="P306" s="37">
        <f t="shared" si="110"/>
        <v>3.2542180041933979E-3</v>
      </c>
      <c r="Q306" s="47">
        <f t="shared" si="91"/>
        <v>4.0707980786735274E-3</v>
      </c>
      <c r="R306" s="6">
        <f t="shared" si="111"/>
        <v>1.6012276586733833</v>
      </c>
      <c r="S306" s="6">
        <f t="shared" si="92"/>
        <v>1.5855134246403586</v>
      </c>
      <c r="T306" s="6">
        <f t="shared" si="112"/>
        <v>7.2047010259008665E-3</v>
      </c>
      <c r="U306" s="48">
        <f t="shared" si="113"/>
        <v>1.2504865712739528E-2</v>
      </c>
      <c r="V306" s="6">
        <f t="shared" si="114"/>
        <v>1.525351397239566E-2</v>
      </c>
      <c r="W306" s="6">
        <f t="shared" si="115"/>
        <v>1.7655080981029282E-2</v>
      </c>
      <c r="X306" s="30">
        <f t="shared" si="93"/>
        <v>648.07060473815807</v>
      </c>
      <c r="Y306">
        <f t="shared" si="94"/>
        <v>537.97207239378804</v>
      </c>
      <c r="Z306" s="49">
        <f t="shared" si="95"/>
        <v>1.0425339853632472</v>
      </c>
      <c r="AA306" s="46">
        <f t="shared" si="96"/>
        <v>1.6518222424843847</v>
      </c>
      <c r="AB306" s="46">
        <f t="shared" si="97"/>
        <v>-5.0594583811001348E-2</v>
      </c>
      <c r="AC306" s="51">
        <f>IF(R$58&gt;=AA$58,B$10,IF(K306&lt;K305,(Z306-D$10)*(1+1.25*(D$10-Z306)/MAX(Z$58:Z306)*B$10)+D$10,B$10))</f>
        <v>1.3370827491589099</v>
      </c>
      <c r="AD306" s="36">
        <f t="shared" si="98"/>
        <v>1.2538009725942787</v>
      </c>
      <c r="AE306" s="50">
        <f t="shared" si="99"/>
        <v>-0.13753862111783918</v>
      </c>
      <c r="AF306" s="46">
        <f t="shared" si="100"/>
        <v>1.7655080981029282E-2</v>
      </c>
      <c r="AG306" s="50">
        <f t="shared" si="101"/>
        <v>648.07060473815807</v>
      </c>
      <c r="AH306" s="6">
        <f t="shared" si="102"/>
        <v>7.2047010259008665E-3</v>
      </c>
      <c r="AI306" s="6"/>
      <c r="AJ306" s="6"/>
    </row>
    <row r="307" spans="1:36">
      <c r="A307" s="6">
        <f>IF(J306/A306&lt;=0.99*$B$10,IF(A306&gt;A305,IF(D$5&gt;0,$A306+($D$7-$D$3)/401,IF(J306/A306&gt;1.01*D$10,A306-($D$7-$D$3)/401,A306)),IF(D$5&lt;0,$A306+($D$7-$D$3)/401,IF(J306/A306&gt;1.01*D$10,A306-($D$7-$D$3)/401,A306))),IF(K306&gt;$B$6,IF(B$10&gt;D$10,IF(J306/A306&gt;1.01*D$10,A306-($D$7-$D$3)/401,A306),A306),IF(MAX(J$58:J306)&lt;0.99*$B$10*(A306^$K$49*(K306-A306))^(1/(1+$K$49))*($K$49^(1/(1+$K$49))),$A306+($D$7-$D$3)/401,IF(J306/A306&gt;1.01*$D$10,$A306-($D$7-$D$3)/401,A306))))</f>
        <v>516.89635286783152</v>
      </c>
      <c r="B307" s="6">
        <f t="shared" si="87"/>
        <v>650.68905860349457</v>
      </c>
      <c r="C307" s="6">
        <f t="shared" si="103"/>
        <v>0.43243380842103618</v>
      </c>
      <c r="D307" s="6">
        <f t="shared" si="104"/>
        <v>6682.721300309182</v>
      </c>
      <c r="E307" s="33">
        <f t="shared" si="88"/>
        <v>1.8068380886116252E-2</v>
      </c>
      <c r="F307" s="6">
        <f t="shared" si="89"/>
        <v>78724.550715602454</v>
      </c>
      <c r="G307" s="6">
        <f t="shared" si="90"/>
        <v>4715555.7213217048</v>
      </c>
      <c r="H307" s="33">
        <f t="shared" si="105"/>
        <v>3.026787606740603E-3</v>
      </c>
      <c r="I307" s="33">
        <f t="shared" si="106"/>
        <v>5.4082474879848814E-4</v>
      </c>
      <c r="J307" s="6">
        <f t="shared" si="107"/>
        <v>539.77919023911272</v>
      </c>
      <c r="K307" s="38">
        <f>IF(J307&lt;$B$10*(A306^$K$49*(MAX(K$58:K306)-A306))^(1/(1+$K$49))*($K$49^(1/(1+$K$49))),IF(J307/A307&gt;D$10,IF(MAX(J$58:J306)&lt;0.99*$B$10*(A306^$K$49*(K306-A306))^(1/(1+$K$49))*($K$49^(1/(1+$K$49))),MAX(K$58:K306),((J307/$B$10)^(1+$K$49)/(A307^($K$49)*$K$49))+A307),MAX(K$58:K306)),((J307/$B$10)^(1+$K$49)/(A307^($K$49)*$K$49))+A307)</f>
        <v>832.18783333870283</v>
      </c>
      <c r="L307" s="33">
        <f>IF(K307&lt;K306,AE306*(MAX(Z$58:Z306)-J306/A306)/(J306/A306/D$10-1)/(1+1*(MAX(Z$58:Z306)-J306/A306)/(J306/A306/D$10-1))+B$3-B$4,AE306*(J307/A307/B$10)/(C$27+J307/A307/B$10))</f>
        <v>-1.5841084834666671E-2</v>
      </c>
      <c r="M307" s="45">
        <f t="shared" si="108"/>
        <v>-6.5560999075988226E-3</v>
      </c>
      <c r="N307" s="46">
        <f t="shared" si="109"/>
        <v>1.061085114567031E-2</v>
      </c>
      <c r="O307" s="37"/>
      <c r="P307" s="37">
        <f t="shared" si="110"/>
        <v>3.2643580117440816E-3</v>
      </c>
      <c r="Q307" s="47">
        <f t="shared" si="91"/>
        <v>4.0547512380714875E-3</v>
      </c>
      <c r="R307" s="6">
        <f t="shared" si="111"/>
        <v>1.6012371168578403</v>
      </c>
      <c r="S307" s="6">
        <f t="shared" si="92"/>
        <v>1.5855226356170866</v>
      </c>
      <c r="T307" s="6">
        <f t="shared" si="112"/>
        <v>7.1988915659588273E-3</v>
      </c>
      <c r="U307" s="48">
        <f t="shared" si="113"/>
        <v>1.2596734063224658E-2</v>
      </c>
      <c r="V307" s="6">
        <f t="shared" si="114"/>
        <v>1.535130823801218E-2</v>
      </c>
      <c r="W307" s="6">
        <f t="shared" si="115"/>
        <v>1.7750938759998457E-2</v>
      </c>
      <c r="X307" s="30">
        <f t="shared" si="93"/>
        <v>650.68905860349457</v>
      </c>
      <c r="Y307">
        <f t="shared" si="94"/>
        <v>539.77919023911272</v>
      </c>
      <c r="Z307" s="49">
        <f t="shared" si="95"/>
        <v>1.0442696823924627</v>
      </c>
      <c r="AA307" s="46">
        <f t="shared" si="96"/>
        <v>1.6517764611685655</v>
      </c>
      <c r="AB307" s="46">
        <f t="shared" si="97"/>
        <v>-5.0539344310725154E-2</v>
      </c>
      <c r="AC307" s="51">
        <f>IF(R$58&gt;=AA$58,B$10,IF(K307&lt;K306,(Z307-D$10)*(1+1.25*(D$10-Z307)/MAX(Z$58:Z307)*B$10)+D$10,B$10))</f>
        <v>1.3370827491589099</v>
      </c>
      <c r="AD307" s="36">
        <f t="shared" si="98"/>
        <v>1.2522358423333422</v>
      </c>
      <c r="AE307" s="50">
        <f t="shared" si="99"/>
        <v>-0.13815292172574045</v>
      </c>
      <c r="AF307" s="46">
        <f t="shared" si="100"/>
        <v>1.7750938759998457E-2</v>
      </c>
      <c r="AG307" s="50">
        <f t="shared" si="101"/>
        <v>650.68905860349457</v>
      </c>
      <c r="AH307" s="6">
        <f t="shared" si="102"/>
        <v>7.1988915659588273E-3</v>
      </c>
      <c r="AI307" s="6"/>
      <c r="AJ307" s="6"/>
    </row>
    <row r="308" spans="1:36">
      <c r="A308" s="6">
        <f>IF(J307/A307&lt;=0.99*$B$10,IF(A307&gt;A306,IF(D$5&gt;0,$A307+($D$7-$D$3)/401,IF(J307/A307&gt;1.01*D$10,A307-($D$7-$D$3)/401,A307)),IF(D$5&lt;0,$A307+($D$7-$D$3)/401,IF(J307/A307&gt;1.01*D$10,A307-($D$7-$D$3)/401,A307))),IF(K307&gt;$B$6,IF(B$10&gt;D$10,IF(J307/A307&gt;1.01*D$10,A307-($D$7-$D$3)/401,A307),A307),IF(MAX(J$58:J307)&lt;0.99*$B$10*(A307^$K$49*(K307-A307))^(1/(1+$K$49))*($K$49^(1/(1+$K$49))),$A307+($D$7-$D$3)/401,IF(J307/A307&gt;1.01*$D$10,$A307-($D$7-$D$3)/401,A307))))</f>
        <v>517.76917082294369</v>
      </c>
      <c r="B308" s="6">
        <f t="shared" si="87"/>
        <v>653.30751246883108</v>
      </c>
      <c r="C308" s="6">
        <f t="shared" si="103"/>
        <v>0.43345422202427897</v>
      </c>
      <c r="D308" s="6">
        <f t="shared" si="104"/>
        <v>6729.4985479108454</v>
      </c>
      <c r="E308" s="33">
        <f t="shared" si="88"/>
        <v>1.8068271503908464E-2</v>
      </c>
      <c r="F308" s="6">
        <f t="shared" si="89"/>
        <v>78857.370839206487</v>
      </c>
      <c r="G308" s="6">
        <f t="shared" si="90"/>
        <v>4722227.5417705802</v>
      </c>
      <c r="H308" s="33">
        <f t="shared" si="105"/>
        <v>3.0344340749599024E-3</v>
      </c>
      <c r="I308" s="33">
        <f t="shared" si="106"/>
        <v>5.4413134017153016E-4</v>
      </c>
      <c r="J308" s="6">
        <f t="shared" si="107"/>
        <v>541.58508456448908</v>
      </c>
      <c r="K308" s="38">
        <f>IF(J308&lt;$B$10*(A307^$K$49*(MAX(K$58:K307)-A307))^(1/(1+$K$49))*($K$49^(1/(1+$K$49))),IF(J308/A308&gt;D$10,IF(MAX(J$58:J307)&lt;0.99*$B$10*(A307^$K$49*(K307-A307))^(1/(1+$K$49))*($K$49^(1/(1+$K$49))),MAX(K$58:K307),((J308/$B$10)^(1+$K$49)/(A308^($K$49)*$K$49))+A308),MAX(K$58:K307)),((J308/$B$10)^(1+$K$49)/(A308^($K$49)*$K$49))+A308)</f>
        <v>834.63881137806175</v>
      </c>
      <c r="L308" s="33">
        <f>IF(K308&lt;K307,AE307*(MAX(Z$58:Z307)-J307/A307)/(J307/A307/D$10-1)/(1+1*(MAX(Z$58:Z307)-J307/A307)/(J307/A307/D$10-1))+B$3-B$4,AE307*(J308/A308/B$10)/(C$27+J308/A308/B$10))</f>
        <v>-1.593512327663843E-2</v>
      </c>
      <c r="M308" s="45">
        <f t="shared" si="108"/>
        <v>-6.6029633739698619E-3</v>
      </c>
      <c r="N308" s="46">
        <f t="shared" si="109"/>
        <v>1.0641436415818382E-2</v>
      </c>
      <c r="O308" s="37"/>
      <c r="P308" s="37">
        <f t="shared" si="110"/>
        <v>3.2744809115813011E-3</v>
      </c>
      <c r="Q308" s="47">
        <f t="shared" si="91"/>
        <v>4.0384730418485202E-3</v>
      </c>
      <c r="R308" s="6">
        <f t="shared" si="111"/>
        <v>1.6012469729468783</v>
      </c>
      <c r="S308" s="6">
        <f t="shared" si="92"/>
        <v>1.5855322340983991</v>
      </c>
      <c r="T308" s="6">
        <f t="shared" si="112"/>
        <v>7.1928377379674672E-3</v>
      </c>
      <c r="U308" s="48">
        <f t="shared" si="113"/>
        <v>1.2688972836641086E-2</v>
      </c>
      <c r="V308" s="6">
        <f t="shared" si="114"/>
        <v>1.5449448459809494E-2</v>
      </c>
      <c r="W308" s="6">
        <f t="shared" si="115"/>
        <v>1.7847061039131983E-2</v>
      </c>
      <c r="X308" s="30">
        <f t="shared" si="93"/>
        <v>653.30751246883108</v>
      </c>
      <c r="Y308">
        <f t="shared" si="94"/>
        <v>541.58508456448908</v>
      </c>
      <c r="Z308" s="49">
        <f t="shared" si="95"/>
        <v>1.0459971645351003</v>
      </c>
      <c r="AA308" s="46">
        <f t="shared" si="96"/>
        <v>1.6517307583583778</v>
      </c>
      <c r="AB308" s="46">
        <f t="shared" si="97"/>
        <v>-5.0483785411499449E-2</v>
      </c>
      <c r="AC308" s="51">
        <f>IF(R$58&gt;=AA$58,B$10,IF(K308&lt;K307,(Z308-D$10)*(1+1.25*(D$10-Z308)/MAX(Z$58:Z308)*B$10)+D$10,B$10))</f>
        <v>1.3370827491589099</v>
      </c>
      <c r="AD308" s="36">
        <f t="shared" si="98"/>
        <v>1.2506794502582383</v>
      </c>
      <c r="AE308" s="50">
        <f t="shared" si="99"/>
        <v>-0.13876981601846594</v>
      </c>
      <c r="AF308" s="46">
        <f t="shared" si="100"/>
        <v>1.7847061039131983E-2</v>
      </c>
      <c r="AG308" s="50">
        <f t="shared" si="101"/>
        <v>653.30751246883108</v>
      </c>
      <c r="AH308" s="6">
        <f t="shared" si="102"/>
        <v>7.1928377379674672E-3</v>
      </c>
      <c r="AI308" s="6"/>
      <c r="AJ308" s="6"/>
    </row>
    <row r="309" spans="1:36">
      <c r="A309" s="6">
        <f>IF(J308/A308&lt;=0.99*$B$10,IF(A308&gt;A307,IF(D$5&gt;0,$A308+($D$7-$D$3)/401,IF(J308/A308&gt;1.01*D$10,A308-($D$7-$D$3)/401,A308)),IF(D$5&lt;0,$A308+($D$7-$D$3)/401,IF(J308/A308&gt;1.01*D$10,A308-($D$7-$D$3)/401,A308))),IF(K308&gt;$B$6,IF(B$10&gt;D$10,IF(J308/A308&gt;1.01*D$10,A308-($D$7-$D$3)/401,A308),A308),IF(MAX(J$58:J308)&lt;0.99*$B$10*(A308^$K$49*(K308-A308))^(1/(1+$K$49))*($K$49^(1/(1+$K$49))),$A308+($D$7-$D$3)/401,IF(J308/A308&gt;1.01*$D$10,$A308-($D$7-$D$3)/401,A308))))</f>
        <v>518.64198877805586</v>
      </c>
      <c r="B309" s="6">
        <f t="shared" si="87"/>
        <v>655.92596633416758</v>
      </c>
      <c r="C309" s="6">
        <f t="shared" si="103"/>
        <v>0.43446797067800053</v>
      </c>
      <c r="D309" s="6">
        <f t="shared" si="104"/>
        <v>6776.3419589192899</v>
      </c>
      <c r="E309" s="33">
        <f t="shared" si="88"/>
        <v>1.8068157711279564E-2</v>
      </c>
      <c r="F309" s="6">
        <f t="shared" si="89"/>
        <v>78990.190962810506</v>
      </c>
      <c r="G309" s="6">
        <f t="shared" si="90"/>
        <v>4728899.3622194594</v>
      </c>
      <c r="H309" s="33">
        <f t="shared" si="105"/>
        <v>3.0420625391099384E-3</v>
      </c>
      <c r="I309" s="33">
        <f t="shared" si="106"/>
        <v>5.4743793016492415E-4</v>
      </c>
      <c r="J309" s="6">
        <f t="shared" si="107"/>
        <v>543.38976644372804</v>
      </c>
      <c r="K309" s="38">
        <f>IF(J309&lt;$B$10*(A308^$K$49*(MAX(K$58:K308)-A308))^(1/(1+$K$49))*($K$49^(1/(1+$K$49))),IF(J309/A309&gt;D$10,IF(MAX(J$58:J308)&lt;0.99*$B$10*(A308^$K$49*(K308-A308))^(1/(1+$K$49))*($K$49^(1/(1+$K$49))),MAX(K$58:K308),((J309/$B$10)^(1+$K$49)/(A309^($K$49)*$K$49))+A309),MAX(K$58:K308)),((J309/$B$10)^(1+$K$49)/(A309^($K$49)*$K$49))+A309)</f>
        <v>837.09009104357665</v>
      </c>
      <c r="L309" s="33">
        <f>IF(K309&lt;K308,AE308*(MAX(Z$58:Z308)-J308/A308)/(J308/A308/D$10-1)/(1+1*(MAX(Z$58:Z308)-J308/A308)/(J308/A308/D$10-1))+B$3-B$4,AE308*(J309/A309/B$10)/(C$27+J309/A309/B$10))</f>
        <v>-1.6029549180894928E-2</v>
      </c>
      <c r="M309" s="45">
        <f t="shared" si="108"/>
        <v>-6.6499720820176553E-3</v>
      </c>
      <c r="N309" s="46">
        <f t="shared" si="109"/>
        <v>1.0671935749154577E-2</v>
      </c>
      <c r="O309" s="37"/>
      <c r="P309" s="37">
        <f t="shared" si="110"/>
        <v>3.2845867613343839E-3</v>
      </c>
      <c r="Q309" s="47">
        <f t="shared" si="91"/>
        <v>4.021963667136922E-3</v>
      </c>
      <c r="R309" s="6">
        <f t="shared" si="111"/>
        <v>1.6012572265718343</v>
      </c>
      <c r="S309" s="6">
        <f t="shared" si="92"/>
        <v>1.5855422197252684</v>
      </c>
      <c r="T309" s="6">
        <f t="shared" si="112"/>
        <v>7.1865397727450455E-3</v>
      </c>
      <c r="U309" s="48">
        <f t="shared" si="113"/>
        <v>1.2781584229322985E-2</v>
      </c>
      <c r="V309" s="6">
        <f t="shared" si="114"/>
        <v>1.5547936900058431E-2</v>
      </c>
      <c r="W309" s="6">
        <f t="shared" si="115"/>
        <v>1.7943450157640112E-2</v>
      </c>
      <c r="X309" s="30">
        <f t="shared" si="93"/>
        <v>655.92596633416758</v>
      </c>
      <c r="Y309">
        <f t="shared" si="94"/>
        <v>543.38976644372804</v>
      </c>
      <c r="Z309" s="49">
        <f t="shared" si="95"/>
        <v>1.0477164946169881</v>
      </c>
      <c r="AA309" s="46">
        <f t="shared" si="96"/>
        <v>1.6516851337872016</v>
      </c>
      <c r="AB309" s="46">
        <f t="shared" si="97"/>
        <v>-5.0427907215367274E-2</v>
      </c>
      <c r="AC309" s="51">
        <f>IF(R$58&gt;=AA$58,B$10,IF(K309&lt;K308,(Z309-D$10)*(1+1.25*(D$10-Z309)/MAX(Z$58:Z309)*B$10)+D$10,B$10))</f>
        <v>1.3370827491589099</v>
      </c>
      <c r="AD309" s="36">
        <f t="shared" si="98"/>
        <v>1.249131725542767</v>
      </c>
      <c r="AE309" s="50">
        <f t="shared" si="99"/>
        <v>-0.13938932433109216</v>
      </c>
      <c r="AF309" s="46">
        <f t="shared" si="100"/>
        <v>1.7943450157640112E-2</v>
      </c>
      <c r="AG309" s="50">
        <f t="shared" si="101"/>
        <v>655.92596633416758</v>
      </c>
      <c r="AH309" s="6">
        <f t="shared" si="102"/>
        <v>7.1865397727450455E-3</v>
      </c>
      <c r="AI309" s="6"/>
      <c r="AJ309" s="6"/>
    </row>
    <row r="310" spans="1:36">
      <c r="A310" s="6">
        <f>IF(J309/A309&lt;=0.99*$B$10,IF(A309&gt;A308,IF(D$5&gt;0,$A309+($D$7-$D$3)/401,IF(J309/A309&gt;1.01*D$10,A309-($D$7-$D$3)/401,A309)),IF(D$5&lt;0,$A309+($D$7-$D$3)/401,IF(J309/A309&gt;1.01*D$10,A309-($D$7-$D$3)/401,A309))),IF(K309&gt;$B$6,IF(B$10&gt;D$10,IF(J309/A309&gt;1.01*D$10,A309-($D$7-$D$3)/401,A309),A309),IF(MAX(J$58:J309)&lt;0.99*$B$10*(A309^$K$49*(K309-A309))^(1/(1+$K$49))*($K$49^(1/(1+$K$49))),$A309+($D$7-$D$3)/401,IF(J309/A309&gt;1.01*$D$10,$A309-($D$7-$D$3)/401,A309))))</f>
        <v>519.51480673316803</v>
      </c>
      <c r="B310" s="6">
        <f t="shared" si="87"/>
        <v>658.54442019950409</v>
      </c>
      <c r="C310" s="6">
        <f t="shared" si="103"/>
        <v>0.43547511273674461</v>
      </c>
      <c r="D310" s="6">
        <f t="shared" si="104"/>
        <v>6823.2509503079509</v>
      </c>
      <c r="E310" s="33">
        <f t="shared" si="88"/>
        <v>1.8068039512300474E-2</v>
      </c>
      <c r="F310" s="6">
        <f t="shared" si="89"/>
        <v>79123.011086414539</v>
      </c>
      <c r="G310" s="6">
        <f t="shared" si="90"/>
        <v>4735571.1826683367</v>
      </c>
      <c r="H310" s="33">
        <f t="shared" si="105"/>
        <v>3.0496731059274939E-3</v>
      </c>
      <c r="I310" s="33">
        <f t="shared" si="106"/>
        <v>5.5074447768585684E-4</v>
      </c>
      <c r="J310" s="6">
        <f t="shared" si="107"/>
        <v>545.19324682248987</v>
      </c>
      <c r="K310" s="38">
        <f>IF(J310&lt;$B$10*(A309^$K$49*(MAX(K$58:K309)-A309))^(1/(1+$K$49))*($K$49^(1/(1+$K$49))),IF(J310/A310&gt;D$10,IF(MAX(J$58:J309)&lt;0.99*$B$10*(A309^$K$49*(K309-A309))^(1/(1+$K$49))*($K$49^(1/(1+$K$49))),MAX(K$58:K309),((J310/$B$10)^(1+$K$49)/(A310^($K$49)*$K$49))+A310),MAX(K$58:K309)),((J310/$B$10)^(1+$K$49)/(A310^($K$49)*$K$49))+A310)</f>
        <v>839.54166953000436</v>
      </c>
      <c r="L310" s="33">
        <f>IF(K310&lt;K309,AE309*(MAX(Z$58:Z309)-J309/A309)/(J309/A309/D$10-1)/(1+1*(MAX(Z$58:Z309)-J309/A309)/(J309/A309/D$10-1))+B$3-B$4,AE309*(J310/A310/B$10)/(C$27+J310/A310/B$10))</f>
        <v>-1.6124365590236951E-2</v>
      </c>
      <c r="M310" s="45">
        <f t="shared" si="108"/>
        <v>-6.6971263215088563E-3</v>
      </c>
      <c r="N310" s="46">
        <f t="shared" si="109"/>
        <v>1.0702349602522266E-2</v>
      </c>
      <c r="O310" s="37"/>
      <c r="P310" s="37">
        <f t="shared" si="110"/>
        <v>3.2946756183419501E-3</v>
      </c>
      <c r="Q310" s="47">
        <f t="shared" si="91"/>
        <v>4.0052232810134101E-3</v>
      </c>
      <c r="R310" s="6">
        <f t="shared" si="111"/>
        <v>1.601267877380899</v>
      </c>
      <c r="S310" s="6">
        <f t="shared" si="92"/>
        <v>1.5855525921550804</v>
      </c>
      <c r="T310" s="6">
        <f t="shared" si="112"/>
        <v>7.1799978909314272E-3</v>
      </c>
      <c r="U310" s="48">
        <f t="shared" si="113"/>
        <v>1.28745704690559E-2</v>
      </c>
      <c r="V310" s="6">
        <f t="shared" si="114"/>
        <v>1.5646775850864984E-2</v>
      </c>
      <c r="W310" s="6">
        <f t="shared" si="115"/>
        <v>1.804010848117546E-2</v>
      </c>
      <c r="X310" s="30">
        <f t="shared" si="93"/>
        <v>658.54442019950409</v>
      </c>
      <c r="Y310">
        <f t="shared" si="94"/>
        <v>545.19324682248987</v>
      </c>
      <c r="Z310" s="49">
        <f t="shared" si="95"/>
        <v>1.0494277347950753</v>
      </c>
      <c r="AA310" s="46">
        <f t="shared" si="96"/>
        <v>1.6516395871897684</v>
      </c>
      <c r="AB310" s="46">
        <f t="shared" si="97"/>
        <v>-5.0371709808869403E-2</v>
      </c>
      <c r="AC310" s="51">
        <f>IF(R$58&gt;=AA$58,B$10,IF(K310&lt;K309,(Z310-D$10)*(1+1.25*(D$10-Z310)/MAX(Z$58:Z310)*B$10)+D$10,B$10))</f>
        <v>1.3370827491589099</v>
      </c>
      <c r="AD310" s="36">
        <f t="shared" si="98"/>
        <v>1.247592598073656</v>
      </c>
      <c r="AE310" s="50">
        <f t="shared" si="99"/>
        <v>-0.14001146725065358</v>
      </c>
      <c r="AF310" s="46">
        <f t="shared" si="100"/>
        <v>1.804010848117546E-2</v>
      </c>
      <c r="AG310" s="50">
        <f t="shared" si="101"/>
        <v>658.54442019950409</v>
      </c>
      <c r="AH310" s="6">
        <f t="shared" si="102"/>
        <v>7.1799978909314272E-3</v>
      </c>
      <c r="AI310" s="6"/>
      <c r="AJ310" s="6"/>
    </row>
    <row r="311" spans="1:36">
      <c r="A311" s="6">
        <f>IF(J310/A310&lt;=0.99*$B$10,IF(A310&gt;A309,IF(D$5&gt;0,$A310+($D$7-$D$3)/401,IF(J310/A310&gt;1.01*D$10,A310-($D$7-$D$3)/401,A310)),IF(D$5&lt;0,$A310+($D$7-$D$3)/401,IF(J310/A310&gt;1.01*D$10,A310-($D$7-$D$3)/401,A310))),IF(K310&gt;$B$6,IF(B$10&gt;D$10,IF(J310/A310&gt;1.01*D$10,A310-($D$7-$D$3)/401,A310),A310),IF(MAX(J$58:J310)&lt;0.99*$B$10*(A310^$K$49*(K310-A310))^(1/(1+$K$49))*($K$49^(1/(1+$K$49))),$A310+($D$7-$D$3)/401,IF(J310/A310&gt;1.01*$D$10,$A310-($D$7-$D$3)/401,A310))))</f>
        <v>520.3876246882802</v>
      </c>
      <c r="B311" s="6">
        <f t="shared" si="87"/>
        <v>661.16287406484059</v>
      </c>
      <c r="C311" s="6">
        <f t="shared" si="103"/>
        <v>0.43647570608653335</v>
      </c>
      <c r="D311" s="6">
        <f t="shared" si="104"/>
        <v>6870.2249459511768</v>
      </c>
      <c r="E311" s="33">
        <f t="shared" si="88"/>
        <v>1.8067916910861341E-2</v>
      </c>
      <c r="F311" s="6">
        <f t="shared" si="89"/>
        <v>79255.831210018558</v>
      </c>
      <c r="G311" s="6">
        <f t="shared" si="90"/>
        <v>4742243.003117213</v>
      </c>
      <c r="H311" s="33">
        <f t="shared" si="105"/>
        <v>3.0572658810790118E-3</v>
      </c>
      <c r="I311" s="33">
        <f t="shared" si="106"/>
        <v>5.540509423009488E-4</v>
      </c>
      <c r="J311" s="6">
        <f t="shared" si="107"/>
        <v>546.99553651996052</v>
      </c>
      <c r="K311" s="38">
        <f>IF(J311&lt;$B$10*(A310^$K$49*(MAX(K$58:K310)-A310))^(1/(1+$K$49))*($K$49^(1/(1+$K$49))),IF(J311/A311&gt;D$10,IF(MAX(J$58:J310)&lt;0.99*$B$10*(A310^$K$49*(K310-A310))^(1/(1+$K$49))*($K$49^(1/(1+$K$49))),MAX(K$58:K310),((J311/$B$10)^(1+$K$49)/(A311^($K$49)*$K$49))+A311),MAX(K$58:K310)),((J311/$B$10)^(1+$K$49)/(A311^($K$49)*$K$49))+A311)</f>
        <v>841.99354408131353</v>
      </c>
      <c r="L311" s="33">
        <f>IF(K311&lt;K310,AE310*(MAX(Z$58:Z310)-J310/A310)/(J310/A310/D$10-1)/(1+1*(MAX(Z$58:Z310)-J310/A310)/(J310/A310/D$10-1))+B$3-B$4,AE310*(J311/A311/B$10)/(C$27+J311/A311/B$10))</f>
        <v>-1.6219575583176184E-2</v>
      </c>
      <c r="M311" s="45">
        <f t="shared" si="108"/>
        <v>-6.7444263890703527E-3</v>
      </c>
      <c r="N311" s="46">
        <f t="shared" si="109"/>
        <v>1.0732678429569369E-2</v>
      </c>
      <c r="O311" s="37"/>
      <c r="P311" s="37">
        <f t="shared" si="110"/>
        <v>3.3047475396538652E-3</v>
      </c>
      <c r="Q311" s="47">
        <f t="shared" si="91"/>
        <v>3.9882520404990159E-3</v>
      </c>
      <c r="R311" s="6">
        <f t="shared" si="111"/>
        <v>1.6012789250391137</v>
      </c>
      <c r="S311" s="6">
        <f t="shared" si="92"/>
        <v>1.5855633510616314</v>
      </c>
      <c r="T311" s="6">
        <f t="shared" si="112"/>
        <v>7.1732123029892595E-3</v>
      </c>
      <c r="U311" s="48">
        <f t="shared" si="113"/>
        <v>1.2967933815410511E-2</v>
      </c>
      <c r="V311" s="6">
        <f t="shared" si="114"/>
        <v>1.5745967634512043E-2</v>
      </c>
      <c r="W311" s="6">
        <f t="shared" si="115"/>
        <v>1.8137038402175131E-2</v>
      </c>
      <c r="X311" s="30">
        <f t="shared" si="93"/>
        <v>661.16287406484059</v>
      </c>
      <c r="Y311">
        <f t="shared" si="94"/>
        <v>546.99553651996052</v>
      </c>
      <c r="Z311" s="49">
        <f t="shared" si="95"/>
        <v>1.0511309465662617</v>
      </c>
      <c r="AA311" s="46">
        <f t="shared" si="96"/>
        <v>1.6515941183021532</v>
      </c>
      <c r="AB311" s="46">
        <f t="shared" si="97"/>
        <v>-5.0315193263039459E-2</v>
      </c>
      <c r="AC311" s="51">
        <f>IF(R$58&gt;=AA$58,B$10,IF(K311&lt;K310,(Z311-D$10)*(1+1.25*(D$10-Z311)/MAX(Z$58:Z311)*B$10)+D$10,B$10))</f>
        <v>1.3370827491589099</v>
      </c>
      <c r="AD311" s="36">
        <f t="shared" si="98"/>
        <v>1.2460619984429795</v>
      </c>
      <c r="AE311" s="50">
        <f t="shared" si="99"/>
        <v>-0.14063626561954298</v>
      </c>
      <c r="AF311" s="46">
        <f t="shared" si="100"/>
        <v>1.8137038402175131E-2</v>
      </c>
      <c r="AG311" s="50">
        <f t="shared" si="101"/>
        <v>661.16287406484059</v>
      </c>
      <c r="AH311" s="6">
        <f t="shared" si="102"/>
        <v>7.1732123029892595E-3</v>
      </c>
      <c r="AI311" s="6"/>
      <c r="AJ311" s="6"/>
    </row>
    <row r="312" spans="1:36">
      <c r="A312" s="6">
        <f>IF(J311/A311&lt;=0.99*$B$10,IF(A311&gt;A310,IF(D$5&gt;0,$A311+($D$7-$D$3)/401,IF(J311/A311&gt;1.01*D$10,A311-($D$7-$D$3)/401,A311)),IF(D$5&lt;0,$A311+($D$7-$D$3)/401,IF(J311/A311&gt;1.01*D$10,A311-($D$7-$D$3)/401,A311))),IF(K311&gt;$B$6,IF(B$10&gt;D$10,IF(J311/A311&gt;1.01*D$10,A311-($D$7-$D$3)/401,A311),A311),IF(MAX(J$58:J311)&lt;0.99*$B$10*(A311^$K$49*(K311-A311))^(1/(1+$K$49))*($K$49^(1/(1+$K$49))),$A311+($D$7-$D$3)/401,IF(J311/A311&gt;1.01*$D$10,$A311-($D$7-$D$3)/401,A311))))</f>
        <v>521.26044264339237</v>
      </c>
      <c r="B312" s="6">
        <f t="shared" si="87"/>
        <v>663.7813279301771</v>
      </c>
      <c r="C312" s="6">
        <f t="shared" si="103"/>
        <v>0.43746980814412856</v>
      </c>
      <c r="D312" s="6">
        <f t="shared" si="104"/>
        <v>6917.2633765339506</v>
      </c>
      <c r="E312" s="33">
        <f t="shared" si="88"/>
        <v>1.8067789910671591E-2</v>
      </c>
      <c r="F312" s="6">
        <f t="shared" si="89"/>
        <v>79388.651333622591</v>
      </c>
      <c r="G312" s="6">
        <f t="shared" si="90"/>
        <v>4748914.8235660912</v>
      </c>
      <c r="H312" s="33">
        <f t="shared" si="105"/>
        <v>3.0648409691747358E-3</v>
      </c>
      <c r="I312" s="33">
        <f t="shared" si="106"/>
        <v>5.5735728422619767E-4</v>
      </c>
      <c r="J312" s="6">
        <f t="shared" si="107"/>
        <v>548.79664623050769</v>
      </c>
      <c r="K312" s="38">
        <f>IF(J312&lt;$B$10*(A311^$K$49*(MAX(K$58:K311)-A311))^(1/(1+$K$49))*($K$49^(1/(1+$K$49))),IF(J312/A312&gt;D$10,IF(MAX(J$58:J311)&lt;0.99*$B$10*(A311^$K$49*(K311-A311))^(1/(1+$K$49))*($K$49^(1/(1+$K$49))),MAX(K$58:K311),((J312/$B$10)^(1+$K$49)/(A312^($K$49)*$K$49))+A312),MAX(K$58:K311)),((J312/$B$10)^(1+$K$49)/(A312^($K$49)*$K$49))+A312)</f>
        <v>844.44571198949893</v>
      </c>
      <c r="L312" s="33">
        <f>IF(K312&lt;K311,AE311*(MAX(Z$58:Z311)-J311/A311)/(J311/A311/D$10-1)/(1+1*(MAX(Z$58:Z311)-J311/A311)/(J311/A311/D$10-1))+B$3-B$4,AE311*(J312/A312/B$10)/(C$27+J312/A312/B$10))</f>
        <v>-1.6315182274457784E-2</v>
      </c>
      <c r="M312" s="45">
        <f t="shared" si="108"/>
        <v>-6.7918725882092808E-3</v>
      </c>
      <c r="N312" s="46">
        <f t="shared" si="109"/>
        <v>1.0762922680767062E-2</v>
      </c>
      <c r="O312" s="37"/>
      <c r="P312" s="37">
        <f t="shared" si="110"/>
        <v>3.3148025820331751E-3</v>
      </c>
      <c r="Q312" s="47">
        <f t="shared" si="91"/>
        <v>3.9710500925577812E-3</v>
      </c>
      <c r="R312" s="6">
        <f t="shared" si="111"/>
        <v>1.6012903692283693</v>
      </c>
      <c r="S312" s="6">
        <f t="shared" si="92"/>
        <v>1.5855744961351266</v>
      </c>
      <c r="T312" s="6">
        <f t="shared" si="112"/>
        <v>7.1661832092051875E-3</v>
      </c>
      <c r="U312" s="48">
        <f t="shared" si="113"/>
        <v>1.3061676560085297E-2</v>
      </c>
      <c r="V312" s="6">
        <f t="shared" si="114"/>
        <v>1.584551460380965E-2</v>
      </c>
      <c r="W312" s="6">
        <f t="shared" si="115"/>
        <v>1.8234242340211378E-2</v>
      </c>
      <c r="X312" s="30">
        <f t="shared" si="93"/>
        <v>663.7813279301771</v>
      </c>
      <c r="Y312">
        <f t="shared" si="94"/>
        <v>548.79664623050769</v>
      </c>
      <c r="Z312" s="49">
        <f t="shared" si="95"/>
        <v>1.0528261907761023</v>
      </c>
      <c r="AA312" s="46">
        <f t="shared" si="96"/>
        <v>1.6515487268617659</v>
      </c>
      <c r="AB312" s="46">
        <f t="shared" si="97"/>
        <v>-5.0258357633396589E-2</v>
      </c>
      <c r="AC312" s="51">
        <f>IF(R$58&gt;=AA$58,B$10,IF(K312&lt;K311,(Z312-D$10)*(1+1.25*(D$10-Z312)/MAX(Z$58:Z312)*B$10)+D$10,B$10))</f>
        <v>1.3370827491589099</v>
      </c>
      <c r="AD312" s="36">
        <f t="shared" si="98"/>
        <v>1.2445398579406277</v>
      </c>
      <c r="AE312" s="50">
        <f t="shared" si="99"/>
        <v>-0.14126374053898588</v>
      </c>
      <c r="AF312" s="46">
        <f t="shared" si="100"/>
        <v>1.8234242340211378E-2</v>
      </c>
      <c r="AG312" s="50">
        <f t="shared" si="101"/>
        <v>663.7813279301771</v>
      </c>
      <c r="AH312" s="6">
        <f t="shared" si="102"/>
        <v>7.1661832092051875E-3</v>
      </c>
      <c r="AI312" s="6"/>
      <c r="AJ312" s="6"/>
    </row>
    <row r="313" spans="1:36">
      <c r="A313" s="6">
        <f>IF(J312/A312&lt;=0.99*$B$10,IF(A312&gt;A311,IF(D$5&gt;0,$A312+($D$7-$D$3)/401,IF(J312/A312&gt;1.01*D$10,A312-($D$7-$D$3)/401,A312)),IF(D$5&lt;0,$A312+($D$7-$D$3)/401,IF(J312/A312&gt;1.01*D$10,A312-($D$7-$D$3)/401,A312))),IF(K312&gt;$B$6,IF(B$10&gt;D$10,IF(J312/A312&gt;1.01*D$10,A312-($D$7-$D$3)/401,A312),A312),IF(MAX(J$58:J312)&lt;0.99*$B$10*(A312^$K$49*(K312-A312))^(1/(1+$K$49))*($K$49^(1/(1+$K$49))),$A312+($D$7-$D$3)/401,IF(J312/A312&gt;1.01*$D$10,$A312-($D$7-$D$3)/401,A312))))</f>
        <v>522.13326059850453</v>
      </c>
      <c r="B313" s="6">
        <f t="shared" si="87"/>
        <v>666.3997817955136</v>
      </c>
      <c r="C313" s="6">
        <f t="shared" si="103"/>
        <v>0.43845747585651734</v>
      </c>
      <c r="D313" s="6">
        <f t="shared" si="104"/>
        <v>6964.3656794627077</v>
      </c>
      <c r="E313" s="33">
        <f t="shared" si="88"/>
        <v>1.806765851525987E-2</v>
      </c>
      <c r="F313" s="6">
        <f t="shared" si="89"/>
        <v>79521.471457226609</v>
      </c>
      <c r="G313" s="6">
        <f t="shared" si="90"/>
        <v>4755586.6440149685</v>
      </c>
      <c r="H313" s="33">
        <f t="shared" si="105"/>
        <v>3.0723984737826477E-3</v>
      </c>
      <c r="I313" s="33">
        <f t="shared" si="106"/>
        <v>5.6066346431706926E-4</v>
      </c>
      <c r="J313" s="6">
        <f t="shared" si="107"/>
        <v>550.59658652531698</v>
      </c>
      <c r="K313" s="38">
        <f>IF(J313&lt;$B$10*(A312^$K$49*(MAX(K$58:K312)-A312))^(1/(1+$K$49))*($K$49^(1/(1+$K$49))),IF(J313/A313&gt;D$10,IF(MAX(J$58:J312)&lt;0.99*$B$10*(A312^$K$49*(K312-A312))^(1/(1+$K$49))*($K$49^(1/(1+$K$49))),MAX(K$58:K312),((J313/$B$10)^(1+$K$49)/(A313^($K$49)*$K$49))+A313),MAX(K$58:K312)),((J313/$B$10)^(1+$K$49)/(A313^($K$49)*$K$49))+A313)</f>
        <v>846.89817059342727</v>
      </c>
      <c r="L313" s="33">
        <f>IF(K313&lt;K312,AE312*(MAX(Z$58:Z312)-J312/A312)/(J312/A312/D$10-1)/(1+1*(MAX(Z$58:Z312)-J312/A312)/(J312/A312/D$10-1))+B$3-B$4,AE312*(J313/A313/B$10)/(C$27+J313/A313/B$10))</f>
        <v>-1.6411188815593124E-2</v>
      </c>
      <c r="M313" s="45">
        <f t="shared" si="108"/>
        <v>-6.8394652293344311E-3</v>
      </c>
      <c r="N313" s="46">
        <f t="shared" si="109"/>
        <v>1.0793082803428698E-2</v>
      </c>
      <c r="O313" s="37"/>
      <c r="P313" s="37">
        <f t="shared" si="110"/>
        <v>3.3248408019580251E-3</v>
      </c>
      <c r="Q313" s="47">
        <f t="shared" si="91"/>
        <v>3.9536175740942665E-3</v>
      </c>
      <c r="R313" s="6">
        <f t="shared" si="111"/>
        <v>1.6013022096474065</v>
      </c>
      <c r="S313" s="6">
        <f t="shared" si="92"/>
        <v>1.5855860270821807</v>
      </c>
      <c r="T313" s="6">
        <f t="shared" si="112"/>
        <v>7.1589107996891475E-3</v>
      </c>
      <c r="U313" s="48">
        <f t="shared" si="113"/>
        <v>1.3155801027258083E-2</v>
      </c>
      <c r="V313" s="6">
        <f t="shared" si="114"/>
        <v>1.5945419142453801E-2</v>
      </c>
      <c r="W313" s="6">
        <f t="shared" si="115"/>
        <v>1.8331722742350183E-2</v>
      </c>
      <c r="X313" s="30">
        <f t="shared" si="93"/>
        <v>666.3997817955136</v>
      </c>
      <c r="Y313">
        <f t="shared" si="94"/>
        <v>550.59658652531698</v>
      </c>
      <c r="Z313" s="49">
        <f t="shared" si="95"/>
        <v>1.0545135276273836</v>
      </c>
      <c r="AA313" s="46">
        <f t="shared" si="96"/>
        <v>1.6515034126073398</v>
      </c>
      <c r="AB313" s="46">
        <f t="shared" si="97"/>
        <v>-5.0201202959933244E-2</v>
      </c>
      <c r="AC313" s="51">
        <f>IF(R$58&gt;=AA$58,B$10,IF(K313&lt;K312,(Z313-D$10)*(1+1.25*(D$10-Z313)/MAX(Z$58:Z313)*B$10)+D$10,B$10))</f>
        <v>1.3370827491589099</v>
      </c>
      <c r="AD313" s="36">
        <f t="shared" si="98"/>
        <v>1.2430261085468304</v>
      </c>
      <c r="AE313" s="50">
        <f t="shared" si="99"/>
        <v>-0.14189391337258508</v>
      </c>
      <c r="AF313" s="46">
        <f t="shared" si="100"/>
        <v>1.8331722742350183E-2</v>
      </c>
      <c r="AG313" s="50">
        <f t="shared" si="101"/>
        <v>666.3997817955136</v>
      </c>
      <c r="AH313" s="6">
        <f t="shared" si="102"/>
        <v>7.1589107996891475E-3</v>
      </c>
      <c r="AI313" s="6"/>
      <c r="AJ313" s="6"/>
    </row>
    <row r="314" spans="1:36">
      <c r="A314" s="6">
        <f>IF(J313/A313&lt;=0.99*$B$10,IF(A313&gt;A312,IF(D$5&gt;0,$A313+($D$7-$D$3)/401,IF(J313/A313&gt;1.01*D$10,A313-($D$7-$D$3)/401,A313)),IF(D$5&lt;0,$A313+($D$7-$D$3)/401,IF(J313/A313&gt;1.01*D$10,A313-($D$7-$D$3)/401,A313))),IF(K313&gt;$B$6,IF(B$10&gt;D$10,IF(J313/A313&gt;1.01*D$10,A313-($D$7-$D$3)/401,A313),A313),IF(MAX(J$58:J313)&lt;0.99*$B$10*(A313^$K$49*(K313-A313))^(1/(1+$K$49))*($K$49^(1/(1+$K$49))),$A313+($D$7-$D$3)/401,IF(J313/A313&gt;1.01*$D$10,$A313-($D$7-$D$3)/401,A313))))</f>
        <v>523.0060785536167</v>
      </c>
      <c r="B314" s="6">
        <f t="shared" ref="B314:B377" si="116">$D$4+(A314-$D$3)*$D$5</f>
        <v>669.01823566085011</v>
      </c>
      <c r="C314" s="6">
        <f t="shared" si="103"/>
        <v>0.43943876570061408</v>
      </c>
      <c r="D314" s="6">
        <f t="shared" si="104"/>
        <v>7011.5312987772768</v>
      </c>
      <c r="E314" s="33">
        <f t="shared" ref="E314:E377" si="117">(1/$C$16)*($C$12/100)/S314</f>
        <v>1.8067522727974045E-2</v>
      </c>
      <c r="F314" s="6">
        <f t="shared" ref="F314:F377" si="118">3*(1-2*$B$9)*(A315+A314)/(4*(1+$B$9)*$B$4)</f>
        <v>79654.291580830642</v>
      </c>
      <c r="G314" s="6">
        <f t="shared" ref="G314:G377" si="119">$C$18*$C$17*(A314+100)/100/(2*(1+$C$19))*1000</f>
        <v>4762258.4644638468</v>
      </c>
      <c r="H314" s="33">
        <f t="shared" si="105"/>
        <v>3.0799384974422033E-3</v>
      </c>
      <c r="I314" s="33">
        <f t="shared" si="106"/>
        <v>5.6396944405873639E-4</v>
      </c>
      <c r="J314" s="6">
        <f t="shared" si="107"/>
        <v>552.39536785400742</v>
      </c>
      <c r="K314" s="38">
        <f>IF(J314&lt;$B$10*(A313^$K$49*(MAX(K$58:K313)-A313))^(1/(1+$K$49))*($K$49^(1/(1+$K$49))),IF(J314/A314&gt;D$10,IF(MAX(J$58:J313)&lt;0.99*$B$10*(A313^$K$49*(K313-A313))^(1/(1+$K$49))*($K$49^(1/(1+$K$49))),MAX(K$58:K313),((J314/$B$10)^(1+$K$49)/(A314^($K$49)*$K$49))+A314),MAX(K$58:K313)),((J314/$B$10)^(1+$K$49)/(A314^($K$49)*$K$49))+A314)</f>
        <v>849.35091727771726</v>
      </c>
      <c r="L314" s="33">
        <f>IF(K314&lt;K313,AE313*(MAX(Z$58:Z313)-J313/A313)/(J313/A313/D$10-1)/(1+1*(MAX(Z$58:Z313)-J313/A313)/(J313/A313/D$10-1))+B$3-B$4,AE313*(J314/A314/B$10)/(C$27+J314/A314/B$10))</f>
        <v>-1.6507598395402355E-2</v>
      </c>
      <c r="M314" s="45">
        <f t="shared" si="108"/>
        <v>-6.8872046297791256E-3</v>
      </c>
      <c r="N314" s="46">
        <f t="shared" si="109"/>
        <v>1.0823159241728959E-2</v>
      </c>
      <c r="O314" s="37"/>
      <c r="P314" s="37">
        <f t="shared" si="110"/>
        <v>3.3348622556235649E-3</v>
      </c>
      <c r="Q314" s="47">
        <f t="shared" ref="Q314:Q377" si="120">M314+N314</f>
        <v>3.935954611949833E-3</v>
      </c>
      <c r="R314" s="6">
        <f t="shared" si="111"/>
        <v>1.6013144460118189</v>
      </c>
      <c r="S314" s="6">
        <f t="shared" ref="S314:S377" si="121">$C$21*(R314-1)+1</f>
        <v>1.585597943625821</v>
      </c>
      <c r="T314" s="6">
        <f t="shared" si="112"/>
        <v>7.1513952543722972E-3</v>
      </c>
      <c r="U314" s="48">
        <f t="shared" si="113"/>
        <v>1.3250309573946765E-2</v>
      </c>
      <c r="V314" s="6">
        <f t="shared" si="114"/>
        <v>1.6045683665394047E-2</v>
      </c>
      <c r="W314" s="6">
        <f t="shared" si="115"/>
        <v>1.8429482083518148E-2</v>
      </c>
      <c r="X314" s="30">
        <f t="shared" ref="X314:X377" si="122">IF(D$6="E",-B314,B314)</f>
        <v>669.01823566085011</v>
      </c>
      <c r="Y314">
        <f t="shared" ref="Y314:Y377" si="123">IF(D$6="E",-J314,J314)</f>
        <v>552.39536785400742</v>
      </c>
      <c r="Z314" s="49">
        <f t="shared" ref="Z314:Z377" si="124">J314/A314</f>
        <v>1.0561930166885771</v>
      </c>
      <c r="AA314" s="46">
        <f t="shared" ref="AA314:AA377" si="125">B$8/A314^B$3*((1+K$49)/K$49)^-B$3</f>
        <v>1.6514581752789264</v>
      </c>
      <c r="AB314" s="46">
        <f t="shared" ref="AB314:AB377" si="126">(R314-AA314)</f>
        <v>-5.0143729267107418E-2</v>
      </c>
      <c r="AC314" s="51">
        <f>IF(R$58&gt;=AA$58,B$10,IF(K314&lt;K313,(Z314-D$10)*(1+1.25*(D$10-Z314)/MAX(Z$58:Z314)*B$10)+D$10,B$10))</f>
        <v>1.3370827491589099</v>
      </c>
      <c r="AD314" s="36">
        <f t="shared" ref="AD314:AD377" si="127">IF(K314&gt;K313,(1-A314/K314)/((J314+0.01)/A314/$B$10)^(1+K$49)+A314/K314+0.01,(1-A314/K314)/((J314+0.01)/A314/$D$10)^(1+K$49)+A314/K314+0.01)</f>
        <v>1.2415206829247352</v>
      </c>
      <c r="AE314" s="50">
        <f t="shared" ref="AE314:AE377" si="128">IF(ABS(-LN(1-(R314-AA314)/R314)/LN(AD314))&lt;1.2*B$3,1.2*SIGN(-LN(1-(R314-AA314)/R314)/LN(AD314))*B$3,-LN(1-(R314-AA314)/R314)/LN(AD314))</f>
        <v>-0.14252680574996782</v>
      </c>
      <c r="AF314" s="46">
        <f t="shared" ref="AF314:AF377" si="129">W314</f>
        <v>1.8429482083518148E-2</v>
      </c>
      <c r="AG314" s="50">
        <f t="shared" ref="AG314:AG377" si="130">IF(D$6="E",-B314,IF(D$6="T",-B314,B314))</f>
        <v>669.01823566085011</v>
      </c>
      <c r="AH314" s="6">
        <f t="shared" ref="AH314:AH377" si="131">T314</f>
        <v>7.1513952543722972E-3</v>
      </c>
      <c r="AI314" s="6"/>
      <c r="AJ314" s="6"/>
    </row>
    <row r="315" spans="1:36">
      <c r="A315" s="6">
        <f>IF(J314/A314&lt;=0.99*$B$10,IF(A314&gt;A313,IF(D$5&gt;0,$A314+($D$7-$D$3)/401,IF(J314/A314&gt;1.01*D$10,A314-($D$7-$D$3)/401,A314)),IF(D$5&lt;0,$A314+($D$7-$D$3)/401,IF(J314/A314&gt;1.01*D$10,A314-($D$7-$D$3)/401,A314))),IF(K314&gt;$B$6,IF(B$10&gt;D$10,IF(J314/A314&gt;1.01*D$10,A314-($D$7-$D$3)/401,A314),A314),IF(MAX(J$58:J314)&lt;0.99*$B$10*(A314^$K$49*(K314-A314))^(1/(1+$K$49))*($K$49^(1/(1+$K$49))),$A314+($D$7-$D$3)/401,IF(J314/A314&gt;1.01*$D$10,$A314-($D$7-$D$3)/401,A314))))</f>
        <v>523.87889650872887</v>
      </c>
      <c r="B315" s="6">
        <f t="shared" si="116"/>
        <v>671.63668952618661</v>
      </c>
      <c r="C315" s="6">
        <f t="shared" ref="C315:C378" si="132">2/PI()*(ATAN((B315/A315)^2))/(1+C$12/C$14*10*(100/A314)^0.5)</f>
        <v>0.4404137336831675</v>
      </c>
      <c r="D315" s="6">
        <f t="shared" ref="D315:D378" si="133">3*G314*(I315-I314)+D314</f>
        <v>7058.7596850639165</v>
      </c>
      <c r="E315" s="33">
        <f t="shared" si="117"/>
        <v>1.8067382551981134E-2</v>
      </c>
      <c r="F315" s="6">
        <f t="shared" si="118"/>
        <v>79787.111704434661</v>
      </c>
      <c r="G315" s="6">
        <f t="shared" si="119"/>
        <v>4768930.2849127231</v>
      </c>
      <c r="H315" s="33">
        <f t="shared" ref="H315:H378" si="134">(B315-B314)/(3*(1-E314)*F314+3*C314*E314*G314)+H314</f>
        <v>3.0874611416778718E-3</v>
      </c>
      <c r="I315" s="33">
        <f t="shared" ref="I315:I378" si="135">C314*(H315-H314)+I314</f>
        <v>5.6727518555646343E-4</v>
      </c>
      <c r="J315" s="6">
        <f t="shared" ref="J315:J378" si="136">J314+3*(H315-H314)*F314</f>
        <v>554.19300054622784</v>
      </c>
      <c r="K315" s="38">
        <f>IF(J315&lt;$B$10*(A314^$K$49*(MAX(K$58:K314)-A314))^(1/(1+$K$49))*($K$49^(1/(1+$K$49))),IF(J315/A315&gt;D$10,IF(MAX(J$58:J314)&lt;0.99*$B$10*(A314^$K$49*(K314-A314))^(1/(1+$K$49))*($K$49^(1/(1+$K$49))),MAX(K$58:K314),((J315/$B$10)^(1+$K$49)/(A315^($K$49)*$K$49))+A315),MAX(K$58:K314)),((J315/$B$10)^(1+$K$49)/(A315^($K$49)*$K$49))+A315)</f>
        <v>851.80394947165178</v>
      </c>
      <c r="L315" s="33">
        <f>IF(K315&lt;K314,AE314*(MAX(Z$58:Z314)-J314/A314)/(J314/A314/D$10-1)/(1+1*(MAX(Z$58:Z314)-J314/A314)/(J314/A314/D$10-1))+B$3-B$4,AE314*(J315/A315/B$10)/(C$27+J315/A315/B$10))</f>
        <v>-1.6604414240570575E-2</v>
      </c>
      <c r="M315" s="45">
        <f t="shared" ref="M315:M378" si="137">M314+L315*2*(K315-K314)/(K314+K315)</f>
        <v>-6.9350911138255488E-3</v>
      </c>
      <c r="N315" s="46">
        <f t="shared" ref="N315:N378" si="138">N314+(B$3-B$4)*2*(K315-K314)/(K314+K315)</f>
        <v>1.0853152436723213E-2</v>
      </c>
      <c r="O315" s="37"/>
      <c r="P315" s="37">
        <f t="shared" ref="P315:P378" si="139">P314+$B$4*2*(A315-A314)/(A315+A314)</f>
        <v>3.3448669989438349E-3</v>
      </c>
      <c r="Q315" s="47">
        <f t="shared" si="120"/>
        <v>3.9180613228976639E-3</v>
      </c>
      <c r="R315" s="6">
        <f t="shared" ref="R315:R378" si="140">R314-(Q315-Q314+P315-P314)*R314</f>
        <v>1.6013270780540574</v>
      </c>
      <c r="S315" s="6">
        <f t="shared" si="121"/>
        <v>1.5856102455054908</v>
      </c>
      <c r="T315" s="6">
        <f t="shared" ref="T315:T378" si="141">-(S315-S314)/S314+T314</f>
        <v>7.1436367430048452E-3</v>
      </c>
      <c r="U315" s="48">
        <f t="shared" ref="U315:U378" si="142">(N315-N314)/(K$49/(1+K$49)*(AC315^(1+K$49)-(J315/A315)^(1+K$49))/(J315/A315)^K$49)*K$50+U314</f>
        <v>1.3345204590379281E-2</v>
      </c>
      <c r="V315" s="6">
        <f t="shared" ref="V315:V378" si="143">IF(D$6="E",-IF(K314=$B$6,-V314+(H315-H314)*(1-E314)+(I315-I314)*E314,-V314+(H315-H314)*(1-E314)+(I315-I314)*E314+(U315-U314)*(1-E314)),IF(K314=$B$6,V314+(H315-H314)*(1-E314)+(I315-I314)*E314,V314+(H315-H314)*(1-E314)+(I315-I314)*E314+(U315-U314)*(1-E314)))</f>
        <v>1.6146310619210007E-2</v>
      </c>
      <c r="W315" s="6">
        <f t="shared" ref="W315:W378" si="144">T315/3+V315</f>
        <v>1.8527522866878289E-2</v>
      </c>
      <c r="X315" s="30">
        <f t="shared" si="122"/>
        <v>671.63668952618661</v>
      </c>
      <c r="Y315">
        <f t="shared" si="123"/>
        <v>554.19300054622784</v>
      </c>
      <c r="Z315" s="49">
        <f t="shared" si="124"/>
        <v>1.0578647169021702</v>
      </c>
      <c r="AA315" s="46">
        <f t="shared" si="125"/>
        <v>1.6514130146178829</v>
      </c>
      <c r="AB315" s="46">
        <f t="shared" si="126"/>
        <v>-5.0085936563825539E-2</v>
      </c>
      <c r="AC315" s="51">
        <f>IF(R$58&gt;=AA$58,B$10,IF(K315&lt;K314,(Z315-D$10)*(1+1.25*(D$10-Z315)/MAX(Z$58:Z315)*B$10)+D$10,B$10))</f>
        <v>1.3370827491589099</v>
      </c>
      <c r="AD315" s="36">
        <f t="shared" si="127"/>
        <v>1.2400235144130403</v>
      </c>
      <c r="AE315" s="50">
        <f t="shared" si="128"/>
        <v>-0.14316243957048108</v>
      </c>
      <c r="AF315" s="46">
        <f t="shared" si="129"/>
        <v>1.8527522866878289E-2</v>
      </c>
      <c r="AG315" s="50">
        <f t="shared" si="130"/>
        <v>671.63668952618661</v>
      </c>
      <c r="AH315" s="6">
        <f t="shared" si="131"/>
        <v>7.1436367430048452E-3</v>
      </c>
      <c r="AI315" s="6"/>
      <c r="AJ315" s="6"/>
    </row>
    <row r="316" spans="1:36">
      <c r="A316" s="6">
        <f>IF(J315/A315&lt;=0.99*$B$10,IF(A315&gt;A314,IF(D$5&gt;0,$A315+($D$7-$D$3)/401,IF(J315/A315&gt;1.01*D$10,A315-($D$7-$D$3)/401,A315)),IF(D$5&lt;0,$A315+($D$7-$D$3)/401,IF(J315/A315&gt;1.01*D$10,A315-($D$7-$D$3)/401,A315))),IF(K315&gt;$B$6,IF(B$10&gt;D$10,IF(J315/A315&gt;1.01*D$10,A315-($D$7-$D$3)/401,A315),A315),IF(MAX(J$58:J315)&lt;0.99*$B$10*(A315^$K$49*(K315-A315))^(1/(1+$K$49))*($K$49^(1/(1+$K$49))),$A315+($D$7-$D$3)/401,IF(J315/A315&gt;1.01*$D$10,$A315-($D$7-$D$3)/401,A315))))</f>
        <v>524.75171446384104</v>
      </c>
      <c r="B316" s="6">
        <f t="shared" si="116"/>
        <v>674.25514339152312</v>
      </c>
      <c r="C316" s="6">
        <f t="shared" si="132"/>
        <v>0.4413824353408653</v>
      </c>
      <c r="D316" s="6">
        <f t="shared" si="133"/>
        <v>7106.0502953694404</v>
      </c>
      <c r="E316" s="33">
        <f t="shared" si="117"/>
        <v>1.8067237990267222E-2</v>
      </c>
      <c r="F316" s="6">
        <f t="shared" si="118"/>
        <v>79919.931828038694</v>
      </c>
      <c r="G316" s="6">
        <f t="shared" si="119"/>
        <v>4775602.1053616013</v>
      </c>
      <c r="H316" s="33">
        <f t="shared" si="134"/>
        <v>3.0949665070124778E-3</v>
      </c>
      <c r="I316" s="33">
        <f t="shared" si="135"/>
        <v>5.705806515261335E-4</v>
      </c>
      <c r="J316" s="6">
        <f t="shared" si="136"/>
        <v>555.98949481323223</v>
      </c>
      <c r="K316" s="38">
        <f>IF(J316&lt;$B$10*(A315^$K$49*(MAX(K$58:K315)-A315))^(1/(1+$K$49))*($K$49^(1/(1+$K$49))),IF(J316/A316&gt;D$10,IF(MAX(J$58:J315)&lt;0.99*$B$10*(A315^$K$49*(K315-A315))^(1/(1+$K$49))*($K$49^(1/(1+$K$49))),MAX(K$58:K315),((J316/$B$10)^(1+$K$49)/(A316^($K$49)*$K$49))+A316),MAX(K$58:K315)),((J316/$B$10)^(1+$K$49)/(A316^($K$49)*$K$49))+A316)</f>
        <v>854.25726464811885</v>
      </c>
      <c r="L316" s="33">
        <f>IF(K316&lt;K315,AE315*(MAX(Z$58:Z315)-J315/A315)/(J315/A315/D$10-1)/(1+1*(MAX(Z$58:Z315)-J315/A315)/(J315/A315/D$10-1))+B$3-B$4,AE315*(J316/A316/B$10)/(C$27+J316/A316/B$10))</f>
        <v>-1.6701639616211367E-2</v>
      </c>
      <c r="M316" s="45">
        <f t="shared" si="137"/>
        <v>-6.98312501273049E-3</v>
      </c>
      <c r="N316" s="46">
        <f t="shared" si="138"/>
        <v>1.0883062826367024E-2</v>
      </c>
      <c r="O316" s="37"/>
      <c r="P316" s="37">
        <f t="shared" si="139"/>
        <v>3.3548550875536379E-3</v>
      </c>
      <c r="Q316" s="47">
        <f t="shared" si="120"/>
        <v>3.899937813636534E-3</v>
      </c>
      <c r="R316" s="6">
        <f t="shared" si="140"/>
        <v>1.6013401055234378</v>
      </c>
      <c r="S316" s="6">
        <f t="shared" si="121"/>
        <v>1.5856229324770585</v>
      </c>
      <c r="T316" s="6">
        <f t="shared" si="141"/>
        <v>7.1356354251502739E-3</v>
      </c>
      <c r="U316" s="48">
        <f t="shared" si="142"/>
        <v>1.3440488500372895E-2</v>
      </c>
      <c r="V316" s="6">
        <f t="shared" si="143"/>
        <v>1.6247302482496815E-2</v>
      </c>
      <c r="W316" s="6">
        <f t="shared" si="144"/>
        <v>1.8625847624213574E-2</v>
      </c>
      <c r="X316" s="30">
        <f t="shared" si="122"/>
        <v>674.25514339152312</v>
      </c>
      <c r="Y316">
        <f t="shared" si="123"/>
        <v>555.98949481323223</v>
      </c>
      <c r="Z316" s="49">
        <f t="shared" si="124"/>
        <v>1.0595286865928737</v>
      </c>
      <c r="AA316" s="46">
        <f t="shared" si="125"/>
        <v>1.6513679303668669</v>
      </c>
      <c r="AB316" s="46">
        <f t="shared" si="126"/>
        <v>-5.0027824843429158E-2</v>
      </c>
      <c r="AC316" s="51">
        <f>IF(R$58&gt;=AA$58,B$10,IF(K316&lt;K315,(Z316-D$10)*(1+1.25*(D$10-Z316)/MAX(Z$58:Z316)*B$10)+D$10,B$10))</f>
        <v>1.3370827491589099</v>
      </c>
      <c r="AD316" s="36">
        <f t="shared" si="127"/>
        <v>1.238534537018688</v>
      </c>
      <c r="AE316" s="50">
        <f t="shared" si="128"/>
        <v>-0.14380083700699492</v>
      </c>
      <c r="AF316" s="46">
        <f t="shared" si="129"/>
        <v>1.8625847624213574E-2</v>
      </c>
      <c r="AG316" s="50">
        <f t="shared" si="130"/>
        <v>674.25514339152312</v>
      </c>
      <c r="AH316" s="6">
        <f t="shared" si="131"/>
        <v>7.1356354251502739E-3</v>
      </c>
      <c r="AI316" s="6"/>
      <c r="AJ316" s="6"/>
    </row>
    <row r="317" spans="1:36">
      <c r="A317" s="6">
        <f>IF(J316/A316&lt;=0.99*$B$10,IF(A316&gt;A315,IF(D$5&gt;0,$A316+($D$7-$D$3)/401,IF(J316/A316&gt;1.01*D$10,A316-($D$7-$D$3)/401,A316)),IF(D$5&lt;0,$A316+($D$7-$D$3)/401,IF(J316/A316&gt;1.01*D$10,A316-($D$7-$D$3)/401,A316))),IF(K316&gt;$B$6,IF(B$10&gt;D$10,IF(J316/A316&gt;1.01*D$10,A316-($D$7-$D$3)/401,A316),A316),IF(MAX(J$58:J316)&lt;0.99*$B$10*(A316^$K$49*(K316-A316))^(1/(1+$K$49))*($K$49^(1/(1+$K$49))),$A316+($D$7-$D$3)/401,IF(J316/A316&gt;1.01*$D$10,$A316-($D$7-$D$3)/401,A316))))</f>
        <v>525.62453241895321</v>
      </c>
      <c r="B317" s="6">
        <f t="shared" si="116"/>
        <v>676.87359725685963</v>
      </c>
      <c r="C317" s="6">
        <f t="shared" si="132"/>
        <v>0.44234492574062639</v>
      </c>
      <c r="D317" s="6">
        <f t="shared" si="133"/>
        <v>7153.4025931164388</v>
      </c>
      <c r="E317" s="33">
        <f t="shared" si="117"/>
        <v>1.806708904563737E-2</v>
      </c>
      <c r="F317" s="6">
        <f t="shared" si="118"/>
        <v>80052.751951642713</v>
      </c>
      <c r="G317" s="6">
        <f t="shared" si="119"/>
        <v>4782273.9258104796</v>
      </c>
      <c r="H317" s="33">
        <f t="shared" si="134"/>
        <v>3.1024546929803516E-3</v>
      </c>
      <c r="I317" s="33">
        <f t="shared" si="135"/>
        <v>5.7388580528491893E-4</v>
      </c>
      <c r="J317" s="6">
        <f t="shared" si="136"/>
        <v>557.78486074943669</v>
      </c>
      <c r="K317" s="38">
        <f>IF(J317&lt;$B$10*(A316^$K$49*(MAX(K$58:K316)-A316))^(1/(1+$K$49))*($K$49^(1/(1+$K$49))),IF(J317/A317&gt;D$10,IF(MAX(J$58:J316)&lt;0.99*$B$10*(A316^$K$49*(K316-A316))^(1/(1+$K$49))*($K$49^(1/(1+$K$49))),MAX(K$58:K316),((J317/$B$10)^(1+$K$49)/(A317^($K$49)*$K$49))+A317),MAX(K$58:K316)),((J317/$B$10)^(1+$K$49)/(A317^($K$49)*$K$49))+A317)</f>
        <v>856.71086032258472</v>
      </c>
      <c r="L317" s="33">
        <f>IF(K317&lt;K316,AE316*(MAX(Z$58:Z316)-J316/A316)/(J316/A316/D$10-1)/(1+1*(MAX(Z$58:Z316)-J316/A316)/(J316/A316/D$10-1))+B$3-B$4,AE316*(J317/A317/B$10)/(C$27+J317/A317/B$10))</f>
        <v>-1.6799277826444713E-2</v>
      </c>
      <c r="M317" s="45">
        <f t="shared" si="137"/>
        <v>-7.0313066647525822E-3</v>
      </c>
      <c r="N317" s="46">
        <f t="shared" si="138"/>
        <v>1.0912890845535858E-2</v>
      </c>
      <c r="O317" s="37"/>
      <c r="P317" s="37">
        <f t="shared" si="139"/>
        <v>3.3648265768103963E-3</v>
      </c>
      <c r="Q317" s="47">
        <f t="shared" si="120"/>
        <v>3.8815841807832759E-3</v>
      </c>
      <c r="R317" s="6">
        <f t="shared" si="140"/>
        <v>1.6013535281861491</v>
      </c>
      <c r="S317" s="6">
        <f t="shared" si="121"/>
        <v>1.5856360043128239</v>
      </c>
      <c r="T317" s="6">
        <f t="shared" si="141"/>
        <v>7.1273914501814228E-3</v>
      </c>
      <c r="U317" s="48">
        <f t="shared" si="142"/>
        <v>1.3536163761723136E-2</v>
      </c>
      <c r="V317" s="6">
        <f t="shared" si="143"/>
        <v>1.6348661766259893E-2</v>
      </c>
      <c r="W317" s="6">
        <f t="shared" si="144"/>
        <v>1.8724458916320366E-2</v>
      </c>
      <c r="X317" s="30">
        <f t="shared" si="122"/>
        <v>676.87359725685963</v>
      </c>
      <c r="Y317">
        <f t="shared" si="123"/>
        <v>557.78486074943669</v>
      </c>
      <c r="Z317" s="49">
        <f t="shared" si="124"/>
        <v>1.0611849834757139</v>
      </c>
      <c r="AA317" s="46">
        <f t="shared" si="125"/>
        <v>1.6513229222698245</v>
      </c>
      <c r="AB317" s="46">
        <f t="shared" si="126"/>
        <v>-4.99693940836754E-2</v>
      </c>
      <c r="AC317" s="51">
        <f>IF(R$58&gt;=AA$58,B$10,IF(K317&lt;K316,(Z317-D$10)*(1+1.25*(D$10-Z317)/MAX(Z$58:Z317)*B$10)+D$10,B$10))</f>
        <v>1.3370827491589099</v>
      </c>
      <c r="AD317" s="36">
        <f t="shared" si="127"/>
        <v>1.2370536854096104</v>
      </c>
      <c r="AE317" s="50">
        <f t="shared" si="128"/>
        <v>-0.14444202050977617</v>
      </c>
      <c r="AF317" s="46">
        <f t="shared" si="129"/>
        <v>1.8724458916320366E-2</v>
      </c>
      <c r="AG317" s="50">
        <f t="shared" si="130"/>
        <v>676.87359725685963</v>
      </c>
      <c r="AH317" s="6">
        <f t="shared" si="131"/>
        <v>7.1273914501814228E-3</v>
      </c>
      <c r="AI317" s="6"/>
      <c r="AJ317" s="6"/>
    </row>
    <row r="318" spans="1:36">
      <c r="A318" s="6">
        <f>IF(J317/A317&lt;=0.99*$B$10,IF(A317&gt;A316,IF(D$5&gt;0,$A317+($D$7-$D$3)/401,IF(J317/A317&gt;1.01*D$10,A317-($D$7-$D$3)/401,A317)),IF(D$5&lt;0,$A317+($D$7-$D$3)/401,IF(J317/A317&gt;1.01*D$10,A317-($D$7-$D$3)/401,A317))),IF(K317&gt;$B$6,IF(B$10&gt;D$10,IF(J317/A317&gt;1.01*D$10,A317-($D$7-$D$3)/401,A317),A317),IF(MAX(J$58:J317)&lt;0.99*$B$10*(A317^$K$49*(K317-A317))^(1/(1+$K$49))*($K$49^(1/(1+$K$49))),$A317+($D$7-$D$3)/401,IF(J317/A317&gt;1.01*$D$10,$A317-($D$7-$D$3)/401,A317))))</f>
        <v>526.49735037406538</v>
      </c>
      <c r="B318" s="6">
        <f t="shared" si="116"/>
        <v>679.49205112219613</v>
      </c>
      <c r="C318" s="6">
        <f t="shared" si="132"/>
        <v>0.44330125948007321</v>
      </c>
      <c r="D318" s="6">
        <f t="shared" si="133"/>
        <v>7200.8160480195847</v>
      </c>
      <c r="E318" s="33">
        <f t="shared" si="117"/>
        <v>1.806693572071548E-2</v>
      </c>
      <c r="F318" s="6">
        <f t="shared" si="118"/>
        <v>80185.572075246746</v>
      </c>
      <c r="G318" s="6">
        <f t="shared" si="119"/>
        <v>4788945.7462593559</v>
      </c>
      <c r="H318" s="33">
        <f t="shared" si="134"/>
        <v>3.1099257981402895E-3</v>
      </c>
      <c r="I318" s="33">
        <f t="shared" si="135"/>
        <v>5.7719061074209209E-4</v>
      </c>
      <c r="J318" s="6">
        <f t="shared" si="136"/>
        <v>559.57910833395613</v>
      </c>
      <c r="K318" s="38">
        <f>IF(J318&lt;$B$10*(A317^$K$49*(MAX(K$58:K317)-A317))^(1/(1+$K$49))*($K$49^(1/(1+$K$49))),IF(J318/A318&gt;D$10,IF(MAX(J$58:J317)&lt;0.99*$B$10*(A317^$K$49*(K317-A317))^(1/(1+$K$49))*($K$49^(1/(1+$K$49))),MAX(K$58:K317),((J318/$B$10)^(1+$K$49)/(A318^($K$49)*$K$49))+A318),MAX(K$58:K317)),((J318/$B$10)^(1+$K$49)/(A318^($K$49)*$K$49))+A318)</f>
        <v>859.1647340520949</v>
      </c>
      <c r="L318" s="33">
        <f>IF(K318&lt;K317,AE317*(MAX(Z$58:Z317)-J317/A317)/(J317/A317/D$10-1)/(1+1*(MAX(Z$58:Z317)-J317/A317)/(J317/A317/D$10-1))+B$3-B$4,AE317*(J318/A318/B$10)/(C$27+J318/A318/B$10))</f>
        <v>-1.6897332214984965E-2</v>
      </c>
      <c r="M318" s="45">
        <f t="shared" si="137"/>
        <v>-7.0796364151809845E-3</v>
      </c>
      <c r="N318" s="46">
        <f t="shared" si="138"/>
        <v>1.0942636926044925E-2</v>
      </c>
      <c r="O318" s="37"/>
      <c r="P318" s="37">
        <f t="shared" si="139"/>
        <v>3.3747815217959921E-3</v>
      </c>
      <c r="Q318" s="47">
        <f t="shared" si="120"/>
        <v>3.8630005108639407E-3</v>
      </c>
      <c r="R318" s="6">
        <f t="shared" si="140"/>
        <v>1.6013673458252655</v>
      </c>
      <c r="S318" s="6">
        <f t="shared" si="121"/>
        <v>1.5856494608015315</v>
      </c>
      <c r="T318" s="6">
        <f t="shared" si="141"/>
        <v>7.1189049572719905E-3</v>
      </c>
      <c r="U318" s="48">
        <f t="shared" si="142"/>
        <v>1.3632232866602416E-2</v>
      </c>
      <c r="V318" s="6">
        <f t="shared" si="143"/>
        <v>1.6450391014319003E-2</v>
      </c>
      <c r="W318" s="6">
        <f t="shared" si="144"/>
        <v>1.8823359333409666E-2</v>
      </c>
      <c r="X318" s="30">
        <f t="shared" si="122"/>
        <v>679.49205112219613</v>
      </c>
      <c r="Y318">
        <f t="shared" si="123"/>
        <v>559.57910833395613</v>
      </c>
      <c r="Z318" s="49">
        <f t="shared" si="124"/>
        <v>1.0628336646640042</v>
      </c>
      <c r="AA318" s="46">
        <f t="shared" si="125"/>
        <v>1.6512779900719845</v>
      </c>
      <c r="AB318" s="46">
        <f t="shared" si="126"/>
        <v>-4.9910644246718983E-2</v>
      </c>
      <c r="AC318" s="51">
        <f>IF(R$58&gt;=AA$58,B$10,IF(K318&lt;K317,(Z318-D$10)*(1+1.25*(D$10-Z318)/MAX(Z$58:Z318)*B$10)+D$10,B$10))</f>
        <v>1.3370827491589099</v>
      </c>
      <c r="AD318" s="36">
        <f t="shared" si="127"/>
        <v>1.2355808949075395</v>
      </c>
      <c r="AE318" s="50">
        <f t="shared" si="128"/>
        <v>-0.14508601281044936</v>
      </c>
      <c r="AF318" s="46">
        <f t="shared" si="129"/>
        <v>1.8823359333409666E-2</v>
      </c>
      <c r="AG318" s="50">
        <f t="shared" si="130"/>
        <v>679.49205112219613</v>
      </c>
      <c r="AH318" s="6">
        <f t="shared" si="131"/>
        <v>7.1189049572719905E-3</v>
      </c>
      <c r="AI318" s="6"/>
      <c r="AJ318" s="6"/>
    </row>
    <row r="319" spans="1:36">
      <c r="A319" s="6">
        <f>IF(J318/A318&lt;=0.99*$B$10,IF(A318&gt;A317,IF(D$5&gt;0,$A318+($D$7-$D$3)/401,IF(J318/A318&gt;1.01*D$10,A318-($D$7-$D$3)/401,A318)),IF(D$5&lt;0,$A318+($D$7-$D$3)/401,IF(J318/A318&gt;1.01*D$10,A318-($D$7-$D$3)/401,A318))),IF(K318&gt;$B$6,IF(B$10&gt;D$10,IF(J318/A318&gt;1.01*D$10,A318-($D$7-$D$3)/401,A318),A318),IF(MAX(J$58:J318)&lt;0.99*$B$10*(A318^$K$49*(K318-A318))^(1/(1+$K$49))*($K$49^(1/(1+$K$49))),$A318+($D$7-$D$3)/401,IF(J318/A318&gt;1.01*$D$10,$A318-($D$7-$D$3)/401,A318))))</f>
        <v>527.37016832917755</v>
      </c>
      <c r="B319" s="6">
        <f t="shared" si="116"/>
        <v>682.11050498753264</v>
      </c>
      <c r="C319" s="6">
        <f t="shared" si="132"/>
        <v>0.4442514906881746</v>
      </c>
      <c r="D319" s="6">
        <f t="shared" si="133"/>
        <v>7248.2901360029982</v>
      </c>
      <c r="E319" s="33">
        <f t="shared" si="117"/>
        <v>1.8066778017944173E-2</v>
      </c>
      <c r="F319" s="6">
        <f t="shared" si="118"/>
        <v>80318.392198850765</v>
      </c>
      <c r="G319" s="6">
        <f t="shared" si="119"/>
        <v>4795617.5667082332</v>
      </c>
      <c r="H319" s="33">
        <f t="shared" si="134"/>
        <v>3.1173799200883241E-3</v>
      </c>
      <c r="I319" s="33">
        <f t="shared" si="135"/>
        <v>5.8049503238997394E-4</v>
      </c>
      <c r="J319" s="6">
        <f t="shared" si="136"/>
        <v>561.37224743212153</v>
      </c>
      <c r="K319" s="38">
        <f>IF(J319&lt;$B$10*(A318^$K$49*(MAX(K$58:K318)-A318))^(1/(1+$K$49))*($K$49^(1/(1+$K$49))),IF(J319/A319&gt;D$10,IF(MAX(J$58:J318)&lt;0.99*$B$10*(A318^$K$49*(K318-A318))^(1/(1+$K$49))*($K$49^(1/(1+$K$49))),MAX(K$58:K318),((J319/$B$10)^(1+$K$49)/(A319^($K$49)*$K$49))+A319),MAX(K$58:K318)),((J319/$B$10)^(1+$K$49)/(A319^($K$49)*$K$49))+A319)</f>
        <v>861.61888343430383</v>
      </c>
      <c r="L319" s="33">
        <f>IF(K319&lt;K318,AE318*(MAX(Z$58:Z318)-J318/A318)/(J318/A318/D$10-1)/(1+1*(MAX(Z$58:Z318)-J318/A318)/(J318/A318/D$10-1))+B$3-B$4,AE318*(J319/A319/B$10)/(C$27+J319/A319/B$10))</f>
        <v>-1.6995806165740902E-2</v>
      </c>
      <c r="M319" s="45">
        <f t="shared" si="137"/>
        <v>-7.128114616365539E-3</v>
      </c>
      <c r="N319" s="46">
        <f t="shared" si="138"/>
        <v>1.0972301496669156E-2</v>
      </c>
      <c r="O319" s="37"/>
      <c r="P319" s="37">
        <f t="shared" si="139"/>
        <v>3.3847199773185933E-3</v>
      </c>
      <c r="Q319" s="47">
        <f t="shared" si="120"/>
        <v>3.8441868803036168E-3</v>
      </c>
      <c r="R319" s="6">
        <f t="shared" si="140"/>
        <v>1.6013815582407593</v>
      </c>
      <c r="S319" s="6">
        <f t="shared" si="121"/>
        <v>1.5856633017483812</v>
      </c>
      <c r="T319" s="6">
        <f t="shared" si="141"/>
        <v>7.1101760753898907E-3</v>
      </c>
      <c r="U319" s="48">
        <f t="shared" si="142"/>
        <v>1.372869834196851E-2</v>
      </c>
      <c r="V319" s="6">
        <f t="shared" si="143"/>
        <v>1.6552492803721841E-2</v>
      </c>
      <c r="W319" s="6">
        <f t="shared" si="144"/>
        <v>1.8922551495518473E-2</v>
      </c>
      <c r="X319" s="30">
        <f t="shared" si="122"/>
        <v>682.11050498753264</v>
      </c>
      <c r="Y319">
        <f t="shared" si="123"/>
        <v>561.37224743212153</v>
      </c>
      <c r="Z319" s="49">
        <f t="shared" si="124"/>
        <v>1.0644747866772022</v>
      </c>
      <c r="AA319" s="46">
        <f t="shared" si="125"/>
        <v>1.6512331335198478</v>
      </c>
      <c r="AB319" s="46">
        <f t="shared" si="126"/>
        <v>-4.9851575279088456E-2</v>
      </c>
      <c r="AC319" s="51">
        <f>IF(R$58&gt;=AA$58,B$10,IF(K319&lt;K318,(Z319-D$10)*(1+1.25*(D$10-Z319)/MAX(Z$58:Z319)*B$10)+D$10,B$10))</f>
        <v>1.3370827491589099</v>
      </c>
      <c r="AD319" s="36">
        <f t="shared" si="127"/>
        <v>1.234116101480873</v>
      </c>
      <c r="AE319" s="50">
        <f t="shared" si="128"/>
        <v>-0.14573283692604611</v>
      </c>
      <c r="AF319" s="46">
        <f t="shared" si="129"/>
        <v>1.8922551495518473E-2</v>
      </c>
      <c r="AG319" s="50">
        <f t="shared" si="130"/>
        <v>682.11050498753264</v>
      </c>
      <c r="AH319" s="6">
        <f t="shared" si="131"/>
        <v>7.1101760753898907E-3</v>
      </c>
      <c r="AI319" s="6"/>
      <c r="AJ319" s="6"/>
    </row>
    <row r="320" spans="1:36">
      <c r="A320" s="6">
        <f>IF(J319/A319&lt;=0.99*$B$10,IF(A319&gt;A318,IF(D$5&gt;0,$A319+($D$7-$D$3)/401,IF(J319/A319&gt;1.01*D$10,A319-($D$7-$D$3)/401,A319)),IF(D$5&lt;0,$A319+($D$7-$D$3)/401,IF(J319/A319&gt;1.01*D$10,A319-($D$7-$D$3)/401,A319))),IF(K319&gt;$B$6,IF(B$10&gt;D$10,IF(J319/A319&gt;1.01*D$10,A319-($D$7-$D$3)/401,A319),A319),IF(MAX(J$58:J319)&lt;0.99*$B$10*(A319^$K$49*(K319-A319))^(1/(1+$K$49))*($K$49^(1/(1+$K$49))),$A319+($D$7-$D$3)/401,IF(J319/A319&gt;1.01*$D$10,$A319-($D$7-$D$3)/401,A319))))</f>
        <v>528.24298628428971</v>
      </c>
      <c r="B320" s="6">
        <f t="shared" si="116"/>
        <v>684.72895885286914</v>
      </c>
      <c r="C320" s="6">
        <f t="shared" si="132"/>
        <v>0.44519567302605301</v>
      </c>
      <c r="D320" s="6">
        <f t="shared" si="133"/>
        <v>7295.8243391186834</v>
      </c>
      <c r="E320" s="33">
        <f t="shared" si="117"/>
        <v>1.8066615939584592E-2</v>
      </c>
      <c r="F320" s="6">
        <f t="shared" si="118"/>
        <v>80451.212322454798</v>
      </c>
      <c r="G320" s="6">
        <f t="shared" si="119"/>
        <v>4802289.3871571105</v>
      </c>
      <c r="H320" s="33">
        <f t="shared" si="134"/>
        <v>3.1248171554703105E-3</v>
      </c>
      <c r="I320" s="33">
        <f t="shared" si="135"/>
        <v>5.8379903529502024E-4</v>
      </c>
      <c r="J320" s="6">
        <f t="shared" si="136"/>
        <v>563.16428779697821</v>
      </c>
      <c r="K320" s="38">
        <f>IF(J320&lt;$B$10*(A319^$K$49*(MAX(K$58:K319)-A319))^(1/(1+$K$49))*($K$49^(1/(1+$K$49))),IF(J320/A320&gt;D$10,IF(MAX(J$58:J319)&lt;0.99*$B$10*(A319^$K$49*(K319-A319))^(1/(1+$K$49))*($K$49^(1/(1+$K$49))),MAX(K$58:K319),((J320/$B$10)^(1+$K$49)/(A320^($K$49)*$K$49))+A320),MAX(K$58:K319)),((J320/$B$10)^(1+$K$49)/(A320^($K$49)*$K$49))+A320)</f>
        <v>864.07330610653105</v>
      </c>
      <c r="L320" s="33">
        <f>IF(K320&lt;K319,AE319*(MAX(Z$58:Z319)-J319/A319)/(J319/A319/D$10-1)/(1+1*(MAX(Z$58:Z319)-J319/A319)/(J319/A319/D$10-1))+B$3-B$4,AE319*(J320/A320/B$10)/(C$27+J320/A320/B$10))</f>
        <v>-1.7094703103428057E-2</v>
      </c>
      <c r="M320" s="45">
        <f t="shared" si="137"/>
        <v>-7.1767416277483866E-3</v>
      </c>
      <c r="N320" s="46">
        <f t="shared" si="138"/>
        <v>1.1001884983163297E-2</v>
      </c>
      <c r="O320" s="37"/>
      <c r="P320" s="37">
        <f t="shared" si="139"/>
        <v>3.3946419979144632E-3</v>
      </c>
      <c r="Q320" s="47">
        <f t="shared" si="120"/>
        <v>3.8251433554149106E-3</v>
      </c>
      <c r="R320" s="6">
        <f t="shared" si="140"/>
        <v>1.6013961652495172</v>
      </c>
      <c r="S320" s="6">
        <f t="shared" si="121"/>
        <v>1.5856775269750454</v>
      </c>
      <c r="T320" s="6">
        <f t="shared" si="141"/>
        <v>7.1012049232868678E-3</v>
      </c>
      <c r="U320" s="48">
        <f t="shared" si="142"/>
        <v>1.382556274998311E-2</v>
      </c>
      <c r="V320" s="6">
        <f t="shared" si="143"/>
        <v>1.6654969745167329E-2</v>
      </c>
      <c r="W320" s="6">
        <f t="shared" si="144"/>
        <v>1.9022038052929617E-2</v>
      </c>
      <c r="X320" s="30">
        <f t="shared" si="122"/>
        <v>684.72895885286914</v>
      </c>
      <c r="Y320">
        <f t="shared" si="123"/>
        <v>563.16428779697821</v>
      </c>
      <c r="Z320" s="49">
        <f t="shared" si="124"/>
        <v>1.0661084054486518</v>
      </c>
      <c r="AA320" s="46">
        <f t="shared" si="125"/>
        <v>1.6511883523611801</v>
      </c>
      <c r="AB320" s="46">
        <f t="shared" si="126"/>
        <v>-4.9792187111662889E-2</v>
      </c>
      <c r="AC320" s="51">
        <f>IF(R$58&gt;=AA$58,B$10,IF(K320&lt;K319,(Z320-D$10)*(1+1.25*(D$10-Z320)/MAX(Z$58:Z320)*B$10)+D$10,B$10))</f>
        <v>1.3370827491589099</v>
      </c>
      <c r="AD320" s="36">
        <f t="shared" si="127"/>
        <v>1.2326592417376032</v>
      </c>
      <c r="AE320" s="50">
        <f t="shared" si="128"/>
        <v>-0.14638251616314008</v>
      </c>
      <c r="AF320" s="46">
        <f t="shared" si="129"/>
        <v>1.9022038052929617E-2</v>
      </c>
      <c r="AG320" s="50">
        <f t="shared" si="130"/>
        <v>684.72895885286914</v>
      </c>
      <c r="AH320" s="6">
        <f t="shared" si="131"/>
        <v>7.1012049232868678E-3</v>
      </c>
      <c r="AI320" s="6"/>
      <c r="AJ320" s="6"/>
    </row>
    <row r="321" spans="1:36">
      <c r="A321" s="6">
        <f>IF(J320/A320&lt;=0.99*$B$10,IF(A320&gt;A319,IF(D$5&gt;0,$A320+($D$7-$D$3)/401,IF(J320/A320&gt;1.01*D$10,A320-($D$7-$D$3)/401,A320)),IF(D$5&lt;0,$A320+($D$7-$D$3)/401,IF(J320/A320&gt;1.01*D$10,A320-($D$7-$D$3)/401,A320))),IF(K320&gt;$B$6,IF(B$10&gt;D$10,IF(J320/A320&gt;1.01*D$10,A320-($D$7-$D$3)/401,A320),A320),IF(MAX(J$58:J320)&lt;0.99*$B$10*(A320^$K$49*(K320-A320))^(1/(1+$K$49))*($K$49^(1/(1+$K$49))),$A320+($D$7-$D$3)/401,IF(J320/A320&gt;1.01*$D$10,$A320-($D$7-$D$3)/401,A320))))</f>
        <v>529.11580423940188</v>
      </c>
      <c r="B321" s="6">
        <f t="shared" si="116"/>
        <v>687.34741271820565</v>
      </c>
      <c r="C321" s="6">
        <f t="shared" si="132"/>
        <v>0.44613385968794639</v>
      </c>
      <c r="D321" s="6">
        <f t="shared" si="133"/>
        <v>7343.4181454660202</v>
      </c>
      <c r="E321" s="33">
        <f t="shared" si="117"/>
        <v>1.8066449487716203E-2</v>
      </c>
      <c r="F321" s="6">
        <f t="shared" si="118"/>
        <v>80584.032446058816</v>
      </c>
      <c r="G321" s="6">
        <f t="shared" si="119"/>
        <v>4808961.2076059878</v>
      </c>
      <c r="H321" s="33">
        <f t="shared" si="134"/>
        <v>3.132237599994328E-3</v>
      </c>
      <c r="I321" s="33">
        <f t="shared" si="135"/>
        <v>5.8710258508904269E-4</v>
      </c>
      <c r="J321" s="6">
        <f t="shared" si="136"/>
        <v>564.95523907076438</v>
      </c>
      <c r="K321" s="38">
        <f>IF(J321&lt;$B$10*(A320^$K$49*(MAX(K$58:K320)-A320))^(1/(1+$K$49))*($K$49^(1/(1+$K$49))),IF(J321/A321&gt;D$10,IF(MAX(J$58:J320)&lt;0.99*$B$10*(A320^$K$49*(K320-A320))^(1/(1+$K$49))*($K$49^(1/(1+$K$49))),MAX(K$58:K320),((J321/$B$10)^(1+$K$49)/(A321^($K$49)*$K$49))+A321),MAX(K$58:K320)),((J321/$B$10)^(1+$K$49)/(A321^($K$49)*$K$49))+A321)</f>
        <v>866.52799974484537</v>
      </c>
      <c r="L321" s="33">
        <f>IF(K321&lt;K320,AE320*(MAX(Z$58:Z320)-J320/A320)/(J320/A320/D$10-1)/(1+1*(MAX(Z$58:Z320)-J320/A320)/(J320/A320/D$10-1))+B$3-B$4,AE320*(J321/A321/B$10)/(C$27+J321/A321/B$10))</f>
        <v>-1.7194026494193049E-2</v>
      </c>
      <c r="M321" s="45">
        <f t="shared" si="137"/>
        <v>-7.2255178158970954E-3</v>
      </c>
      <c r="N321" s="46">
        <f t="shared" si="138"/>
        <v>1.1031387808282118E-2</v>
      </c>
      <c r="O321" s="37"/>
      <c r="P321" s="37">
        <f t="shared" si="139"/>
        <v>3.4045476378497573E-3</v>
      </c>
      <c r="Q321" s="47">
        <f t="shared" si="120"/>
        <v>3.805869992385023E-3</v>
      </c>
      <c r="R321" s="6">
        <f t="shared" si="140"/>
        <v>1.6014111666853581</v>
      </c>
      <c r="S321" s="6">
        <f t="shared" si="121"/>
        <v>1.5856921363196874</v>
      </c>
      <c r="T321" s="6">
        <f t="shared" si="141"/>
        <v>7.0919916094866111E-3</v>
      </c>
      <c r="U321" s="48">
        <f t="shared" si="142"/>
        <v>1.3922828688440601E-2</v>
      </c>
      <c r="V321" s="6">
        <f t="shared" si="143"/>
        <v>1.6757824483438776E-2</v>
      </c>
      <c r="W321" s="6">
        <f t="shared" si="144"/>
        <v>1.9121821686600982E-2</v>
      </c>
      <c r="X321" s="30">
        <f t="shared" si="122"/>
        <v>687.34741271820565</v>
      </c>
      <c r="Y321">
        <f t="shared" si="123"/>
        <v>564.95523907076438</v>
      </c>
      <c r="Z321" s="49">
        <f t="shared" si="124"/>
        <v>1.0677345763332118</v>
      </c>
      <c r="AA321" s="46">
        <f t="shared" si="125"/>
        <v>1.6511436463450031</v>
      </c>
      <c r="AB321" s="46">
        <f t="shared" si="126"/>
        <v>-4.9732479659645001E-2</v>
      </c>
      <c r="AC321" s="51">
        <f>IF(R$58&gt;=AA$58,B$10,IF(K321&lt;K320,(Z321-D$10)*(1+1.25*(D$10-Z321)/MAX(Z$58:Z321)*B$10)+D$10,B$10))</f>
        <v>1.3370827491589099</v>
      </c>
      <c r="AD321" s="36">
        <f t="shared" si="127"/>
        <v>1.2312102529183055</v>
      </c>
      <c r="AE321" s="50">
        <f t="shared" si="128"/>
        <v>-0.14703507412207173</v>
      </c>
      <c r="AF321" s="46">
        <f t="shared" si="129"/>
        <v>1.9121821686600982E-2</v>
      </c>
      <c r="AG321" s="50">
        <f t="shared" si="130"/>
        <v>687.34741271820565</v>
      </c>
      <c r="AH321" s="6">
        <f t="shared" si="131"/>
        <v>7.0919916094866111E-3</v>
      </c>
      <c r="AI321" s="6"/>
      <c r="AJ321" s="6"/>
    </row>
    <row r="322" spans="1:36">
      <c r="A322" s="6">
        <f>IF(J321/A321&lt;=0.99*$B$10,IF(A321&gt;A320,IF(D$5&gt;0,$A321+($D$7-$D$3)/401,IF(J321/A321&gt;1.01*D$10,A321-($D$7-$D$3)/401,A321)),IF(D$5&lt;0,$A321+($D$7-$D$3)/401,IF(J321/A321&gt;1.01*D$10,A321-($D$7-$D$3)/401,A321))),IF(K321&gt;$B$6,IF(B$10&gt;D$10,IF(J321/A321&gt;1.01*D$10,A321-($D$7-$D$3)/401,A321),A321),IF(MAX(J$58:J321)&lt;0.99*$B$10*(A321^$K$49*(K321-A321))^(1/(1+$K$49))*($K$49^(1/(1+$K$49))),$A321+($D$7-$D$3)/401,IF(J321/A321&gt;1.01*$D$10,$A321-($D$7-$D$3)/401,A321))))</f>
        <v>529.98862219451405</v>
      </c>
      <c r="B322" s="6">
        <f t="shared" si="116"/>
        <v>689.96586658354215</v>
      </c>
      <c r="C322" s="6">
        <f t="shared" si="132"/>
        <v>0.44706610340231961</v>
      </c>
      <c r="D322" s="6">
        <f t="shared" si="133"/>
        <v>7391.0710491123127</v>
      </c>
      <c r="E322" s="33">
        <f t="shared" si="117"/>
        <v>1.8066278664236622E-2</v>
      </c>
      <c r="F322" s="6">
        <f t="shared" si="118"/>
        <v>80716.852569662849</v>
      </c>
      <c r="G322" s="6">
        <f t="shared" si="119"/>
        <v>4815633.0280548651</v>
      </c>
      <c r="H322" s="33">
        <f t="shared" si="134"/>
        <v>3.1396413484429033E-3</v>
      </c>
      <c r="I322" s="33">
        <f t="shared" si="135"/>
        <v>5.9040564796056423E-4</v>
      </c>
      <c r="J322" s="6">
        <f t="shared" si="136"/>
        <v>566.7451107863717</v>
      </c>
      <c r="K322" s="38">
        <f>IF(J322&lt;$B$10*(A321^$K$49*(MAX(K$58:K321)-A321))^(1/(1+$K$49))*($K$49^(1/(1+$K$49))),IF(J322/A322&gt;D$10,IF(MAX(J$58:J321)&lt;0.99*$B$10*(A321^$K$49*(K321-A321))^(1/(1+$K$49))*($K$49^(1/(1+$K$49))),MAX(K$58:K321),((J322/$B$10)^(1+$K$49)/(A322^($K$49)*$K$49))+A322),MAX(K$58:K321)),((J322/$B$10)^(1+$K$49)/(A322^($K$49)*$K$49))+A322)</f>
        <v>868.98296206317309</v>
      </c>
      <c r="L322" s="33">
        <f>IF(K322&lt;K321,AE321*(MAX(Z$58:Z321)-J321/A321)/(J321/A321/D$10-1)/(1+1*(MAX(Z$58:Z321)-J321/A321)/(J321/A321/D$10-1))+B$3-B$4,AE321*(J322/A322/B$10)/(C$27+J322/A322/B$10))</f>
        <v>-1.7293779846250502E-2</v>
      </c>
      <c r="M322" s="45">
        <f t="shared" si="137"/>
        <v>-7.2744435545392429E-3</v>
      </c>
      <c r="N322" s="46">
        <f t="shared" si="138"/>
        <v>1.1060810391800704E-2</v>
      </c>
      <c r="O322" s="37"/>
      <c r="P322" s="37">
        <f t="shared" si="139"/>
        <v>3.414436951122304E-3</v>
      </c>
      <c r="Q322" s="47">
        <f t="shared" si="120"/>
        <v>3.7863668372614609E-3</v>
      </c>
      <c r="R322" s="6">
        <f t="shared" si="140"/>
        <v>1.6014265623990531</v>
      </c>
      <c r="S322" s="6">
        <f t="shared" si="121"/>
        <v>1.5857071296369778</v>
      </c>
      <c r="T322" s="6">
        <f t="shared" si="141"/>
        <v>7.0825362322750052E-3</v>
      </c>
      <c r="U322" s="48">
        <f t="shared" si="142"/>
        <v>1.4020498791207255E-2</v>
      </c>
      <c r="V322" s="6">
        <f t="shared" si="143"/>
        <v>1.6861059697847069E-2</v>
      </c>
      <c r="W322" s="6">
        <f t="shared" si="144"/>
        <v>1.9221905108605403E-2</v>
      </c>
      <c r="X322" s="30">
        <f t="shared" si="122"/>
        <v>689.96586658354215</v>
      </c>
      <c r="Y322">
        <f t="shared" si="123"/>
        <v>566.7451107863717</v>
      </c>
      <c r="Z322" s="49">
        <f t="shared" si="124"/>
        <v>1.0693533541147746</v>
      </c>
      <c r="AA322" s="46">
        <f t="shared" si="125"/>
        <v>1.6510990152215865</v>
      </c>
      <c r="AB322" s="46">
        <f t="shared" si="126"/>
        <v>-4.9672452822533408E-2</v>
      </c>
      <c r="AC322" s="51">
        <f>IF(R$58&gt;=AA$58,B$10,IF(K322&lt;K321,(Z322-D$10)*(1+1.25*(D$10-Z322)/MAX(Z$58:Z322)*B$10)+D$10,B$10))</f>
        <v>1.3370827491589099</v>
      </c>
      <c r="AD322" s="36">
        <f t="shared" si="127"/>
        <v>1.2297690728891884</v>
      </c>
      <c r="AE322" s="50">
        <f t="shared" si="128"/>
        <v>-0.14769053470127289</v>
      </c>
      <c r="AF322" s="46">
        <f t="shared" si="129"/>
        <v>1.9221905108605403E-2</v>
      </c>
      <c r="AG322" s="50">
        <f t="shared" si="130"/>
        <v>689.96586658354215</v>
      </c>
      <c r="AH322" s="6">
        <f t="shared" si="131"/>
        <v>7.0825362322750052E-3</v>
      </c>
      <c r="AI322" s="6"/>
      <c r="AJ322" s="6"/>
    </row>
    <row r="323" spans="1:36">
      <c r="A323" s="6">
        <f>IF(J322/A322&lt;=0.99*$B$10,IF(A322&gt;A321,IF(D$5&gt;0,$A322+($D$7-$D$3)/401,IF(J322/A322&gt;1.01*D$10,A322-($D$7-$D$3)/401,A322)),IF(D$5&lt;0,$A322+($D$7-$D$3)/401,IF(J322/A322&gt;1.01*D$10,A322-($D$7-$D$3)/401,A322))),IF(K322&gt;$B$6,IF(B$10&gt;D$10,IF(J322/A322&gt;1.01*D$10,A322-($D$7-$D$3)/401,A322),A322),IF(MAX(J$58:J322)&lt;0.99*$B$10*(A322^$K$49*(K322-A322))^(1/(1+$K$49))*($K$49^(1/(1+$K$49))),$A322+($D$7-$D$3)/401,IF(J322/A322&gt;1.01*$D$10,$A322-($D$7-$D$3)/401,A322))))</f>
        <v>530.86144014962622</v>
      </c>
      <c r="B323" s="6">
        <f t="shared" si="116"/>
        <v>692.58432044887866</v>
      </c>
      <c r="C323" s="6">
        <f t="shared" si="132"/>
        <v>0.4479924564331153</v>
      </c>
      <c r="D323" s="6">
        <f t="shared" si="133"/>
        <v>7438.7825500143526</v>
      </c>
      <c r="E323" s="33">
        <f t="shared" si="117"/>
        <v>1.8066103470861315E-2</v>
      </c>
      <c r="F323" s="6">
        <f t="shared" si="118"/>
        <v>80849.672693266868</v>
      </c>
      <c r="G323" s="6">
        <f t="shared" si="119"/>
        <v>4822304.8485037424</v>
      </c>
      <c r="H323" s="33">
        <f t="shared" si="134"/>
        <v>3.1470284946850521E-3</v>
      </c>
      <c r="I323" s="33">
        <f t="shared" si="135"/>
        <v>5.9370819064630482E-4</v>
      </c>
      <c r="J323" s="6">
        <f t="shared" si="136"/>
        <v>568.53391236878588</v>
      </c>
      <c r="K323" s="38">
        <f>IF(J323&lt;$B$10*(A322^$K$49*(MAX(K$58:K322)-A322))^(1/(1+$K$49))*($K$49^(1/(1+$K$49))),IF(J323/A323&gt;D$10,IF(MAX(J$58:J322)&lt;0.99*$B$10*(A322^$K$49*(K322-A322))^(1/(1+$K$49))*($K$49^(1/(1+$K$49))),MAX(K$58:K322),((J323/$B$10)^(1+$K$49)/(A323^($K$49)*$K$49))+A323),MAX(K$58:K322)),((J323/$B$10)^(1+$K$49)/(A323^($K$49)*$K$49))+A323)</f>
        <v>871.43819081243328</v>
      </c>
      <c r="L323" s="33">
        <f>IF(K323&lt;K322,AE322*(MAX(Z$58:Z322)-J322/A322)/(J322/A322/D$10-1)/(1+1*(MAX(Z$58:Z322)-J322/A322)/(J322/A322/D$10-1))+B$3-B$4,AE322*(J323/A323/B$10)/(C$27+J323/A323/B$10))</f>
        <v>-1.739396671053375E-2</v>
      </c>
      <c r="M323" s="45">
        <f t="shared" si="137"/>
        <v>-7.3235192245985452E-3</v>
      </c>
      <c r="N323" s="46">
        <f t="shared" si="138"/>
        <v>1.1090153150534838E-2</v>
      </c>
      <c r="O323" s="37"/>
      <c r="P323" s="37">
        <f t="shared" si="139"/>
        <v>3.4243099914633701E-3</v>
      </c>
      <c r="Q323" s="47">
        <f t="shared" si="120"/>
        <v>3.7666339259362931E-3</v>
      </c>
      <c r="R323" s="6">
        <f t="shared" si="140"/>
        <v>1.601442352258349</v>
      </c>
      <c r="S323" s="6">
        <f t="shared" si="121"/>
        <v>1.5857225067981204</v>
      </c>
      <c r="T323" s="6">
        <f t="shared" si="141"/>
        <v>7.0728388796836988E-3</v>
      </c>
      <c r="U323" s="48">
        <f t="shared" si="142"/>
        <v>1.4118575728671045E-2</v>
      </c>
      <c r="V323" s="6">
        <f t="shared" si="143"/>
        <v>1.6964678102684171E-2</v>
      </c>
      <c r="W323" s="6">
        <f t="shared" si="144"/>
        <v>1.9322291062578736E-2</v>
      </c>
      <c r="X323" s="30">
        <f t="shared" si="122"/>
        <v>692.58432044887866</v>
      </c>
      <c r="Y323">
        <f t="shared" si="123"/>
        <v>568.53391236878588</v>
      </c>
      <c r="Z323" s="49">
        <f t="shared" si="124"/>
        <v>1.070964793013675</v>
      </c>
      <c r="AA323" s="46">
        <f t="shared" si="125"/>
        <v>1.6510544587424387</v>
      </c>
      <c r="AB323" s="46">
        <f t="shared" si="126"/>
        <v>-4.9612106484089757E-2</v>
      </c>
      <c r="AC323" s="51">
        <f>IF(R$58&gt;=AA$58,B$10,IF(K323&lt;K322,(Z323-D$10)*(1+1.25*(D$10-Z323)/MAX(Z$58:Z323)*B$10)+D$10,B$10))</f>
        <v>1.3370827491589099</v>
      </c>
      <c r="AD323" s="36">
        <f t="shared" si="127"/>
        <v>1.2283356401352072</v>
      </c>
      <c r="AE323" s="50">
        <f t="shared" si="128"/>
        <v>-0.14834892210166636</v>
      </c>
      <c r="AF323" s="46">
        <f t="shared" si="129"/>
        <v>1.9322291062578736E-2</v>
      </c>
      <c r="AG323" s="50">
        <f t="shared" si="130"/>
        <v>692.58432044887866</v>
      </c>
      <c r="AH323" s="6">
        <f t="shared" si="131"/>
        <v>7.0728388796836988E-3</v>
      </c>
      <c r="AI323" s="6"/>
      <c r="AJ323" s="6"/>
    </row>
    <row r="324" spans="1:36">
      <c r="A324" s="6">
        <f>IF(J323/A323&lt;=0.99*$B$10,IF(A323&gt;A322,IF(D$5&gt;0,$A323+($D$7-$D$3)/401,IF(J323/A323&gt;1.01*D$10,A323-($D$7-$D$3)/401,A323)),IF(D$5&lt;0,$A323+($D$7-$D$3)/401,IF(J323/A323&gt;1.01*D$10,A323-($D$7-$D$3)/401,A323))),IF(K323&gt;$B$6,IF(B$10&gt;D$10,IF(J323/A323&gt;1.01*D$10,A323-($D$7-$D$3)/401,A323),A323),IF(MAX(J$58:J323)&lt;0.99*$B$10*(A323^$K$49*(K323-A323))^(1/(1+$K$49))*($K$49^(1/(1+$K$49))),$A323+($D$7-$D$3)/401,IF(J323/A323&gt;1.01*$D$10,$A323-($D$7-$D$3)/401,A323))))</f>
        <v>531.73425810473839</v>
      </c>
      <c r="B324" s="6">
        <f t="shared" si="116"/>
        <v>695.20277431421516</v>
      </c>
      <c r="C324" s="6">
        <f t="shared" si="132"/>
        <v>0.44891297058114082</v>
      </c>
      <c r="D324" s="6">
        <f t="shared" si="133"/>
        <v>7486.5521539410411</v>
      </c>
      <c r="E324" s="33">
        <f t="shared" si="117"/>
        <v>1.8065923909123354E-2</v>
      </c>
      <c r="F324" s="6">
        <f t="shared" si="118"/>
        <v>80982.492816870887</v>
      </c>
      <c r="G324" s="6">
        <f t="shared" si="119"/>
        <v>4828976.6689526206</v>
      </c>
      <c r="H324" s="33">
        <f t="shared" si="134"/>
        <v>3.1543991316881482E-3</v>
      </c>
      <c r="I324" s="33">
        <f t="shared" si="135"/>
        <v>5.970101804227987E-4</v>
      </c>
      <c r="J324" s="6">
        <f t="shared" si="136"/>
        <v>570.32165313650944</v>
      </c>
      <c r="K324" s="38">
        <f>IF(J324&lt;$B$10*(A323^$K$49*(MAX(K$58:K323)-A323))^(1/(1+$K$49))*($K$49^(1/(1+$K$49))),IF(J324/A324&gt;D$10,IF(MAX(J$58:J323)&lt;0.99*$B$10*(A323^$K$49*(K323-A323))^(1/(1+$K$49))*($K$49^(1/(1+$K$49))),MAX(K$58:K323),((J324/$B$10)^(1+$K$49)/(A324^($K$49)*$K$49))+A324),MAX(K$58:K323)),((J324/$B$10)^(1+$K$49)/(A324^($K$49)*$K$49))+A324)</f>
        <v>873.89368377969458</v>
      </c>
      <c r="L324" s="33">
        <f>IF(K324&lt;K323,AE323*(MAX(Z$58:Z323)-J323/A323)/(J323/A323/D$10-1)/(1+1*(MAX(Z$58:Z323)-J323/A323)/(J323/A323/D$10-1))+B$3-B$4,AE323*(J324/A324/B$10)/(C$27+J324/A324/B$10))</f>
        <v>-1.7494590681356507E-2</v>
      </c>
      <c r="M324" s="45">
        <f t="shared" si="137"/>
        <v>-7.3727452142324365E-3</v>
      </c>
      <c r="N324" s="46">
        <f t="shared" si="138"/>
        <v>1.1119416498361435E-2</v>
      </c>
      <c r="O324" s="37"/>
      <c r="P324" s="37">
        <f t="shared" si="139"/>
        <v>3.4341668123394121E-3</v>
      </c>
      <c r="Q324" s="47">
        <f t="shared" si="120"/>
        <v>3.746671284128999E-3</v>
      </c>
      <c r="R324" s="6">
        <f t="shared" si="140"/>
        <v>1.6014585361479927</v>
      </c>
      <c r="S324" s="6">
        <f t="shared" si="121"/>
        <v>1.5857382676908749</v>
      </c>
      <c r="T324" s="6">
        <f t="shared" si="141"/>
        <v>7.0628996294763713E-3</v>
      </c>
      <c r="U324" s="48">
        <f t="shared" si="142"/>
        <v>1.4217062208202192E-2</v>
      </c>
      <c r="V324" s="6">
        <f t="shared" si="143"/>
        <v>1.7068682447686938E-2</v>
      </c>
      <c r="W324" s="6">
        <f t="shared" si="144"/>
        <v>1.942298232417906E-2</v>
      </c>
      <c r="X324" s="30">
        <f t="shared" si="122"/>
        <v>695.20277431421516</v>
      </c>
      <c r="Y324">
        <f t="shared" si="123"/>
        <v>570.32165313650944</v>
      </c>
      <c r="Z324" s="49">
        <f t="shared" si="124"/>
        <v>1.0725689466939901</v>
      </c>
      <c r="AA324" s="46">
        <f t="shared" si="125"/>
        <v>1.651009976660301</v>
      </c>
      <c r="AB324" s="46">
        <f t="shared" si="126"/>
        <v>-4.9551440512308309E-2</v>
      </c>
      <c r="AC324" s="51">
        <f>IF(R$58&gt;=AA$58,B$10,IF(K324&lt;K323,(Z324-D$10)*(1+1.25*(D$10-Z324)/MAX(Z$58:Z324)*B$10)+D$10,B$10))</f>
        <v>1.3370827491589099</v>
      </c>
      <c r="AD324" s="36">
        <f t="shared" si="127"/>
        <v>1.2269098937532392</v>
      </c>
      <c r="AE324" s="50">
        <f t="shared" si="128"/>
        <v>-0.14901026083118588</v>
      </c>
      <c r="AF324" s="46">
        <f t="shared" si="129"/>
        <v>1.942298232417906E-2</v>
      </c>
      <c r="AG324" s="50">
        <f t="shared" si="130"/>
        <v>695.20277431421516</v>
      </c>
      <c r="AH324" s="6">
        <f t="shared" si="131"/>
        <v>7.0628996294763713E-3</v>
      </c>
      <c r="AI324" s="6"/>
      <c r="AJ324" s="6"/>
    </row>
    <row r="325" spans="1:36">
      <c r="A325" s="6">
        <f>IF(J324/A324&lt;=0.99*$B$10,IF(A324&gt;A323,IF(D$5&gt;0,$A324+($D$7-$D$3)/401,IF(J324/A324&gt;1.01*D$10,A324-($D$7-$D$3)/401,A324)),IF(D$5&lt;0,$A324+($D$7-$D$3)/401,IF(J324/A324&gt;1.01*D$10,A324-($D$7-$D$3)/401,A324))),IF(K324&gt;$B$6,IF(B$10&gt;D$10,IF(J324/A324&gt;1.01*D$10,A324-($D$7-$D$3)/401,A324),A324),IF(MAX(J$58:J324)&lt;0.99*$B$10*(A324^$K$49*(K324-A324))^(1/(1+$K$49))*($K$49^(1/(1+$K$49))),$A324+($D$7-$D$3)/401,IF(J324/A324&gt;1.01*$D$10,$A324-($D$7-$D$3)/401,A324))))</f>
        <v>532.60707605985056</v>
      </c>
      <c r="B325" s="6">
        <f t="shared" si="116"/>
        <v>697.82122817955167</v>
      </c>
      <c r="C325" s="6">
        <f t="shared" si="132"/>
        <v>0.44982769718558191</v>
      </c>
      <c r="D325" s="6">
        <f t="shared" si="133"/>
        <v>7534.3793723970139</v>
      </c>
      <c r="E325" s="33">
        <f t="shared" si="117"/>
        <v>1.8065739980373138E-2</v>
      </c>
      <c r="F325" s="6">
        <f t="shared" si="118"/>
        <v>81115.31294047492</v>
      </c>
      <c r="G325" s="6">
        <f t="shared" si="119"/>
        <v>4835648.4894014988</v>
      </c>
      <c r="H325" s="33">
        <f t="shared" si="134"/>
        <v>3.1617533515296173E-3</v>
      </c>
      <c r="I325" s="33">
        <f t="shared" si="135"/>
        <v>6.0031158509813928E-4</v>
      </c>
      <c r="J325" s="6">
        <f t="shared" si="136"/>
        <v>572.10834230296575</v>
      </c>
      <c r="K325" s="38">
        <f>IF(J325&lt;$B$10*(A324^$K$49*(MAX(K$58:K324)-A324))^(1/(1+$K$49))*($K$49^(1/(1+$K$49))),IF(J325/A325&gt;D$10,IF(MAX(J$58:J324)&lt;0.99*$B$10*(A324^$K$49*(K324-A324))^(1/(1+$K$49))*($K$49^(1/(1+$K$49))),MAX(K$58:K324),((J325/$B$10)^(1+$K$49)/(A325^($K$49)*$K$49))+A325),MAX(K$58:K324)),((J325/$B$10)^(1+$K$49)/(A325^($K$49)*$K$49))+A325)</f>
        <v>876.34943878735862</v>
      </c>
      <c r="L325" s="33">
        <f>IF(K325&lt;K324,AE324*(MAX(Z$58:Z324)-J324/A324)/(J324/A324/D$10-1)/(1+1*(MAX(Z$58:Z324)-J324/A324)/(J324/A324/D$10-1))+B$3-B$4,AE324*(J325/A325/B$10)/(C$27+J325/A325/B$10))</f>
        <v>-1.7595655397090872E-2</v>
      </c>
      <c r="M325" s="45">
        <f t="shared" si="137"/>
        <v>-7.4221219188712302E-3</v>
      </c>
      <c r="N325" s="46">
        <f t="shared" si="138"/>
        <v>1.1148600846239058E-2</v>
      </c>
      <c r="O325" s="37"/>
      <c r="P325" s="37">
        <f t="shared" si="139"/>
        <v>3.4440074669538144E-3</v>
      </c>
      <c r="Q325" s="47">
        <f t="shared" si="120"/>
        <v>3.7264789273678276E-3</v>
      </c>
      <c r="R325" s="6">
        <f t="shared" si="140"/>
        <v>1.6014751139697594</v>
      </c>
      <c r="S325" s="6">
        <f t="shared" si="121"/>
        <v>1.5857544122195832</v>
      </c>
      <c r="T325" s="6">
        <f t="shared" si="141"/>
        <v>7.0527185491320969E-3</v>
      </c>
      <c r="U325" s="48">
        <f t="shared" si="142"/>
        <v>1.431596097462483E-2</v>
      </c>
      <c r="V325" s="6">
        <f t="shared" si="143"/>
        <v>1.7173075518511736E-2</v>
      </c>
      <c r="W325" s="6">
        <f t="shared" si="144"/>
        <v>1.9523981701555768E-2</v>
      </c>
      <c r="X325" s="30">
        <f t="shared" si="122"/>
        <v>697.82122817955167</v>
      </c>
      <c r="Y325">
        <f t="shared" si="123"/>
        <v>572.10834230296575</v>
      </c>
      <c r="Z325" s="49">
        <f t="shared" si="124"/>
        <v>1.0741658682707331</v>
      </c>
      <c r="AA325" s="46">
        <f t="shared" si="125"/>
        <v>1.650965568729136</v>
      </c>
      <c r="AB325" s="46">
        <f t="shared" si="126"/>
        <v>-4.9490454759376634E-2</v>
      </c>
      <c r="AC325" s="51">
        <f>IF(R$58&gt;=AA$58,B$10,IF(K325&lt;K324,(Z325-D$10)*(1+1.25*(D$10-Z325)/MAX(Z$58:Z325)*B$10)+D$10,B$10))</f>
        <v>1.3370827491589099</v>
      </c>
      <c r="AD325" s="36">
        <f t="shared" si="127"/>
        <v>1.2254917734453226</v>
      </c>
      <c r="AE325" s="50">
        <f t="shared" si="128"/>
        <v>-0.14967457570936732</v>
      </c>
      <c r="AF325" s="46">
        <f t="shared" si="129"/>
        <v>1.9523981701555768E-2</v>
      </c>
      <c r="AG325" s="50">
        <f t="shared" si="130"/>
        <v>697.82122817955167</v>
      </c>
      <c r="AH325" s="6">
        <f t="shared" si="131"/>
        <v>7.0527185491320969E-3</v>
      </c>
      <c r="AI325" s="6"/>
      <c r="AJ325" s="6"/>
    </row>
    <row r="326" spans="1:36">
      <c r="A326" s="6">
        <f>IF(J325/A325&lt;=0.99*$B$10,IF(A325&gt;A324,IF(D$5&gt;0,$A325+($D$7-$D$3)/401,IF(J325/A325&gt;1.01*D$10,A325-($D$7-$D$3)/401,A325)),IF(D$5&lt;0,$A325+($D$7-$D$3)/401,IF(J325/A325&gt;1.01*D$10,A325-($D$7-$D$3)/401,A325))),IF(K325&gt;$B$6,IF(B$10&gt;D$10,IF(J325/A325&gt;1.01*D$10,A325-($D$7-$D$3)/401,A325),A325),IF(MAX(J$58:J325)&lt;0.99*$B$10*(A325^$K$49*(K325-A325))^(1/(1+$K$49))*($K$49^(1/(1+$K$49))),$A325+($D$7-$D$3)/401,IF(J325/A325&gt;1.01*$D$10,$A325-($D$7-$D$3)/401,A325))))</f>
        <v>533.47989401496272</v>
      </c>
      <c r="B326" s="6">
        <f t="shared" si="116"/>
        <v>700.43968204488817</v>
      </c>
      <c r="C326" s="6">
        <f t="shared" si="132"/>
        <v>0.45073668712563691</v>
      </c>
      <c r="D326" s="6">
        <f t="shared" si="133"/>
        <v>7582.2637225472763</v>
      </c>
      <c r="E326" s="33">
        <f t="shared" si="117"/>
        <v>1.8065551685778038E-2</v>
      </c>
      <c r="F326" s="6">
        <f t="shared" si="118"/>
        <v>81248.133064078938</v>
      </c>
      <c r="G326" s="6">
        <f t="shared" si="119"/>
        <v>4842320.3098503742</v>
      </c>
      <c r="H326" s="33">
        <f t="shared" si="134"/>
        <v>3.1690912454084585E-3</v>
      </c>
      <c r="I326" s="33">
        <f t="shared" si="135"/>
        <v>6.0361237300385058E-4</v>
      </c>
      <c r="J326" s="6">
        <f t="shared" si="136"/>
        <v>573.89398897788431</v>
      </c>
      <c r="K326" s="38">
        <f>IF(J326&lt;$B$10*(A325^$K$49*(MAX(K$58:K325)-A325))^(1/(1+$K$49))*($K$49^(1/(1+$K$49))),IF(J326/A326&gt;D$10,IF(MAX(J$58:J325)&lt;0.99*$B$10*(A325^$K$49*(K325-A325))^(1/(1+$K$49))*($K$49^(1/(1+$K$49))),MAX(K$58:K325),((J326/$B$10)^(1+$K$49)/(A326^($K$49)*$K$49))+A326),MAX(K$58:K325)),((J326/$B$10)^(1+$K$49)/(A326^($K$49)*$K$49))+A326)</f>
        <v>878.80545369236393</v>
      </c>
      <c r="L326" s="33">
        <f>IF(K326&lt;K325,AE325*(MAX(Z$58:Z325)-J325/A325)/(J325/A325/D$10-1)/(1+1*(MAX(Z$58:Z325)-J325/A325)/(J325/A325/D$10-1))+B$3-B$4,AE325*(J326/A326/B$10)/(C$27+J326/A326/B$10))</f>
        <v>-1.7697164540856014E-2</v>
      </c>
      <c r="M326" s="45">
        <f t="shared" si="137"/>
        <v>-7.4716497412587648E-3</v>
      </c>
      <c r="N326" s="46">
        <f t="shared" si="138"/>
        <v>1.1177706602228454E-2</v>
      </c>
      <c r="O326" s="37"/>
      <c r="P326" s="37">
        <f t="shared" si="139"/>
        <v>3.4538320082486123E-3</v>
      </c>
      <c r="Q326" s="47">
        <f t="shared" si="120"/>
        <v>3.7060568609696889E-3</v>
      </c>
      <c r="R326" s="6">
        <f t="shared" si="140"/>
        <v>1.6014920856424821</v>
      </c>
      <c r="S326" s="6">
        <f t="shared" si="121"/>
        <v>1.5857709403052</v>
      </c>
      <c r="T326" s="6">
        <f t="shared" si="141"/>
        <v>7.0422956958267908E-3</v>
      </c>
      <c r="U326" s="48">
        <f t="shared" si="142"/>
        <v>1.441527481069977E-2</v>
      </c>
      <c r="V326" s="6">
        <f t="shared" si="143"/>
        <v>1.7277860137219752E-2</v>
      </c>
      <c r="W326" s="6">
        <f t="shared" si="144"/>
        <v>1.9625292035828683E-2</v>
      </c>
      <c r="X326" s="30">
        <f t="shared" si="122"/>
        <v>700.43968204488817</v>
      </c>
      <c r="Y326">
        <f t="shared" si="123"/>
        <v>573.89398897788431</v>
      </c>
      <c r="Z326" s="49">
        <f t="shared" si="124"/>
        <v>1.075755610316943</v>
      </c>
      <c r="AA326" s="46">
        <f t="shared" si="125"/>
        <v>1.6509212347041236</v>
      </c>
      <c r="AB326" s="46">
        <f t="shared" si="126"/>
        <v>-4.942914906164142E-2</v>
      </c>
      <c r="AC326" s="51">
        <f>IF(R$58&gt;=AA$58,B$10,IF(K326&lt;K325,(Z326-D$10)*(1+1.25*(D$10-Z326)/MAX(Z$58:Z326)*B$10)+D$10,B$10))</f>
        <v>1.3370827491589099</v>
      </c>
      <c r="AD326" s="36">
        <f t="shared" si="127"/>
        <v>1.2240812195119566</v>
      </c>
      <c r="AE326" s="50">
        <f t="shared" si="128"/>
        <v>-0.1503418918720629</v>
      </c>
      <c r="AF326" s="46">
        <f t="shared" si="129"/>
        <v>1.9625292035828683E-2</v>
      </c>
      <c r="AG326" s="50">
        <f t="shared" si="130"/>
        <v>700.43968204488817</v>
      </c>
      <c r="AH326" s="6">
        <f t="shared" si="131"/>
        <v>7.0422956958267908E-3</v>
      </c>
      <c r="AI326" s="6"/>
      <c r="AJ326" s="6"/>
    </row>
    <row r="327" spans="1:36">
      <c r="A327" s="6">
        <f>IF(J326/A326&lt;=0.99*$B$10,IF(A326&gt;A325,IF(D$5&gt;0,$A326+($D$7-$D$3)/401,IF(J326/A326&gt;1.01*D$10,A326-($D$7-$D$3)/401,A326)),IF(D$5&lt;0,$A326+($D$7-$D$3)/401,IF(J326/A326&gt;1.01*D$10,A326-($D$7-$D$3)/401,A326))),IF(K326&gt;$B$6,IF(B$10&gt;D$10,IF(J326/A326&gt;1.01*D$10,A326-($D$7-$D$3)/401,A326),A326),IF(MAX(J$58:J326)&lt;0.99*$B$10*(A326^$K$49*(K326-A326))^(1/(1+$K$49))*($K$49^(1/(1+$K$49))),$A326+($D$7-$D$3)/401,IF(J326/A326&gt;1.01*$D$10,$A326-($D$7-$D$3)/401,A326))))</f>
        <v>534.35271197007489</v>
      </c>
      <c r="B327" s="6">
        <f t="shared" si="116"/>
        <v>703.05813591022468</v>
      </c>
      <c r="C327" s="6">
        <f t="shared" si="132"/>
        <v>0.45163999082226741</v>
      </c>
      <c r="D327" s="6">
        <f t="shared" si="133"/>
        <v>7630.2047271428555</v>
      </c>
      <c r="E327" s="33">
        <f t="shared" si="117"/>
        <v>1.8065359026322076E-2</v>
      </c>
      <c r="F327" s="6">
        <f t="shared" si="118"/>
        <v>81380.953187682971</v>
      </c>
      <c r="G327" s="6">
        <f t="shared" si="119"/>
        <v>4848992.1302992525</v>
      </c>
      <c r="H327" s="33">
        <f t="shared" si="134"/>
        <v>3.1764129036566005E-3</v>
      </c>
      <c r="I327" s="33">
        <f t="shared" si="135"/>
        <v>6.0691251298688423E-4</v>
      </c>
      <c r="J327" s="6">
        <f t="shared" si="136"/>
        <v>575.67860216866859</v>
      </c>
      <c r="K327" s="38">
        <f>IF(J327&lt;$B$10*(A326^$K$49*(MAX(K$58:K326)-A326))^(1/(1+$K$49))*($K$49^(1/(1+$K$49))),IF(J327/A327&gt;D$10,IF(MAX(J$58:J326)&lt;0.99*$B$10*(A326^$K$49*(K326-A326))^(1/(1+$K$49))*($K$49^(1/(1+$K$49))),MAX(K$58:K326),((J327/$B$10)^(1+$K$49)/(A327^($K$49)*$K$49))+A327),MAX(K$58:K326)),((J327/$B$10)^(1+$K$49)/(A327^($K$49)*$K$49))+A327)</f>
        <v>881.26172638541323</v>
      </c>
      <c r="L327" s="33">
        <f>IF(K327&lt;K326,AE326*(MAX(Z$58:Z326)-J326/A326)/(J326/A326/D$10-1)/(1+1*(MAX(Z$58:Z326)-J326/A326)/(J326/A326/D$10-1))+B$3-B$4,AE326*(J327/A327/B$10)/(C$27+J327/A327/B$10))</f>
        <v>-1.7799121841223585E-2</v>
      </c>
      <c r="M327" s="45">
        <f t="shared" si="137"/>
        <v>-7.521329091494615E-3</v>
      </c>
      <c r="N327" s="46">
        <f t="shared" si="138"/>
        <v>1.1206734171513149E-2</v>
      </c>
      <c r="O327" s="37"/>
      <c r="P327" s="37">
        <f t="shared" si="139"/>
        <v>3.4636404889062003E-3</v>
      </c>
      <c r="Q327" s="47">
        <f t="shared" si="120"/>
        <v>3.6854050800185336E-3</v>
      </c>
      <c r="R327" s="6">
        <f t="shared" si="140"/>
        <v>1.6015094511020844</v>
      </c>
      <c r="S327" s="6">
        <f t="shared" si="121"/>
        <v>1.5857878518853239</v>
      </c>
      <c r="T327" s="6">
        <f t="shared" si="141"/>
        <v>7.0316311164137068E-3</v>
      </c>
      <c r="U327" s="48">
        <f t="shared" si="142"/>
        <v>1.4515006537618787E-2</v>
      </c>
      <c r="V327" s="6">
        <f t="shared" si="143"/>
        <v>1.7383039162773471E-2</v>
      </c>
      <c r="W327" s="6">
        <f t="shared" si="144"/>
        <v>1.972691620157804E-2</v>
      </c>
      <c r="X327" s="30">
        <f t="shared" si="122"/>
        <v>703.05813591022468</v>
      </c>
      <c r="Y327">
        <f t="shared" si="123"/>
        <v>575.67860216866859</v>
      </c>
      <c r="Z327" s="49">
        <f t="shared" si="124"/>
        <v>1.0773382248706693</v>
      </c>
      <c r="AA327" s="46">
        <f t="shared" si="125"/>
        <v>1.6508769743416489</v>
      </c>
      <c r="AB327" s="46">
        <f t="shared" si="126"/>
        <v>-4.9367523239564504E-2</v>
      </c>
      <c r="AC327" s="51">
        <f>IF(R$58&gt;=AA$58,B$10,IF(K327&lt;K326,(Z327-D$10)*(1+1.25*(D$10-Z327)/MAX(Z$58:Z327)*B$10)+D$10,B$10))</f>
        <v>1.3370827491589099</v>
      </c>
      <c r="AD327" s="36">
        <f t="shared" si="127"/>
        <v>1.2226781728454694</v>
      </c>
      <c r="AE327" s="50">
        <f t="shared" si="128"/>
        <v>-0.15101223477623821</v>
      </c>
      <c r="AF327" s="46">
        <f t="shared" si="129"/>
        <v>1.972691620157804E-2</v>
      </c>
      <c r="AG327" s="50">
        <f t="shared" si="130"/>
        <v>703.05813591022468</v>
      </c>
      <c r="AH327" s="6">
        <f t="shared" si="131"/>
        <v>7.0316311164137068E-3</v>
      </c>
      <c r="AI327" s="6"/>
      <c r="AJ327" s="6"/>
    </row>
    <row r="328" spans="1:36">
      <c r="A328" s="6">
        <f>IF(J327/A327&lt;=0.99*$B$10,IF(A327&gt;A326,IF(D$5&gt;0,$A327+($D$7-$D$3)/401,IF(J327/A327&gt;1.01*D$10,A327-($D$7-$D$3)/401,A327)),IF(D$5&lt;0,$A327+($D$7-$D$3)/401,IF(J327/A327&gt;1.01*D$10,A327-($D$7-$D$3)/401,A327))),IF(K327&gt;$B$6,IF(B$10&gt;D$10,IF(J327/A327&gt;1.01*D$10,A327-($D$7-$D$3)/401,A327),A327),IF(MAX(J$58:J327)&lt;0.99*$B$10*(A327^$K$49*(K327-A327))^(1/(1+$K$49))*($K$49^(1/(1+$K$49))),$A327+($D$7-$D$3)/401,IF(J327/A327&gt;1.01*$D$10,$A327-($D$7-$D$3)/401,A327))))</f>
        <v>535.22552992518706</v>
      </c>
      <c r="B328" s="6">
        <f t="shared" si="116"/>
        <v>705.67658977556118</v>
      </c>
      <c r="C328" s="6">
        <f t="shared" si="132"/>
        <v>0.45253765824005682</v>
      </c>
      <c r="D328" s="6">
        <f t="shared" si="133"/>
        <v>7678.2019144474198</v>
      </c>
      <c r="E328" s="33">
        <f t="shared" si="117"/>
        <v>1.8065162002805547E-2</v>
      </c>
      <c r="F328" s="6">
        <f t="shared" si="118"/>
        <v>81513.77331128699</v>
      </c>
      <c r="G328" s="6">
        <f t="shared" si="119"/>
        <v>4855663.9507481297</v>
      </c>
      <c r="H328" s="33">
        <f t="shared" si="134"/>
        <v>3.1837184157500874E-3</v>
      </c>
      <c r="I328" s="33">
        <f t="shared" si="135"/>
        <v>6.1021197440173859E-4</v>
      </c>
      <c r="J328" s="6">
        <f t="shared" si="136"/>
        <v>577.46219078174488</v>
      </c>
      <c r="K328" s="38">
        <f>IF(J328&lt;$B$10*(A327^$K$49*(MAX(K$58:K327)-A327))^(1/(1+$K$49))*($K$49^(1/(1+$K$49))),IF(J328/A328&gt;D$10,IF(MAX(J$58:J327)&lt;0.99*$B$10*(A327^$K$49*(K327-A327))^(1/(1+$K$49))*($K$49^(1/(1+$K$49))),MAX(K$58:K327),((J328/$B$10)^(1+$K$49)/(A328^($K$49)*$K$49))+A328),MAX(K$58:K327)),((J328/$B$10)^(1+$K$49)/(A328^($K$49)*$K$49))+A328)</f>
        <v>883.71825479022141</v>
      </c>
      <c r="L328" s="33">
        <f>IF(K328&lt;K327,AE327*(MAX(Z$58:Z327)-J327/A327)/(J327/A327/D$10-1)/(1+1*(MAX(Z$58:Z327)-J327/A327)/(J327/A327/D$10-1))+B$3-B$4,AE327*(J328/A328/B$10)/(C$27+J328/A328/B$10))</f>
        <v>-1.790153107293534E-2</v>
      </c>
      <c r="M328" s="45">
        <f t="shared" si="137"/>
        <v>-7.5711603870778433E-3</v>
      </c>
      <c r="N328" s="46">
        <f t="shared" si="138"/>
        <v>1.1235683956420044E-2</v>
      </c>
      <c r="O328" s="37"/>
      <c r="P328" s="37">
        <f t="shared" si="139"/>
        <v>3.4734329613510273E-3</v>
      </c>
      <c r="Q328" s="47">
        <f t="shared" si="120"/>
        <v>3.6645235693422004E-3</v>
      </c>
      <c r="R328" s="6">
        <f t="shared" si="140"/>
        <v>1.6015272103016158</v>
      </c>
      <c r="S328" s="6">
        <f t="shared" si="121"/>
        <v>1.5858051469142307</v>
      </c>
      <c r="T328" s="6">
        <f t="shared" si="141"/>
        <v>7.0207248474028604E-3</v>
      </c>
      <c r="U328" s="48">
        <f t="shared" si="142"/>
        <v>1.4615159015510464E-2</v>
      </c>
      <c r="V328" s="6">
        <f t="shared" si="143"/>
        <v>1.748861549154436E-2</v>
      </c>
      <c r="W328" s="6">
        <f t="shared" si="144"/>
        <v>1.9828857107345312E-2</v>
      </c>
      <c r="X328" s="30">
        <f t="shared" si="122"/>
        <v>705.67658977556118</v>
      </c>
      <c r="Y328">
        <f t="shared" si="123"/>
        <v>577.46219078174488</v>
      </c>
      <c r="Z328" s="49">
        <f t="shared" si="124"/>
        <v>1.0789137634418553</v>
      </c>
      <c r="AA328" s="46">
        <f t="shared" si="125"/>
        <v>1.6508327873992976</v>
      </c>
      <c r="AB328" s="46">
        <f t="shared" si="126"/>
        <v>-4.9305577097681796E-2</v>
      </c>
      <c r="AC328" s="51">
        <f>IF(R$58&gt;=AA$58,B$10,IF(K328&lt;K327,(Z328-D$10)*(1+1.25*(D$10-Z328)/MAX(Z$58:Z328)*B$10)+D$10,B$10))</f>
        <v>1.3370827491589099</v>
      </c>
      <c r="AD328" s="36">
        <f t="shared" si="127"/>
        <v>1.2212825749234464</v>
      </c>
      <c r="AE328" s="50">
        <f t="shared" si="128"/>
        <v>-0.15168563020488057</v>
      </c>
      <c r="AF328" s="46">
        <f t="shared" si="129"/>
        <v>1.9828857107345312E-2</v>
      </c>
      <c r="AG328" s="50">
        <f t="shared" si="130"/>
        <v>705.67658977556118</v>
      </c>
      <c r="AH328" s="6">
        <f t="shared" si="131"/>
        <v>7.0207248474028604E-3</v>
      </c>
      <c r="AI328" s="6"/>
      <c r="AJ328" s="6"/>
    </row>
    <row r="329" spans="1:36">
      <c r="A329" s="6">
        <f>IF(J328/A328&lt;=0.99*$B$10,IF(A328&gt;A327,IF(D$5&gt;0,$A328+($D$7-$D$3)/401,IF(J328/A328&gt;1.01*D$10,A328-($D$7-$D$3)/401,A328)),IF(D$5&lt;0,$A328+($D$7-$D$3)/401,IF(J328/A328&gt;1.01*D$10,A328-($D$7-$D$3)/401,A328))),IF(K328&gt;$B$6,IF(B$10&gt;D$10,IF(J328/A328&gt;1.01*D$10,A328-($D$7-$D$3)/401,A328),A328),IF(MAX(J$58:J328)&lt;0.99*$B$10*(A328^$K$49*(K328-A328))^(1/(1+$K$49))*($K$49^(1/(1+$K$49))),$A328+($D$7-$D$3)/401,IF(J328/A328&gt;1.01*$D$10,$A328-($D$7-$D$3)/401,A328))))</f>
        <v>536.09834788029923</v>
      </c>
      <c r="B329" s="6">
        <f t="shared" si="116"/>
        <v>708.29504364089769</v>
      </c>
      <c r="C329" s="6">
        <f t="shared" si="132"/>
        <v>0.45342973888917226</v>
      </c>
      <c r="D329" s="6">
        <f t="shared" si="133"/>
        <v>7726.2548181649145</v>
      </c>
      <c r="E329" s="33">
        <f t="shared" si="117"/>
        <v>1.8064960615844602E-2</v>
      </c>
      <c r="F329" s="6">
        <f t="shared" si="118"/>
        <v>81646.593434891023</v>
      </c>
      <c r="G329" s="6">
        <f t="shared" si="119"/>
        <v>4862335.771197007</v>
      </c>
      <c r="H329" s="33">
        <f t="shared" si="134"/>
        <v>3.1910078703201047E-3</v>
      </c>
      <c r="I329" s="33">
        <f t="shared" si="135"/>
        <v>6.1351072710270145E-4</v>
      </c>
      <c r="J329" s="6">
        <f t="shared" si="136"/>
        <v>579.24476362389476</v>
      </c>
      <c r="K329" s="38">
        <f>IF(J329&lt;$B$10*(A328^$K$49*(MAX(K$58:K328)-A328))^(1/(1+$K$49))*($K$49^(1/(1+$K$49))),IF(J329/A329&gt;D$10,IF(MAX(J$58:J328)&lt;0.99*$B$10*(A328^$K$49*(K328-A328))^(1/(1+$K$49))*($K$49^(1/(1+$K$49))),MAX(K$58:K328),((J329/$B$10)^(1+$K$49)/(A329^($K$49)*$K$49))+A329),MAX(K$58:K328)),((J329/$B$10)^(1+$K$49)/(A329^($K$49)*$K$49))+A329)</f>
        <v>886.17503686278565</v>
      </c>
      <c r="L329" s="33">
        <f>IF(K329&lt;K328,AE328*(MAX(Z$58:Z328)-J328/A328)/(J328/A328/D$10-1)/(1+1*(MAX(Z$58:Z328)-J328/A328)/(J328/A328/D$10-1))+B$3-B$4,AE328*(J329/A329/B$10)/(C$27+J329/A329/B$10))</f>
        <v>-1.800439605763627E-2</v>
      </c>
      <c r="M329" s="45">
        <f t="shared" si="137"/>
        <v>-7.6211440529523385E-3</v>
      </c>
      <c r="N329" s="46">
        <f t="shared" si="138"/>
        <v>1.1264556356440053E-2</v>
      </c>
      <c r="O329" s="37"/>
      <c r="P329" s="37">
        <f t="shared" si="139"/>
        <v>3.4832094777512783E-3</v>
      </c>
      <c r="Q329" s="47">
        <f t="shared" si="120"/>
        <v>3.6434123034877145E-3</v>
      </c>
      <c r="R329" s="6">
        <f t="shared" si="140"/>
        <v>1.6015453632112888</v>
      </c>
      <c r="S329" s="6">
        <f t="shared" si="121"/>
        <v>1.5858228253629125</v>
      </c>
      <c r="T329" s="6">
        <f t="shared" si="141"/>
        <v>7.0095769149369864E-3</v>
      </c>
      <c r="U329" s="48">
        <f t="shared" si="142"/>
        <v>1.4715735143958018E-2</v>
      </c>
      <c r="V329" s="6">
        <f t="shared" si="143"/>
        <v>1.7594592057832141E-2</v>
      </c>
      <c r="W329" s="6">
        <f t="shared" si="144"/>
        <v>1.993111769614447E-2</v>
      </c>
      <c r="X329" s="30">
        <f t="shared" si="122"/>
        <v>708.29504364089769</v>
      </c>
      <c r="Y329">
        <f t="shared" si="123"/>
        <v>579.24476362389476</v>
      </c>
      <c r="Z329" s="49">
        <f t="shared" si="124"/>
        <v>1.0804822770191214</v>
      </c>
      <c r="AA329" s="46">
        <f t="shared" si="125"/>
        <v>1.6507886736358464</v>
      </c>
      <c r="AB329" s="46">
        <f t="shared" si="126"/>
        <v>-4.924331042455754E-2</v>
      </c>
      <c r="AC329" s="51">
        <f>IF(R$58&gt;=AA$58,B$10,IF(K329&lt;K328,(Z329-D$10)*(1+1.25*(D$10-Z329)/MAX(Z$58:Z329)*B$10)+D$10,B$10))</f>
        <v>1.3370827491589099</v>
      </c>
      <c r="AD329" s="36">
        <f t="shared" si="127"/>
        <v>1.2198943678022227</v>
      </c>
      <c r="AE329" s="50">
        <f t="shared" si="128"/>
        <v>-0.15236210427202088</v>
      </c>
      <c r="AF329" s="46">
        <f t="shared" si="129"/>
        <v>1.993111769614447E-2</v>
      </c>
      <c r="AG329" s="50">
        <f t="shared" si="130"/>
        <v>708.29504364089769</v>
      </c>
      <c r="AH329" s="6">
        <f t="shared" si="131"/>
        <v>7.0095769149369864E-3</v>
      </c>
      <c r="AI329" s="6"/>
      <c r="AJ329" s="6"/>
    </row>
    <row r="330" spans="1:36">
      <c r="A330" s="6">
        <f>IF(J329/A329&lt;=0.99*$B$10,IF(A329&gt;A328,IF(D$5&gt;0,$A329+($D$7-$D$3)/401,IF(J329/A329&gt;1.01*D$10,A329-($D$7-$D$3)/401,A329)),IF(D$5&lt;0,$A329+($D$7-$D$3)/401,IF(J329/A329&gt;1.01*D$10,A329-($D$7-$D$3)/401,A329))),IF(K329&gt;$B$6,IF(B$10&gt;D$10,IF(J329/A329&gt;1.01*D$10,A329-($D$7-$D$3)/401,A329),A329),IF(MAX(J$58:J329)&lt;0.99*$B$10*(A329^$K$49*(K329-A329))^(1/(1+$K$49))*($K$49^(1/(1+$K$49))),$A329+($D$7-$D$3)/401,IF(J329/A329&gt;1.01*$D$10,$A329-($D$7-$D$3)/401,A329))))</f>
        <v>536.9711658354114</v>
      </c>
      <c r="B330" s="6">
        <f t="shared" si="116"/>
        <v>710.91349750623419</v>
      </c>
      <c r="C330" s="6">
        <f t="shared" si="132"/>
        <v>0.45431628182742501</v>
      </c>
      <c r="D330" s="6">
        <f t="shared" si="133"/>
        <v>7774.3629773681396</v>
      </c>
      <c r="E330" s="33">
        <f t="shared" si="117"/>
        <v>1.8064754865870853E-2</v>
      </c>
      <c r="F330" s="6">
        <f t="shared" si="118"/>
        <v>81779.413558495042</v>
      </c>
      <c r="G330" s="6">
        <f t="shared" si="119"/>
        <v>4869007.5916458843</v>
      </c>
      <c r="H330" s="33">
        <f t="shared" si="134"/>
        <v>3.1982813551638396E-3</v>
      </c>
      <c r="I330" s="33">
        <f t="shared" si="135"/>
        <v>6.1680874143621054E-4</v>
      </c>
      <c r="J330" s="6">
        <f t="shared" si="136"/>
        <v>581.02632940356852</v>
      </c>
      <c r="K330" s="38">
        <f>IF(J330&lt;$B$10*(A329^$K$49*(MAX(K$58:K329)-A329))^(1/(1+$K$49))*($K$49^(1/(1+$K$49))),IF(J330/A330&gt;D$10,IF(MAX(J$58:J329)&lt;0.99*$B$10*(A329^$K$49*(K329-A329))^(1/(1+$K$49))*($K$49^(1/(1+$K$49))),MAX(K$58:K329),((J330/$B$10)^(1+$K$49)/(A330^($K$49)*$K$49))+A330),MAX(K$58:K329)),((J330/$B$10)^(1+$K$49)/(A330^($K$49)*$K$49))+A330)</f>
        <v>888.63207059067497</v>
      </c>
      <c r="L330" s="33">
        <f>IF(K330&lt;K329,AE329*(MAX(Z$58:Z329)-J329/A329)/(J329/A329/D$10-1)/(1+1*(MAX(Z$58:Z329)-J329/A329)/(J329/A329/D$10-1))+B$3-B$4,AE329*(J330/A330/B$10)/(C$27+J330/A330/B$10))</f>
        <v>-1.8107720664623655E-2</v>
      </c>
      <c r="M330" s="45">
        <f t="shared" si="137"/>
        <v>-7.6712805215537246E-3</v>
      </c>
      <c r="N330" s="46">
        <f t="shared" si="138"/>
        <v>1.1293351768248736E-2</v>
      </c>
      <c r="O330" s="37"/>
      <c r="P330" s="37">
        <f t="shared" si="139"/>
        <v>3.4929700900205416E-3</v>
      </c>
      <c r="Q330" s="47">
        <f t="shared" si="120"/>
        <v>3.6220712466950109E-3</v>
      </c>
      <c r="R330" s="6">
        <f t="shared" si="140"/>
        <v>1.6015639098185193</v>
      </c>
      <c r="S330" s="6">
        <f t="shared" si="121"/>
        <v>1.5858408872191134</v>
      </c>
      <c r="T330" s="6">
        <f t="shared" si="141"/>
        <v>6.9981873347694998E-3</v>
      </c>
      <c r="U330" s="48">
        <f t="shared" si="142"/>
        <v>1.4816737862529196E-2</v>
      </c>
      <c r="V330" s="6">
        <f t="shared" si="143"/>
        <v>1.7700971834395774E-2</v>
      </c>
      <c r="W330" s="6">
        <f t="shared" si="144"/>
        <v>2.0033700945985607E-2</v>
      </c>
      <c r="X330" s="30">
        <f t="shared" si="122"/>
        <v>710.91349750623419</v>
      </c>
      <c r="Y330">
        <f t="shared" si="123"/>
        <v>581.02632940356852</v>
      </c>
      <c r="Z330" s="49">
        <f t="shared" si="124"/>
        <v>1.0820438160764494</v>
      </c>
      <c r="AA330" s="46">
        <f t="shared" si="125"/>
        <v>1.6507446328112556</v>
      </c>
      <c r="AB330" s="46">
        <f t="shared" si="126"/>
        <v>-4.9180722992736348E-2</v>
      </c>
      <c r="AC330" s="51">
        <f>IF(R$58&gt;=AA$58,B$10,IF(K330&lt;K329,(Z330-D$10)*(1+1.25*(D$10-Z330)/MAX(Z$58:Z330)*B$10)+D$10,B$10))</f>
        <v>1.3370827491589099</v>
      </c>
      <c r="AD330" s="36">
        <f t="shared" si="127"/>
        <v>1.2185134941104432</v>
      </c>
      <c r="AE330" s="50">
        <f t="shared" si="128"/>
        <v>-0.1530416834278463</v>
      </c>
      <c r="AF330" s="46">
        <f t="shared" si="129"/>
        <v>2.0033700945985607E-2</v>
      </c>
      <c r="AG330" s="50">
        <f t="shared" si="130"/>
        <v>710.91349750623419</v>
      </c>
      <c r="AH330" s="6">
        <f t="shared" si="131"/>
        <v>6.9981873347694998E-3</v>
      </c>
      <c r="AI330" s="6"/>
      <c r="AJ330" s="6"/>
    </row>
    <row r="331" spans="1:36">
      <c r="A331" s="6">
        <f>IF(J330/A330&lt;=0.99*$B$10,IF(A330&gt;A329,IF(D$5&gt;0,$A330+($D$7-$D$3)/401,IF(J330/A330&gt;1.01*D$10,A330-($D$7-$D$3)/401,A330)),IF(D$5&lt;0,$A330+($D$7-$D$3)/401,IF(J330/A330&gt;1.01*D$10,A330-($D$7-$D$3)/401,A330))),IF(K330&gt;$B$6,IF(B$10&gt;D$10,IF(J330/A330&gt;1.01*D$10,A330-($D$7-$D$3)/401,A330),A330),IF(MAX(J$58:J330)&lt;0.99*$B$10*(A330^$K$49*(K330-A330))^(1/(1+$K$49))*($K$49^(1/(1+$K$49))),$A330+($D$7-$D$3)/401,IF(J330/A330&gt;1.01*$D$10,$A330-($D$7-$D$3)/401,A330))))</f>
        <v>537.84398379052357</v>
      </c>
      <c r="B331" s="6">
        <f t="shared" si="116"/>
        <v>713.5319513715707</v>
      </c>
      <c r="C331" s="6">
        <f t="shared" si="132"/>
        <v>0.45519733566242271</v>
      </c>
      <c r="D331" s="6">
        <f t="shared" si="133"/>
        <v>7822.5259364283002</v>
      </c>
      <c r="E331" s="33">
        <f t="shared" si="117"/>
        <v>1.8064544753130875E-2</v>
      </c>
      <c r="F331" s="6">
        <f t="shared" si="118"/>
        <v>81912.233682099075</v>
      </c>
      <c r="G331" s="6">
        <f t="shared" si="119"/>
        <v>4875679.4120947625</v>
      </c>
      <c r="H331" s="33">
        <f t="shared" si="134"/>
        <v>3.2055389572551844E-3</v>
      </c>
      <c r="I331" s="33">
        <f t="shared" si="135"/>
        <v>6.2010598823333319E-4</v>
      </c>
      <c r="J331" s="6">
        <f t="shared" si="136"/>
        <v>582.80689673218183</v>
      </c>
      <c r="K331" s="38">
        <f>IF(J331&lt;$B$10*(A330^$K$49*(MAX(K$58:K330)-A330))^(1/(1+$K$49))*($K$49^(1/(1+$K$49))),IF(J331/A331&gt;D$10,IF(MAX(J$58:J330)&lt;0.99*$B$10*(A330^$K$49*(K330-A330))^(1/(1+$K$49))*($K$49^(1/(1+$K$49))),MAX(K$58:K330),((J331/$B$10)^(1+$K$49)/(A331^($K$49)*$K$49))+A331),MAX(K$58:K330)),((J331/$B$10)^(1+$K$49)/(A331^($K$49)*$K$49))+A331)</f>
        <v>891.08935399233883</v>
      </c>
      <c r="L331" s="33">
        <f>IF(K331&lt;K330,AE330*(MAX(Z$58:Z330)-J330/A330)/(J330/A330/D$10-1)/(1+1*(MAX(Z$58:Z330)-J330/A330)/(J330/A330/D$10-1))+B$3-B$4,AE330*(J331/A331/B$10)/(C$27+J331/A331/B$10))</f>
        <v>-1.8211508811609399E-2</v>
      </c>
      <c r="M331" s="45">
        <f t="shared" si="137"/>
        <v>-7.7215702328578498E-3</v>
      </c>
      <c r="N331" s="46">
        <f t="shared" si="138"/>
        <v>1.1322070585726917E-2</v>
      </c>
      <c r="O331" s="37"/>
      <c r="P331" s="37">
        <f t="shared" si="139"/>
        <v>3.5027148498194627E-3</v>
      </c>
      <c r="Q331" s="47">
        <f t="shared" si="120"/>
        <v>3.6005003528690668E-3</v>
      </c>
      <c r="R331" s="6">
        <f t="shared" si="140"/>
        <v>1.6015828501279696</v>
      </c>
      <c r="S331" s="6">
        <f t="shared" si="121"/>
        <v>1.5858593324873742</v>
      </c>
      <c r="T331" s="6">
        <f t="shared" si="141"/>
        <v>6.9865561122367491E-3</v>
      </c>
      <c r="U331" s="48">
        <f t="shared" si="142"/>
        <v>1.4918170151318511E-2</v>
      </c>
      <c r="V331" s="6">
        <f t="shared" si="143"/>
        <v>1.7807757832996398E-2</v>
      </c>
      <c r="W331" s="6">
        <f t="shared" si="144"/>
        <v>2.0136609870408648E-2</v>
      </c>
      <c r="X331" s="30">
        <f t="shared" si="122"/>
        <v>713.5319513715707</v>
      </c>
      <c r="Y331">
        <f t="shared" si="123"/>
        <v>582.80689673218183</v>
      </c>
      <c r="Z331" s="49">
        <f t="shared" si="124"/>
        <v>1.0835984305797686</v>
      </c>
      <c r="AA331" s="46">
        <f t="shared" si="125"/>
        <v>1.6507006646866615</v>
      </c>
      <c r="AB331" s="46">
        <f t="shared" si="126"/>
        <v>-4.9117814558691908E-2</v>
      </c>
      <c r="AC331" s="51">
        <f>IF(R$58&gt;=AA$58,B$10,IF(K331&lt;K330,(Z331-D$10)*(1+1.25*(D$10-Z331)/MAX(Z$58:Z331)*B$10)+D$10,B$10))</f>
        <v>1.3370827491589099</v>
      </c>
      <c r="AD331" s="36">
        <f t="shared" si="127"/>
        <v>1.2171398970426808</v>
      </c>
      <c r="AE331" s="50">
        <f t="shared" si="128"/>
        <v>-0.15372439446393876</v>
      </c>
      <c r="AF331" s="46">
        <f t="shared" si="129"/>
        <v>2.0136609870408648E-2</v>
      </c>
      <c r="AG331" s="50">
        <f t="shared" si="130"/>
        <v>713.5319513715707</v>
      </c>
      <c r="AH331" s="6">
        <f t="shared" si="131"/>
        <v>6.9865561122367491E-3</v>
      </c>
      <c r="AI331" s="6"/>
      <c r="AJ331" s="6"/>
    </row>
    <row r="332" spans="1:36">
      <c r="A332" s="6">
        <f>IF(J331/A331&lt;=0.99*$B$10,IF(A331&gt;A330,IF(D$5&gt;0,$A331+($D$7-$D$3)/401,IF(J331/A331&gt;1.01*D$10,A331-($D$7-$D$3)/401,A331)),IF(D$5&lt;0,$A331+($D$7-$D$3)/401,IF(J331/A331&gt;1.01*D$10,A331-($D$7-$D$3)/401,A331))),IF(K331&gt;$B$6,IF(B$10&gt;D$10,IF(J331/A331&gt;1.01*D$10,A331-($D$7-$D$3)/401,A331),A331),IF(MAX(J$58:J331)&lt;0.99*$B$10*(A331^$K$49*(K331-A331))^(1/(1+$K$49))*($K$49^(1/(1+$K$49))),$A331+($D$7-$D$3)/401,IF(J331/A331&gt;1.01*$D$10,$A331-($D$7-$D$3)/401,A331))))</f>
        <v>538.71680174563573</v>
      </c>
      <c r="B332" s="6">
        <f t="shared" si="116"/>
        <v>716.1504052369072</v>
      </c>
      <c r="C332" s="6">
        <f t="shared" si="132"/>
        <v>0.45607294855380837</v>
      </c>
      <c r="D332" s="6">
        <f t="shared" si="133"/>
        <v>7870.7432449455246</v>
      </c>
      <c r="E332" s="33">
        <f t="shared" si="117"/>
        <v>1.806433027768576E-2</v>
      </c>
      <c r="F332" s="6">
        <f t="shared" si="118"/>
        <v>82045.053805703094</v>
      </c>
      <c r="G332" s="6">
        <f t="shared" si="119"/>
        <v>4882351.2325436408</v>
      </c>
      <c r="H332" s="33">
        <f t="shared" si="134"/>
        <v>3.2127807627552823E-3</v>
      </c>
      <c r="I332" s="33">
        <f t="shared" si="135"/>
        <v>6.2340243880236327E-4</v>
      </c>
      <c r="J332" s="6">
        <f t="shared" si="136"/>
        <v>584.58647412539483</v>
      </c>
      <c r="K332" s="38">
        <f>IF(J332&lt;$B$10*(A331^$K$49*(MAX(K$58:K331)-A331))^(1/(1+$K$49))*($K$49^(1/(1+$K$49))),IF(J332/A332&gt;D$10,IF(MAX(J$58:J331)&lt;0.99*$B$10*(A331^$K$49*(K331-A331))^(1/(1+$K$49))*($K$49^(1/(1+$K$49))),MAX(K$58:K331),((J332/$B$10)^(1+$K$49)/(A332^($K$49)*$K$49))+A332),MAX(K$58:K331)),((J332/$B$10)^(1+$K$49)/(A332^($K$49)*$K$49))+A332)</f>
        <v>893.54688511643678</v>
      </c>
      <c r="L332" s="33">
        <f>IF(K332&lt;K331,AE331*(MAX(Z$58:Z331)-J331/A331)/(J331/A331/D$10-1)/(1+1*(MAX(Z$58:Z331)-J331/A331)/(J331/A331/D$10-1))+B$3-B$4,AE331*(J332/A332/B$10)/(C$27+J332/A332/B$10))</f>
        <v>-1.8315764465499835E-2</v>
      </c>
      <c r="M332" s="45">
        <f t="shared" si="137"/>
        <v>-7.7720136344309248E-3</v>
      </c>
      <c r="N332" s="46">
        <f t="shared" si="138"/>
        <v>1.1350713199981328E-2</v>
      </c>
      <c r="O332" s="37"/>
      <c r="P332" s="37">
        <f t="shared" si="139"/>
        <v>3.5124438085573848E-3</v>
      </c>
      <c r="Q332" s="47">
        <f t="shared" si="120"/>
        <v>3.5786995655504037E-3</v>
      </c>
      <c r="R332" s="6">
        <f t="shared" si="140"/>
        <v>1.6016021841615942</v>
      </c>
      <c r="S332" s="6">
        <f t="shared" si="121"/>
        <v>1.5858781611890751</v>
      </c>
      <c r="T332" s="6">
        <f t="shared" si="141"/>
        <v>6.9746832422317162E-3</v>
      </c>
      <c r="U332" s="48">
        <f t="shared" si="142"/>
        <v>1.5020035031502194E-2</v>
      </c>
      <c r="V332" s="6">
        <f t="shared" si="143"/>
        <v>1.791495310495261E-2</v>
      </c>
      <c r="W332" s="6">
        <f t="shared" si="144"/>
        <v>2.0239847519029849E-2</v>
      </c>
      <c r="X332" s="30">
        <f t="shared" si="122"/>
        <v>716.1504052369072</v>
      </c>
      <c r="Y332">
        <f t="shared" si="123"/>
        <v>584.58647412539483</v>
      </c>
      <c r="Z332" s="49">
        <f t="shared" si="124"/>
        <v>1.0851461699934453</v>
      </c>
      <c r="AA332" s="46">
        <f t="shared" si="125"/>
        <v>1.6506567690243692</v>
      </c>
      <c r="AB332" s="46">
        <f t="shared" si="126"/>
        <v>-4.905458486277503E-2</v>
      </c>
      <c r="AC332" s="51">
        <f>IF(R$58&gt;=AA$58,B$10,IF(K332&lt;K331,(Z332-D$10)*(1+1.25*(D$10-Z332)/MAX(Z$58:Z332)*B$10)+D$10,B$10))</f>
        <v>1.3370827491589099</v>
      </c>
      <c r="AD332" s="36">
        <f t="shared" si="127"/>
        <v>1.2157735203531261</v>
      </c>
      <c r="AE332" s="50">
        <f t="shared" si="128"/>
        <v>-0.15441026451861817</v>
      </c>
      <c r="AF332" s="46">
        <f t="shared" si="129"/>
        <v>2.0239847519029849E-2</v>
      </c>
      <c r="AG332" s="50">
        <f t="shared" si="130"/>
        <v>716.1504052369072</v>
      </c>
      <c r="AH332" s="6">
        <f t="shared" si="131"/>
        <v>6.9746832422317162E-3</v>
      </c>
      <c r="AI332" s="6"/>
      <c r="AJ332" s="6"/>
    </row>
    <row r="333" spans="1:36">
      <c r="A333" s="6">
        <f>IF(J332/A332&lt;=0.99*$B$10,IF(A332&gt;A331,IF(D$5&gt;0,$A332+($D$7-$D$3)/401,IF(J332/A332&gt;1.01*D$10,A332-($D$7-$D$3)/401,A332)),IF(D$5&lt;0,$A332+($D$7-$D$3)/401,IF(J332/A332&gt;1.01*D$10,A332-($D$7-$D$3)/401,A332))),IF(K332&gt;$B$6,IF(B$10&gt;D$10,IF(J332/A332&gt;1.01*D$10,A332-($D$7-$D$3)/401,A332),A332),IF(MAX(J$58:J332)&lt;0.99*$B$10*(A332^$K$49*(K332-A332))^(1/(1+$K$49))*($K$49^(1/(1+$K$49))),$A332+($D$7-$D$3)/401,IF(J332/A332&gt;1.01*$D$10,$A332-($D$7-$D$3)/401,A332))))</f>
        <v>539.5896197007479</v>
      </c>
      <c r="B333" s="6">
        <f t="shared" si="116"/>
        <v>718.76885910224371</v>
      </c>
      <c r="C333" s="6">
        <f t="shared" si="132"/>
        <v>0.45694316821558284</v>
      </c>
      <c r="D333" s="6">
        <f t="shared" si="133"/>
        <v>7919.0144576802923</v>
      </c>
      <c r="E333" s="33">
        <f t="shared" si="117"/>
        <v>1.8064111439410571E-2</v>
      </c>
      <c r="F333" s="6">
        <f t="shared" si="118"/>
        <v>82177.873929307127</v>
      </c>
      <c r="G333" s="6">
        <f t="shared" si="119"/>
        <v>4889023.0529925171</v>
      </c>
      <c r="H333" s="33">
        <f t="shared" si="134"/>
        <v>3.2200068570229171E-3</v>
      </c>
      <c r="I333" s="33">
        <f t="shared" si="135"/>
        <v>6.2669806492153123E-4</v>
      </c>
      <c r="J333" s="6">
        <f t="shared" si="136"/>
        <v>586.36507000437439</v>
      </c>
      <c r="K333" s="38">
        <f>IF(J333&lt;$B$10*(A332^$K$49*(MAX(K$58:K332)-A332))^(1/(1+$K$49))*($K$49^(1/(1+$K$49))),IF(J333/A333&gt;D$10,IF(MAX(J$58:J332)&lt;0.99*$B$10*(A332^$K$49*(K332-A332))^(1/(1+$K$49))*($K$49^(1/(1+$K$49))),MAX(K$58:K332),((J333/$B$10)^(1+$K$49)/(A333^($K$49)*$K$49))+A333),MAX(K$58:K332)),((J333/$B$10)^(1+$K$49)/(A333^($K$49)*$K$49))+A333)</f>
        <v>896.00466204118425</v>
      </c>
      <c r="L333" s="33">
        <f>IF(K333&lt;K332,AE332*(MAX(Z$58:Z332)-J332/A332)/(J332/A332/D$10-1)/(1+1*(MAX(Z$58:Z332)-J332/A332)/(J332/A332/D$10-1))+B$3-B$4,AE332*(J333/A333/B$10)/(C$27+J333/A333/B$10))</f>
        <v>-1.8420491643190637E-2</v>
      </c>
      <c r="M333" s="45">
        <f t="shared" si="137"/>
        <v>-7.8226111814812416E-3</v>
      </c>
      <c r="N333" s="46">
        <f t="shared" si="138"/>
        <v>1.1379279999365199E-2</v>
      </c>
      <c r="O333" s="37"/>
      <c r="P333" s="37">
        <f t="shared" si="139"/>
        <v>3.5221570173939757E-3</v>
      </c>
      <c r="Q333" s="47">
        <f t="shared" si="120"/>
        <v>3.5566688178839574E-3</v>
      </c>
      <c r="R333" s="6">
        <f t="shared" si="140"/>
        <v>1.6016219119586876</v>
      </c>
      <c r="S333" s="6">
        <f t="shared" si="121"/>
        <v>1.5858973733624844</v>
      </c>
      <c r="T333" s="6">
        <f t="shared" si="141"/>
        <v>6.9625687091739736E-3</v>
      </c>
      <c r="U333" s="48">
        <f t="shared" si="142"/>
        <v>1.5122335565905911E-2</v>
      </c>
      <c r="V333" s="6">
        <f t="shared" si="143"/>
        <v>1.8022560741708129E-2</v>
      </c>
      <c r="W333" s="6">
        <f t="shared" si="144"/>
        <v>2.0343416978099452E-2</v>
      </c>
      <c r="X333" s="30">
        <f t="shared" si="122"/>
        <v>718.76885910224371</v>
      </c>
      <c r="Y333">
        <f t="shared" si="123"/>
        <v>586.36507000437439</v>
      </c>
      <c r="Z333" s="49">
        <f t="shared" si="124"/>
        <v>1.0866870832866795</v>
      </c>
      <c r="AA333" s="46">
        <f t="shared" si="125"/>
        <v>1.6506129455878433</v>
      </c>
      <c r="AB333" s="46">
        <f t="shared" si="126"/>
        <v>-4.8991033629155689E-2</v>
      </c>
      <c r="AC333" s="51">
        <f>IF(R$58&gt;=AA$58,B$10,IF(K333&lt;K332,(Z333-D$10)*(1+1.25*(D$10-Z333)/MAX(Z$58:Z333)*B$10)+D$10,B$10))</f>
        <v>1.3370827491589099</v>
      </c>
      <c r="AD333" s="36">
        <f t="shared" si="127"/>
        <v>1.2144143083493357</v>
      </c>
      <c r="AE333" s="50">
        <f t="shared" si="128"/>
        <v>-0.15509932108239896</v>
      </c>
      <c r="AF333" s="46">
        <f t="shared" si="129"/>
        <v>2.0343416978099452E-2</v>
      </c>
      <c r="AG333" s="50">
        <f t="shared" si="130"/>
        <v>718.76885910224371</v>
      </c>
      <c r="AH333" s="6">
        <f t="shared" si="131"/>
        <v>6.9625687091739736E-3</v>
      </c>
      <c r="AI333" s="6"/>
      <c r="AJ333" s="6"/>
    </row>
    <row r="334" spans="1:36">
      <c r="A334" s="6">
        <f>IF(J333/A333&lt;=0.99*$B$10,IF(A333&gt;A332,IF(D$5&gt;0,$A333+($D$7-$D$3)/401,IF(J333/A333&gt;1.01*D$10,A333-($D$7-$D$3)/401,A333)),IF(D$5&lt;0,$A333+($D$7-$D$3)/401,IF(J333/A333&gt;1.01*D$10,A333-($D$7-$D$3)/401,A333))),IF(K333&gt;$B$6,IF(B$10&gt;D$10,IF(J333/A333&gt;1.01*D$10,A333-($D$7-$D$3)/401,A333),A333),IF(MAX(J$58:J333)&lt;0.99*$B$10*(A333^$K$49*(K333-A333))^(1/(1+$K$49))*($K$49^(1/(1+$K$49))),$A333+($D$7-$D$3)/401,IF(J333/A333&gt;1.01*$D$10,$A333-($D$7-$D$3)/401,A333))))</f>
        <v>540.46243765586007</v>
      </c>
      <c r="B334" s="6">
        <f t="shared" si="116"/>
        <v>721.38731296758021</v>
      </c>
      <c r="C334" s="6">
        <f t="shared" si="132"/>
        <v>0.45780804191850444</v>
      </c>
      <c r="D334" s="6">
        <f t="shared" si="133"/>
        <v>7967.3391344858401</v>
      </c>
      <c r="E334" s="33">
        <f t="shared" si="117"/>
        <v>1.8063888237993823E-2</v>
      </c>
      <c r="F334" s="6">
        <f t="shared" si="118"/>
        <v>82310.694052911145</v>
      </c>
      <c r="G334" s="6">
        <f t="shared" si="119"/>
        <v>4895694.8734413944</v>
      </c>
      <c r="H334" s="33">
        <f t="shared" si="134"/>
        <v>3.2272173246247534E-3</v>
      </c>
      <c r="I334" s="33">
        <f t="shared" si="135"/>
        <v>6.2999283883183007E-4</v>
      </c>
      <c r="J334" s="6">
        <f t="shared" si="136"/>
        <v>588.14269269703959</v>
      </c>
      <c r="K334" s="38">
        <f>IF(J334&lt;$B$10*(A333^$K$49*(MAX(K$58:K333)-A333))^(1/(1+$K$49))*($K$49^(1/(1+$K$49))),IF(J334/A334&gt;D$10,IF(MAX(J$58:J333)&lt;0.99*$B$10*(A333^$K$49*(K333-A333))^(1/(1+$K$49))*($K$49^(1/(1+$K$49))),MAX(K$58:K333),((J334/$B$10)^(1+$K$49)/(A334^($K$49)*$K$49))+A334),MAX(K$58:K333)),((J334/$B$10)^(1+$K$49)/(A334^($K$49)*$K$49))+A334)</f>
        <v>898.4626828737189</v>
      </c>
      <c r="L334" s="33">
        <f>IF(K334&lt;K333,AE333*(MAX(Z$58:Z333)-J333/A333)/(J333/A333/D$10-1)/(1+1*(MAX(Z$58:Z333)-J333/A333)/(J333/A333/D$10-1))+B$3-B$4,AE333*(J334/A334/B$10)/(C$27+J334/A334/B$10))</f>
        <v>-1.8525694412377888E-2</v>
      </c>
      <c r="M334" s="45">
        <f t="shared" si="137"/>
        <v>-7.8733633369125859E-3</v>
      </c>
      <c r="N334" s="46">
        <f t="shared" si="138"/>
        <v>1.140777136949885E-2</v>
      </c>
      <c r="O334" s="37"/>
      <c r="P334" s="37">
        <f t="shared" si="139"/>
        <v>3.5318545272408439E-3</v>
      </c>
      <c r="Q334" s="47">
        <f t="shared" si="120"/>
        <v>3.5344080325862646E-3</v>
      </c>
      <c r="R334" s="6">
        <f t="shared" si="140"/>
        <v>1.6016420335759356</v>
      </c>
      <c r="S334" s="6">
        <f t="shared" si="121"/>
        <v>1.5859169690628057</v>
      </c>
      <c r="T334" s="6">
        <f t="shared" si="141"/>
        <v>6.9502124869805183E-3</v>
      </c>
      <c r="U334" s="48">
        <f t="shared" si="142"/>
        <v>1.5225074859585755E-2</v>
      </c>
      <c r="V334" s="6">
        <f t="shared" si="143"/>
        <v>1.8130583875412363E-2</v>
      </c>
      <c r="W334" s="6">
        <f t="shared" si="144"/>
        <v>2.0447321371072535E-2</v>
      </c>
      <c r="X334" s="30">
        <f t="shared" si="122"/>
        <v>721.38731296758021</v>
      </c>
      <c r="Y334">
        <f t="shared" si="123"/>
        <v>588.14269269703959</v>
      </c>
      <c r="Z334" s="49">
        <f t="shared" si="124"/>
        <v>1.0882212189398073</v>
      </c>
      <c r="AA334" s="46">
        <f t="shared" si="125"/>
        <v>1.6505691941417031</v>
      </c>
      <c r="AB334" s="46">
        <f t="shared" si="126"/>
        <v>-4.8927160565767513E-2</v>
      </c>
      <c r="AC334" s="51">
        <f>IF(R$58&gt;=AA$58,B$10,IF(K334&lt;K333,(Z334-D$10)*(1+1.25*(D$10-Z334)/MAX(Z$58:Z334)*B$10)+D$10,B$10))</f>
        <v>1.3370827491589099</v>
      </c>
      <c r="AD334" s="36">
        <f t="shared" si="127"/>
        <v>1.2130622058860461</v>
      </c>
      <c r="AE334" s="50">
        <f t="shared" si="128"/>
        <v>-0.15579159200357817</v>
      </c>
      <c r="AF334" s="46">
        <f t="shared" si="129"/>
        <v>2.0447321371072535E-2</v>
      </c>
      <c r="AG334" s="50">
        <f t="shared" si="130"/>
        <v>721.38731296758021</v>
      </c>
      <c r="AH334" s="6">
        <f t="shared" si="131"/>
        <v>6.9502124869805183E-3</v>
      </c>
      <c r="AI334" s="6"/>
      <c r="AJ334" s="6"/>
    </row>
    <row r="335" spans="1:36">
      <c r="A335" s="6">
        <f>IF(J334/A334&lt;=0.99*$B$10,IF(A334&gt;A333,IF(D$5&gt;0,$A334+($D$7-$D$3)/401,IF(J334/A334&gt;1.01*D$10,A334-($D$7-$D$3)/401,A334)),IF(D$5&lt;0,$A334+($D$7-$D$3)/401,IF(J334/A334&gt;1.01*D$10,A334-($D$7-$D$3)/401,A334))),IF(K334&gt;$B$6,IF(B$10&gt;D$10,IF(J334/A334&gt;1.01*D$10,A334-($D$7-$D$3)/401,A334),A334),IF(MAX(J$58:J334)&lt;0.99*$B$10*(A334^$K$49*(K334-A334))^(1/(1+$K$49))*($K$49^(1/(1+$K$49))),$A334+($D$7-$D$3)/401,IF(J334/A334&gt;1.01*$D$10,$A334-($D$7-$D$3)/401,A334))))</f>
        <v>541.33525561097224</v>
      </c>
      <c r="B335" s="6">
        <f t="shared" si="116"/>
        <v>724.00576683291672</v>
      </c>
      <c r="C335" s="6">
        <f t="shared" si="132"/>
        <v>0.45866761649256044</v>
      </c>
      <c r="D335" s="6">
        <f t="shared" si="133"/>
        <v>8015.7168402414409</v>
      </c>
      <c r="E335" s="33">
        <f t="shared" si="117"/>
        <v>1.806366067293691E-2</v>
      </c>
      <c r="F335" s="6">
        <f t="shared" si="118"/>
        <v>82443.514176515178</v>
      </c>
      <c r="G335" s="6">
        <f t="shared" si="119"/>
        <v>4902366.6938902717</v>
      </c>
      <c r="H335" s="33">
        <f t="shared" si="134"/>
        <v>3.2344122493454214E-3</v>
      </c>
      <c r="I335" s="33">
        <f t="shared" si="135"/>
        <v>6.3328673322995011E-4</v>
      </c>
      <c r="J335" s="6">
        <f t="shared" si="136"/>
        <v>589.91935043928947</v>
      </c>
      <c r="K335" s="38">
        <f>IF(J335&lt;$B$10*(A334^$K$49*(MAX(K$58:K334)-A334))^(1/(1+$K$49))*($K$49^(1/(1+$K$49))),IF(J335/A335&gt;D$10,IF(MAX(J$58:J334)&lt;0.99*$B$10*(A334^$K$49*(K334-A334))^(1/(1+$K$49))*($K$49^(1/(1+$K$49))),MAX(K$58:K334),((J335/$B$10)^(1+$K$49)/(A335^($K$49)*$K$49))+A335),MAX(K$58:K334)),((J335/$B$10)^(1+$K$49)/(A335^($K$49)*$K$49))+A335)</f>
        <v>900.92094574948226</v>
      </c>
      <c r="L335" s="33">
        <f>IF(K335&lt;K334,AE334*(MAX(Z$58:Z334)-J334/A334)/(J334/A334/D$10-1)/(1+1*(MAX(Z$58:Z334)-J334/A334)/(J334/A334/D$10-1))+B$3-B$4,AE334*(J335/A335/B$10)/(C$27+J335/A335/B$10))</f>
        <v>-1.8631376892387554E-2</v>
      </c>
      <c r="M335" s="45">
        <f t="shared" si="137"/>
        <v>-7.924270571379264E-3</v>
      </c>
      <c r="N335" s="46">
        <f t="shared" si="138"/>
        <v>1.1436187693290238E-2</v>
      </c>
      <c r="O335" s="37"/>
      <c r="P335" s="37">
        <f t="shared" si="139"/>
        <v>3.5415363887631376E-3</v>
      </c>
      <c r="Q335" s="47">
        <f t="shared" si="120"/>
        <v>3.5119171219109742E-3</v>
      </c>
      <c r="R335" s="6">
        <f t="shared" si="140"/>
        <v>1.6016625490874692</v>
      </c>
      <c r="S335" s="6">
        <f t="shared" si="121"/>
        <v>1.5859369483622323</v>
      </c>
      <c r="T335" s="6">
        <f t="shared" si="141"/>
        <v>6.9376145390321713E-3</v>
      </c>
      <c r="U335" s="48">
        <f t="shared" si="142"/>
        <v>1.5328256060422565E-2</v>
      </c>
      <c r="V335" s="6">
        <f t="shared" si="143"/>
        <v>1.8239025679513906E-2</v>
      </c>
      <c r="W335" s="6">
        <f t="shared" si="144"/>
        <v>2.0551563859191296E-2</v>
      </c>
      <c r="X335" s="30">
        <f t="shared" si="122"/>
        <v>724.00576683291672</v>
      </c>
      <c r="Y335">
        <f t="shared" si="123"/>
        <v>589.91935043928947</v>
      </c>
      <c r="Z335" s="49">
        <f t="shared" si="124"/>
        <v>1.0897486249505093</v>
      </c>
      <c r="AA335" s="46">
        <f t="shared" si="125"/>
        <v>1.6505255144517121</v>
      </c>
      <c r="AB335" s="46">
        <f t="shared" si="126"/>
        <v>-4.886296536424295E-2</v>
      </c>
      <c r="AC335" s="51">
        <f>IF(R$58&gt;=AA$58,B$10,IF(K335&lt;K334,(Z335-D$10)*(1+1.25*(D$10-Z335)/MAX(Z$58:Z335)*B$10)+D$10,B$10))</f>
        <v>1.3370827491589099</v>
      </c>
      <c r="AD335" s="36">
        <f t="shared" si="127"/>
        <v>1.2117171583590542</v>
      </c>
      <c r="AE335" s="50">
        <f t="shared" si="128"/>
        <v>-0.15648710549391895</v>
      </c>
      <c r="AF335" s="46">
        <f t="shared" si="129"/>
        <v>2.0551563859191296E-2</v>
      </c>
      <c r="AG335" s="50">
        <f t="shared" si="130"/>
        <v>724.00576683291672</v>
      </c>
      <c r="AH335" s="6">
        <f t="shared" si="131"/>
        <v>6.9376145390321713E-3</v>
      </c>
      <c r="AI335" s="6"/>
      <c r="AJ335" s="6"/>
    </row>
    <row r="336" spans="1:36">
      <c r="A336" s="6">
        <f>IF(J335/A335&lt;=0.99*$B$10,IF(A335&gt;A334,IF(D$5&gt;0,$A335+($D$7-$D$3)/401,IF(J335/A335&gt;1.01*D$10,A335-($D$7-$D$3)/401,A335)),IF(D$5&lt;0,$A335+($D$7-$D$3)/401,IF(J335/A335&gt;1.01*D$10,A335-($D$7-$D$3)/401,A335))),IF(K335&gt;$B$6,IF(B$10&gt;D$10,IF(J335/A335&gt;1.01*D$10,A335-($D$7-$D$3)/401,A335),A335),IF(MAX(J$58:J335)&lt;0.99*$B$10*(A335^$K$49*(K335-A335))^(1/(1+$K$49))*($K$49^(1/(1+$K$49))),$A335+($D$7-$D$3)/401,IF(J335/A335&gt;1.01*$D$10,$A335-($D$7-$D$3)/401,A335))))</f>
        <v>542.20807356608441</v>
      </c>
      <c r="B336" s="6">
        <f t="shared" si="116"/>
        <v>726.62422069825323</v>
      </c>
      <c r="C336" s="6">
        <f t="shared" si="132"/>
        <v>0.45952193832950866</v>
      </c>
      <c r="D336" s="6">
        <f t="shared" si="133"/>
        <v>8064.147144786637</v>
      </c>
      <c r="E336" s="33">
        <f t="shared" si="117"/>
        <v>1.8063428743553482E-2</v>
      </c>
      <c r="F336" s="6">
        <f t="shared" si="118"/>
        <v>82576.334300119197</v>
      </c>
      <c r="G336" s="6">
        <f t="shared" si="119"/>
        <v>4909038.514339149</v>
      </c>
      <c r="H336" s="33">
        <f t="shared" si="134"/>
        <v>3.2415917141974592E-3</v>
      </c>
      <c r="I336" s="33">
        <f t="shared" si="135"/>
        <v>6.3657972126132645E-4</v>
      </c>
      <c r="J336" s="6">
        <f t="shared" si="136"/>
        <v>591.69505137621582</v>
      </c>
      <c r="K336" s="38">
        <f>IF(J336&lt;$B$10*(A335^$K$49*(MAX(K$58:K335)-A335))^(1/(1+$K$49))*($K$49^(1/(1+$K$49))),IF(J336/A336&gt;D$10,IF(MAX(J$58:J335)&lt;0.99*$B$10*(A335^$K$49*(K335-A335))^(1/(1+$K$49))*($K$49^(1/(1+$K$49))),MAX(K$58:K335),((J336/$B$10)^(1+$K$49)/(A336^($K$49)*$K$49))+A336),MAX(K$58:K335)),((J336/$B$10)^(1+$K$49)/(A336^($K$49)*$K$49))+A336)</f>
        <v>903.3794488316197</v>
      </c>
      <c r="L336" s="33">
        <f>IF(K336&lt;K335,AE335*(MAX(Z$58:Z335)-J335/A335)/(J335/A335/D$10-1)/(1+1*(MAX(Z$58:Z335)-J335/A335)/(J335/A335/D$10-1))+B$3-B$4,AE335*(J336/A336/B$10)/(C$27+J336/A336/B$10))</f>
        <v>-1.8737543255019164E-2</v>
      </c>
      <c r="M336" s="45">
        <f t="shared" si="137"/>
        <v>-7.9753333633428413E-3</v>
      </c>
      <c r="N336" s="46">
        <f t="shared" si="138"/>
        <v>1.1464529350955469E-2</v>
      </c>
      <c r="O336" s="37"/>
      <c r="P336" s="37">
        <f t="shared" si="139"/>
        <v>3.5512026523811333E-3</v>
      </c>
      <c r="Q336" s="47">
        <f t="shared" si="120"/>
        <v>3.4891959876126276E-3</v>
      </c>
      <c r="R336" s="6">
        <f t="shared" si="140"/>
        <v>1.6016834585849211</v>
      </c>
      <c r="S336" s="6">
        <f t="shared" si="121"/>
        <v>1.5859573113500023</v>
      </c>
      <c r="T336" s="6">
        <f t="shared" si="141"/>
        <v>6.9247748181397355E-3</v>
      </c>
      <c r="U336" s="48">
        <f t="shared" si="142"/>
        <v>1.543188235973004E-2</v>
      </c>
      <c r="V336" s="6">
        <f t="shared" si="143"/>
        <v>1.8347889369367439E-2</v>
      </c>
      <c r="W336" s="6">
        <f t="shared" si="144"/>
        <v>2.0656147642080683E-2</v>
      </c>
      <c r="X336" s="30">
        <f t="shared" si="122"/>
        <v>726.62422069825323</v>
      </c>
      <c r="Y336">
        <f t="shared" si="123"/>
        <v>591.69505137621582</v>
      </c>
      <c r="Z336" s="49">
        <f t="shared" si="124"/>
        <v>1.0912693488399337</v>
      </c>
      <c r="AA336" s="46">
        <f t="shared" si="125"/>
        <v>1.6504819062847735</v>
      </c>
      <c r="AB336" s="46">
        <f t="shared" si="126"/>
        <v>-4.8798447699852421E-2</v>
      </c>
      <c r="AC336" s="51">
        <f>IF(R$58&gt;=AA$58,B$10,IF(K336&lt;K335,(Z336-D$10)*(1+1.25*(D$10-Z336)/MAX(Z$58:Z336)*B$10)+D$10,B$10))</f>
        <v>1.3370827491589099</v>
      </c>
      <c r="AD336" s="36">
        <f t="shared" si="127"/>
        <v>1.2103791116991574</v>
      </c>
      <c r="AE336" s="50">
        <f t="shared" si="128"/>
        <v>-0.15718589013449003</v>
      </c>
      <c r="AF336" s="46">
        <f t="shared" si="129"/>
        <v>2.0656147642080683E-2</v>
      </c>
      <c r="AG336" s="50">
        <f t="shared" si="130"/>
        <v>726.62422069825323</v>
      </c>
      <c r="AH336" s="6">
        <f t="shared" si="131"/>
        <v>6.9247748181397355E-3</v>
      </c>
      <c r="AI336" s="6"/>
      <c r="AJ336" s="6"/>
    </row>
    <row r="337" spans="1:36">
      <c r="A337" s="6">
        <f>IF(J336/A336&lt;=0.99*$B$10,IF(A336&gt;A335,IF(D$5&gt;0,$A336+($D$7-$D$3)/401,IF(J336/A336&gt;1.01*D$10,A336-($D$7-$D$3)/401,A336)),IF(D$5&lt;0,$A336+($D$7-$D$3)/401,IF(J336/A336&gt;1.01*D$10,A336-($D$7-$D$3)/401,A336))),IF(K336&gt;$B$6,IF(B$10&gt;D$10,IF(J336/A336&gt;1.01*D$10,A336-($D$7-$D$3)/401,A336),A336),IF(MAX(J$58:J336)&lt;0.99*$B$10*(A336^$K$49*(K336-A336))^(1/(1+$K$49))*($K$49^(1/(1+$K$49))),$A336+($D$7-$D$3)/401,IF(J336/A336&gt;1.01*$D$10,$A336-($D$7-$D$3)/401,A336))))</f>
        <v>543.08089152119658</v>
      </c>
      <c r="B337" s="6">
        <f t="shared" si="116"/>
        <v>729.24267456358973</v>
      </c>
      <c r="C337" s="6">
        <f t="shared" si="132"/>
        <v>0.46037105338548279</v>
      </c>
      <c r="D337" s="6">
        <f t="shared" si="133"/>
        <v>8112.6296228563451</v>
      </c>
      <c r="E337" s="33">
        <f t="shared" si="117"/>
        <v>1.8063192448968837E-2</v>
      </c>
      <c r="F337" s="6">
        <f t="shared" si="118"/>
        <v>82709.15442372323</v>
      </c>
      <c r="G337" s="6">
        <f t="shared" si="119"/>
        <v>4915710.3347880263</v>
      </c>
      <c r="H337" s="33">
        <f t="shared" si="134"/>
        <v>3.2487558014311049E-3</v>
      </c>
      <c r="I337" s="33">
        <f t="shared" si="135"/>
        <v>6.3987177651329298E-4</v>
      </c>
      <c r="J337" s="6">
        <f t="shared" si="136"/>
        <v>593.469803563298</v>
      </c>
      <c r="K337" s="38">
        <f>IF(J337&lt;$B$10*(A336^$K$49*(MAX(K$58:K336)-A336))^(1/(1+$K$49))*($K$49^(1/(1+$K$49))),IF(J337/A337&gt;D$10,IF(MAX(J$58:J336)&lt;0.99*$B$10*(A336^$K$49*(K336-A336))^(1/(1+$K$49))*($K$49^(1/(1+$K$49))),MAX(K$58:K336),((J337/$B$10)^(1+$K$49)/(A337^($K$49)*$K$49))+A337),MAX(K$58:K336)),((J337/$B$10)^(1+$K$49)/(A337^($K$49)*$K$49))+A337)</f>
        <v>905.83819031039616</v>
      </c>
      <c r="L337" s="33">
        <f>IF(K337&lt;K336,AE336*(MAX(Z$58:Z336)-J336/A336)/(J336/A336/D$10-1)/(1+1*(MAX(Z$58:Z336)-J336/A336)/(J336/A336/D$10-1))+B$3-B$4,AE336*(J337/A337/B$10)/(C$27+J337/A337/B$10))</f>
        <v>-1.8844197725410947E-2</v>
      </c>
      <c r="M337" s="45">
        <f t="shared" si="137"/>
        <v>-8.0265521991305638E-3</v>
      </c>
      <c r="N337" s="46">
        <f t="shared" si="138"/>
        <v>1.1492796720039269E-2</v>
      </c>
      <c r="O337" s="37"/>
      <c r="P337" s="37">
        <f t="shared" si="139"/>
        <v>3.560853368271812E-3</v>
      </c>
      <c r="Q337" s="47">
        <f t="shared" si="120"/>
        <v>3.4662445209087053E-3</v>
      </c>
      <c r="R337" s="6">
        <f t="shared" si="140"/>
        <v>1.6017047621774854</v>
      </c>
      <c r="S337" s="6">
        <f t="shared" si="121"/>
        <v>1.5859780581324556</v>
      </c>
      <c r="T337" s="6">
        <f t="shared" si="141"/>
        <v>6.9116932665085132E-3</v>
      </c>
      <c r="U337" s="48">
        <f t="shared" si="142"/>
        <v>1.5535956992876836E-2</v>
      </c>
      <c r="V337" s="6">
        <f t="shared" si="143"/>
        <v>1.8457178202854228E-2</v>
      </c>
      <c r="W337" s="6">
        <f t="shared" si="144"/>
        <v>2.0761075958357064E-2</v>
      </c>
      <c r="X337" s="30">
        <f t="shared" si="122"/>
        <v>729.24267456358973</v>
      </c>
      <c r="Y337">
        <f t="shared" si="123"/>
        <v>593.469803563298</v>
      </c>
      <c r="Z337" s="49">
        <f t="shared" si="124"/>
        <v>1.0927834376587244</v>
      </c>
      <c r="AA337" s="46">
        <f t="shared" si="125"/>
        <v>1.6504383694089197</v>
      </c>
      <c r="AB337" s="46">
        <f t="shared" si="126"/>
        <v>-4.8733607231434384E-2</v>
      </c>
      <c r="AC337" s="51">
        <f>IF(R$58&gt;=AA$58,B$10,IF(K337&lt;K336,(Z337-D$10)*(1+1.25*(D$10-Z337)/MAX(Z$58:Z337)*B$10)+D$10,B$10))</f>
        <v>1.3370827491589099</v>
      </c>
      <c r="AD337" s="36">
        <f t="shared" si="127"/>
        <v>1.209048012366162</v>
      </c>
      <c r="AE337" s="50">
        <f t="shared" si="128"/>
        <v>-0.15788797488159773</v>
      </c>
      <c r="AF337" s="46">
        <f t="shared" si="129"/>
        <v>2.0761075958357064E-2</v>
      </c>
      <c r="AG337" s="50">
        <f t="shared" si="130"/>
        <v>729.24267456358973</v>
      </c>
      <c r="AH337" s="6">
        <f t="shared" si="131"/>
        <v>6.9116932665085132E-3</v>
      </c>
      <c r="AI337" s="6"/>
      <c r="AJ337" s="6"/>
    </row>
    <row r="338" spans="1:36">
      <c r="A338" s="6">
        <f>IF(J337/A337&lt;=0.99*$B$10,IF(A337&gt;A336,IF(D$5&gt;0,$A337+($D$7-$D$3)/401,IF(J337/A337&gt;1.01*D$10,A337-($D$7-$D$3)/401,A337)),IF(D$5&lt;0,$A337+($D$7-$D$3)/401,IF(J337/A337&gt;1.01*D$10,A337-($D$7-$D$3)/401,A337))),IF(K337&gt;$B$6,IF(B$10&gt;D$10,IF(J337/A337&gt;1.01*D$10,A337-($D$7-$D$3)/401,A337),A337),IF(MAX(J$58:J337)&lt;0.99*$B$10*(A337^$K$49*(K337-A337))^(1/(1+$K$49))*($K$49^(1/(1+$K$49))),$A337+($D$7-$D$3)/401,IF(J337/A337&gt;1.01*$D$10,$A337-($D$7-$D$3)/401,A337))))</f>
        <v>543.95370947630875</v>
      </c>
      <c r="B338" s="6">
        <f t="shared" si="116"/>
        <v>731.86112842892624</v>
      </c>
      <c r="C338" s="6">
        <f t="shared" si="132"/>
        <v>0.46121500718365727</v>
      </c>
      <c r="D338" s="6">
        <f t="shared" si="133"/>
        <v>8161.1638540168769</v>
      </c>
      <c r="E338" s="33">
        <f t="shared" si="117"/>
        <v>1.8062951788119237E-2</v>
      </c>
      <c r="F338" s="6">
        <f t="shared" si="118"/>
        <v>82841.974547327234</v>
      </c>
      <c r="G338" s="6">
        <f t="shared" si="119"/>
        <v>4922382.1552369045</v>
      </c>
      <c r="H338" s="33">
        <f t="shared" si="134"/>
        <v>3.2559045925439466E-3</v>
      </c>
      <c r="I338" s="33">
        <f t="shared" si="135"/>
        <v>6.4316287300834473E-4</v>
      </c>
      <c r="J338" s="6">
        <f t="shared" si="136"/>
        <v>595.24361496758286</v>
      </c>
      <c r="K338" s="38">
        <f>IF(J338&lt;$B$10*(A337^$K$49*(MAX(K$58:K337)-A337))^(1/(1+$K$49))*($K$49^(1/(1+$K$49))),IF(J338/A338&gt;D$10,IF(MAX(J$58:J337)&lt;0.99*$B$10*(A337^$K$49*(K337-A337))^(1/(1+$K$49))*($K$49^(1/(1+$K$49))),MAX(K$58:K337),((J338/$B$10)^(1+$K$49)/(A338^($K$49)*$K$49))+A338),MAX(K$58:K337)),((J338/$B$10)^(1+$K$49)/(A338^($K$49)*$K$49))+A338)</f>
        <v>908.2971684026287</v>
      </c>
      <c r="L338" s="33">
        <f>IF(K338&lt;K337,AE337*(MAX(Z$58:Z337)-J337/A337)/(J337/A337/D$10-1)/(1+1*(MAX(Z$58:Z337)-J337/A337)/(J337/A337/D$10-1))+B$3-B$4,AE337*(J338/A338/B$10)/(C$27+J338/A338/B$10))</f>
        <v>-1.8951344582919007E-2</v>
      </c>
      <c r="M338" s="45">
        <f t="shared" si="137"/>
        <v>-8.0779275729955073E-3</v>
      </c>
      <c r="N338" s="46">
        <f t="shared" si="138"/>
        <v>1.1520990175435409E-2</v>
      </c>
      <c r="O338" s="37"/>
      <c r="P338" s="37">
        <f t="shared" si="139"/>
        <v>3.5704885863704215E-3</v>
      </c>
      <c r="Q338" s="47">
        <f t="shared" si="120"/>
        <v>3.443062602439902E-3</v>
      </c>
      <c r="R338" s="6">
        <f t="shared" si="140"/>
        <v>1.60172645999198</v>
      </c>
      <c r="S338" s="6">
        <f t="shared" si="121"/>
        <v>1.585999188833096</v>
      </c>
      <c r="T338" s="6">
        <f t="shared" si="141"/>
        <v>6.8983698157003464E-3</v>
      </c>
      <c r="U338" s="48">
        <f t="shared" si="142"/>
        <v>1.5640483239923023E-2</v>
      </c>
      <c r="V338" s="6">
        <f t="shared" si="143"/>
        <v>1.8566895481016601E-2</v>
      </c>
      <c r="W338" s="6">
        <f t="shared" si="144"/>
        <v>2.086635208625005E-2</v>
      </c>
      <c r="X338" s="30">
        <f t="shared" si="122"/>
        <v>731.86112842892624</v>
      </c>
      <c r="Y338">
        <f t="shared" si="123"/>
        <v>595.24361496758286</v>
      </c>
      <c r="Z338" s="49">
        <f t="shared" si="124"/>
        <v>1.0942909379929653</v>
      </c>
      <c r="AA338" s="46">
        <f t="shared" si="125"/>
        <v>1.6503949035933083</v>
      </c>
      <c r="AB338" s="46">
        <f t="shared" si="126"/>
        <v>-4.8668443601328271E-2</v>
      </c>
      <c r="AC338" s="51">
        <f>IF(R$58&gt;=AA$58,B$10,IF(K338&lt;K337,(Z338-D$10)*(1+1.25*(D$10-Z338)/MAX(Z$58:Z338)*B$10)+D$10,B$10))</f>
        <v>1.3370827491589099</v>
      </c>
      <c r="AD338" s="36">
        <f t="shared" si="127"/>
        <v>1.2077238073429519</v>
      </c>
      <c r="AE338" s="50">
        <f t="shared" si="128"/>
        <v>-0.15859338907287174</v>
      </c>
      <c r="AF338" s="46">
        <f t="shared" si="129"/>
        <v>2.086635208625005E-2</v>
      </c>
      <c r="AG338" s="50">
        <f t="shared" si="130"/>
        <v>731.86112842892624</v>
      </c>
      <c r="AH338" s="6">
        <f t="shared" si="131"/>
        <v>6.8983698157003464E-3</v>
      </c>
      <c r="AI338" s="6"/>
      <c r="AJ338" s="6"/>
    </row>
    <row r="339" spans="1:36">
      <c r="A339" s="6">
        <f>IF(J338/A338&lt;=0.99*$B$10,IF(A338&gt;A337,IF(D$5&gt;0,$A338+($D$7-$D$3)/401,IF(J338/A338&gt;1.01*D$10,A338-($D$7-$D$3)/401,A338)),IF(D$5&lt;0,$A338+($D$7-$D$3)/401,IF(J338/A338&gt;1.01*D$10,A338-($D$7-$D$3)/401,A338))),IF(K338&gt;$B$6,IF(B$10&gt;D$10,IF(J338/A338&gt;1.01*D$10,A338-($D$7-$D$3)/401,A338),A338),IF(MAX(J$58:J338)&lt;0.99*$B$10*(A338^$K$49*(K338-A338))^(1/(1+$K$49))*($K$49^(1/(1+$K$49))),$A338+($D$7-$D$3)/401,IF(J338/A338&gt;1.01*$D$10,$A338-($D$7-$D$3)/401,A338))))</f>
        <v>544.82652743142091</v>
      </c>
      <c r="B339" s="6">
        <f t="shared" si="116"/>
        <v>734.47958229426274</v>
      </c>
      <c r="C339" s="6">
        <f t="shared" si="132"/>
        <v>0.46205384481696948</v>
      </c>
      <c r="D339" s="6">
        <f t="shared" si="133"/>
        <v>8209.7494226028157</v>
      </c>
      <c r="E339" s="33">
        <f t="shared" si="117"/>
        <v>1.8062706759751239E-2</v>
      </c>
      <c r="F339" s="6">
        <f t="shared" si="118"/>
        <v>82974.794670931267</v>
      </c>
      <c r="G339" s="6">
        <f t="shared" si="119"/>
        <v>4929053.9756857818</v>
      </c>
      <c r="H339" s="33">
        <f t="shared" si="134"/>
        <v>3.26303816829043E-3</v>
      </c>
      <c r="I339" s="33">
        <f t="shared" si="135"/>
        <v>6.4645298519750425E-4</v>
      </c>
      <c r="J339" s="6">
        <f t="shared" si="136"/>
        <v>597.01649346884767</v>
      </c>
      <c r="K339" s="38">
        <f>IF(J339&lt;$B$10*(A338^$K$49*(MAX(K$58:K338)-A338))^(1/(1+$K$49))*($K$49^(1/(1+$K$49))),IF(J339/A339&gt;D$10,IF(MAX(J$58:J338)&lt;0.99*$B$10*(A338^$K$49*(K338-A338))^(1/(1+$K$49))*($K$49^(1/(1+$K$49))),MAX(K$58:K338),((J339/$B$10)^(1+$K$49)/(A339^($K$49)*$K$49))+A339),MAX(K$58:K338)),((J339/$B$10)^(1+$K$49)/(A339^($K$49)*$K$49))+A339)</f>
        <v>910.75638135113377</v>
      </c>
      <c r="L339" s="33">
        <f>IF(K339&lt;K338,AE338*(MAX(Z$58:Z338)-J338/A338)/(J338/A338/D$10-1)/(1+1*(MAX(Z$58:Z338)-J338/A338)/(J338/A338/D$10-1))+B$3-B$4,AE338*(J339/A339/B$10)/(C$27+J339/A339/B$10))</f>
        <v>-1.9058988162017853E-2</v>
      </c>
      <c r="M339" s="45">
        <f t="shared" si="137"/>
        <v>-8.1294599871784591E-3</v>
      </c>
      <c r="N339" s="46">
        <f t="shared" si="138"/>
        <v>1.1549110089407063E-2</v>
      </c>
      <c r="O339" s="37"/>
      <c r="P339" s="37">
        <f t="shared" si="139"/>
        <v>3.5801083563720272E-3</v>
      </c>
      <c r="Q339" s="47">
        <f t="shared" si="120"/>
        <v>3.4196501022286038E-3</v>
      </c>
      <c r="R339" s="6">
        <f t="shared" si="140"/>
        <v>1.6017485521729125</v>
      </c>
      <c r="S339" s="6">
        <f t="shared" si="121"/>
        <v>1.586020703592653</v>
      </c>
      <c r="T339" s="6">
        <f t="shared" si="141"/>
        <v>6.8848043865951409E-3</v>
      </c>
      <c r="U339" s="48">
        <f t="shared" si="142"/>
        <v>1.5745464426271134E-2</v>
      </c>
      <c r="V339" s="6">
        <f t="shared" si="143"/>
        <v>1.8677044548706594E-2</v>
      </c>
      <c r="W339" s="6">
        <f t="shared" si="144"/>
        <v>2.0971979344238306E-2</v>
      </c>
      <c r="X339" s="30">
        <f t="shared" si="122"/>
        <v>734.47958229426274</v>
      </c>
      <c r="Y339">
        <f t="shared" si="123"/>
        <v>597.01649346884767</v>
      </c>
      <c r="Z339" s="49">
        <f t="shared" si="124"/>
        <v>1.0957918959700361</v>
      </c>
      <c r="AA339" s="46">
        <f t="shared" si="125"/>
        <v>1.6503515086082126</v>
      </c>
      <c r="AB339" s="46">
        <f t="shared" si="126"/>
        <v>-4.8602956435300104E-2</v>
      </c>
      <c r="AC339" s="51">
        <f>IF(R$58&gt;=AA$58,B$10,IF(K339&lt;K338,(Z339-D$10)*(1+1.25*(D$10-Z339)/MAX(Z$58:Z339)*B$10)+D$10,B$10))</f>
        <v>1.3370827491589099</v>
      </c>
      <c r="AD339" s="36">
        <f t="shared" si="127"/>
        <v>1.2064064441296234</v>
      </c>
      <c r="AE339" s="50">
        <f t="shared" si="128"/>
        <v>-0.1593021624334697</v>
      </c>
      <c r="AF339" s="46">
        <f t="shared" si="129"/>
        <v>2.0971979344238306E-2</v>
      </c>
      <c r="AG339" s="50">
        <f t="shared" si="130"/>
        <v>734.47958229426274</v>
      </c>
      <c r="AH339" s="6">
        <f t="shared" si="131"/>
        <v>6.8848043865951409E-3</v>
      </c>
      <c r="AI339" s="6"/>
      <c r="AJ339" s="6"/>
    </row>
    <row r="340" spans="1:36">
      <c r="A340" s="6">
        <f>IF(J339/A339&lt;=0.99*$B$10,IF(A339&gt;A338,IF(D$5&gt;0,$A339+($D$7-$D$3)/401,IF(J339/A339&gt;1.01*D$10,A339-($D$7-$D$3)/401,A339)),IF(D$5&lt;0,$A339+($D$7-$D$3)/401,IF(J339/A339&gt;1.01*D$10,A339-($D$7-$D$3)/401,A339))),IF(K339&gt;$B$6,IF(B$10&gt;D$10,IF(J339/A339&gt;1.01*D$10,A339-($D$7-$D$3)/401,A339),A339),IF(MAX(J$58:J339)&lt;0.99*$B$10*(A339^$K$49*(K339-A339))^(1/(1+$K$49))*($K$49^(1/(1+$K$49))),$A339+($D$7-$D$3)/401,IF(J339/A339&gt;1.01*$D$10,$A339-($D$7-$D$3)/401,A339))))</f>
        <v>545.69934538653308</v>
      </c>
      <c r="B340" s="6">
        <f t="shared" si="116"/>
        <v>737.09803615959925</v>
      </c>
      <c r="C340" s="6">
        <f t="shared" si="132"/>
        <v>0.46288761095089415</v>
      </c>
      <c r="D340" s="6">
        <f t="shared" si="133"/>
        <v>8258.385917654794</v>
      </c>
      <c r="E340" s="33">
        <f t="shared" si="117"/>
        <v>1.8062457362420941E-2</v>
      </c>
      <c r="F340" s="6">
        <f t="shared" si="118"/>
        <v>83107.614794535286</v>
      </c>
      <c r="G340" s="6">
        <f t="shared" si="119"/>
        <v>4935725.7961346591</v>
      </c>
      <c r="H340" s="33">
        <f t="shared" si="134"/>
        <v>3.2701566086912278E-3</v>
      </c>
      <c r="I340" s="33">
        <f t="shared" si="135"/>
        <v>6.4974208795379336E-4</v>
      </c>
      <c r="J340" s="6">
        <f t="shared" si="136"/>
        <v>598.78844686074808</v>
      </c>
      <c r="K340" s="38">
        <f>IF(J340&lt;$B$10*(A339^$K$49*(MAX(K$58:K339)-A339))^(1/(1+$K$49))*($K$49^(1/(1+$K$49))),IF(J340/A340&gt;D$10,IF(MAX(J$58:J339)&lt;0.99*$B$10*(A339^$K$49*(K339-A339))^(1/(1+$K$49))*($K$49^(1/(1+$K$49))),MAX(K$58:K339),((J340/$B$10)^(1+$K$49)/(A340^($K$49)*$K$49))+A340),MAX(K$58:K339)),((J340/$B$10)^(1+$K$49)/(A340^($K$49)*$K$49))+A340)</f>
        <v>913.21582742418968</v>
      </c>
      <c r="L340" s="33">
        <f>IF(K340&lt;K339,AE339*(MAX(Z$58:Z339)-J339/A339)/(J339/A339/D$10-1)/(1+1*(MAX(Z$58:Z339)-J339/A339)/(J339/A339/D$10-1))+B$3-B$4,AE339*(J340/A340/B$10)/(C$27+J340/A340/B$10))</f>
        <v>-1.916713285321827E-2</v>
      </c>
      <c r="M340" s="45">
        <f t="shared" si="137"/>
        <v>-8.1811499519715523E-3</v>
      </c>
      <c r="N340" s="46">
        <f t="shared" si="138"/>
        <v>1.1577156831607104E-2</v>
      </c>
      <c r="O340" s="37"/>
      <c r="P340" s="37">
        <f t="shared" si="139"/>
        <v>3.5897127277330488E-3</v>
      </c>
      <c r="Q340" s="47">
        <f t="shared" si="120"/>
        <v>3.3960068796355519E-3</v>
      </c>
      <c r="R340" s="6">
        <f t="shared" si="140"/>
        <v>1.6017710388825475</v>
      </c>
      <c r="S340" s="6">
        <f t="shared" si="121"/>
        <v>1.586042602569151</v>
      </c>
      <c r="T340" s="6">
        <f t="shared" si="141"/>
        <v>6.8709968893485079E-3</v>
      </c>
      <c r="U340" s="48">
        <f t="shared" si="142"/>
        <v>1.5850903923332191E-2</v>
      </c>
      <c r="V340" s="6">
        <f t="shared" si="143"/>
        <v>1.8787628795249187E-2</v>
      </c>
      <c r="W340" s="6">
        <f t="shared" si="144"/>
        <v>2.107796109169869E-2</v>
      </c>
      <c r="X340" s="30">
        <f t="shared" si="122"/>
        <v>737.09803615959925</v>
      </c>
      <c r="Y340">
        <f t="shared" si="123"/>
        <v>598.78844686074808</v>
      </c>
      <c r="Z340" s="49">
        <f t="shared" si="124"/>
        <v>1.0972863572643845</v>
      </c>
      <c r="AA340" s="46">
        <f t="shared" si="125"/>
        <v>1.6503081842250147</v>
      </c>
      <c r="AB340" s="46">
        <f t="shared" si="126"/>
        <v>-4.8537145342467225E-2</v>
      </c>
      <c r="AC340" s="51">
        <f>IF(R$58&gt;=AA$58,B$10,IF(K340&lt;K339,(Z340-D$10)*(1+1.25*(D$10-Z340)/MAX(Z$58:Z340)*B$10)+D$10,B$10))</f>
        <v>1.3370827491589099</v>
      </c>
      <c r="AD340" s="36">
        <f t="shared" si="127"/>
        <v>1.2050958707376787</v>
      </c>
      <c r="AE340" s="50">
        <f t="shared" si="128"/>
        <v>-0.16001432508242244</v>
      </c>
      <c r="AF340" s="46">
        <f t="shared" si="129"/>
        <v>2.107796109169869E-2</v>
      </c>
      <c r="AG340" s="50">
        <f t="shared" si="130"/>
        <v>737.09803615959925</v>
      </c>
      <c r="AH340" s="6">
        <f t="shared" si="131"/>
        <v>6.8709968893485079E-3</v>
      </c>
      <c r="AI340" s="6"/>
      <c r="AJ340" s="6"/>
    </row>
    <row r="341" spans="1:36">
      <c r="A341" s="6">
        <f>IF(J340/A340&lt;=0.99*$B$10,IF(A340&gt;A339,IF(D$5&gt;0,$A340+($D$7-$D$3)/401,IF(J340/A340&gt;1.01*D$10,A340-($D$7-$D$3)/401,A340)),IF(D$5&lt;0,$A340+($D$7-$D$3)/401,IF(J340/A340&gt;1.01*D$10,A340-($D$7-$D$3)/401,A340))),IF(K340&gt;$B$6,IF(B$10&gt;D$10,IF(J340/A340&gt;1.01*D$10,A340-($D$7-$D$3)/401,A340),A340),IF(MAX(J$58:J340)&lt;0.99*$B$10*(A340^$K$49*(K340-A340))^(1/(1+$K$49))*($K$49^(1/(1+$K$49))),$A340+($D$7-$D$3)/401,IF(J340/A340&gt;1.01*$D$10,$A340-($D$7-$D$3)/401,A340))))</f>
        <v>546.57216334164525</v>
      </c>
      <c r="B341" s="6">
        <f t="shared" si="116"/>
        <v>739.71649002493575</v>
      </c>
      <c r="C341" s="6">
        <f t="shared" si="132"/>
        <v>0.46371634982626564</v>
      </c>
      <c r="D341" s="6">
        <f t="shared" si="133"/>
        <v>8307.0729328581037</v>
      </c>
      <c r="E341" s="33">
        <f t="shared" si="117"/>
        <v>1.8062203594493231E-2</v>
      </c>
      <c r="F341" s="6">
        <f t="shared" si="118"/>
        <v>83240.434918139319</v>
      </c>
      <c r="G341" s="6">
        <f t="shared" si="119"/>
        <v>4942397.6165835364</v>
      </c>
      <c r="H341" s="33">
        <f t="shared" si="134"/>
        <v>3.2772599930424697E-3</v>
      </c>
      <c r="I341" s="33">
        <f t="shared" si="135"/>
        <v>6.5303015656580565E-4</v>
      </c>
      <c r="J341" s="6">
        <f t="shared" si="136"/>
        <v>600.55948285194972</v>
      </c>
      <c r="K341" s="38">
        <f>IF(J341&lt;$B$10*(A340^$K$49*(MAX(K$58:K340)-A340))^(1/(1+$K$49))*($K$49^(1/(1+$K$49))),IF(J341/A341&gt;D$10,IF(MAX(J$58:J340)&lt;0.99*$B$10*(A340^$K$49*(K340-A340))^(1/(1+$K$49))*($K$49^(1/(1+$K$49))),MAX(K$58:K340),((J341/$B$10)^(1+$K$49)/(A341^($K$49)*$K$49))+A341),MAX(K$58:K340)),((J341/$B$10)^(1+$K$49)/(A341^($K$49)*$K$49))+A341)</f>
        <v>915.67550491501447</v>
      </c>
      <c r="L341" s="33">
        <f>IF(K341&lt;K340,AE340*(MAX(Z$58:Z340)-J340/A340)/(J340/A340/D$10-1)/(1+1*(MAX(Z$58:Z340)-J340/A340)/(J340/A340/D$10-1))+B$3-B$4,AE340*(J341/A341/B$10)/(C$27+J341/A341/B$10))</f>
        <v>-1.9275783104005136E-2</v>
      </c>
      <c r="M341" s="45">
        <f t="shared" si="137"/>
        <v>-8.2329979857837104E-3</v>
      </c>
      <c r="N341" s="46">
        <f t="shared" si="138"/>
        <v>1.160513076909836E-2</v>
      </c>
      <c r="O341" s="37"/>
      <c r="P341" s="37">
        <f t="shared" si="139"/>
        <v>3.5993017496727875E-3</v>
      </c>
      <c r="Q341" s="47">
        <f t="shared" si="120"/>
        <v>3.3721327833146492E-3</v>
      </c>
      <c r="R341" s="6">
        <f t="shared" si="140"/>
        <v>1.6017939203009794</v>
      </c>
      <c r="S341" s="6">
        <f t="shared" si="121"/>
        <v>1.5860648859379773</v>
      </c>
      <c r="T341" s="6">
        <f t="shared" si="141"/>
        <v>6.8569472233494522E-3</v>
      </c>
      <c r="U341" s="48">
        <f t="shared" si="142"/>
        <v>1.5956805149207109E-2</v>
      </c>
      <c r="V341" s="6">
        <f t="shared" si="143"/>
        <v>1.8898651655120488E-2</v>
      </c>
      <c r="W341" s="6">
        <f t="shared" si="144"/>
        <v>2.1184300729570307E-2</v>
      </c>
      <c r="X341" s="30">
        <f t="shared" si="122"/>
        <v>739.71649002493575</v>
      </c>
      <c r="Y341">
        <f t="shared" si="123"/>
        <v>600.55948285194972</v>
      </c>
      <c r="Z341" s="49">
        <f t="shared" si="124"/>
        <v>1.0987743671032122</v>
      </c>
      <c r="AA341" s="46">
        <f t="shared" si="125"/>
        <v>1.6502649302161996</v>
      </c>
      <c r="AB341" s="46">
        <f t="shared" si="126"/>
        <v>-4.8471009915220131E-2</v>
      </c>
      <c r="AC341" s="51">
        <f>IF(R$58&gt;=AA$58,B$10,IF(K341&lt;K340,(Z341-D$10)*(1+1.25*(D$10-Z341)/MAX(Z$58:Z341)*B$10)+D$10,B$10))</f>
        <v>1.3370827491589099</v>
      </c>
      <c r="AD341" s="36">
        <f t="shared" si="127"/>
        <v>1.2037920356842895</v>
      </c>
      <c r="AE341" s="50">
        <f t="shared" si="128"/>
        <v>-0.16072990753911379</v>
      </c>
      <c r="AF341" s="46">
        <f t="shared" si="129"/>
        <v>2.1184300729570307E-2</v>
      </c>
      <c r="AG341" s="50">
        <f t="shared" si="130"/>
        <v>739.71649002493575</v>
      </c>
      <c r="AH341" s="6">
        <f t="shared" si="131"/>
        <v>6.8569472233494522E-3</v>
      </c>
      <c r="AI341" s="6"/>
      <c r="AJ341" s="6"/>
    </row>
    <row r="342" spans="1:36">
      <c r="A342" s="6">
        <f>IF(J341/A341&lt;=0.99*$B$10,IF(A341&gt;A340,IF(D$5&gt;0,$A341+($D$7-$D$3)/401,IF(J341/A341&gt;1.01*D$10,A341-($D$7-$D$3)/401,A341)),IF(D$5&lt;0,$A341+($D$7-$D$3)/401,IF(J341/A341&gt;1.01*D$10,A341-($D$7-$D$3)/401,A341))),IF(K341&gt;$B$6,IF(B$10&gt;D$10,IF(J341/A341&gt;1.01*D$10,A341-($D$7-$D$3)/401,A341),A341),IF(MAX(J$58:J341)&lt;0.99*$B$10*(A341^$K$49*(K341-A341))^(1/(1+$K$49))*($K$49^(1/(1+$K$49))),$A341+($D$7-$D$3)/401,IF(J341/A341&gt;1.01*$D$10,$A341-($D$7-$D$3)/401,A341))))</f>
        <v>547.44498129675742</v>
      </c>
      <c r="B342" s="6">
        <f t="shared" si="116"/>
        <v>742.33494389027226</v>
      </c>
      <c r="C342" s="6">
        <f t="shared" si="132"/>
        <v>0.46454010526214801</v>
      </c>
      <c r="D342" s="6">
        <f t="shared" si="133"/>
        <v>8355.8100664821759</v>
      </c>
      <c r="E342" s="33">
        <f t="shared" si="117"/>
        <v>1.8061945454141012E-2</v>
      </c>
      <c r="F342" s="6">
        <f t="shared" si="118"/>
        <v>83373.255041743338</v>
      </c>
      <c r="G342" s="6">
        <f t="shared" si="119"/>
        <v>4949069.4370324137</v>
      </c>
      <c r="H342" s="33">
        <f t="shared" si="134"/>
        <v>3.2843483999248375E-3</v>
      </c>
      <c r="I342" s="33">
        <f t="shared" si="135"/>
        <v>6.5631716673138067E-4</v>
      </c>
      <c r="J342" s="6">
        <f t="shared" si="136"/>
        <v>602.32960906724486</v>
      </c>
      <c r="K342" s="38">
        <f>IF(J342&lt;$B$10*(A341^$K$49*(MAX(K$58:K341)-A341))^(1/(1+$K$49))*($K$49^(1/(1+$K$49))),IF(J342/A342&gt;D$10,IF(MAX(J$58:J341)&lt;0.99*$B$10*(A341^$K$49*(K341-A341))^(1/(1+$K$49))*($K$49^(1/(1+$K$49))),MAX(K$58:K341),((J342/$B$10)^(1+$K$49)/(A342^($K$49)*$K$49))+A342),MAX(K$58:K341)),((J342/$B$10)^(1+$K$49)/(A342^($K$49)*$K$49))+A342)</f>
        <v>918.13541214125701</v>
      </c>
      <c r="L342" s="33">
        <f>IF(K342&lt;K341,AE341*(MAX(Z$58:Z341)-J341/A341)/(J341/A341/D$10-1)/(1+1*(MAX(Z$58:Z341)-J341/A341)/(J341/A341/D$10-1))+B$3-B$4,AE341*(J342/A342/B$10)/(C$27+J342/A342/B$10))</f>
        <v>-1.9384943419794669E-2</v>
      </c>
      <c r="M342" s="45">
        <f t="shared" si="137"/>
        <v>-8.2850046152078624E-3</v>
      </c>
      <c r="N342" s="46">
        <f t="shared" si="138"/>
        <v>1.163303226637376E-2</v>
      </c>
      <c r="O342" s="37"/>
      <c r="P342" s="37">
        <f t="shared" si="139"/>
        <v>3.6088754711749381E-3</v>
      </c>
      <c r="Q342" s="47">
        <f t="shared" si="120"/>
        <v>3.3480276511658972E-3</v>
      </c>
      <c r="R342" s="6">
        <f t="shared" si="140"/>
        <v>1.6018171966262065</v>
      </c>
      <c r="S342" s="6">
        <f t="shared" si="121"/>
        <v>1.5860875538919545</v>
      </c>
      <c r="T342" s="6">
        <f t="shared" si="141"/>
        <v>6.8426552771761393E-3</v>
      </c>
      <c r="U342" s="48">
        <f t="shared" si="142"/>
        <v>1.6063171569383628E-2</v>
      </c>
      <c r="V342" s="6">
        <f t="shared" si="143"/>
        <v>1.9010116608641089E-2</v>
      </c>
      <c r="W342" s="6">
        <f t="shared" si="144"/>
        <v>2.1291001701033135E-2</v>
      </c>
      <c r="X342" s="30">
        <f t="shared" si="122"/>
        <v>742.33494389027226</v>
      </c>
      <c r="Y342">
        <f t="shared" si="123"/>
        <v>602.32960906724486</v>
      </c>
      <c r="Z342" s="49">
        <f t="shared" si="124"/>
        <v>1.1002559702720807</v>
      </c>
      <c r="AA342" s="46">
        <f t="shared" si="125"/>
        <v>1.650221746355347</v>
      </c>
      <c r="AB342" s="46">
        <f t="shared" si="126"/>
        <v>-4.8404549729140545E-2</v>
      </c>
      <c r="AC342" s="51">
        <f>IF(R$58&gt;=AA$58,B$10,IF(K342&lt;K341,(Z342-D$10)*(1+1.25*(D$10-Z342)/MAX(Z$58:Z342)*B$10)+D$10,B$10))</f>
        <v>1.3370827491589099</v>
      </c>
      <c r="AD342" s="36">
        <f t="shared" si="127"/>
        <v>1.2024948879866166</v>
      </c>
      <c r="AE342" s="50">
        <f t="shared" si="128"/>
        <v>-0.16144894072989979</v>
      </c>
      <c r="AF342" s="46">
        <f t="shared" si="129"/>
        <v>2.1291001701033135E-2</v>
      </c>
      <c r="AG342" s="50">
        <f t="shared" si="130"/>
        <v>742.33494389027226</v>
      </c>
      <c r="AH342" s="6">
        <f t="shared" si="131"/>
        <v>6.8426552771761393E-3</v>
      </c>
      <c r="AI342" s="6"/>
      <c r="AJ342" s="6"/>
    </row>
    <row r="343" spans="1:36">
      <c r="A343" s="6">
        <f>IF(J342/A342&lt;=0.99*$B$10,IF(A342&gt;A341,IF(D$5&gt;0,$A342+($D$7-$D$3)/401,IF(J342/A342&gt;1.01*D$10,A342-($D$7-$D$3)/401,A342)),IF(D$5&lt;0,$A342+($D$7-$D$3)/401,IF(J342/A342&gt;1.01*D$10,A342-($D$7-$D$3)/401,A342))),IF(K342&gt;$B$6,IF(B$10&gt;D$10,IF(J342/A342&gt;1.01*D$10,A342-($D$7-$D$3)/401,A342),A342),IF(MAX(J$58:J342)&lt;0.99*$B$10*(A342^$K$49*(K342-A342))^(1/(1+$K$49))*($K$49^(1/(1+$K$49))),$A342+($D$7-$D$3)/401,IF(J342/A342&gt;1.01*$D$10,$A342-($D$7-$D$3)/401,A342))))</f>
        <v>548.31779925186959</v>
      </c>
      <c r="B343" s="6">
        <f t="shared" si="116"/>
        <v>744.95339775560876</v>
      </c>
      <c r="C343" s="6">
        <f t="shared" si="132"/>
        <v>0.46535892065874401</v>
      </c>
      <c r="D343" s="6">
        <f t="shared" si="133"/>
        <v>8404.5969213208937</v>
      </c>
      <c r="E343" s="33">
        <f t="shared" si="117"/>
        <v>1.8061682939344355E-2</v>
      </c>
      <c r="F343" s="6">
        <f t="shared" si="118"/>
        <v>83506.075165347371</v>
      </c>
      <c r="G343" s="6">
        <f t="shared" si="119"/>
        <v>4955741.257481291</v>
      </c>
      <c r="H343" s="33">
        <f t="shared" si="134"/>
        <v>3.2914219072125283E-3</v>
      </c>
      <c r="I343" s="33">
        <f t="shared" si="135"/>
        <v>6.5960309455137718E-4</v>
      </c>
      <c r="J343" s="6">
        <f t="shared" si="136"/>
        <v>604.09883304865366</v>
      </c>
      <c r="K343" s="38">
        <f>IF(J343&lt;$B$10*(A342^$K$49*(MAX(K$58:K342)-A342))^(1/(1+$K$49))*($K$49^(1/(1+$K$49))),IF(J343/A343&gt;D$10,IF(MAX(J$58:J342)&lt;0.99*$B$10*(A342^$K$49*(K342-A342))^(1/(1+$K$49))*($K$49^(1/(1+$K$49))),MAX(K$58:K342),((J343/$B$10)^(1+$K$49)/(A343^($K$49)*$K$49))+A343),MAX(K$58:K342)),((J343/$B$10)^(1+$K$49)/(A343^($K$49)*$K$49))+A343)</f>
        <v>920.5955474445027</v>
      </c>
      <c r="L343" s="33">
        <f>IF(K343&lt;K342,AE342*(MAX(Z$58:Z342)-J342/A342)/(J342/A342/D$10-1)/(1+1*(MAX(Z$58:Z342)-J342/A342)/(J342/A342/D$10-1))+B$3-B$4,AE342*(J343/A343/B$10)/(C$27+J343/A343/B$10))</f>
        <v>-1.9494618364911641E-2</v>
      </c>
      <c r="M343" s="45">
        <f t="shared" si="137"/>
        <v>-8.3371703750900212E-3</v>
      </c>
      <c r="N343" s="46">
        <f t="shared" si="138"/>
        <v>1.1660861685376439E-2</v>
      </c>
      <c r="O343" s="37"/>
      <c r="P343" s="37">
        <f t="shared" si="139"/>
        <v>3.6184339409890908E-3</v>
      </c>
      <c r="Q343" s="47">
        <f t="shared" si="120"/>
        <v>3.3236913102864182E-3</v>
      </c>
      <c r="R343" s="6">
        <f t="shared" si="140"/>
        <v>1.6018408680742084</v>
      </c>
      <c r="S343" s="6">
        <f t="shared" si="121"/>
        <v>1.5861106066414181</v>
      </c>
      <c r="T343" s="6">
        <f t="shared" si="141"/>
        <v>6.828120928547652E-3</v>
      </c>
      <c r="U343" s="48">
        <f t="shared" si="142"/>
        <v>1.6170006697449366E-2</v>
      </c>
      <c r="V343" s="6">
        <f t="shared" si="143"/>
        <v>1.9122027182685061E-2</v>
      </c>
      <c r="W343" s="6">
        <f t="shared" si="144"/>
        <v>2.1398067492200946E-2</v>
      </c>
      <c r="X343" s="30">
        <f t="shared" si="122"/>
        <v>744.95339775560876</v>
      </c>
      <c r="Y343">
        <f t="shared" si="123"/>
        <v>604.09883304865366</v>
      </c>
      <c r="Z343" s="49">
        <f t="shared" si="124"/>
        <v>1.1017312111204347</v>
      </c>
      <c r="AA343" s="46">
        <f t="shared" si="125"/>
        <v>1.6501786324171246</v>
      </c>
      <c r="AB343" s="46">
        <f t="shared" si="126"/>
        <v>-4.8337764342916145E-2</v>
      </c>
      <c r="AC343" s="51">
        <f>IF(R$58&gt;=AA$58,B$10,IF(K343&lt;K342,(Z343-D$10)*(1+1.25*(D$10-Z343)/MAX(Z$58:Z343)*B$10)+D$10,B$10))</f>
        <v>1.3370827491589099</v>
      </c>
      <c r="AD343" s="36">
        <f t="shared" si="127"/>
        <v>1.2012043771561947</v>
      </c>
      <c r="AE343" s="50">
        <f t="shared" si="128"/>
        <v>-0.16217145599488264</v>
      </c>
      <c r="AF343" s="46">
        <f t="shared" si="129"/>
        <v>2.1398067492200946E-2</v>
      </c>
      <c r="AG343" s="50">
        <f t="shared" si="130"/>
        <v>744.95339775560876</v>
      </c>
      <c r="AH343" s="6">
        <f t="shared" si="131"/>
        <v>6.828120928547652E-3</v>
      </c>
      <c r="AI343" s="6"/>
      <c r="AJ343" s="6"/>
    </row>
    <row r="344" spans="1:36">
      <c r="A344" s="6">
        <f>IF(J343/A343&lt;=0.99*$B$10,IF(A343&gt;A342,IF(D$5&gt;0,$A343+($D$7-$D$3)/401,IF(J343/A343&gt;1.01*D$10,A343-($D$7-$D$3)/401,A343)),IF(D$5&lt;0,$A343+($D$7-$D$3)/401,IF(J343/A343&gt;1.01*D$10,A343-($D$7-$D$3)/401,A343))),IF(K343&gt;$B$6,IF(B$10&gt;D$10,IF(J343/A343&gt;1.01*D$10,A343-($D$7-$D$3)/401,A343),A343),IF(MAX(J$58:J343)&lt;0.99*$B$10*(A343^$K$49*(K343-A343))^(1/(1+$K$49))*($K$49^(1/(1+$K$49))),$A343+($D$7-$D$3)/401,IF(J343/A343&gt;1.01*$D$10,$A343-($D$7-$D$3)/401,A343))))</f>
        <v>549.19061720698176</v>
      </c>
      <c r="B344" s="6">
        <f t="shared" si="116"/>
        <v>747.57185162094527</v>
      </c>
      <c r="C344" s="6">
        <f t="shared" si="132"/>
        <v>0.46617283900034601</v>
      </c>
      <c r="D344" s="6">
        <f t="shared" si="133"/>
        <v>8453.4331046337375</v>
      </c>
      <c r="E344" s="33">
        <f t="shared" si="117"/>
        <v>1.8061416047889658E-2</v>
      </c>
      <c r="F344" s="6">
        <f t="shared" si="118"/>
        <v>83638.895288951389</v>
      </c>
      <c r="G344" s="6">
        <f t="shared" si="119"/>
        <v>4962413.0779301682</v>
      </c>
      <c r="H344" s="33">
        <f t="shared" si="134"/>
        <v>3.2984805920820842E-3</v>
      </c>
      <c r="I344" s="33">
        <f t="shared" si="135"/>
        <v>6.6288791652354393E-4</v>
      </c>
      <c r="J344" s="6">
        <f t="shared" si="136"/>
        <v>605.8671622565106</v>
      </c>
      <c r="K344" s="38">
        <f>IF(J344&lt;$B$10*(A343^$K$49*(MAX(K$58:K343)-A343))^(1/(1+$K$49))*($K$49^(1/(1+$K$49))),IF(J344/A344&gt;D$10,IF(MAX(J$58:J343)&lt;0.99*$B$10*(A343^$K$49*(K343-A343))^(1/(1+$K$49))*($K$49^(1/(1+$K$49))),MAX(K$58:K343),((J344/$B$10)^(1+$K$49)/(A344^($K$49)*$K$49))+A344),MAX(K$58:K343)),((J344/$B$10)^(1+$K$49)/(A344^($K$49)*$K$49))+A344)</f>
        <v>923.0559091897926</v>
      </c>
      <c r="L344" s="33">
        <f>IF(K344&lt;K343,AE343*(MAX(Z$58:Z343)-J343/A343)/(J343/A343/D$10-1)/(1+1*(MAX(Z$58:Z343)-J343/A343)/(J343/A343/D$10-1))+B$3-B$4,AE343*(J344/A344/B$10)/(C$27+J344/A344/B$10))</f>
        <v>-1.9604812563588592E-2</v>
      </c>
      <c r="M344" s="45">
        <f t="shared" si="137"/>
        <v>-8.389495808600201E-3</v>
      </c>
      <c r="N344" s="46">
        <f t="shared" si="138"/>
        <v>1.1688619385519749E-2</v>
      </c>
      <c r="O344" s="37"/>
      <c r="P344" s="37">
        <f t="shared" si="139"/>
        <v>3.6279772076322206E-3</v>
      </c>
      <c r="Q344" s="47">
        <f t="shared" si="120"/>
        <v>3.2991235769195479E-3</v>
      </c>
      <c r="R344" s="6">
        <f t="shared" si="140"/>
        <v>1.6018649348790275</v>
      </c>
      <c r="S344" s="6">
        <f t="shared" si="121"/>
        <v>1.5861340444142924</v>
      </c>
      <c r="T344" s="6">
        <f t="shared" si="141"/>
        <v>6.8133440442773238E-3</v>
      </c>
      <c r="U344" s="48">
        <f t="shared" si="142"/>
        <v>1.6277314095821189E-2</v>
      </c>
      <c r="V344" s="6">
        <f t="shared" si="143"/>
        <v>1.9234386951404892E-2</v>
      </c>
      <c r="W344" s="6">
        <f t="shared" si="144"/>
        <v>2.1505501632830666E-2</v>
      </c>
      <c r="X344" s="30">
        <f t="shared" si="122"/>
        <v>747.57185162094527</v>
      </c>
      <c r="Y344">
        <f t="shared" si="123"/>
        <v>605.8671622565106</v>
      </c>
      <c r="Z344" s="49">
        <f t="shared" si="124"/>
        <v>1.1032001335670458</v>
      </c>
      <c r="AA344" s="46">
        <f t="shared" si="125"/>
        <v>1.6501355881772808</v>
      </c>
      <c r="AB344" s="46">
        <f t="shared" si="126"/>
        <v>-4.8270653298253308E-2</v>
      </c>
      <c r="AC344" s="51">
        <f>IF(R$58&gt;=AA$58,B$10,IF(K344&lt;K343,(Z344-D$10)*(1+1.25*(D$10-Z344)/MAX(Z$58:Z344)*B$10)+D$10,B$10))</f>
        <v>1.3370827491589099</v>
      </c>
      <c r="AD344" s="36">
        <f t="shared" si="127"/>
        <v>1.1999204531933783</v>
      </c>
      <c r="AE344" s="50">
        <f t="shared" si="128"/>
        <v>-0.16289748509481852</v>
      </c>
      <c r="AF344" s="46">
        <f t="shared" si="129"/>
        <v>2.1505501632830666E-2</v>
      </c>
      <c r="AG344" s="50">
        <f t="shared" si="130"/>
        <v>747.57185162094527</v>
      </c>
      <c r="AH344" s="6">
        <f t="shared" si="131"/>
        <v>6.8133440442773238E-3</v>
      </c>
      <c r="AI344" s="6"/>
      <c r="AJ344" s="6"/>
    </row>
    <row r="345" spans="1:36">
      <c r="A345" s="6">
        <f>IF(J344/A344&lt;=0.99*$B$10,IF(A344&gt;A343,IF(D$5&gt;0,$A344+($D$7-$D$3)/401,IF(J344/A344&gt;1.01*D$10,A344-($D$7-$D$3)/401,A344)),IF(D$5&lt;0,$A344+($D$7-$D$3)/401,IF(J344/A344&gt;1.01*D$10,A344-($D$7-$D$3)/401,A344))),IF(K344&gt;$B$6,IF(B$10&gt;D$10,IF(J344/A344&gt;1.01*D$10,A344-($D$7-$D$3)/401,A344),A344),IF(MAX(J$58:J344)&lt;0.99*$B$10*(A344^$K$49*(K344-A344))^(1/(1+$K$49))*($K$49^(1/(1+$K$49))),$A344+($D$7-$D$3)/401,IF(J344/A344&gt;1.01*$D$10,$A344-($D$7-$D$3)/401,A344))))</f>
        <v>550.06343516209392</v>
      </c>
      <c r="B345" s="6">
        <f t="shared" si="116"/>
        <v>750.19030548628177</v>
      </c>
      <c r="C345" s="6">
        <f t="shared" si="132"/>
        <v>0.46698190285832036</v>
      </c>
      <c r="D345" s="6">
        <f t="shared" si="133"/>
        <v>8502.3182280877481</v>
      </c>
      <c r="E345" s="33">
        <f t="shared" si="117"/>
        <v>1.8061144777368733E-2</v>
      </c>
      <c r="F345" s="6">
        <f t="shared" si="118"/>
        <v>83771.715412555408</v>
      </c>
      <c r="G345" s="6">
        <f t="shared" si="119"/>
        <v>4969084.8983790455</v>
      </c>
      <c r="H345" s="33">
        <f t="shared" si="134"/>
        <v>3.3055245310210936E-3</v>
      </c>
      <c r="I345" s="33">
        <f t="shared" si="135"/>
        <v>6.6617160953648705E-4</v>
      </c>
      <c r="J345" s="6">
        <f t="shared" si="136"/>
        <v>607.63460407053537</v>
      </c>
      <c r="K345" s="38">
        <f>IF(J345&lt;$B$10*(A344^$K$49*(MAX(K$58:K344)-A344))^(1/(1+$K$49))*($K$49^(1/(1+$K$49))),IF(J345/A345&gt;D$10,IF(MAX(J$58:J344)&lt;0.99*$B$10*(A344^$K$49*(K344-A344))^(1/(1+$K$49))*($K$49^(1/(1+$K$49))),MAX(K$58:K344),((J345/$B$10)^(1+$K$49)/(A345^($K$49)*$K$49))+A345),MAX(K$58:K344)),((J345/$B$10)^(1+$K$49)/(A345^($K$49)*$K$49))+A345)</f>
        <v>925.51649576515433</v>
      </c>
      <c r="L345" s="33">
        <f>IF(K345&lt;K344,AE344*(MAX(Z$58:Z344)-J344/A344)/(J344/A344/D$10-1)/(1+1*(MAX(Z$58:Z344)-J344/A344)/(J344/A344/D$10-1))+B$3-B$4,AE344*(J345/A345/B$10)/(C$27+J345/A345/B$10))</f>
        <v>-1.9715530700984533E-2</v>
      </c>
      <c r="M345" s="45">
        <f t="shared" si="137"/>
        <v>-8.4419814673052027E-3</v>
      </c>
      <c r="N345" s="46">
        <f t="shared" si="138"/>
        <v>1.1716305723707174E-2</v>
      </c>
      <c r="O345" s="37"/>
      <c r="P345" s="37">
        <f t="shared" si="139"/>
        <v>3.637505319390165E-3</v>
      </c>
      <c r="Q345" s="47">
        <f t="shared" si="120"/>
        <v>3.2743242564019712E-3</v>
      </c>
      <c r="R345" s="6">
        <f t="shared" si="140"/>
        <v>1.6018893972928527</v>
      </c>
      <c r="S345" s="6">
        <f t="shared" si="121"/>
        <v>1.5861578674561754</v>
      </c>
      <c r="T345" s="6">
        <f t="shared" si="141"/>
        <v>6.7983244802203831E-3</v>
      </c>
      <c r="U345" s="48">
        <f t="shared" si="142"/>
        <v>1.6385097376491325E-2</v>
      </c>
      <c r="V345" s="6">
        <f t="shared" si="143"/>
        <v>1.9347199536972733E-2</v>
      </c>
      <c r="W345" s="6">
        <f t="shared" si="144"/>
        <v>2.1613307697046193E-2</v>
      </c>
      <c r="X345" s="30">
        <f t="shared" si="122"/>
        <v>750.19030548628177</v>
      </c>
      <c r="Y345">
        <f t="shared" si="123"/>
        <v>607.63460407053537</v>
      </c>
      <c r="Z345" s="49">
        <f t="shared" si="124"/>
        <v>1.104662781105376</v>
      </c>
      <c r="AA345" s="46">
        <f t="shared" si="125"/>
        <v>1.650092613412639</v>
      </c>
      <c r="AB345" s="46">
        <f t="shared" si="126"/>
        <v>-4.8203216119786285E-2</v>
      </c>
      <c r="AC345" s="51">
        <f>IF(R$58&gt;=AA$58,B$10,IF(K345&lt;K344,(Z345-D$10)*(1+1.25*(D$10-Z345)/MAX(Z$58:Z345)*B$10)+D$10,B$10))</f>
        <v>1.3370827491589099</v>
      </c>
      <c r="AD345" s="36">
        <f t="shared" si="127"/>
        <v>1.1986430665818515</v>
      </c>
      <c r="AE345" s="50">
        <f t="shared" si="128"/>
        <v>-0.16362706021818896</v>
      </c>
      <c r="AF345" s="46">
        <f t="shared" si="129"/>
        <v>2.1613307697046193E-2</v>
      </c>
      <c r="AG345" s="50">
        <f t="shared" si="130"/>
        <v>750.19030548628177</v>
      </c>
      <c r="AH345" s="6">
        <f t="shared" si="131"/>
        <v>6.7983244802203831E-3</v>
      </c>
      <c r="AI345" s="6"/>
      <c r="AJ345" s="6"/>
    </row>
    <row r="346" spans="1:36">
      <c r="A346" s="6">
        <f>IF(J345/A345&lt;=0.99*$B$10,IF(A345&gt;A344,IF(D$5&gt;0,$A345+($D$7-$D$3)/401,IF(J345/A345&gt;1.01*D$10,A345-($D$7-$D$3)/401,A345)),IF(D$5&lt;0,$A345+($D$7-$D$3)/401,IF(J345/A345&gt;1.01*D$10,A345-($D$7-$D$3)/401,A345))),IF(K345&gt;$B$6,IF(B$10&gt;D$10,IF(J345/A345&gt;1.01*D$10,A345-($D$7-$D$3)/401,A345),A345),IF(MAX(J$58:J345)&lt;0.99*$B$10*(A345^$K$49*(K345-A345))^(1/(1+$K$49))*($K$49^(1/(1+$K$49))),$A345+($D$7-$D$3)/401,IF(J345/A345&gt;1.01*$D$10,$A345-($D$7-$D$3)/401,A345))))</f>
        <v>550.93625311720609</v>
      </c>
      <c r="B346" s="6">
        <f t="shared" si="116"/>
        <v>752.80875935161828</v>
      </c>
      <c r="C346" s="6">
        <f t="shared" si="132"/>
        <v>0.4677861543941263</v>
      </c>
      <c r="D346" s="6">
        <f t="shared" si="133"/>
        <v>8551.251907700298</v>
      </c>
      <c r="E346" s="33">
        <f t="shared" si="117"/>
        <v>1.8060869125177893E-2</v>
      </c>
      <c r="F346" s="6">
        <f t="shared" si="118"/>
        <v>83904.535536159441</v>
      </c>
      <c r="G346" s="6">
        <f t="shared" si="119"/>
        <v>4975756.7188279238</v>
      </c>
      <c r="H346" s="33">
        <f t="shared" si="134"/>
        <v>3.3125537998367647E-3</v>
      </c>
      <c r="I346" s="33">
        <f t="shared" si="135"/>
        <v>6.6945415086373176E-4</v>
      </c>
      <c r="J346" s="6">
        <f t="shared" si="136"/>
        <v>609.40116579088965</v>
      </c>
      <c r="K346" s="38">
        <f>IF(J346&lt;$B$10*(A345^$K$49*(MAX(K$58:K345)-A345))^(1/(1+$K$49))*($K$49^(1/(1+$K$49))),IF(J346/A346&gt;D$10,IF(MAX(J$58:J345)&lt;0.99*$B$10*(A345^$K$49*(K345-A345))^(1/(1+$K$49))*($K$49^(1/(1+$K$49))),MAX(K$58:K345),((J346/$B$10)^(1+$K$49)/(A346^($K$49)*$K$49))+A346),MAX(K$58:K345)),((J346/$B$10)^(1+$K$49)/(A346^($K$49)*$K$49))+A346)</f>
        <v>927.97730558114813</v>
      </c>
      <c r="L346" s="33">
        <f>IF(K346&lt;K345,AE345*(MAX(Z$58:Z345)-J345/A345)/(J345/A345/D$10-1)/(1+1*(MAX(Z$58:Z345)-J345/A345)/(J345/A345/D$10-1))+B$3-B$4,AE345*(J346/A346/B$10)/(C$27+J346/A346/B$10))</f>
        <v>-1.9826777524226982E-2</v>
      </c>
      <c r="M346" s="45">
        <f t="shared" si="137"/>
        <v>-8.4946279112433527E-3</v>
      </c>
      <c r="N346" s="46">
        <f t="shared" si="138"/>
        <v>1.1743921054352192E-2</v>
      </c>
      <c r="O346" s="37"/>
      <c r="P346" s="37">
        <f t="shared" si="139"/>
        <v>3.6470183243190899E-3</v>
      </c>
      <c r="Q346" s="47">
        <f t="shared" si="120"/>
        <v>3.2492931431088393E-3</v>
      </c>
      <c r="R346" s="6">
        <f t="shared" si="140"/>
        <v>1.6019142555861074</v>
      </c>
      <c r="S346" s="6">
        <f t="shared" si="121"/>
        <v>1.5861820760304224</v>
      </c>
      <c r="T346" s="6">
        <f t="shared" si="141"/>
        <v>6.7830620812223356E-3</v>
      </c>
      <c r="U346" s="48">
        <f t="shared" si="142"/>
        <v>1.6493360201790725E-2</v>
      </c>
      <c r="V346" s="6">
        <f t="shared" si="143"/>
        <v>1.9460468610338452E-2</v>
      </c>
      <c r="W346" s="6">
        <f t="shared" si="144"/>
        <v>2.1721489304079231E-2</v>
      </c>
      <c r="X346" s="30">
        <f t="shared" si="122"/>
        <v>752.80875935161828</v>
      </c>
      <c r="Y346">
        <f t="shared" si="123"/>
        <v>609.40116579088965</v>
      </c>
      <c r="Z346" s="49">
        <f t="shared" si="124"/>
        <v>1.1061191968088653</v>
      </c>
      <c r="AA346" s="46">
        <f t="shared" si="125"/>
        <v>1.6500497079010896</v>
      </c>
      <c r="AB346" s="46">
        <f t="shared" si="126"/>
        <v>-4.8135452314982174E-2</v>
      </c>
      <c r="AC346" s="51">
        <f>IF(R$58&gt;=AA$58,B$10,IF(K346&lt;K345,(Z346-D$10)*(1+1.25*(D$10-Z346)/MAX(Z$58:Z346)*B$10)+D$10,B$10))</f>
        <v>1.3370827491589099</v>
      </c>
      <c r="AD346" s="36">
        <f t="shared" si="127"/>
        <v>1.1973721682831966</v>
      </c>
      <c r="AE346" s="50">
        <f t="shared" si="128"/>
        <v>-0.1643602139884198</v>
      </c>
      <c r="AF346" s="46">
        <f t="shared" si="129"/>
        <v>2.1721489304079231E-2</v>
      </c>
      <c r="AG346" s="50">
        <f t="shared" si="130"/>
        <v>752.80875935161828</v>
      </c>
      <c r="AH346" s="6">
        <f t="shared" si="131"/>
        <v>6.7830620812223356E-3</v>
      </c>
      <c r="AI346" s="6"/>
      <c r="AJ346" s="6"/>
    </row>
    <row r="347" spans="1:36">
      <c r="A347" s="6">
        <f>IF(J346/A346&lt;=0.99*$B$10,IF(A346&gt;A345,IF(D$5&gt;0,$A346+($D$7-$D$3)/401,IF(J346/A346&gt;1.01*D$10,A346-($D$7-$D$3)/401,A346)),IF(D$5&lt;0,$A346+($D$7-$D$3)/401,IF(J346/A346&gt;1.01*D$10,A346-($D$7-$D$3)/401,A346))),IF(K346&gt;$B$6,IF(B$10&gt;D$10,IF(J346/A346&gt;1.01*D$10,A346-($D$7-$D$3)/401,A346),A346),IF(MAX(J$58:J346)&lt;0.99*$B$10*(A346^$K$49*(K346-A346))^(1/(1+$K$49))*($K$49^(1/(1+$K$49))),$A346+($D$7-$D$3)/401,IF(J346/A346&gt;1.01*$D$10,$A346-($D$7-$D$3)/401,A346))))</f>
        <v>551.80907107231826</v>
      </c>
      <c r="B347" s="6">
        <f t="shared" si="116"/>
        <v>755.42721321695478</v>
      </c>
      <c r="C347" s="6">
        <f t="shared" si="132"/>
        <v>0.4685856353623632</v>
      </c>
      <c r="D347" s="6">
        <f t="shared" si="133"/>
        <v>8600.2337637826786</v>
      </c>
      <c r="E347" s="33">
        <f t="shared" si="117"/>
        <v>1.8060589088516994E-2</v>
      </c>
      <c r="F347" s="6">
        <f t="shared" si="118"/>
        <v>84037.35565976346</v>
      </c>
      <c r="G347" s="6">
        <f t="shared" si="119"/>
        <v>4982428.539276802</v>
      </c>
      <c r="H347" s="33">
        <f t="shared" si="134"/>
        <v>3.3195684736643748E-3</v>
      </c>
      <c r="I347" s="33">
        <f t="shared" si="135"/>
        <v>6.7273551815787863E-4</v>
      </c>
      <c r="J347" s="6">
        <f t="shared" si="136"/>
        <v>611.16685463921954</v>
      </c>
      <c r="K347" s="38">
        <f>IF(J347&lt;$B$10*(A346^$K$49*(MAX(K$58:K346)-A346))^(1/(1+$K$49))*($K$49^(1/(1+$K$49))),IF(J347/A347&gt;D$10,IF(MAX(J$58:J346)&lt;0.99*$B$10*(A346^$K$49*(K346-A346))^(1/(1+$K$49))*($K$49^(1/(1+$K$49))),MAX(K$58:K346),((J347/$B$10)^(1+$K$49)/(A347^($K$49)*$K$49))+A347),MAX(K$58:K346)),((J347/$B$10)^(1+$K$49)/(A347^($K$49)*$K$49))+A347)</f>
        <v>930.43833707042222</v>
      </c>
      <c r="L347" s="33">
        <f>IF(K347&lt;K346,AE346*(MAX(Z$58:Z346)-J346/A346)/(J346/A346/D$10-1)/(1+1*(MAX(Z$58:Z346)-J346/A346)/(J346/A346/D$10-1))+B$3-B$4,AE346*(J347/A347/B$10)/(C$27+J347/A347/B$10))</f>
        <v>-1.9938557843475226E-2</v>
      </c>
      <c r="M347" s="45">
        <f t="shared" si="137"/>
        <v>-8.5474357090011173E-3</v>
      </c>
      <c r="N347" s="46">
        <f t="shared" si="138"/>
        <v>1.1771465729398009E-2</v>
      </c>
      <c r="O347" s="37"/>
      <c r="P347" s="37">
        <f t="shared" si="139"/>
        <v>3.656516270246944E-3</v>
      </c>
      <c r="Q347" s="47">
        <f t="shared" si="120"/>
        <v>3.2240300203968918E-3</v>
      </c>
      <c r="R347" s="6">
        <f t="shared" si="140"/>
        <v>1.6019395100475398</v>
      </c>
      <c r="S347" s="6">
        <f t="shared" si="121"/>
        <v>1.586206670418234</v>
      </c>
      <c r="T347" s="6">
        <f t="shared" si="141"/>
        <v>6.7675566810647377E-3</v>
      </c>
      <c r="U347" s="48">
        <f t="shared" si="142"/>
        <v>1.6602106285169851E-2</v>
      </c>
      <c r="V347" s="6">
        <f t="shared" si="143"/>
        <v>1.9574197892004697E-2</v>
      </c>
      <c r="W347" s="6">
        <f t="shared" si="144"/>
        <v>2.1830050119026275E-2</v>
      </c>
      <c r="X347" s="30">
        <f t="shared" si="122"/>
        <v>755.42721321695478</v>
      </c>
      <c r="Y347">
        <f t="shared" si="123"/>
        <v>611.16685463921954</v>
      </c>
      <c r="Z347" s="49">
        <f t="shared" si="124"/>
        <v>1.1075694233361417</v>
      </c>
      <c r="AA347" s="46">
        <f t="shared" si="125"/>
        <v>1.650006871421583</v>
      </c>
      <c r="AB347" s="46">
        <f t="shared" si="126"/>
        <v>-4.8067361374043216E-2</v>
      </c>
      <c r="AC347" s="51">
        <f>IF(R$58&gt;=AA$58,B$10,IF(K347&lt;K346,(Z347-D$10)*(1+1.25*(D$10-Z347)/MAX(Z$58:Z347)*B$10)+D$10,B$10))</f>
        <v>1.3370827491589099</v>
      </c>
      <c r="AD347" s="36">
        <f t="shared" si="127"/>
        <v>1.1961077097315234</v>
      </c>
      <c r="AE347" s="50">
        <f t="shared" si="128"/>
        <v>-0.16509697947126153</v>
      </c>
      <c r="AF347" s="46">
        <f t="shared" si="129"/>
        <v>2.1830050119026275E-2</v>
      </c>
      <c r="AG347" s="50">
        <f t="shared" si="130"/>
        <v>755.42721321695478</v>
      </c>
      <c r="AH347" s="6">
        <f t="shared" si="131"/>
        <v>6.7675566810647377E-3</v>
      </c>
      <c r="AI347" s="6"/>
      <c r="AJ347" s="6"/>
    </row>
    <row r="348" spans="1:36">
      <c r="A348" s="6">
        <f>IF(J347/A347&lt;=0.99*$B$10,IF(A347&gt;A346,IF(D$5&gt;0,$A347+($D$7-$D$3)/401,IF(J347/A347&gt;1.01*D$10,A347-($D$7-$D$3)/401,A347)),IF(D$5&lt;0,$A347+($D$7-$D$3)/401,IF(J347/A347&gt;1.01*D$10,A347-($D$7-$D$3)/401,A347))),IF(K347&gt;$B$6,IF(B$10&gt;D$10,IF(J347/A347&gt;1.01*D$10,A347-($D$7-$D$3)/401,A347),A347),IF(MAX(J$58:J347)&lt;0.99*$B$10*(A347^$K$49*(K347-A347))^(1/(1+$K$49))*($K$49^(1/(1+$K$49))),$A347+($D$7-$D$3)/401,IF(J347/A347&gt;1.01*$D$10,$A347-($D$7-$D$3)/401,A347))))</f>
        <v>552.68188902743043</v>
      </c>
      <c r="B348" s="6">
        <f t="shared" si="116"/>
        <v>758.04566708229129</v>
      </c>
      <c r="C348" s="6">
        <f t="shared" si="132"/>
        <v>0.46938038711384672</v>
      </c>
      <c r="D348" s="6">
        <f t="shared" si="133"/>
        <v>8649.2634208844429</v>
      </c>
      <c r="E348" s="33">
        <f t="shared" si="117"/>
        <v>1.8060304664388408E-2</v>
      </c>
      <c r="F348" s="6">
        <f t="shared" si="118"/>
        <v>84170.175783367493</v>
      </c>
      <c r="G348" s="6">
        <f t="shared" si="119"/>
        <v>4989100.3597256783</v>
      </c>
      <c r="H348" s="33">
        <f t="shared" si="134"/>
        <v>3.3265686269755932E-3</v>
      </c>
      <c r="I348" s="33">
        <f t="shared" si="135"/>
        <v>6.7601568944484981E-4</v>
      </c>
      <c r="J348" s="6">
        <f t="shared" si="136"/>
        <v>612.93167775968277</v>
      </c>
      <c r="K348" s="38">
        <f>IF(J348&lt;$B$10*(A347^$K$49*(MAX(K$58:K347)-A347))^(1/(1+$K$49))*($K$49^(1/(1+$K$49))),IF(J348/A348&gt;D$10,IF(MAX(J$58:J347)&lt;0.99*$B$10*(A347^$K$49*(K347-A347))^(1/(1+$K$49))*($K$49^(1/(1+$K$49))),MAX(K$58:K347),((J348/$B$10)^(1+$K$49)/(A348^($K$49)*$K$49))+A348),MAX(K$58:K347)),((J348/$B$10)^(1+$K$49)/(A348^($K$49)*$K$49))+A348)</f>
        <v>932.89958868728263</v>
      </c>
      <c r="L348" s="33">
        <f>IF(K348&lt;K347,AE347*(MAX(Z$58:Z347)-J347/A347)/(J347/A347/D$10-1)/(1+1*(MAX(Z$58:Z347)-J347/A347)/(J347/A347/D$10-1))+B$3-B$4,AE347*(J348/A348/B$10)/(C$27+J348/A348/B$10))</f>
        <v>-2.005087653300687E-2</v>
      </c>
      <c r="M348" s="45">
        <f t="shared" si="137"/>
        <v>-8.6004054377917371E-3</v>
      </c>
      <c r="N348" s="46">
        <f t="shared" si="138"/>
        <v>1.1798940098337223E-2</v>
      </c>
      <c r="O348" s="37"/>
      <c r="P348" s="37">
        <f t="shared" si="139"/>
        <v>3.6659992047749007E-3</v>
      </c>
      <c r="Q348" s="47">
        <f t="shared" si="120"/>
        <v>3.1985346605454858E-3</v>
      </c>
      <c r="R348" s="6">
        <f t="shared" si="140"/>
        <v>1.6019651609843171</v>
      </c>
      <c r="S348" s="6">
        <f t="shared" si="121"/>
        <v>1.5862316509187502</v>
      </c>
      <c r="T348" s="6">
        <f t="shared" si="141"/>
        <v>6.7518081024072352E-3</v>
      </c>
      <c r="U348" s="48">
        <f t="shared" si="142"/>
        <v>1.6711339391997548E-2</v>
      </c>
      <c r="V348" s="6">
        <f t="shared" si="143"/>
        <v>1.9688391152819579E-2</v>
      </c>
      <c r="W348" s="6">
        <f t="shared" si="144"/>
        <v>2.1938993853621989E-2</v>
      </c>
      <c r="X348" s="30">
        <f t="shared" si="122"/>
        <v>758.04566708229129</v>
      </c>
      <c r="Y348">
        <f t="shared" si="123"/>
        <v>612.93167775968277</v>
      </c>
      <c r="Z348" s="49">
        <f t="shared" si="124"/>
        <v>1.1090135029361565</v>
      </c>
      <c r="AA348" s="46">
        <f t="shared" si="125"/>
        <v>1.6499641037541237</v>
      </c>
      <c r="AB348" s="46">
        <f t="shared" si="126"/>
        <v>-4.7998942769806652E-2</v>
      </c>
      <c r="AC348" s="51">
        <f>IF(R$58&gt;=AA$58,B$10,IF(K348&lt;K347,(Z348-D$10)*(1+1.25*(D$10-Z348)/MAX(Z$58:Z348)*B$10)+D$10,B$10))</f>
        <v>1.3370827491589099</v>
      </c>
      <c r="AD348" s="36">
        <f t="shared" si="127"/>
        <v>1.1948496428281612</v>
      </c>
      <c r="AE348" s="50">
        <f t="shared" si="128"/>
        <v>-0.16583739018233246</v>
      </c>
      <c r="AF348" s="46">
        <f t="shared" si="129"/>
        <v>2.1938993853621989E-2</v>
      </c>
      <c r="AG348" s="50">
        <f t="shared" si="130"/>
        <v>758.04566708229129</v>
      </c>
      <c r="AH348" s="6">
        <f t="shared" si="131"/>
        <v>6.7518081024072352E-3</v>
      </c>
      <c r="AI348" s="6"/>
      <c r="AJ348" s="6"/>
    </row>
    <row r="349" spans="1:36">
      <c r="A349" s="6">
        <f>IF(J348/A348&lt;=0.99*$B$10,IF(A348&gt;A347,IF(D$5&gt;0,$A348+($D$7-$D$3)/401,IF(J348/A348&gt;1.01*D$10,A348-($D$7-$D$3)/401,A348)),IF(D$5&lt;0,$A348+($D$7-$D$3)/401,IF(J348/A348&gt;1.01*D$10,A348-($D$7-$D$3)/401,A348))),IF(K348&gt;$B$6,IF(B$10&gt;D$10,IF(J348/A348&gt;1.01*D$10,A348-($D$7-$D$3)/401,A348),A348),IF(MAX(J$58:J348)&lt;0.99*$B$10*(A348^$K$49*(K348-A348))^(1/(1+$K$49))*($K$49^(1/(1+$K$49))),$A348+($D$7-$D$3)/401,IF(J348/A348&gt;1.01*$D$10,$A348-($D$7-$D$3)/401,A348))))</f>
        <v>553.5547069825426</v>
      </c>
      <c r="B349" s="6">
        <f t="shared" si="116"/>
        <v>760.66412094762779</v>
      </c>
      <c r="C349" s="6">
        <f t="shared" si="132"/>
        <v>0.47017045059870816</v>
      </c>
      <c r="D349" s="6">
        <f t="shared" si="133"/>
        <v>8698.3405077385723</v>
      </c>
      <c r="E349" s="33">
        <f t="shared" si="117"/>
        <v>1.8060015849596024E-2</v>
      </c>
      <c r="F349" s="6">
        <f t="shared" si="118"/>
        <v>84302.995906971511</v>
      </c>
      <c r="G349" s="6">
        <f t="shared" si="119"/>
        <v>4995772.1801745556</v>
      </c>
      <c r="H349" s="33">
        <f t="shared" si="134"/>
        <v>3.3335543335866859E-3</v>
      </c>
      <c r="I349" s="33">
        <f t="shared" si="135"/>
        <v>6.7929464311822826E-4</v>
      </c>
      <c r="J349" s="6">
        <f t="shared" si="136"/>
        <v>614.69564221996291</v>
      </c>
      <c r="K349" s="38">
        <f>IF(J349&lt;$B$10*(A348^$K$49*(MAX(K$58:K348)-A348))^(1/(1+$K$49))*($K$49^(1/(1+$K$49))),IF(J349/A349&gt;D$10,IF(MAX(J$58:J348)&lt;0.99*$B$10*(A348^$K$49*(K348-A348))^(1/(1+$K$49))*($K$49^(1/(1+$K$49))),MAX(K$58:K348),((J349/$B$10)^(1+$K$49)/(A349^($K$49)*$K$49))+A349),MAX(K$58:K348)),((J349/$B$10)^(1+$K$49)/(A349^($K$49)*$K$49))+A349)</f>
        <v>935.36105890727288</v>
      </c>
      <c r="L349" s="33">
        <f>IF(K349&lt;K348,AE348*(MAX(Z$58:Z348)-J348/A348)/(J348/A348/D$10-1)/(1+1*(MAX(Z$58:Z348)-J348/A348)/(J348/A348/D$10-1))+B$3-B$4,AE348*(J349/A349/B$10)/(C$27+J349/A349/B$10))</f>
        <v>-2.0163738532327728E-2</v>
      </c>
      <c r="M349" s="45">
        <f t="shared" si="137"/>
        <v>-8.6535376835358176E-3</v>
      </c>
      <c r="N349" s="46">
        <f t="shared" si="138"/>
        <v>1.1826344508231376E-2</v>
      </c>
      <c r="O349" s="37"/>
      <c r="P349" s="37">
        <f t="shared" si="139"/>
        <v>3.6754671752787906E-3</v>
      </c>
      <c r="Q349" s="47">
        <f t="shared" si="120"/>
        <v>3.1728068246955586E-3</v>
      </c>
      <c r="R349" s="6">
        <f t="shared" si="140"/>
        <v>1.6019912087221237</v>
      </c>
      <c r="S349" s="6">
        <f t="shared" si="121"/>
        <v>1.5862570178491422</v>
      </c>
      <c r="T349" s="6">
        <f t="shared" si="141"/>
        <v>6.7358161567306254E-3</v>
      </c>
      <c r="U349" s="48">
        <f t="shared" si="142"/>
        <v>1.6821063340378237E-2</v>
      </c>
      <c r="V349" s="6">
        <f t="shared" si="143"/>
        <v>1.9803052214787255E-2</v>
      </c>
      <c r="W349" s="6">
        <f t="shared" si="144"/>
        <v>2.2048324267030798E-2</v>
      </c>
      <c r="X349" s="30">
        <f t="shared" si="122"/>
        <v>760.66412094762779</v>
      </c>
      <c r="Y349">
        <f t="shared" si="123"/>
        <v>614.69564221996291</v>
      </c>
      <c r="Z349" s="49">
        <f t="shared" si="124"/>
        <v>1.1104514774532457</v>
      </c>
      <c r="AA349" s="46">
        <f t="shared" si="125"/>
        <v>1.6499214046797634</v>
      </c>
      <c r="AB349" s="46">
        <f t="shared" si="126"/>
        <v>-4.7930195957639699E-2</v>
      </c>
      <c r="AC349" s="51">
        <f>IF(R$58&gt;=AA$58,B$10,IF(K349&lt;K348,(Z349-D$10)*(1+1.25*(D$10-Z349)/MAX(Z$58:Z349)*B$10)+D$10,B$10))</f>
        <v>1.3370827491589099</v>
      </c>
      <c r="AD349" s="36">
        <f t="shared" si="127"/>
        <v>1.1935979199364093</v>
      </c>
      <c r="AE349" s="50">
        <f t="shared" si="128"/>
        <v>-0.16658148009483287</v>
      </c>
      <c r="AF349" s="46">
        <f t="shared" si="129"/>
        <v>2.2048324267030798E-2</v>
      </c>
      <c r="AG349" s="50">
        <f t="shared" si="130"/>
        <v>760.66412094762779</v>
      </c>
      <c r="AH349" s="6">
        <f t="shared" si="131"/>
        <v>6.7358161567306254E-3</v>
      </c>
      <c r="AI349" s="6"/>
      <c r="AJ349" s="6"/>
    </row>
    <row r="350" spans="1:36">
      <c r="A350" s="6">
        <f>IF(J349/A349&lt;=0.99*$B$10,IF(A349&gt;A348,IF(D$5&gt;0,$A349+($D$7-$D$3)/401,IF(J349/A349&gt;1.01*D$10,A349-($D$7-$D$3)/401,A349)),IF(D$5&lt;0,$A349+($D$7-$D$3)/401,IF(J349/A349&gt;1.01*D$10,A349-($D$7-$D$3)/401,A349))),IF(K349&gt;$B$6,IF(B$10&gt;D$10,IF(J349/A349&gt;1.01*D$10,A349-($D$7-$D$3)/401,A349),A349),IF(MAX(J$58:J349)&lt;0.99*$B$10*(A349^$K$49*(K349-A349))^(1/(1+$K$49))*($K$49^(1/(1+$K$49))),$A349+($D$7-$D$3)/401,IF(J349/A349&gt;1.01*$D$10,$A349-($D$7-$D$3)/401,A349))))</f>
        <v>554.42752493765477</v>
      </c>
      <c r="B350" s="6">
        <f t="shared" si="116"/>
        <v>763.2825748129643</v>
      </c>
      <c r="C350" s="6">
        <f t="shared" si="132"/>
        <v>0.47095586636951753</v>
      </c>
      <c r="D350" s="6">
        <f t="shared" si="133"/>
        <v>8747.4646572073707</v>
      </c>
      <c r="E350" s="33">
        <f t="shared" si="117"/>
        <v>1.8059722640744142E-2</v>
      </c>
      <c r="F350" s="6">
        <f t="shared" si="118"/>
        <v>84435.816030575545</v>
      </c>
      <c r="G350" s="6">
        <f t="shared" si="119"/>
        <v>5002444.0006234329</v>
      </c>
      <c r="H350" s="33">
        <f t="shared" si="134"/>
        <v>3.3405256666665974E-3</v>
      </c>
      <c r="I350" s="33">
        <f t="shared" si="135"/>
        <v>6.8257235793368388E-4</v>
      </c>
      <c r="J350" s="6">
        <f t="shared" si="136"/>
        <v>616.45875501226863</v>
      </c>
      <c r="K350" s="38">
        <f>IF(J350&lt;$B$10*(A349^$K$49*(MAX(K$58:K349)-A349))^(1/(1+$K$49))*($K$49^(1/(1+$K$49))),IF(J350/A350&gt;D$10,IF(MAX(J$58:J349)&lt;0.99*$B$10*(A349^$K$49*(K349-A349))^(1/(1+$K$49))*($K$49^(1/(1+$K$49))),MAX(K$58:K349),((J350/$B$10)^(1+$K$49)/(A350^($K$49)*$K$49))+A350),MAX(K$58:K349)),((J350/$B$10)^(1+$K$49)/(A350^($K$49)*$K$49))+A350)</f>
        <v>937.82274622676687</v>
      </c>
      <c r="L350" s="33">
        <f>IF(K350&lt;K349,AE349*(MAX(Z$58:Z349)-J349/A349)/(J349/A349/D$10-1)/(1+1*(MAX(Z$58:Z349)-J349/A349)/(J349/A349/D$10-1))+B$3-B$4,AE349*(J350/A350/B$10)/(C$27+J350/A350/B$10))</f>
        <v>-2.0277148847306282E-2</v>
      </c>
      <c r="M350" s="45">
        <f t="shared" si="137"/>
        <v>-8.7068330409439867E-3</v>
      </c>
      <c r="N350" s="46">
        <f t="shared" si="138"/>
        <v>1.1853679303730429E-2</v>
      </c>
      <c r="O350" s="37"/>
      <c r="P350" s="37">
        <f t="shared" si="139"/>
        <v>3.6849202289105211E-3</v>
      </c>
      <c r="Q350" s="47">
        <f t="shared" si="120"/>
        <v>3.1468462627864419E-3</v>
      </c>
      <c r="R350" s="6">
        <f t="shared" si="140"/>
        <v>1.6020176536052619</v>
      </c>
      <c r="S350" s="6">
        <f t="shared" si="121"/>
        <v>1.5862827715447134</v>
      </c>
      <c r="T350" s="6">
        <f t="shared" si="141"/>
        <v>6.719580644274927E-3</v>
      </c>
      <c r="U350" s="48">
        <f t="shared" si="142"/>
        <v>1.6931282001988075E-2</v>
      </c>
      <c r="V350" s="6">
        <f t="shared" si="143"/>
        <v>1.9918184951897011E-2</v>
      </c>
      <c r="W350" s="6">
        <f t="shared" si="144"/>
        <v>2.2158045166655319E-2</v>
      </c>
      <c r="X350" s="30">
        <f t="shared" si="122"/>
        <v>763.2825748129643</v>
      </c>
      <c r="Y350">
        <f t="shared" si="123"/>
        <v>616.45875501226863</v>
      </c>
      <c r="Z350" s="49">
        <f t="shared" si="124"/>
        <v>1.1118833883321166</v>
      </c>
      <c r="AA350" s="46">
        <f t="shared" si="125"/>
        <v>1.6498787739805949</v>
      </c>
      <c r="AB350" s="46">
        <f t="shared" si="126"/>
        <v>-4.7861120375332966E-2</v>
      </c>
      <c r="AC350" s="51">
        <f>IF(R$58&gt;=AA$58,B$10,IF(K350&lt;K349,(Z350-D$10)*(1+1.25*(D$10-Z350)/MAX(Z$58:Z350)*B$10)+D$10,B$10))</f>
        <v>1.3370827491589099</v>
      </c>
      <c r="AD350" s="36">
        <f t="shared" si="127"/>
        <v>1.1923524938763477</v>
      </c>
      <c r="AE350" s="50">
        <f t="shared" si="128"/>
        <v>-0.1673292836474207</v>
      </c>
      <c r="AF350" s="46">
        <f t="shared" si="129"/>
        <v>2.2158045166655319E-2</v>
      </c>
      <c r="AG350" s="50">
        <f t="shared" si="130"/>
        <v>763.2825748129643</v>
      </c>
      <c r="AH350" s="6">
        <f t="shared" si="131"/>
        <v>6.719580644274927E-3</v>
      </c>
      <c r="AI350" s="6"/>
      <c r="AJ350" s="6"/>
    </row>
    <row r="351" spans="1:36">
      <c r="A351" s="6">
        <f>IF(J350/A350&lt;=0.99*$B$10,IF(A350&gt;A349,IF(D$5&gt;0,$A350+($D$7-$D$3)/401,IF(J350/A350&gt;1.01*D$10,A350-($D$7-$D$3)/401,A350)),IF(D$5&lt;0,$A350+($D$7-$D$3)/401,IF(J350/A350&gt;1.01*D$10,A350-($D$7-$D$3)/401,A350))),IF(K350&gt;$B$6,IF(B$10&gt;D$10,IF(J350/A350&gt;1.01*D$10,A350-($D$7-$D$3)/401,A350),A350),IF(MAX(J$58:J350)&lt;0.99*$B$10*(A350^$K$49*(K350-A350))^(1/(1+$K$49))*($K$49^(1/(1+$K$49))),$A350+($D$7-$D$3)/401,IF(J350/A350&gt;1.01*$D$10,$A350-($D$7-$D$3)/401,A350))))</f>
        <v>555.30034289276693</v>
      </c>
      <c r="B351" s="6">
        <f t="shared" si="116"/>
        <v>765.9010286783008</v>
      </c>
      <c r="C351" s="6">
        <f t="shared" si="132"/>
        <v>0.47173667458442442</v>
      </c>
      <c r="D351" s="6">
        <f t="shared" si="133"/>
        <v>8796.6355062291514</v>
      </c>
      <c r="E351" s="33">
        <f t="shared" si="117"/>
        <v>1.8059425034236385E-2</v>
      </c>
      <c r="F351" s="6">
        <f t="shared" si="118"/>
        <v>84568.636154179563</v>
      </c>
      <c r="G351" s="6">
        <f t="shared" si="119"/>
        <v>5009115.8210723093</v>
      </c>
      <c r="H351" s="33">
        <f t="shared" si="134"/>
        <v>3.3474826987449167E-3</v>
      </c>
      <c r="I351" s="33">
        <f t="shared" si="135"/>
        <v>6.8584881300348926E-4</v>
      </c>
      <c r="J351" s="6">
        <f t="shared" si="136"/>
        <v>618.22102305431997</v>
      </c>
      <c r="K351" s="38">
        <f>IF(J351&lt;$B$10*(A350^$K$49*(MAX(K$58:K350)-A350))^(1/(1+$K$49))*($K$49^(1/(1+$K$49))),IF(J351/A351&gt;D$10,IF(MAX(J$58:J350)&lt;0.99*$B$10*(A350^$K$49*(K350-A350))^(1/(1+$K$49))*($K$49^(1/(1+$K$49))),MAX(K$58:K350),((J351/$B$10)^(1+$K$49)/(A351^($K$49)*$K$49))+A351),MAX(K$58:K350)),((J351/$B$10)^(1+$K$49)/(A351^($K$49)*$K$49))+A351)</f>
        <v>940.28464916256996</v>
      </c>
      <c r="L351" s="33">
        <f>IF(K351&lt;K350,AE350*(MAX(Z$58:Z350)-J350/A350)/(J350/A350/D$10-1)/(1+1*(MAX(Z$58:Z350)-J350/A350)/(J350/A350/D$10-1))+B$3-B$4,AE350*(J351/A351/B$10)/(C$27+J351/A351/B$10))</f>
        <v>-2.0391112551331587E-2</v>
      </c>
      <c r="M351" s="45">
        <f t="shared" si="137"/>
        <v>-8.7602921136015512E-3</v>
      </c>
      <c r="N351" s="46">
        <f t="shared" si="138"/>
        <v>1.1880944827092094E-2</v>
      </c>
      <c r="O351" s="37"/>
      <c r="P351" s="37">
        <f t="shared" si="139"/>
        <v>3.6943584125994854E-3</v>
      </c>
      <c r="Q351" s="47">
        <f t="shared" si="120"/>
        <v>3.1206527134905425E-3</v>
      </c>
      <c r="R351" s="6">
        <f t="shared" si="140"/>
        <v>1.6020444959967568</v>
      </c>
      <c r="S351" s="6">
        <f t="shared" si="121"/>
        <v>1.5863089123590006</v>
      </c>
      <c r="T351" s="6">
        <f t="shared" si="141"/>
        <v>6.7031013539768014E-3</v>
      </c>
      <c r="U351" s="48">
        <f t="shared" si="142"/>
        <v>1.7041999302930266E-2</v>
      </c>
      <c r="V351" s="6">
        <f t="shared" si="143"/>
        <v>2.0033793290971044E-2</v>
      </c>
      <c r="W351" s="6">
        <f t="shared" si="144"/>
        <v>2.226816040896331E-2</v>
      </c>
      <c r="X351" s="30">
        <f t="shared" si="122"/>
        <v>765.9010286783008</v>
      </c>
      <c r="Y351">
        <f t="shared" si="123"/>
        <v>618.22102305431997</v>
      </c>
      <c r="Z351" s="49">
        <f t="shared" si="124"/>
        <v>1.1133092766227655</v>
      </c>
      <c r="AA351" s="46">
        <f t="shared" si="125"/>
        <v>1.6498362114397445</v>
      </c>
      <c r="AB351" s="46">
        <f t="shared" si="126"/>
        <v>-4.7791715442987659E-2</v>
      </c>
      <c r="AC351" s="51">
        <f>IF(R$58&gt;=AA$58,B$10,IF(K351&lt;K350,(Z351-D$10)*(1+1.25*(D$10-Z351)/MAX(Z$58:Z351)*B$10)+D$10,B$10))</f>
        <v>1.3370827491589099</v>
      </c>
      <c r="AD351" s="36">
        <f t="shared" si="127"/>
        <v>1.1911133179197062</v>
      </c>
      <c r="AE351" s="50">
        <f t="shared" si="128"/>
        <v>-0.1680808357522732</v>
      </c>
      <c r="AF351" s="46">
        <f t="shared" si="129"/>
        <v>2.226816040896331E-2</v>
      </c>
      <c r="AG351" s="50">
        <f t="shared" si="130"/>
        <v>765.9010286783008</v>
      </c>
      <c r="AH351" s="6">
        <f t="shared" si="131"/>
        <v>6.7031013539768014E-3</v>
      </c>
      <c r="AI351" s="6"/>
      <c r="AJ351" s="6"/>
    </row>
    <row r="352" spans="1:36">
      <c r="A352" s="6">
        <f>IF(J351/A351&lt;=0.99*$B$10,IF(A351&gt;A350,IF(D$5&gt;0,$A351+($D$7-$D$3)/401,IF(J351/A351&gt;1.01*D$10,A351-($D$7-$D$3)/401,A351)),IF(D$5&lt;0,$A351+($D$7-$D$3)/401,IF(J351/A351&gt;1.01*D$10,A351-($D$7-$D$3)/401,A351))),IF(K351&gt;$B$6,IF(B$10&gt;D$10,IF(J351/A351&gt;1.01*D$10,A351-($D$7-$D$3)/401,A351),A351),IF(MAX(J$58:J351)&lt;0.99*$B$10*(A351^$K$49*(K351-A351))^(1/(1+$K$49))*($K$49^(1/(1+$K$49))),$A351+($D$7-$D$3)/401,IF(J351/A351&gt;1.01*$D$10,$A351-($D$7-$D$3)/401,A351))))</f>
        <v>556.1731608478791</v>
      </c>
      <c r="B352" s="6">
        <f t="shared" si="116"/>
        <v>768.51948254363731</v>
      </c>
      <c r="C352" s="6">
        <f t="shared" si="132"/>
        <v>0.47251291501031845</v>
      </c>
      <c r="D352" s="6">
        <f t="shared" si="133"/>
        <v>8845.8526957656559</v>
      </c>
      <c r="E352" s="33">
        <f t="shared" si="117"/>
        <v>1.8059123026274538E-2</v>
      </c>
      <c r="F352" s="6">
        <f t="shared" si="118"/>
        <v>84701.456277783596</v>
      </c>
      <c r="G352" s="6">
        <f t="shared" si="119"/>
        <v>5015787.6415211875</v>
      </c>
      <c r="H352" s="33">
        <f t="shared" si="134"/>
        <v>3.3544255017197259E-3</v>
      </c>
      <c r="I352" s="33">
        <f t="shared" si="135"/>
        <v>6.8912398779112064E-4</v>
      </c>
      <c r="J352" s="6">
        <f t="shared" si="136"/>
        <v>619.98245319032037</v>
      </c>
      <c r="K352" s="38">
        <f>IF(J352&lt;$B$10*(A351^$K$49*(MAX(K$58:K351)-A351))^(1/(1+$K$49))*($K$49^(1/(1+$K$49))),IF(J352/A352&gt;D$10,IF(MAX(J$58:J351)&lt;0.99*$B$10*(A351^$K$49*(K351-A351))^(1/(1+$K$49))*($K$49^(1/(1+$K$49))),MAX(K$58:K351),((J352/$B$10)^(1+$K$49)/(A352^($K$49)*$K$49))+A352),MAX(K$58:K351)),((J352/$B$10)^(1+$K$49)/(A352^($K$49)*$K$49))+A352)</f>
        <v>942.74676625153415</v>
      </c>
      <c r="L352" s="33">
        <f>IF(K352&lt;K351,AE351*(MAX(Z$58:Z351)-J351/A351)/(J351/A351/D$10-1)/(1+1*(MAX(Z$58:Z351)-J351/A351)/(J351/A351/D$10-1))+B$3-B$4,AE351*(J352/A352/B$10)/(C$27+J352/A352/B$10))</f>
        <v>-2.0505634786497712E-2</v>
      </c>
      <c r="M352" s="45">
        <f t="shared" si="137"/>
        <v>-8.8139155140553264E-3</v>
      </c>
      <c r="N352" s="46">
        <f t="shared" si="138"/>
        <v>1.1908141418201113E-2</v>
      </c>
      <c r="O352" s="37"/>
      <c r="P352" s="37">
        <f t="shared" si="139"/>
        <v>3.70378177305396E-3</v>
      </c>
      <c r="Q352" s="47">
        <f t="shared" si="120"/>
        <v>3.0942259041457868E-3</v>
      </c>
      <c r="R352" s="6">
        <f t="shared" si="140"/>
        <v>1.6020717362784644</v>
      </c>
      <c r="S352" s="6">
        <f t="shared" si="121"/>
        <v>1.5863354406638792</v>
      </c>
      <c r="T352" s="6">
        <f t="shared" si="141"/>
        <v>6.6863780634046381E-3</v>
      </c>
      <c r="U352" s="48">
        <f t="shared" si="142"/>
        <v>1.7153219224610348E-2</v>
      </c>
      <c r="V352" s="6">
        <f t="shared" si="143"/>
        <v>2.0149881212531737E-2</v>
      </c>
      <c r="W352" s="6">
        <f t="shared" si="144"/>
        <v>2.2378673900333282E-2</v>
      </c>
      <c r="X352" s="30">
        <f t="shared" si="122"/>
        <v>768.51948254363731</v>
      </c>
      <c r="Y352">
        <f t="shared" si="123"/>
        <v>619.98245319032037</v>
      </c>
      <c r="Z352" s="49">
        <f t="shared" si="124"/>
        <v>1.1147291829853221</v>
      </c>
      <c r="AA352" s="46">
        <f t="shared" si="125"/>
        <v>1.6497937168413648</v>
      </c>
      <c r="AB352" s="46">
        <f t="shared" si="126"/>
        <v>-4.7721980562900335E-2</v>
      </c>
      <c r="AC352" s="51">
        <f>IF(R$58&gt;=AA$58,B$10,IF(K352&lt;K351,(Z352-D$10)*(1+1.25*(D$10-Z352)/MAX(Z$58:Z352)*B$10)+D$10,B$10))</f>
        <v>1.3370827491589099</v>
      </c>
      <c r="AD352" s="36">
        <f t="shared" si="127"/>
        <v>1.1898803457847944</v>
      </c>
      <c r="AE352" s="50">
        <f t="shared" si="128"/>
        <v>-0.16883617180331631</v>
      </c>
      <c r="AF352" s="46">
        <f t="shared" si="129"/>
        <v>2.2378673900333282E-2</v>
      </c>
      <c r="AG352" s="50">
        <f t="shared" si="130"/>
        <v>768.51948254363731</v>
      </c>
      <c r="AH352" s="6">
        <f t="shared" si="131"/>
        <v>6.6863780634046381E-3</v>
      </c>
      <c r="AI352" s="6"/>
      <c r="AJ352" s="6"/>
    </row>
    <row r="353" spans="1:36">
      <c r="A353" s="6">
        <f>IF(J352/A352&lt;=0.99*$B$10,IF(A352&gt;A351,IF(D$5&gt;0,$A352+($D$7-$D$3)/401,IF(J352/A352&gt;1.01*D$10,A352-($D$7-$D$3)/401,A352)),IF(D$5&lt;0,$A352+($D$7-$D$3)/401,IF(J352/A352&gt;1.01*D$10,A352-($D$7-$D$3)/401,A352))),IF(K352&gt;$B$6,IF(B$10&gt;D$10,IF(J352/A352&gt;1.01*D$10,A352-($D$7-$D$3)/401,A352),A352),IF(MAX(J$58:J352)&lt;0.99*$B$10*(A352^$K$49*(K352-A352))^(1/(1+$K$49))*($K$49^(1/(1+$K$49))),$A352+($D$7-$D$3)/401,IF(J352/A352&gt;1.01*$D$10,$A352-($D$7-$D$3)/401,A352))))</f>
        <v>557.04597880299127</v>
      </c>
      <c r="B353" s="6">
        <f t="shared" si="116"/>
        <v>771.13793640897381</v>
      </c>
      <c r="C353" s="6">
        <f t="shared" si="132"/>
        <v>0.47328462702600316</v>
      </c>
      <c r="D353" s="6">
        <f t="shared" si="133"/>
        <v>8895.1158707502163</v>
      </c>
      <c r="E353" s="33">
        <f t="shared" si="117"/>
        <v>1.805881661285736E-2</v>
      </c>
      <c r="F353" s="6">
        <f t="shared" si="118"/>
        <v>84834.276401387615</v>
      </c>
      <c r="G353" s="6">
        <f t="shared" si="119"/>
        <v>5022459.4619700657</v>
      </c>
      <c r="H353" s="33">
        <f t="shared" si="134"/>
        <v>3.361354146865335E-3</v>
      </c>
      <c r="I353" s="33">
        <f t="shared" si="135"/>
        <v>6.9239786210594444E-4</v>
      </c>
      <c r="J353" s="6">
        <f t="shared" si="136"/>
        <v>621.74305219191558</v>
      </c>
      <c r="K353" s="38">
        <f>IF(J353&lt;$B$10*(A352^$K$49*(MAX(K$58:K352)-A352))^(1/(1+$K$49))*($K$49^(1/(1+$K$49))),IF(J353/A353&gt;D$10,IF(MAX(J$58:J352)&lt;0.99*$B$10*(A352^$K$49*(K352-A352))^(1/(1+$K$49))*($K$49^(1/(1+$K$49))),MAX(K$58:K352),((J353/$B$10)^(1+$K$49)/(A353^($K$49)*$K$49))+A353),MAX(K$58:K352)),((J353/$B$10)^(1+$K$49)/(A353^($K$49)*$K$49))+A353)</f>
        <v>945.2090960501796</v>
      </c>
      <c r="L353" s="33">
        <f>IF(K353&lt;K352,AE352*(MAX(Z$58:Z352)-J352/A352)/(J352/A352/D$10-1)/(1+1*(MAX(Z$58:Z352)-J352/A352)/(J352/A352/D$10-1))+B$3-B$4,AE352*(J353/A353/B$10)/(C$27+J353/A353/B$10))</f>
        <v>-2.0620720764812674E-2</v>
      </c>
      <c r="M353" s="45">
        <f t="shared" si="137"/>
        <v>-8.8677038639024906E-3</v>
      </c>
      <c r="N353" s="46">
        <f t="shared" si="138"/>
        <v>1.1935269414588372E-2</v>
      </c>
      <c r="O353" s="37"/>
      <c r="P353" s="37">
        <f t="shared" si="139"/>
        <v>3.7131903567624927E-3</v>
      </c>
      <c r="Q353" s="47">
        <f t="shared" si="120"/>
        <v>3.0675655506858818E-3</v>
      </c>
      <c r="R353" s="6">
        <f t="shared" si="140"/>
        <v>1.6020993748511838</v>
      </c>
      <c r="S353" s="6">
        <f t="shared" si="121"/>
        <v>1.5863623568496728</v>
      </c>
      <c r="T353" s="6">
        <f t="shared" si="141"/>
        <v>6.6694105386910308E-3</v>
      </c>
      <c r="U353" s="48">
        <f t="shared" si="142"/>
        <v>1.7264945804631542E-2</v>
      </c>
      <c r="V353" s="6">
        <f t="shared" si="143"/>
        <v>2.0266452751688566E-2</v>
      </c>
      <c r="W353" s="6">
        <f t="shared" si="144"/>
        <v>2.248958959791891E-2</v>
      </c>
      <c r="X353" s="30">
        <f t="shared" si="122"/>
        <v>771.13793640897381</v>
      </c>
      <c r="Y353">
        <f t="shared" si="123"/>
        <v>621.74305219191558</v>
      </c>
      <c r="Z353" s="49">
        <f t="shared" si="124"/>
        <v>1.1161431476948251</v>
      </c>
      <c r="AA353" s="46">
        <f t="shared" si="125"/>
        <v>1.6497512899706313</v>
      </c>
      <c r="AB353" s="46">
        <f t="shared" si="126"/>
        <v>-4.7651915119447441E-2</v>
      </c>
      <c r="AC353" s="51">
        <f>IF(R$58&gt;=AA$58,B$10,IF(K353&lt;K352,(Z353-D$10)*(1+1.25*(D$10-Z353)/MAX(Z$58:Z353)*B$10)+D$10,B$10))</f>
        <v>1.3370827491589099</v>
      </c>
      <c r="AD353" s="36">
        <f t="shared" si="127"/>
        <v>1.188653531631487</v>
      </c>
      <c r="AE353" s="50">
        <f t="shared" si="128"/>
        <v>-0.16959532768465155</v>
      </c>
      <c r="AF353" s="46">
        <f t="shared" si="129"/>
        <v>2.248958959791891E-2</v>
      </c>
      <c r="AG353" s="50">
        <f t="shared" si="130"/>
        <v>771.13793640897381</v>
      </c>
      <c r="AH353" s="6">
        <f t="shared" si="131"/>
        <v>6.6694105386910308E-3</v>
      </c>
      <c r="AI353" s="6"/>
      <c r="AJ353" s="6"/>
    </row>
    <row r="354" spans="1:36">
      <c r="A354" s="6">
        <f>IF(J353/A353&lt;=0.99*$B$10,IF(A353&gt;A352,IF(D$5&gt;0,$A353+($D$7-$D$3)/401,IF(J353/A353&gt;1.01*D$10,A353-($D$7-$D$3)/401,A353)),IF(D$5&lt;0,$A353+($D$7-$D$3)/401,IF(J353/A353&gt;1.01*D$10,A353-($D$7-$D$3)/401,A353))),IF(K353&gt;$B$6,IF(B$10&gt;D$10,IF(J353/A353&gt;1.01*D$10,A353-($D$7-$D$3)/401,A353),A353),IF(MAX(J$58:J353)&lt;0.99*$B$10*(A353^$K$49*(K353-A353))^(1/(1+$K$49))*($K$49^(1/(1+$K$49))),$A353+($D$7-$D$3)/401,IF(J353/A353&gt;1.01*$D$10,$A353-($D$7-$D$3)/401,A353))))</f>
        <v>557.91879675810344</v>
      </c>
      <c r="B354" s="6">
        <f t="shared" si="116"/>
        <v>773.75639027431032</v>
      </c>
      <c r="C354" s="6">
        <f t="shared" si="132"/>
        <v>0.47405184962538427</v>
      </c>
      <c r="D354" s="6">
        <f t="shared" si="133"/>
        <v>8944.4246800366527</v>
      </c>
      <c r="E354" s="33">
        <f t="shared" si="117"/>
        <v>1.8058505789779359E-2</v>
      </c>
      <c r="F354" s="6">
        <f t="shared" si="118"/>
        <v>84967.096524991648</v>
      </c>
      <c r="G354" s="6">
        <f t="shared" si="119"/>
        <v>5029131.282418943</v>
      </c>
      <c r="H354" s="33">
        <f t="shared" si="134"/>
        <v>3.3682687048399032E-3</v>
      </c>
      <c r="I354" s="33">
        <f t="shared" si="135"/>
        <v>6.9567041609798768E-4</v>
      </c>
      <c r="J354" s="6">
        <f t="shared" si="136"/>
        <v>623.50282675913945</v>
      </c>
      <c r="K354" s="38">
        <f>IF(J354&lt;$B$10*(A353^$K$49*(MAX(K$58:K353)-A353))^(1/(1+$K$49))*($K$49^(1/(1+$K$49))),IF(J354/A354&gt;D$10,IF(MAX(J$58:J353)&lt;0.99*$B$10*(A353^$K$49*(K353-A353))^(1/(1+$K$49))*($K$49^(1/(1+$K$49))),MAX(K$58:K353),((J354/$B$10)^(1+$K$49)/(A354^($K$49)*$K$49))+A354),MAX(K$58:K353)),((J354/$B$10)^(1+$K$49)/(A354^($K$49)*$K$49))+A354)</f>
        <v>947.67163713433047</v>
      </c>
      <c r="L354" s="33">
        <f>IF(K354&lt;K353,AE353*(MAX(Z$58:Z353)-J353/A353)/(J353/A353/D$10-1)/(1+1*(MAX(Z$58:Z353)-J353/A353)/(J353/A353/D$10-1))+B$3-B$4,AE353*(J354/A354/B$10)/(C$27+J354/A354/B$10))</f>
        <v>-2.0736375769435492E-2</v>
      </c>
      <c r="M354" s="45">
        <f t="shared" si="137"/>
        <v>-8.9216577938817099E-3</v>
      </c>
      <c r="N354" s="46">
        <f t="shared" si="138"/>
        <v>1.1962329151449957E-2</v>
      </c>
      <c r="O354" s="37"/>
      <c r="P354" s="37">
        <f t="shared" si="139"/>
        <v>3.7225842099952778E-3</v>
      </c>
      <c r="Q354" s="47">
        <f t="shared" si="120"/>
        <v>3.0406713575682476E-3</v>
      </c>
      <c r="R354" s="6">
        <f t="shared" si="140"/>
        <v>1.6021274121347731</v>
      </c>
      <c r="S354" s="6">
        <f t="shared" si="121"/>
        <v>1.5863896613252657</v>
      </c>
      <c r="T354" s="6">
        <f t="shared" si="141"/>
        <v>6.6521985344632053E-3</v>
      </c>
      <c r="U354" s="48">
        <f t="shared" si="142"/>
        <v>1.737718313771109E-2</v>
      </c>
      <c r="V354" s="6">
        <f t="shared" si="143"/>
        <v>2.0383511999045461E-2</v>
      </c>
      <c r="W354" s="6">
        <f t="shared" si="144"/>
        <v>2.2600911510533197E-2</v>
      </c>
      <c r="X354" s="30">
        <f t="shared" si="122"/>
        <v>773.75639027431032</v>
      </c>
      <c r="Y354">
        <f t="shared" si="123"/>
        <v>623.50282675913945</v>
      </c>
      <c r="Z354" s="49">
        <f t="shared" si="124"/>
        <v>1.1175512106459307</v>
      </c>
      <c r="AA354" s="46">
        <f t="shared" si="125"/>
        <v>1.6497089306137327</v>
      </c>
      <c r="AB354" s="46">
        <f t="shared" si="126"/>
        <v>-4.7581518478959639E-2</v>
      </c>
      <c r="AC354" s="51">
        <f>IF(R$58&gt;=AA$58,B$10,IF(K354&lt;K353,(Z354-D$10)*(1+1.25*(D$10-Z354)/MAX(Z$58:Z354)*B$10)+D$10,B$10))</f>
        <v>1.3370827491589099</v>
      </c>
      <c r="AD354" s="36">
        <f t="shared" si="127"/>
        <v>1.1874328300562695</v>
      </c>
      <c r="AE354" s="50">
        <f t="shared" si="128"/>
        <v>-0.17035833977915998</v>
      </c>
      <c r="AF354" s="46">
        <f t="shared" si="129"/>
        <v>2.2600911510533197E-2</v>
      </c>
      <c r="AG354" s="50">
        <f t="shared" si="130"/>
        <v>773.75639027431032</v>
      </c>
      <c r="AH354" s="6">
        <f t="shared" si="131"/>
        <v>6.6521985344632053E-3</v>
      </c>
      <c r="AI354" s="6"/>
      <c r="AJ354" s="6"/>
    </row>
    <row r="355" spans="1:36">
      <c r="A355" s="6">
        <f>IF(J354/A354&lt;=0.99*$B$10,IF(A354&gt;A353,IF(D$5&gt;0,$A354+($D$7-$D$3)/401,IF(J354/A354&gt;1.01*D$10,A354-($D$7-$D$3)/401,A354)),IF(D$5&lt;0,$A354+($D$7-$D$3)/401,IF(J354/A354&gt;1.01*D$10,A354-($D$7-$D$3)/401,A354))),IF(K354&gt;$B$6,IF(B$10&gt;D$10,IF(J354/A354&gt;1.01*D$10,A354-($D$7-$D$3)/401,A354),A354),IF(MAX(J$58:J354)&lt;0.99*$B$10*(A354^$K$49*(K354-A354))^(1/(1+$K$49))*($K$49^(1/(1+$K$49))),$A354+($D$7-$D$3)/401,IF(J354/A354&gt;1.01*$D$10,$A354-($D$7-$D$3)/401,A354))))</f>
        <v>558.79161471321561</v>
      </c>
      <c r="B355" s="6">
        <f t="shared" si="116"/>
        <v>776.37484413964683</v>
      </c>
      <c r="C355" s="6">
        <f t="shared" si="132"/>
        <v>0.47481462142066849</v>
      </c>
      <c r="D355" s="6">
        <f t="shared" si="133"/>
        <v>8993.7787763488905</v>
      </c>
      <c r="E355" s="33">
        <f t="shared" si="117"/>
        <v>1.8058190552629531E-2</v>
      </c>
      <c r="F355" s="6">
        <f t="shared" si="118"/>
        <v>85099.916648595667</v>
      </c>
      <c r="G355" s="6">
        <f t="shared" si="119"/>
        <v>5035803.1028678203</v>
      </c>
      <c r="H355" s="33">
        <f t="shared" si="134"/>
        <v>3.375169245692952E-3</v>
      </c>
      <c r="I355" s="33">
        <f t="shared" si="135"/>
        <v>6.9894163025279094E-4</v>
      </c>
      <c r="J355" s="6">
        <f t="shared" si="136"/>
        <v>625.26178352134639</v>
      </c>
      <c r="K355" s="38">
        <f>IF(J355&lt;$B$10*(A354^$K$49*(MAX(K$58:K354)-A354))^(1/(1+$K$49))*($K$49^(1/(1+$K$49))),IF(J355/A355&gt;D$10,IF(MAX(J$58:J354)&lt;0.99*$B$10*(A354^$K$49*(K354-A354))^(1/(1+$K$49))*($K$49^(1/(1+$K$49))),MAX(K$58:K354),((J355/$B$10)^(1+$K$49)/(A355^($K$49)*$K$49))+A355),MAX(K$58:K354)),((J355/$B$10)^(1+$K$49)/(A355^($K$49)*$K$49))+A355)</f>
        <v>950.13438809875731</v>
      </c>
      <c r="L355" s="33">
        <f>IF(K355&lt;K354,AE354*(MAX(Z$58:Z354)-J354/A354)/(J354/A354/D$10-1)/(1+1*(MAX(Z$58:Z354)-J354/A354)/(J354/A354/D$10-1))+B$3-B$4,AE354*(J355/A355/B$10)/(C$27+J355/A355/B$10))</f>
        <v>-2.085260515593907E-2</v>
      </c>
      <c r="M355" s="45">
        <f t="shared" si="137"/>
        <v>-8.975777943966378E-3</v>
      </c>
      <c r="N355" s="46">
        <f t="shared" si="138"/>
        <v>1.1989320961666066E-2</v>
      </c>
      <c r="O355" s="37"/>
      <c r="P355" s="37">
        <f t="shared" si="139"/>
        <v>3.7319633788055213E-3</v>
      </c>
      <c r="Q355" s="47">
        <f t="shared" si="120"/>
        <v>3.0135430176996877E-3</v>
      </c>
      <c r="R355" s="6">
        <f t="shared" si="140"/>
        <v>1.6021558485682683</v>
      </c>
      <c r="S355" s="6">
        <f t="shared" si="121"/>
        <v>1.5864173545182187</v>
      </c>
      <c r="T355" s="6">
        <f t="shared" si="141"/>
        <v>6.634741793771954E-3</v>
      </c>
      <c r="U355" s="48">
        <f t="shared" si="142"/>
        <v>1.7489935376617756E-2</v>
      </c>
      <c r="V355" s="6">
        <f t="shared" si="143"/>
        <v>2.0501063101628875E-2</v>
      </c>
      <c r="W355" s="6">
        <f t="shared" si="144"/>
        <v>2.2712643699552861E-2</v>
      </c>
      <c r="X355" s="30">
        <f t="shared" si="122"/>
        <v>776.37484413964683</v>
      </c>
      <c r="Y355">
        <f t="shared" si="123"/>
        <v>625.26178352134639</v>
      </c>
      <c r="Z355" s="49">
        <f t="shared" si="124"/>
        <v>1.1189534113575501</v>
      </c>
      <c r="AA355" s="46">
        <f t="shared" si="125"/>
        <v>1.6496666385578667</v>
      </c>
      <c r="AB355" s="46">
        <f t="shared" si="126"/>
        <v>-4.7510789989598345E-2</v>
      </c>
      <c r="AC355" s="51">
        <f>IF(R$58&gt;=AA$58,B$10,IF(K355&lt;K354,(Z355-D$10)*(1+1.25*(D$10-Z355)/MAX(Z$58:Z355)*B$10)+D$10,B$10))</f>
        <v>1.3370827491589099</v>
      </c>
      <c r="AD355" s="36">
        <f t="shared" si="127"/>
        <v>1.1862181960873399</v>
      </c>
      <c r="AE355" s="50">
        <f t="shared" si="128"/>
        <v>-0.17112524497730899</v>
      </c>
      <c r="AF355" s="46">
        <f t="shared" si="129"/>
        <v>2.2712643699552861E-2</v>
      </c>
      <c r="AG355" s="50">
        <f t="shared" si="130"/>
        <v>776.37484413964683</v>
      </c>
      <c r="AH355" s="6">
        <f t="shared" si="131"/>
        <v>6.634741793771954E-3</v>
      </c>
      <c r="AI355" s="6"/>
      <c r="AJ355" s="6"/>
    </row>
    <row r="356" spans="1:36">
      <c r="A356" s="6">
        <f>IF(J355/A355&lt;=0.99*$B$10,IF(A355&gt;A354,IF(D$5&gt;0,$A355+($D$7-$D$3)/401,IF(J355/A355&gt;1.01*D$10,A355-($D$7-$D$3)/401,A355)),IF(D$5&lt;0,$A355+($D$7-$D$3)/401,IF(J355/A355&gt;1.01*D$10,A355-($D$7-$D$3)/401,A355))),IF(K355&gt;$B$6,IF(B$10&gt;D$10,IF(J355/A355&gt;1.01*D$10,A355-($D$7-$D$3)/401,A355),A355),IF(MAX(J$58:J355)&lt;0.99*$B$10*(A355^$K$49*(K355-A355))^(1/(1+$K$49))*($K$49^(1/(1+$K$49))),$A355+($D$7-$D$3)/401,IF(J355/A355&gt;1.01*$D$10,$A355-($D$7-$D$3)/401,A355))))</f>
        <v>559.66443266832778</v>
      </c>
      <c r="B356" s="6">
        <f t="shared" si="116"/>
        <v>778.99329800498333</v>
      </c>
      <c r="C356" s="6">
        <f t="shared" si="132"/>
        <v>0.47557298064557196</v>
      </c>
      <c r="D356" s="6">
        <f t="shared" si="133"/>
        <v>9043.1778162312858</v>
      </c>
      <c r="E356" s="33">
        <f t="shared" si="117"/>
        <v>1.8057870896790031E-2</v>
      </c>
      <c r="F356" s="6">
        <f t="shared" si="118"/>
        <v>85232.7367721997</v>
      </c>
      <c r="G356" s="6">
        <f t="shared" si="119"/>
        <v>5042474.9233166976</v>
      </c>
      <c r="H356" s="33">
        <f t="shared" si="134"/>
        <v>3.3820558388727652E-3</v>
      </c>
      <c r="I356" s="33">
        <f t="shared" si="135"/>
        <v>7.0221148538634212E-4</v>
      </c>
      <c r="J356" s="6">
        <f t="shared" si="136"/>
        <v>627.01992903813107</v>
      </c>
      <c r="K356" s="38">
        <f>IF(J356&lt;$B$10*(A355^$K$49*(MAX(K$58:K355)-A355))^(1/(1+$K$49))*($K$49^(1/(1+$K$49))),IF(J356/A356&gt;D$10,IF(MAX(J$58:J355)&lt;0.99*$B$10*(A355^$K$49*(K355-A355))^(1/(1+$K$49))*($K$49^(1/(1+$K$49))),MAX(K$58:K355),((J356/$B$10)^(1+$K$49)/(A356^($K$49)*$K$49))+A356),MAX(K$58:K355)),((J356/$B$10)^(1+$K$49)/(A356^($K$49)*$K$49))+A356)</f>
        <v>952.59734755682996</v>
      </c>
      <c r="L356" s="33">
        <f>IF(K356&lt;K355,AE355*(MAX(Z$58:Z355)-J355/A355)/(J355/A355/D$10-1)/(1+1*(MAX(Z$58:Z355)-J355/A355)/(J355/A355/D$10-1))+B$3-B$4,AE355*(J356/A356/B$10)/(C$27+J356/A356/B$10))</f>
        <v>-2.0969414353602136E-2</v>
      </c>
      <c r="M356" s="45">
        <f t="shared" si="137"/>
        <v>-9.0300649634601198E-3</v>
      </c>
      <c r="N356" s="46">
        <f t="shared" si="138"/>
        <v>1.2016245175819807E-2</v>
      </c>
      <c r="O356" s="37"/>
      <c r="P356" s="37">
        <f t="shared" si="139"/>
        <v>3.7413279090307964E-3</v>
      </c>
      <c r="Q356" s="47">
        <f t="shared" si="120"/>
        <v>2.9861802123596869E-3</v>
      </c>
      <c r="R356" s="6">
        <f t="shared" si="140"/>
        <v>1.6021846846100074</v>
      </c>
      <c r="S356" s="6">
        <f t="shared" si="121"/>
        <v>1.5864454368748904</v>
      </c>
      <c r="T356" s="6">
        <f t="shared" si="141"/>
        <v>6.6170400480165632E-3</v>
      </c>
      <c r="U356" s="48">
        <f t="shared" si="142"/>
        <v>1.760320673313118E-2</v>
      </c>
      <c r="V356" s="6">
        <f t="shared" si="143"/>
        <v>2.0619110263837222E-2</v>
      </c>
      <c r="W356" s="6">
        <f t="shared" si="144"/>
        <v>2.2824790279842744E-2</v>
      </c>
      <c r="X356" s="30">
        <f t="shared" si="122"/>
        <v>778.99329800498333</v>
      </c>
      <c r="Y356">
        <f t="shared" si="123"/>
        <v>627.01992903813107</v>
      </c>
      <c r="Z356" s="49">
        <f t="shared" si="124"/>
        <v>1.1203497889774245</v>
      </c>
      <c r="AA356" s="46">
        <f t="shared" si="125"/>
        <v>1.6496244135912319</v>
      </c>
      <c r="AB356" s="46">
        <f t="shared" si="126"/>
        <v>-4.7439728981224505E-2</v>
      </c>
      <c r="AC356" s="51">
        <f>IF(R$58&gt;=AA$58,B$10,IF(K356&lt;K355,(Z356-D$10)*(1+1.25*(D$10-Z356)/MAX(Z$58:Z356)*B$10)+D$10,B$10))</f>
        <v>1.3370827491589099</v>
      </c>
      <c r="AD356" s="36">
        <f t="shared" si="127"/>
        <v>1.1850095851797682</v>
      </c>
      <c r="AE356" s="50">
        <f t="shared" si="128"/>
        <v>-0.1718960806861482</v>
      </c>
      <c r="AF356" s="46">
        <f t="shared" si="129"/>
        <v>2.2824790279842744E-2</v>
      </c>
      <c r="AG356" s="50">
        <f t="shared" si="130"/>
        <v>778.99329800498333</v>
      </c>
      <c r="AH356" s="6">
        <f t="shared" si="131"/>
        <v>6.6170400480165632E-3</v>
      </c>
      <c r="AI356" s="6"/>
      <c r="AJ356" s="6"/>
    </row>
    <row r="357" spans="1:36">
      <c r="A357" s="6">
        <f>IF(J356/A356&lt;=0.99*$B$10,IF(A356&gt;A355,IF(D$5&gt;0,$A356+($D$7-$D$3)/401,IF(J356/A356&gt;1.01*D$10,A356-($D$7-$D$3)/401,A356)),IF(D$5&lt;0,$A356+($D$7-$D$3)/401,IF(J356/A356&gt;1.01*D$10,A356-($D$7-$D$3)/401,A356))),IF(K356&gt;$B$6,IF(B$10&gt;D$10,IF(J356/A356&gt;1.01*D$10,A356-($D$7-$D$3)/401,A356),A356),IF(MAX(J$58:J356)&lt;0.99*$B$10*(A356^$K$49*(K356-A356))^(1/(1+$K$49))*($K$49^(1/(1+$K$49))),$A356+($D$7-$D$3)/401,IF(J356/A356&gt;1.01*$D$10,$A356-($D$7-$D$3)/401,A356))))</f>
        <v>560.53725062343995</v>
      </c>
      <c r="B357" s="6">
        <f t="shared" si="116"/>
        <v>781.61175187031984</v>
      </c>
      <c r="C357" s="6">
        <f t="shared" si="132"/>
        <v>0.47632696515853595</v>
      </c>
      <c r="D357" s="6">
        <f t="shared" si="133"/>
        <v>9092.6214599996511</v>
      </c>
      <c r="E357" s="33">
        <f t="shared" si="117"/>
        <v>1.8057546817434843E-2</v>
      </c>
      <c r="F357" s="6">
        <f t="shared" si="118"/>
        <v>85365.556895803718</v>
      </c>
      <c r="G357" s="6">
        <f t="shared" si="119"/>
        <v>5049146.7437655758</v>
      </c>
      <c r="H357" s="33">
        <f t="shared" si="134"/>
        <v>3.3889285532336844E-3</v>
      </c>
      <c r="I357" s="33">
        <f t="shared" si="135"/>
        <v>7.054799626400901E-4</v>
      </c>
      <c r="J357" s="6">
        <f t="shared" si="136"/>
        <v>628.77726980023533</v>
      </c>
      <c r="K357" s="38">
        <f>IF(J357&lt;$B$10*(A356^$K$49*(MAX(K$58:K356)-A356))^(1/(1+$K$49))*($K$49^(1/(1+$K$49))),IF(J357/A357&gt;D$10,IF(MAX(J$58:J356)&lt;0.99*$B$10*(A356^$K$49*(K356-A356))^(1/(1+$K$49))*($K$49^(1/(1+$K$49))),MAX(K$58:K356),((J357/$B$10)^(1+$K$49)/(A357^($K$49)*$K$49))+A357),MAX(K$58:K356)),((J357/$B$10)^(1+$K$49)/(A357^($K$49)*$K$49))+A357)</f>
        <v>955.0605141401802</v>
      </c>
      <c r="L357" s="33">
        <f>IF(K357&lt;K356,AE356*(MAX(Z$58:Z356)-J356/A356)/(J356/A356/D$10-1)/(1+1*(MAX(Z$58:Z356)-J356/A356)/(J356/A356/D$10-1))+B$3-B$4,AE356*(J357/A357/B$10)/(C$27+J357/A357/B$10))</f>
        <v>-2.1086808866728673E-2</v>
      </c>
      <c r="M357" s="45">
        <f t="shared" si="137"/>
        <v>-9.0845195110945843E-3</v>
      </c>
      <c r="N357" s="46">
        <f t="shared" si="138"/>
        <v>1.2043102122215901E-2</v>
      </c>
      <c r="O357" s="37"/>
      <c r="P357" s="37">
        <f t="shared" si="139"/>
        <v>3.7506778462943866E-3</v>
      </c>
      <c r="Q357" s="47">
        <f t="shared" si="120"/>
        <v>2.9585826111213163E-3</v>
      </c>
      <c r="R357" s="6">
        <f t="shared" si="140"/>
        <v>1.6022139207377577</v>
      </c>
      <c r="S357" s="6">
        <f t="shared" si="121"/>
        <v>1.5864739088605606</v>
      </c>
      <c r="T357" s="6">
        <f t="shared" si="141"/>
        <v>6.5990930168685347E-3</v>
      </c>
      <c r="U357" s="48">
        <f t="shared" si="142"/>
        <v>1.7717001479023678E-2</v>
      </c>
      <c r="V357" s="6">
        <f t="shared" si="143"/>
        <v>2.0737657748412214E-2</v>
      </c>
      <c r="W357" s="6">
        <f t="shared" si="144"/>
        <v>2.2937355420701726E-2</v>
      </c>
      <c r="X357" s="30">
        <f t="shared" si="122"/>
        <v>781.61175187031984</v>
      </c>
      <c r="Y357">
        <f t="shared" si="123"/>
        <v>628.77726980023533</v>
      </c>
      <c r="Z357" s="49">
        <f t="shared" si="124"/>
        <v>1.1217403822866323</v>
      </c>
      <c r="AA357" s="46">
        <f t="shared" si="125"/>
        <v>1.6495822555030226</v>
      </c>
      <c r="AB357" s="46">
        <f t="shared" si="126"/>
        <v>-4.7368334765264919E-2</v>
      </c>
      <c r="AC357" s="51">
        <f>IF(R$58&gt;=AA$58,B$10,IF(K357&lt;K356,(Z357-D$10)*(1+1.25*(D$10-Z357)/MAX(Z$58:Z357)*B$10)+D$10,B$10))</f>
        <v>1.3370827491589099</v>
      </c>
      <c r="AD357" s="36">
        <f t="shared" si="127"/>
        <v>1.1838069532107109</v>
      </c>
      <c r="AE357" s="50">
        <f t="shared" si="128"/>
        <v>-0.17267088483851264</v>
      </c>
      <c r="AF357" s="46">
        <f t="shared" si="129"/>
        <v>2.2937355420701726E-2</v>
      </c>
      <c r="AG357" s="50">
        <f t="shared" si="130"/>
        <v>781.61175187031984</v>
      </c>
      <c r="AH357" s="6">
        <f t="shared" si="131"/>
        <v>6.5990930168685347E-3</v>
      </c>
      <c r="AI357" s="6"/>
      <c r="AJ357" s="6"/>
    </row>
    <row r="358" spans="1:36">
      <c r="A358" s="6">
        <f>IF(J357/A357&lt;=0.99*$B$10,IF(A357&gt;A356,IF(D$5&gt;0,$A357+($D$7-$D$3)/401,IF(J357/A357&gt;1.01*D$10,A357-($D$7-$D$3)/401,A357)),IF(D$5&lt;0,$A357+($D$7-$D$3)/401,IF(J357/A357&gt;1.01*D$10,A357-($D$7-$D$3)/401,A357))),IF(K357&gt;$B$6,IF(B$10&gt;D$10,IF(J357/A357&gt;1.01*D$10,A357-($D$7-$D$3)/401,A357),A357),IF(MAX(J$58:J357)&lt;0.99*$B$10*(A357^$K$49*(K357-A357))^(1/(1+$K$49))*($K$49^(1/(1+$K$49))),$A357+($D$7-$D$3)/401,IF(J357/A357&gt;1.01*$D$10,$A357-($D$7-$D$3)/401,A357))))</f>
        <v>561.41006857855211</v>
      </c>
      <c r="B358" s="6">
        <f t="shared" si="116"/>
        <v>784.23020573565634</v>
      </c>
      <c r="C358" s="6">
        <f t="shared" si="132"/>
        <v>0.4770766124459474</v>
      </c>
      <c r="D358" s="6">
        <f t="shared" si="133"/>
        <v>9142.1093716929845</v>
      </c>
      <c r="E358" s="33">
        <f t="shared" si="117"/>
        <v>1.8057218309528368E-2</v>
      </c>
      <c r="F358" s="6">
        <f t="shared" si="118"/>
        <v>85498.377019407752</v>
      </c>
      <c r="G358" s="6">
        <f t="shared" si="119"/>
        <v>5055818.5642144522</v>
      </c>
      <c r="H358" s="33">
        <f t="shared" si="134"/>
        <v>3.3957874570432985E-3</v>
      </c>
      <c r="I358" s="33">
        <f t="shared" si="135"/>
        <v>7.087470434760379E-4</v>
      </c>
      <c r="J358" s="6">
        <f t="shared" si="136"/>
        <v>630.53381223044266</v>
      </c>
      <c r="K358" s="38">
        <f>IF(J358&lt;$B$10*(A357^$K$49*(MAX(K$58:K357)-A357))^(1/(1+$K$49))*($K$49^(1/(1+$K$49))),IF(J358/A358&gt;D$10,IF(MAX(J$58:J357)&lt;0.99*$B$10*(A357^$K$49*(K357-A357))^(1/(1+$K$49))*($K$49^(1/(1+$K$49))),MAX(K$58:K357),((J358/$B$10)^(1+$K$49)/(A358^($K$49)*$K$49))+A358),MAX(K$58:K357)),((J358/$B$10)^(1+$K$49)/(A358^($K$49)*$K$49))+A358)</f>
        <v>957.52388649837292</v>
      </c>
      <c r="L358" s="33">
        <f>IF(K358&lt;K357,AE357*(MAX(Z$58:Z357)-J357/A357)/(J357/A357/D$10-1)/(1+1*(MAX(Z$58:Z357)-J357/A357)/(J357/A357/D$10-1))+B$3-B$4,AE357*(J358/A358/B$10)/(C$27+J358/A358/B$10))</f>
        <v>-2.1204794275997217E-2</v>
      </c>
      <c r="M358" s="45">
        <f t="shared" si="137"/>
        <v>-9.1391422551295298E-3</v>
      </c>
      <c r="N358" s="46">
        <f t="shared" si="138"/>
        <v>1.206989212689925E-2</v>
      </c>
      <c r="O358" s="37"/>
      <c r="P358" s="37">
        <f t="shared" si="139"/>
        <v>3.76001323600662E-3</v>
      </c>
      <c r="Q358" s="47">
        <f t="shared" si="120"/>
        <v>2.9307498717697205E-3</v>
      </c>
      <c r="R358" s="6">
        <f t="shared" si="140"/>
        <v>1.6022435574488467</v>
      </c>
      <c r="S358" s="6">
        <f t="shared" si="121"/>
        <v>1.5865027709595583</v>
      </c>
      <c r="T358" s="6">
        <f t="shared" si="141"/>
        <v>6.5809004081931162E-3</v>
      </c>
      <c r="U358" s="48">
        <f t="shared" si="142"/>
        <v>1.7831323947064975E-2</v>
      </c>
      <c r="V358" s="6">
        <f t="shared" si="143"/>
        <v>2.0856709877432676E-2</v>
      </c>
      <c r="W358" s="6">
        <f t="shared" si="144"/>
        <v>2.3050343346830381E-2</v>
      </c>
      <c r="X358" s="30">
        <f t="shared" si="122"/>
        <v>784.23020573565634</v>
      </c>
      <c r="Y358">
        <f t="shared" si="123"/>
        <v>630.53381223044266</v>
      </c>
      <c r="Z358" s="49">
        <f t="shared" si="124"/>
        <v>1.1231252297040319</v>
      </c>
      <c r="AA358" s="46">
        <f t="shared" si="125"/>
        <v>1.6495401640834235</v>
      </c>
      <c r="AB358" s="46">
        <f t="shared" si="126"/>
        <v>-4.7296606634576799E-2</v>
      </c>
      <c r="AC358" s="51">
        <f>IF(R$58&gt;=AA$58,B$10,IF(K358&lt;K357,(Z358-D$10)*(1+1.25*(D$10-Z358)/MAX(Z$58:Z358)*B$10)+D$10,B$10))</f>
        <v>1.3370827491589099</v>
      </c>
      <c r="AD358" s="36">
        <f t="shared" si="127"/>
        <v>1.1826102564746834</v>
      </c>
      <c r="AE358" s="50">
        <f t="shared" si="128"/>
        <v>-0.17344969590244591</v>
      </c>
      <c r="AF358" s="46">
        <f t="shared" si="129"/>
        <v>2.3050343346830381E-2</v>
      </c>
      <c r="AG358" s="50">
        <f t="shared" si="130"/>
        <v>784.23020573565634</v>
      </c>
      <c r="AH358" s="6">
        <f t="shared" si="131"/>
        <v>6.5809004081931162E-3</v>
      </c>
      <c r="AI358" s="6"/>
      <c r="AJ358" s="6"/>
    </row>
    <row r="359" spans="1:36">
      <c r="A359" s="6">
        <f>IF(J358/A358&lt;=0.99*$B$10,IF(A358&gt;A357,IF(D$5&gt;0,$A358+($D$7-$D$3)/401,IF(J358/A358&gt;1.01*D$10,A358-($D$7-$D$3)/401,A358)),IF(D$5&lt;0,$A358+($D$7-$D$3)/401,IF(J358/A358&gt;1.01*D$10,A358-($D$7-$D$3)/401,A358))),IF(K358&gt;$B$6,IF(B$10&gt;D$10,IF(J358/A358&gt;1.01*D$10,A358-($D$7-$D$3)/401,A358),A358),IF(MAX(J$58:J358)&lt;0.99*$B$10*(A358^$K$49*(K358-A358))^(1/(1+$K$49))*($K$49^(1/(1+$K$49))),$A358+($D$7-$D$3)/401,IF(J358/A358&gt;1.01*$D$10,$A358-($D$7-$D$3)/401,A358))))</f>
        <v>562.28288653366428</v>
      </c>
      <c r="B359" s="6">
        <f t="shared" si="116"/>
        <v>786.84865960099285</v>
      </c>
      <c r="C359" s="6">
        <f t="shared" si="132"/>
        <v>0.47782195962536539</v>
      </c>
      <c r="D359" s="6">
        <f t="shared" si="133"/>
        <v>9191.6412190258707</v>
      </c>
      <c r="E359" s="33">
        <f t="shared" si="117"/>
        <v>1.8056885367824009E-2</v>
      </c>
      <c r="F359" s="6">
        <f t="shared" si="118"/>
        <v>85631.19714301177</v>
      </c>
      <c r="G359" s="6">
        <f t="shared" si="119"/>
        <v>5062490.3846633295</v>
      </c>
      <c r="H359" s="33">
        <f t="shared" si="134"/>
        <v>3.4026326179895277E-3</v>
      </c>
      <c r="I359" s="33">
        <f t="shared" si="135"/>
        <v>7.120127096719122E-4</v>
      </c>
      <c r="J359" s="6">
        <f t="shared" si="136"/>
        <v>632.28956268446029</v>
      </c>
      <c r="K359" s="38">
        <f>IF(J359&lt;$B$10*(A358^$K$49*(MAX(K$58:K358)-A358))^(1/(1+$K$49))*($K$49^(1/(1+$K$49))),IF(J359/A359&gt;D$10,IF(MAX(J$58:J358)&lt;0.99*$B$10*(A358^$K$49*(K358-A358))^(1/(1+$K$49))*($K$49^(1/(1+$K$49))),MAX(K$58:K358),((J359/$B$10)^(1+$K$49)/(A359^($K$49)*$K$49))+A359),MAX(K$58:K358)),((J359/$B$10)^(1+$K$49)/(A359^($K$49)*$K$49))+A359)</f>
        <v>959.98746329858602</v>
      </c>
      <c r="L359" s="33">
        <f>IF(K359&lt;K358,AE358*(MAX(Z$58:Z358)-J358/A358)/(J358/A358/D$10-1)/(1+1*(MAX(Z$58:Z358)-J358/A358)/(J358/A358/D$10-1))+B$3-B$4,AE358*(J359/A359/B$10)/(C$27+J359/A359/B$10))</f>
        <v>-2.1323376239841655E-2</v>
      </c>
      <c r="M359" s="45">
        <f t="shared" si="137"/>
        <v>-9.1939338734552851E-3</v>
      </c>
      <c r="N359" s="46">
        <f t="shared" si="138"/>
        <v>1.2096615513673394E-2</v>
      </c>
      <c r="O359" s="37"/>
      <c r="P359" s="37">
        <f t="shared" si="139"/>
        <v>3.7693341233661923E-3</v>
      </c>
      <c r="Q359" s="47">
        <f t="shared" si="120"/>
        <v>2.9026816402181084E-3</v>
      </c>
      <c r="R359" s="6">
        <f t="shared" si="140"/>
        <v>1.6022735952602978</v>
      </c>
      <c r="S359" s="6">
        <f t="shared" si="121"/>
        <v>1.5865320236753935</v>
      </c>
      <c r="T359" s="6">
        <f t="shared" si="141"/>
        <v>6.5624619179675296E-3</v>
      </c>
      <c r="U359" s="48">
        <f t="shared" si="142"/>
        <v>1.7946178532050477E-2</v>
      </c>
      <c r="V359" s="6">
        <f t="shared" si="143"/>
        <v>2.0976271033331328E-2</v>
      </c>
      <c r="W359" s="6">
        <f t="shared" si="144"/>
        <v>2.3163758339320505E-2</v>
      </c>
      <c r="X359" s="30">
        <f t="shared" si="122"/>
        <v>786.84865960099285</v>
      </c>
      <c r="Y359">
        <f t="shared" si="123"/>
        <v>632.28956268446029</v>
      </c>
      <c r="Z359" s="49">
        <f t="shared" si="124"/>
        <v>1.1245043692906429</v>
      </c>
      <c r="AA359" s="46">
        <f t="shared" si="125"/>
        <v>1.6494981391236014</v>
      </c>
      <c r="AB359" s="46">
        <f t="shared" si="126"/>
        <v>-4.7224543863303658E-2</v>
      </c>
      <c r="AC359" s="51">
        <f>IF(R$58&gt;=AA$58,B$10,IF(K359&lt;K358,(Z359-D$10)*(1+1.25*(D$10-Z359)/MAX(Z$58:Z359)*B$10)+D$10,B$10))</f>
        <v>1.3370827491589099</v>
      </c>
      <c r="AD359" s="36">
        <f t="shared" si="127"/>
        <v>1.1814194516788861</v>
      </c>
      <c r="AE359" s="50">
        <f t="shared" si="128"/>
        <v>-0.17423255289081671</v>
      </c>
      <c r="AF359" s="46">
        <f t="shared" si="129"/>
        <v>2.3163758339320505E-2</v>
      </c>
      <c r="AG359" s="50">
        <f t="shared" si="130"/>
        <v>786.84865960099285</v>
      </c>
      <c r="AH359" s="6">
        <f t="shared" si="131"/>
        <v>6.5624619179675296E-3</v>
      </c>
      <c r="AI359" s="6"/>
      <c r="AJ359" s="6"/>
    </row>
    <row r="360" spans="1:36">
      <c r="A360" s="6">
        <f>IF(J359/A359&lt;=0.99*$B$10,IF(A359&gt;A358,IF(D$5&gt;0,$A359+($D$7-$D$3)/401,IF(J359/A359&gt;1.01*D$10,A359-($D$7-$D$3)/401,A359)),IF(D$5&lt;0,$A359+($D$7-$D$3)/401,IF(J359/A359&gt;1.01*D$10,A359-($D$7-$D$3)/401,A359))),IF(K359&gt;$B$6,IF(B$10&gt;D$10,IF(J359/A359&gt;1.01*D$10,A359-($D$7-$D$3)/401,A359),A359),IF(MAX(J$58:J359)&lt;0.99*$B$10*(A359^$K$49*(K359-A359))^(1/(1+$K$49))*($K$49^(1/(1+$K$49))),$A359+($D$7-$D$3)/401,IF(J359/A359&gt;1.01*$D$10,$A359-($D$7-$D$3)/401,A359))))</f>
        <v>563.15570448877645</v>
      </c>
      <c r="B360" s="6">
        <f t="shared" si="116"/>
        <v>789.46711346632935</v>
      </c>
      <c r="C360" s="6">
        <f t="shared" si="132"/>
        <v>0.4785630434487475</v>
      </c>
      <c r="D360" s="6">
        <f t="shared" si="133"/>
        <v>9241.2166733415579</v>
      </c>
      <c r="E360" s="33">
        <f t="shared" si="117"/>
        <v>1.8056547986862674E-2</v>
      </c>
      <c r="F360" s="6">
        <f t="shared" si="118"/>
        <v>85764.017266615803</v>
      </c>
      <c r="G360" s="6">
        <f t="shared" si="119"/>
        <v>5069162.2051122067</v>
      </c>
      <c r="H360" s="33">
        <f t="shared" si="134"/>
        <v>3.4094641031876057E-3</v>
      </c>
      <c r="I360" s="33">
        <f t="shared" si="135"/>
        <v>7.1527694331640951E-4</v>
      </c>
      <c r="J360" s="6">
        <f t="shared" si="136"/>
        <v>634.04452745178889</v>
      </c>
      <c r="K360" s="38">
        <f>IF(J360&lt;$B$10*(A359^$K$49*(MAX(K$58:K359)-A359))^(1/(1+$K$49))*($K$49^(1/(1+$K$49))),IF(J360/A360&gt;D$10,IF(MAX(J$58:J359)&lt;0.99*$B$10*(A359^$K$49*(K359-A359))^(1/(1+$K$49))*($K$49^(1/(1+$K$49))),MAX(K$58:K359),((J360/$B$10)^(1+$K$49)/(A360^($K$49)*$K$49))+A360),MAX(K$58:K359)),((J360/$B$10)^(1+$K$49)/(A360^($K$49)*$K$49))+A360)</f>
        <v>962.45124322529909</v>
      </c>
      <c r="L360" s="33">
        <f>IF(K360&lt;K359,AE359*(MAX(Z$58:Z359)-J359/A359)/(J359/A359/D$10-1)/(1+1*(MAX(Z$58:Z359)-J359/A359)/(J359/A359/D$10-1))+B$3-B$4,AE359*(J360/A360/B$10)/(C$27+J360/A360/B$10))</f>
        <v>-2.1442560495860429E-2</v>
      </c>
      <c r="M360" s="45">
        <f t="shared" si="137"/>
        <v>-9.2488950536976002E-3</v>
      </c>
      <c r="N360" s="46">
        <f t="shared" si="138"/>
        <v>1.2123272604118839E-2</v>
      </c>
      <c r="O360" s="37"/>
      <c r="P360" s="37">
        <f t="shared" si="139"/>
        <v>3.7786405533614805E-3</v>
      </c>
      <c r="Q360" s="47">
        <f t="shared" si="120"/>
        <v>2.874377550421239E-3</v>
      </c>
      <c r="R360" s="6">
        <f t="shared" si="140"/>
        <v>1.6023040347089696</v>
      </c>
      <c r="S360" s="6">
        <f t="shared" si="121"/>
        <v>1.5865616675308929</v>
      </c>
      <c r="T360" s="6">
        <f t="shared" si="141"/>
        <v>6.54377723019757E-3</v>
      </c>
      <c r="U360" s="48">
        <f t="shared" si="142"/>
        <v>1.8061569691853754E-2</v>
      </c>
      <c r="V360" s="6">
        <f t="shared" si="143"/>
        <v>2.1096345659935272E-2</v>
      </c>
      <c r="W360" s="6">
        <f t="shared" si="144"/>
        <v>2.3277604736667797E-2</v>
      </c>
      <c r="X360" s="30">
        <f t="shared" si="122"/>
        <v>789.46711346632935</v>
      </c>
      <c r="Y360">
        <f t="shared" si="123"/>
        <v>634.04452745178889</v>
      </c>
      <c r="Z360" s="49">
        <f t="shared" si="124"/>
        <v>1.1258778387539627</v>
      </c>
      <c r="AA360" s="46">
        <f t="shared" si="125"/>
        <v>1.6494561804157006</v>
      </c>
      <c r="AB360" s="46">
        <f t="shared" si="126"/>
        <v>-4.7152145706730986E-2</v>
      </c>
      <c r="AC360" s="51">
        <f>IF(R$58&gt;=AA$58,B$10,IF(K360&lt;K359,(Z360-D$10)*(1+1.25*(D$10-Z360)/MAX(Z$58:Z360)*B$10)+D$10,B$10))</f>
        <v>1.3370827491589099</v>
      </c>
      <c r="AD360" s="36">
        <f t="shared" si="127"/>
        <v>1.1802344959385853</v>
      </c>
      <c r="AE360" s="50">
        <f t="shared" si="128"/>
        <v>-0.17501949537117159</v>
      </c>
      <c r="AF360" s="46">
        <f t="shared" si="129"/>
        <v>2.3277604736667797E-2</v>
      </c>
      <c r="AG360" s="50">
        <f t="shared" si="130"/>
        <v>789.46711346632935</v>
      </c>
      <c r="AH360" s="6">
        <f t="shared" si="131"/>
        <v>6.54377723019757E-3</v>
      </c>
      <c r="AI360" s="6"/>
      <c r="AJ360" s="6"/>
    </row>
    <row r="361" spans="1:36">
      <c r="A361" s="6">
        <f>IF(J360/A360&lt;=0.99*$B$10,IF(A360&gt;A359,IF(D$5&gt;0,$A360+($D$7-$D$3)/401,IF(J360/A360&gt;1.01*D$10,A360-($D$7-$D$3)/401,A360)),IF(D$5&lt;0,$A360+($D$7-$D$3)/401,IF(J360/A360&gt;1.01*D$10,A360-($D$7-$D$3)/401,A360))),IF(K360&gt;$B$6,IF(B$10&gt;D$10,IF(J360/A360&gt;1.01*D$10,A360-($D$7-$D$3)/401,A360),A360),IF(MAX(J$58:J360)&lt;0.99*$B$10*(A360^$K$49*(K360-A360))^(1/(1+$K$49))*($K$49^(1/(1+$K$49))),$A360+($D$7-$D$3)/401,IF(J360/A360&gt;1.01*$D$10,$A360-($D$7-$D$3)/401,A360))))</f>
        <v>564.02852244388862</v>
      </c>
      <c r="B361" s="6">
        <f t="shared" si="116"/>
        <v>792.08556733166586</v>
      </c>
      <c r="C361" s="6">
        <f t="shared" si="132"/>
        <v>0.47929990030567904</v>
      </c>
      <c r="D361" s="6">
        <f t="shared" si="133"/>
        <v>9290.8354095657087</v>
      </c>
      <c r="E361" s="33">
        <f t="shared" si="117"/>
        <v>1.8056206160971242E-2</v>
      </c>
      <c r="F361" s="6">
        <f t="shared" si="118"/>
        <v>85896.837390219822</v>
      </c>
      <c r="G361" s="6">
        <f t="shared" si="119"/>
        <v>5075834.025561085</v>
      </c>
      <c r="H361" s="33">
        <f t="shared" si="134"/>
        <v>3.4162819791869626E-3</v>
      </c>
      <c r="I361" s="33">
        <f t="shared" si="135"/>
        <v>7.1853972680451796E-4</v>
      </c>
      <c r="J361" s="6">
        <f t="shared" si="136"/>
        <v>635.79871275658036</v>
      </c>
      <c r="K361" s="38">
        <f>IF(J361&lt;$B$10*(A360^$K$49*(MAX(K$58:K360)-A360))^(1/(1+$K$49))*($K$49^(1/(1+$K$49))),IF(J361/A361&gt;D$10,IF(MAX(J$58:J360)&lt;0.99*$B$10*(A360^$K$49*(K360-A360))^(1/(1+$K$49))*($K$49^(1/(1+$K$49))),MAX(K$58:K360),((J361/$B$10)^(1+$K$49)/(A361^($K$49)*$K$49))+A361),MAX(K$58:K360)),((J361/$B$10)^(1+$K$49)/(A361^($K$49)*$K$49))+A361)</f>
        <v>964.91522497998915</v>
      </c>
      <c r="L361" s="33">
        <f>IF(K361&lt;K360,AE360*(MAX(Z$58:Z360)-J360/A360)/(J360/A360/D$10-1)/(1+1*(MAX(Z$58:Z360)-J360/A360)/(J360/A360/D$10-1))+B$3-B$4,AE360*(J361/A361/B$10)/(C$27+J361/A361/B$10))</f>
        <v>-2.1562352862259507E-2</v>
      </c>
      <c r="M361" s="45">
        <f t="shared" si="137"/>
        <v>-9.304026493324926E-3</v>
      </c>
      <c r="N361" s="46">
        <f t="shared" si="138"/>
        <v>1.2149863717611271E-2</v>
      </c>
      <c r="O361" s="37"/>
      <c r="P361" s="37">
        <f t="shared" si="139"/>
        <v>3.7879325707718446E-3</v>
      </c>
      <c r="Q361" s="47">
        <f t="shared" si="120"/>
        <v>2.8458372242863451E-3</v>
      </c>
      <c r="R361" s="6">
        <f t="shared" si="140"/>
        <v>1.6023348763517002</v>
      </c>
      <c r="S361" s="6">
        <f t="shared" si="121"/>
        <v>1.5865917030683407</v>
      </c>
      <c r="T361" s="6">
        <f t="shared" si="141"/>
        <v>6.5248460168306219E-3</v>
      </c>
      <c r="U361" s="48">
        <f t="shared" si="142"/>
        <v>1.8177501948503736E-2</v>
      </c>
      <c r="V361" s="6">
        <f t="shared" si="143"/>
        <v>2.121693826353066E-2</v>
      </c>
      <c r="W361" s="6">
        <f t="shared" si="144"/>
        <v>2.3391886935807533E-2</v>
      </c>
      <c r="X361" s="30">
        <f t="shared" si="122"/>
        <v>792.08556733166586</v>
      </c>
      <c r="Y361">
        <f t="shared" si="123"/>
        <v>635.79871275658036</v>
      </c>
      <c r="Z361" s="49">
        <f t="shared" si="124"/>
        <v>1.1272456754522227</v>
      </c>
      <c r="AA361" s="46">
        <f t="shared" si="125"/>
        <v>1.6494142877528359</v>
      </c>
      <c r="AB361" s="46">
        <f t="shared" si="126"/>
        <v>-4.7079411401135696E-2</v>
      </c>
      <c r="AC361" s="51">
        <f>IF(R$58&gt;=AA$58,B$10,IF(K361&lt;K360,(Z361-D$10)*(1+1.25*(D$10-Z361)/MAX(Z$58:Z361)*B$10)+D$10,B$10))</f>
        <v>1.3370827491589099</v>
      </c>
      <c r="AD361" s="36">
        <f t="shared" si="127"/>
        <v>1.1790553467725509</v>
      </c>
      <c r="AE361" s="50">
        <f t="shared" si="128"/>
        <v>-0.17581056347580309</v>
      </c>
      <c r="AF361" s="46">
        <f t="shared" si="129"/>
        <v>2.3391886935807533E-2</v>
      </c>
      <c r="AG361" s="50">
        <f t="shared" si="130"/>
        <v>792.08556733166586</v>
      </c>
      <c r="AH361" s="6">
        <f t="shared" si="131"/>
        <v>6.5248460168306219E-3</v>
      </c>
      <c r="AI361" s="6"/>
      <c r="AJ361" s="6"/>
    </row>
    <row r="362" spans="1:36">
      <c r="A362" s="6">
        <f>IF(J361/A361&lt;=0.99*$B$10,IF(A361&gt;A360,IF(D$5&gt;0,$A361+($D$7-$D$3)/401,IF(J361/A361&gt;1.01*D$10,A361-($D$7-$D$3)/401,A361)),IF(D$5&lt;0,$A361+($D$7-$D$3)/401,IF(J361/A361&gt;1.01*D$10,A361-($D$7-$D$3)/401,A361))),IF(K361&gt;$B$6,IF(B$10&gt;D$10,IF(J361/A361&gt;1.01*D$10,A361-($D$7-$D$3)/401,A361),A361),IF(MAX(J$58:J361)&lt;0.99*$B$10*(A361^$K$49*(K361-A361))^(1/(1+$K$49))*($K$49^(1/(1+$K$49))),$A361+($D$7-$D$3)/401,IF(J361/A361&gt;1.01*$D$10,$A361-($D$7-$D$3)/401,A361))))</f>
        <v>564.90134039900079</v>
      </c>
      <c r="B362" s="6">
        <f t="shared" si="116"/>
        <v>794.70402119700236</v>
      </c>
      <c r="C362" s="6">
        <f t="shared" si="132"/>
        <v>0.4800325662266004</v>
      </c>
      <c r="D362" s="6">
        <f t="shared" si="133"/>
        <v>9340.4971061607921</v>
      </c>
      <c r="E362" s="33">
        <f t="shared" si="117"/>
        <v>1.8055859884261019E-2</v>
      </c>
      <c r="F362" s="6">
        <f t="shared" si="118"/>
        <v>86029.657513823855</v>
      </c>
      <c r="G362" s="6">
        <f t="shared" si="119"/>
        <v>5082505.8460099623</v>
      </c>
      <c r="H362" s="33">
        <f t="shared" si="134"/>
        <v>3.4230863119780056E-3</v>
      </c>
      <c r="I362" s="33">
        <f t="shared" si="135"/>
        <v>7.2180104283291158E-4</v>
      </c>
      <c r="J362" s="6">
        <f t="shared" si="136"/>
        <v>637.55212475848384</v>
      </c>
      <c r="K362" s="38">
        <f>IF(J362&lt;$B$10*(A361^$K$49*(MAX(K$58:K361)-A361))^(1/(1+$K$49))*($K$49^(1/(1+$K$49))),IF(J362/A362&gt;D$10,IF(MAX(J$58:J361)&lt;0.99*$B$10*(A361^$K$49*(K361-A361))^(1/(1+$K$49))*($K$49^(1/(1+$K$49))),MAX(K$58:K361),((J362/$B$10)^(1+$K$49)/(A362^($K$49)*$K$49))+A362),MAX(K$58:K361)),((J362/$B$10)^(1+$K$49)/(A362^($K$49)*$K$49))+A362)</f>
        <v>967.37940728083663</v>
      </c>
      <c r="L362" s="33">
        <f>IF(K362&lt;K361,AE361*(MAX(Z$58:Z361)-J361/A361)/(J361/A361/D$10-1)/(1+1*(MAX(Z$58:Z361)-J361/A361)/(J361/A361/D$10-1))+B$3-B$4,AE361*(J362/A362/B$10)/(C$27+J362/A362/B$10))</f>
        <v>-2.1682759239326742E-2</v>
      </c>
      <c r="M362" s="45">
        <f t="shared" si="137"/>
        <v>-9.3593288997582263E-3</v>
      </c>
      <c r="N362" s="46">
        <f t="shared" si="138"/>
        <v>1.2176389171339648E-2</v>
      </c>
      <c r="O362" s="37"/>
      <c r="P362" s="37">
        <f t="shared" si="139"/>
        <v>3.7972102201689214E-3</v>
      </c>
      <c r="Q362" s="47">
        <f t="shared" si="120"/>
        <v>2.817060271581422E-3</v>
      </c>
      <c r="R362" s="6">
        <f t="shared" si="140"/>
        <v>1.6023661207654549</v>
      </c>
      <c r="S362" s="6">
        <f t="shared" si="121"/>
        <v>1.586622130849622</v>
      </c>
      <c r="T362" s="6">
        <f t="shared" si="141"/>
        <v>6.5056679376673332E-3</v>
      </c>
      <c r="U362" s="48">
        <f t="shared" si="142"/>
        <v>1.8293979889287472E-2</v>
      </c>
      <c r="V362" s="6">
        <f t="shared" si="143"/>
        <v>2.1338053413952344E-2</v>
      </c>
      <c r="W362" s="6">
        <f t="shared" si="144"/>
        <v>2.3506609393174789E-2</v>
      </c>
      <c r="X362" s="30">
        <f t="shared" si="122"/>
        <v>794.70402119700236</v>
      </c>
      <c r="Y362">
        <f t="shared" si="123"/>
        <v>637.55212475848384</v>
      </c>
      <c r="Z362" s="49">
        <f t="shared" si="124"/>
        <v>1.1286079163985845</v>
      </c>
      <c r="AA362" s="46">
        <f t="shared" si="125"/>
        <v>1.6493724609290883</v>
      </c>
      <c r="AB362" s="46">
        <f t="shared" si="126"/>
        <v>-4.7006340163633364E-2</v>
      </c>
      <c r="AC362" s="51">
        <f>IF(R$58&gt;=AA$58,B$10,IF(K362&lt;K361,(Z362-D$10)*(1+1.25*(D$10-Z362)/MAX(Z$58:Z362)*B$10)+D$10,B$10))</f>
        <v>1.3370827491589099</v>
      </c>
      <c r="AD362" s="36">
        <f t="shared" si="127"/>
        <v>1.1778819620985448</v>
      </c>
      <c r="AE362" s="50">
        <f t="shared" si="128"/>
        <v>-0.17660579791206255</v>
      </c>
      <c r="AF362" s="46">
        <f t="shared" si="129"/>
        <v>2.3506609393174789E-2</v>
      </c>
      <c r="AG362" s="50">
        <f t="shared" si="130"/>
        <v>794.70402119700236</v>
      </c>
      <c r="AH362" s="6">
        <f t="shared" si="131"/>
        <v>6.5056679376673332E-3</v>
      </c>
      <c r="AI362" s="6"/>
      <c r="AJ362" s="6"/>
    </row>
    <row r="363" spans="1:36">
      <c r="A363" s="6">
        <f>IF(J362/A362&lt;=0.99*$B$10,IF(A362&gt;A361,IF(D$5&gt;0,$A362+($D$7-$D$3)/401,IF(J362/A362&gt;1.01*D$10,A362-($D$7-$D$3)/401,A362)),IF(D$5&lt;0,$A362+($D$7-$D$3)/401,IF(J362/A362&gt;1.01*D$10,A362-($D$7-$D$3)/401,A362))),IF(K362&gt;$B$6,IF(B$10&gt;D$10,IF(J362/A362&gt;1.01*D$10,A362-($D$7-$D$3)/401,A362),A362),IF(MAX(J$58:J362)&lt;0.99*$B$10*(A362^$K$49*(K362-A362))^(1/(1+$K$49))*($K$49^(1/(1+$K$49))),$A362+($D$7-$D$3)/401,IF(J362/A362&gt;1.01*$D$10,$A362-($D$7-$D$3)/401,A362))))</f>
        <v>565.77415835411296</v>
      </c>
      <c r="B363" s="6">
        <f t="shared" si="116"/>
        <v>797.32247506233887</v>
      </c>
      <c r="C363" s="6">
        <f t="shared" si="132"/>
        <v>0.48076107688603298</v>
      </c>
      <c r="D363" s="6">
        <f t="shared" si="133"/>
        <v>9390.2014450811439</v>
      </c>
      <c r="E363" s="33">
        <f t="shared" si="117"/>
        <v>1.8055509150626099E-2</v>
      </c>
      <c r="F363" s="6">
        <f t="shared" si="118"/>
        <v>86162.477637427874</v>
      </c>
      <c r="G363" s="6">
        <f t="shared" si="119"/>
        <v>5089177.6664588396</v>
      </c>
      <c r="H363" s="33">
        <f t="shared" si="134"/>
        <v>3.429877166998805E-3</v>
      </c>
      <c r="I363" s="33">
        <f t="shared" si="135"/>
        <v>7.2506087439541873E-4</v>
      </c>
      <c r="J363" s="6">
        <f t="shared" si="136"/>
        <v>639.30476955348001</v>
      </c>
      <c r="K363" s="38">
        <f>IF(J363&lt;$B$10*(A362^$K$49*(MAX(K$58:K362)-A362))^(1/(1+$K$49))*($K$49^(1/(1+$K$49))),IF(J363/A363&gt;D$10,IF(MAX(J$58:J362)&lt;0.99*$B$10*(A362^$K$49*(K362-A362))^(1/(1+$K$49))*($K$49^(1/(1+$K$49))),MAX(K$58:K362),((J363/$B$10)^(1+$K$49)/(A363^($K$49)*$K$49))+A363),MAX(K$58:K362)),((J363/$B$10)^(1+$K$49)/(A363^($K$49)*$K$49))+A363)</f>
        <v>969.84378886243667</v>
      </c>
      <c r="L363" s="33">
        <f>IF(K363&lt;K362,AE362*(MAX(Z$58:Z362)-J362/A362)/(J362/A362/D$10-1)/(1+1*(MAX(Z$58:Z362)-J362/A362)/(J362/A362/D$10-1))+B$3-B$4,AE362*(J363/A363/B$10)/(C$27+J363/A363/B$10))</f>
        <v>-2.1803785610941252E-2</v>
      </c>
      <c r="M363" s="45">
        <f t="shared" si="137"/>
        <v>-9.4148029904832734E-3</v>
      </c>
      <c r="N363" s="46">
        <f t="shared" si="138"/>
        <v>1.2202849280324163E-2</v>
      </c>
      <c r="O363" s="37"/>
      <c r="P363" s="37">
        <f t="shared" si="139"/>
        <v>3.8064735459179063E-3</v>
      </c>
      <c r="Q363" s="47">
        <f t="shared" si="120"/>
        <v>2.7880462898408898E-3</v>
      </c>
      <c r="R363" s="6">
        <f t="shared" si="140"/>
        <v>1.6023977685474786</v>
      </c>
      <c r="S363" s="6">
        <f t="shared" si="121"/>
        <v>1.5866529514563719</v>
      </c>
      <c r="T363" s="6">
        <f t="shared" si="141"/>
        <v>6.4862426402694231E-3</v>
      </c>
      <c r="U363" s="48">
        <f t="shared" si="142"/>
        <v>1.8411008167878905E-2</v>
      </c>
      <c r="V363" s="6">
        <f t="shared" si="143"/>
        <v>2.1459695745699024E-2</v>
      </c>
      <c r="W363" s="6">
        <f t="shared" si="144"/>
        <v>2.3621776625788831E-2</v>
      </c>
      <c r="X363" s="30">
        <f t="shared" si="122"/>
        <v>797.32247506233887</v>
      </c>
      <c r="Y363">
        <f t="shared" si="123"/>
        <v>639.30476955348001</v>
      </c>
      <c r="Z363" s="49">
        <f t="shared" si="124"/>
        <v>1.1299645982652762</v>
      </c>
      <c r="AA363" s="46">
        <f t="shared" si="125"/>
        <v>1.6493306997394956</v>
      </c>
      <c r="AB363" s="46">
        <f t="shared" si="126"/>
        <v>-4.6932931192017024E-2</v>
      </c>
      <c r="AC363" s="51">
        <f>IF(R$58&gt;=AA$58,B$10,IF(K363&lt;K362,(Z363-D$10)*(1+1.25*(D$10-Z363)/MAX(Z$58:Z363)*B$10)+D$10,B$10))</f>
        <v>1.3370827491589099</v>
      </c>
      <c r="AD363" s="36">
        <f t="shared" si="127"/>
        <v>1.1767143002288638</v>
      </c>
      <c r="AE363" s="50">
        <f t="shared" si="128"/>
        <v>-0.17740523997288954</v>
      </c>
      <c r="AF363" s="46">
        <f t="shared" si="129"/>
        <v>2.3621776625788831E-2</v>
      </c>
      <c r="AG363" s="50">
        <f t="shared" si="130"/>
        <v>797.32247506233887</v>
      </c>
      <c r="AH363" s="6">
        <f t="shared" si="131"/>
        <v>6.4862426402694231E-3</v>
      </c>
      <c r="AI363" s="6"/>
      <c r="AJ363" s="6"/>
    </row>
    <row r="364" spans="1:36">
      <c r="A364" s="6">
        <f>IF(J363/A363&lt;=0.99*$B$10,IF(A363&gt;A362,IF(D$5&gt;0,$A363+($D$7-$D$3)/401,IF(J363/A363&gt;1.01*D$10,A363-($D$7-$D$3)/401,A363)),IF(D$5&lt;0,$A363+($D$7-$D$3)/401,IF(J363/A363&gt;1.01*D$10,A363-($D$7-$D$3)/401,A363))),IF(K363&gt;$B$6,IF(B$10&gt;D$10,IF(J363/A363&gt;1.01*D$10,A363-($D$7-$D$3)/401,A363),A363),IF(MAX(J$58:J363)&lt;0.99*$B$10*(A363^$K$49*(K363-A363))^(1/(1+$K$49))*($K$49^(1/(1+$K$49))),$A363+($D$7-$D$3)/401,IF(J363/A363&gt;1.01*$D$10,$A363-($D$7-$D$3)/401,A363))))</f>
        <v>566.64697630922512</v>
      </c>
      <c r="B364" s="6">
        <f t="shared" si="116"/>
        <v>799.94092892767537</v>
      </c>
      <c r="C364" s="6">
        <f t="shared" si="132"/>
        <v>0.48148546760580169</v>
      </c>
      <c r="D364" s="6">
        <f t="shared" si="133"/>
        <v>9439.9481117286305</v>
      </c>
      <c r="E364" s="33">
        <f t="shared" si="117"/>
        <v>1.8055153953741708E-2</v>
      </c>
      <c r="F364" s="6">
        <f t="shared" si="118"/>
        <v>86295.297761031907</v>
      </c>
      <c r="G364" s="6">
        <f t="shared" si="119"/>
        <v>5095849.4869077168</v>
      </c>
      <c r="H364" s="33">
        <f t="shared" si="134"/>
        <v>3.4366546091416806E-3</v>
      </c>
      <c r="I364" s="33">
        <f t="shared" si="135"/>
        <v>7.2831920477856038E-4</v>
      </c>
      <c r="J364" s="6">
        <f t="shared" si="136"/>
        <v>641.05665317470346</v>
      </c>
      <c r="K364" s="38">
        <f>IF(J364&lt;$B$10*(A363^$K$49*(MAX(K$58:K363)-A363))^(1/(1+$K$49))*($K$49^(1/(1+$K$49))),IF(J364/A364&gt;D$10,IF(MAX(J$58:J363)&lt;0.99*$B$10*(A363^$K$49*(K363-A363))^(1/(1+$K$49))*($K$49^(1/(1+$K$49))),MAX(K$58:K363),((J364/$B$10)^(1+$K$49)/(A364^($K$49)*$K$49))+A364),MAX(K$58:K363)),((J364/$B$10)^(1+$K$49)/(A364^($K$49)*$K$49))+A364)</f>
        <v>972.30836847552018</v>
      </c>
      <c r="L364" s="33">
        <f>IF(K364&lt;K363,AE363*(MAX(Z$58:Z363)-J363/A363)/(J363/A363/D$10-1)/(1+1*(MAX(Z$58:Z363)-J363/A363)/(J363/A363/D$10-1))+B$3-B$4,AE363*(J364/A364/B$10)/(C$27+J364/A364/B$10))</f>
        <v>-2.1925438046114656E-2</v>
      </c>
      <c r="M364" s="45">
        <f t="shared" si="137"/>
        <v>-9.4704494931655836E-3</v>
      </c>
      <c r="N364" s="46">
        <f t="shared" si="138"/>
        <v>1.2229244357434086E-2</v>
      </c>
      <c r="O364" s="37"/>
      <c r="P364" s="37">
        <f t="shared" si="139"/>
        <v>3.8157225921788274E-3</v>
      </c>
      <c r="Q364" s="47">
        <f t="shared" si="120"/>
        <v>2.7587948642685024E-3</v>
      </c>
      <c r="R364" s="6">
        <f t="shared" si="140"/>
        <v>1.602429820315453</v>
      </c>
      <c r="S364" s="6">
        <f t="shared" si="121"/>
        <v>1.5866841654901269</v>
      </c>
      <c r="T364" s="6">
        <f t="shared" si="141"/>
        <v>6.4665697598664312E-3</v>
      </c>
      <c r="U364" s="48">
        <f t="shared" si="142"/>
        <v>1.8528591505494518E-2</v>
      </c>
      <c r="V364" s="6">
        <f t="shared" si="143"/>
        <v>2.1581869959074657E-2</v>
      </c>
      <c r="W364" s="6">
        <f t="shared" si="144"/>
        <v>2.3737393212363466E-2</v>
      </c>
      <c r="X364" s="30">
        <f t="shared" si="122"/>
        <v>799.94092892767537</v>
      </c>
      <c r="Y364">
        <f t="shared" si="123"/>
        <v>641.05665317470346</v>
      </c>
      <c r="Z364" s="49">
        <f t="shared" si="124"/>
        <v>1.1313157573876689</v>
      </c>
      <c r="AA364" s="46">
        <f t="shared" si="125"/>
        <v>1.649289003980051</v>
      </c>
      <c r="AB364" s="46">
        <f t="shared" si="126"/>
        <v>-4.6859183664597959E-2</v>
      </c>
      <c r="AC364" s="51">
        <f>IF(R$58&gt;=AA$58,B$10,IF(K364&lt;K363,(Z364-D$10)*(1+1.25*(D$10-Z364)/MAX(Z$58:Z364)*B$10)+D$10,B$10))</f>
        <v>1.3370827491589099</v>
      </c>
      <c r="AD364" s="36">
        <f t="shared" si="127"/>
        <v>1.1755523198659374</v>
      </c>
      <c r="AE364" s="50">
        <f t="shared" si="128"/>
        <v>-0.17820893154760944</v>
      </c>
      <c r="AF364" s="46">
        <f t="shared" si="129"/>
        <v>2.3737393212363466E-2</v>
      </c>
      <c r="AG364" s="50">
        <f t="shared" si="130"/>
        <v>799.94092892767537</v>
      </c>
      <c r="AH364" s="6">
        <f t="shared" si="131"/>
        <v>6.4665697598664312E-3</v>
      </c>
      <c r="AI364" s="6"/>
      <c r="AJ364" s="6"/>
    </row>
    <row r="365" spans="1:36">
      <c r="A365" s="6">
        <f>IF(J364/A364&lt;=0.99*$B$10,IF(A364&gt;A363,IF(D$5&gt;0,$A364+($D$7-$D$3)/401,IF(J364/A364&gt;1.01*D$10,A364-($D$7-$D$3)/401,A364)),IF(D$5&lt;0,$A364+($D$7-$D$3)/401,IF(J364/A364&gt;1.01*D$10,A364-($D$7-$D$3)/401,A364))),IF(K364&gt;$B$6,IF(B$10&gt;D$10,IF(J364/A364&gt;1.01*D$10,A364-($D$7-$D$3)/401,A364),A364),IF(MAX(J$58:J364)&lt;0.99*$B$10*(A364^$K$49*(K364-A364))^(1/(1+$K$49))*($K$49^(1/(1+$K$49))),$A364+($D$7-$D$3)/401,IF(J364/A364&gt;1.01*$D$10,$A364-($D$7-$D$3)/401,A364))))</f>
        <v>567.51979426433729</v>
      </c>
      <c r="B365" s="6">
        <f t="shared" si="116"/>
        <v>802.55938279301188</v>
      </c>
      <c r="C365" s="6">
        <f t="shared" si="132"/>
        <v>0.48220577335825238</v>
      </c>
      <c r="D365" s="6">
        <f t="shared" si="133"/>
        <v>9489.7367949089876</v>
      </c>
      <c r="E365" s="33">
        <f t="shared" si="117"/>
        <v>1.8054794287062484E-2</v>
      </c>
      <c r="F365" s="6">
        <f t="shared" si="118"/>
        <v>86428.117884635925</v>
      </c>
      <c r="G365" s="6">
        <f t="shared" si="119"/>
        <v>5102521.3073565951</v>
      </c>
      <c r="H365" s="33">
        <f t="shared" si="134"/>
        <v>3.4434187027596978E-3</v>
      </c>
      <c r="I365" s="33">
        <f t="shared" si="135"/>
        <v>7.3157601755716086E-4</v>
      </c>
      <c r="J365" s="6">
        <f t="shared" si="136"/>
        <v>642.80778159325439</v>
      </c>
      <c r="K365" s="38">
        <f>IF(J365&lt;$B$10*(A364^$K$49*(MAX(K$58:K364)-A364))^(1/(1+$K$49))*($K$49^(1/(1+$K$49))),IF(J365/A365&gt;D$10,IF(MAX(J$58:J364)&lt;0.99*$B$10*(A364^$K$49*(K364-A364))^(1/(1+$K$49))*($K$49^(1/(1+$K$49))),MAX(K$58:K364),((J365/$B$10)^(1+$K$49)/(A365^($K$49)*$K$49))+A365),MAX(K$58:K364)),((J365/$B$10)^(1+$K$49)/(A365^($K$49)*$K$49))+A365)</f>
        <v>974.77314488668048</v>
      </c>
      <c r="L365" s="33">
        <f>IF(K365&lt;K364,AE364*(MAX(Z$58:Z364)-J364/A364)/(J364/A364/D$10-1)/(1+1*(MAX(Z$58:Z364)-J364/A364)/(J364/A364/D$10-1))+B$3-B$4,AE364*(J365/A365/B$10)/(C$27+J365/A365/B$10))</f>
        <v>-2.2047722700570524E-2</v>
      </c>
      <c r="M365" s="45">
        <f t="shared" si="137"/>
        <v>-9.5262691457679346E-3</v>
      </c>
      <c r="N365" s="46">
        <f t="shared" si="138"/>
        <v>1.2255574713405474E-2</v>
      </c>
      <c r="O365" s="37"/>
      <c r="P365" s="37">
        <f t="shared" si="139"/>
        <v>3.8249574029078082E-3</v>
      </c>
      <c r="Q365" s="47">
        <f t="shared" si="120"/>
        <v>2.729305567637539E-3</v>
      </c>
      <c r="R365" s="6">
        <f t="shared" si="140"/>
        <v>1.6024622767076575</v>
      </c>
      <c r="S365" s="6">
        <f t="shared" si="121"/>
        <v>1.5867157735724848</v>
      </c>
      <c r="T365" s="6">
        <f t="shared" si="141"/>
        <v>6.4466489192572035E-3</v>
      </c>
      <c r="U365" s="48">
        <f t="shared" si="142"/>
        <v>1.864673469207646E-2</v>
      </c>
      <c r="V365" s="6">
        <f t="shared" si="143"/>
        <v>2.1704580821356779E-2</v>
      </c>
      <c r="W365" s="6">
        <f t="shared" si="144"/>
        <v>2.3853463794442514E-2</v>
      </c>
      <c r="X365" s="30">
        <f t="shared" si="122"/>
        <v>802.55938279301188</v>
      </c>
      <c r="Y365">
        <f t="shared" si="123"/>
        <v>642.80778159325439</v>
      </c>
      <c r="Z365" s="49">
        <f t="shared" si="124"/>
        <v>1.1326614297682975</v>
      </c>
      <c r="AA365" s="46">
        <f t="shared" si="125"/>
        <v>1.6492473734476929</v>
      </c>
      <c r="AB365" s="46">
        <f t="shared" si="126"/>
        <v>-4.6785096740035392E-2</v>
      </c>
      <c r="AC365" s="51">
        <f>IF(R$58&gt;=AA$58,B$10,IF(K365&lt;K364,(Z365-D$10)*(1+1.25*(D$10-Z365)/MAX(Z$58:Z365)*B$10)+D$10,B$10))</f>
        <v>1.3370827491589099</v>
      </c>
      <c r="AD365" s="36">
        <f t="shared" si="127"/>
        <v>1.1743959800979737</v>
      </c>
      <c r="AE365" s="50">
        <f t="shared" si="128"/>
        <v>-0.17901691513296331</v>
      </c>
      <c r="AF365" s="46">
        <f t="shared" si="129"/>
        <v>2.3853463794442514E-2</v>
      </c>
      <c r="AG365" s="50">
        <f t="shared" si="130"/>
        <v>802.55938279301188</v>
      </c>
      <c r="AH365" s="6">
        <f t="shared" si="131"/>
        <v>6.4466489192572035E-3</v>
      </c>
      <c r="AI365" s="6"/>
      <c r="AJ365" s="6"/>
    </row>
    <row r="366" spans="1:36">
      <c r="A366" s="6">
        <f>IF(J365/A365&lt;=0.99*$B$10,IF(A365&gt;A364,IF(D$5&gt;0,$A365+($D$7-$D$3)/401,IF(J365/A365&gt;1.01*D$10,A365-($D$7-$D$3)/401,A365)),IF(D$5&lt;0,$A365+($D$7-$D$3)/401,IF(J365/A365&gt;1.01*D$10,A365-($D$7-$D$3)/401,A365))),IF(K365&gt;$B$6,IF(B$10&gt;D$10,IF(J365/A365&gt;1.01*D$10,A365-($D$7-$D$3)/401,A365),A365),IF(MAX(J$58:J365)&lt;0.99*$B$10*(A365^$K$49*(K365-A365))^(1/(1+$K$49))*($K$49^(1/(1+$K$49))),$A365+($D$7-$D$3)/401,IF(J365/A365&gt;1.01*$D$10,$A365-($D$7-$D$3)/401,A365))))</f>
        <v>568.39261221944946</v>
      </c>
      <c r="B366" s="6">
        <f t="shared" si="116"/>
        <v>805.17783665834838</v>
      </c>
      <c r="C366" s="6">
        <f t="shared" si="132"/>
        <v>0.4829220287694645</v>
      </c>
      <c r="D366" s="6">
        <f t="shared" si="133"/>
        <v>9539.5671867887322</v>
      </c>
      <c r="E366" s="33">
        <f t="shared" si="117"/>
        <v>1.8054430143820722E-2</v>
      </c>
      <c r="F366" s="6">
        <f t="shared" si="118"/>
        <v>86560.938008239958</v>
      </c>
      <c r="G366" s="6">
        <f t="shared" si="119"/>
        <v>5109193.1278054705</v>
      </c>
      <c r="H366" s="33">
        <f t="shared" si="134"/>
        <v>3.4501695116730658E-3</v>
      </c>
      <c r="I366" s="33">
        <f t="shared" si="135"/>
        <v>7.3483129659002524E-4</v>
      </c>
      <c r="J366" s="6">
        <f t="shared" si="136"/>
        <v>644.55816071899801</v>
      </c>
      <c r="K366" s="38">
        <f>IF(J366&lt;$B$10*(A365^$K$49*(MAX(K$58:K365)-A365))^(1/(1+$K$49))*($K$49^(1/(1+$K$49))),IF(J366/A366&gt;D$10,IF(MAX(J$58:J365)&lt;0.99*$B$10*(A365^$K$49*(K365-A365))^(1/(1+$K$49))*($K$49^(1/(1+$K$49))),MAX(K$58:K365),((J366/$B$10)^(1+$K$49)/(A366^($K$49)*$K$49))+A366),MAX(K$58:K365)),((J366/$B$10)^(1+$K$49)/(A366^($K$49)*$K$49))+A366)</f>
        <v>977.23811687810803</v>
      </c>
      <c r="L366" s="33">
        <f>IF(K366&lt;K365,AE365*(MAX(Z$58:Z365)-J365/A365)/(J365/A365/D$10-1)/(1+1*(MAX(Z$58:Z365)-J365/A365)/(J365/A365/D$10-1))+B$3-B$4,AE365*(J366/A366/B$10)/(C$27+J366/A366/B$10))</f>
        <v>-2.2170645818357811E-2</v>
      </c>
      <c r="M366" s="45">
        <f t="shared" si="137"/>
        <v>-9.5822626966706112E-3</v>
      </c>
      <c r="N366" s="46">
        <f t="shared" si="138"/>
        <v>1.2281840656858761E-2</v>
      </c>
      <c r="O366" s="37"/>
      <c r="P366" s="37">
        <f t="shared" si="139"/>
        <v>3.83417802185832E-3</v>
      </c>
      <c r="Q366" s="47">
        <f t="shared" si="120"/>
        <v>2.6995779601881494E-3</v>
      </c>
      <c r="R366" s="6">
        <f t="shared" si="140"/>
        <v>1.6024951383831358</v>
      </c>
      <c r="S366" s="6">
        <f t="shared" si="121"/>
        <v>1.5867477763452635</v>
      </c>
      <c r="T366" s="6">
        <f t="shared" si="141"/>
        <v>6.4264797287117217E-3</v>
      </c>
      <c r="U366" s="48">
        <f t="shared" si="142"/>
        <v>1.8765442587503983E-2</v>
      </c>
      <c r="V366" s="6">
        <f t="shared" si="143"/>
        <v>2.1827833167992559E-2</v>
      </c>
      <c r="W366" s="6">
        <f t="shared" si="144"/>
        <v>2.3969993077563131E-2</v>
      </c>
      <c r="X366" s="30">
        <f t="shared" si="122"/>
        <v>805.17783665834838</v>
      </c>
      <c r="Y366">
        <f t="shared" si="123"/>
        <v>644.55816071899801</v>
      </c>
      <c r="Z366" s="49">
        <f t="shared" si="124"/>
        <v>1.1340016510808235</v>
      </c>
      <c r="AA366" s="46">
        <f t="shared" si="125"/>
        <v>1.649205807940302</v>
      </c>
      <c r="AB366" s="46">
        <f t="shared" si="126"/>
        <v>-4.6710669557166185E-2</v>
      </c>
      <c r="AC366" s="51">
        <f>IF(R$58&gt;=AA$58,B$10,IF(K366&lt;K365,(Z366-D$10)*(1+1.25*(D$10-Z366)/MAX(Z$58:Z366)*B$10)+D$10,B$10))</f>
        <v>1.3370827491589099</v>
      </c>
      <c r="AD366" s="36">
        <f t="shared" si="127"/>
        <v>1.1732452403946623</v>
      </c>
      <c r="AE366" s="50">
        <f t="shared" si="128"/>
        <v>-0.179829233844402</v>
      </c>
      <c r="AF366" s="46">
        <f t="shared" si="129"/>
        <v>2.3969993077563131E-2</v>
      </c>
      <c r="AG366" s="50">
        <f t="shared" si="130"/>
        <v>805.17783665834838</v>
      </c>
      <c r="AH366" s="6">
        <f t="shared" si="131"/>
        <v>6.4264797287117217E-3</v>
      </c>
      <c r="AI366" s="6"/>
      <c r="AJ366" s="6"/>
    </row>
    <row r="367" spans="1:36">
      <c r="A367" s="6">
        <f>IF(J366/A366&lt;=0.99*$B$10,IF(A366&gt;A365,IF(D$5&gt;0,$A366+($D$7-$D$3)/401,IF(J366/A366&gt;1.01*D$10,A366-($D$7-$D$3)/401,A366)),IF(D$5&lt;0,$A366+($D$7-$D$3)/401,IF(J366/A366&gt;1.01*D$10,A366-($D$7-$D$3)/401,A366))),IF(K366&gt;$B$6,IF(B$10&gt;D$10,IF(J366/A366&gt;1.01*D$10,A366-($D$7-$D$3)/401,A366),A366),IF(MAX(J$58:J366)&lt;0.99*$B$10*(A366^$K$49*(K366-A366))^(1/(1+$K$49))*($K$49^(1/(1+$K$49))),$A366+($D$7-$D$3)/401,IF(J366/A366&gt;1.01*$D$10,$A366-($D$7-$D$3)/401,A366))))</f>
        <v>569.26543017456163</v>
      </c>
      <c r="B367" s="6">
        <f t="shared" si="116"/>
        <v>807.79629052368489</v>
      </c>
      <c r="C367" s="6">
        <f t="shared" si="132"/>
        <v>0.48363426812245519</v>
      </c>
      <c r="D367" s="6">
        <f t="shared" si="133"/>
        <v>9589.4389828527292</v>
      </c>
      <c r="E367" s="33">
        <f t="shared" si="117"/>
        <v>1.8054061517024565E-2</v>
      </c>
      <c r="F367" s="6">
        <f t="shared" si="118"/>
        <v>86693.758131843977</v>
      </c>
      <c r="G367" s="6">
        <f t="shared" si="119"/>
        <v>5115864.9482543487</v>
      </c>
      <c r="H367" s="33">
        <f t="shared" si="134"/>
        <v>3.4569070991754482E-3</v>
      </c>
      <c r="I367" s="33">
        <f t="shared" si="135"/>
        <v>7.3808502601568752E-4</v>
      </c>
      <c r="J367" s="6">
        <f t="shared" si="136"/>
        <v>646.30779640135449</v>
      </c>
      <c r="K367" s="38">
        <f>IF(J367&lt;$B$10*(A366^$K$49*(MAX(K$58:K366)-A366))^(1/(1+$K$49))*($K$49^(1/(1+$K$49))),IF(J367/A367&gt;D$10,IF(MAX(J$58:J366)&lt;0.99*$B$10*(A366^$K$49*(K366-A366))^(1/(1+$K$49))*($K$49^(1/(1+$K$49))),MAX(K$58:K366),((J367/$B$10)^(1+$K$49)/(A367^($K$49)*$K$49))+A367),MAX(K$58:K366)),((J367/$B$10)^(1+$K$49)/(A367^($K$49)*$K$49))+A367)</f>
        <v>979.70328324733237</v>
      </c>
      <c r="L367" s="33">
        <f>IF(K367&lt;K366,AE366*(MAX(Z$58:Z366)-J366/A366)/(J366/A366/D$10-1)/(1+1*(MAX(Z$58:Z366)-J366/A366)/(J366/A366/D$10-1))+B$3-B$4,AE366*(J367/A367/B$10)/(C$27+J367/A367/B$10))</f>
        <v>-2.2294213733502481E-2</v>
      </c>
      <c r="M367" s="45">
        <f t="shared" si="137"/>
        <v>-9.6384309047943765E-3</v>
      </c>
      <c r="N367" s="46">
        <f t="shared" si="138"/>
        <v>1.2308042494316223E-2</v>
      </c>
      <c r="O367" s="37"/>
      <c r="P367" s="37">
        <f t="shared" si="139"/>
        <v>3.8433844925824276E-3</v>
      </c>
      <c r="Q367" s="47">
        <f t="shared" si="120"/>
        <v>2.6696115895218468E-3</v>
      </c>
      <c r="R367" s="6">
        <f t="shared" si="140"/>
        <v>1.6025284060218665</v>
      </c>
      <c r="S367" s="6">
        <f t="shared" si="121"/>
        <v>1.5867801744706689</v>
      </c>
      <c r="T367" s="6">
        <f t="shared" si="141"/>
        <v>6.4060617858676715E-3</v>
      </c>
      <c r="U367" s="48">
        <f t="shared" si="142"/>
        <v>1.8884720122833903E-2</v>
      </c>
      <c r="V367" s="6">
        <f t="shared" si="143"/>
        <v>2.1951631903823245E-2</v>
      </c>
      <c r="W367" s="6">
        <f t="shared" si="144"/>
        <v>2.4086985832445802E-2</v>
      </c>
      <c r="X367" s="30">
        <f t="shared" si="122"/>
        <v>807.79629052368489</v>
      </c>
      <c r="Y367">
        <f t="shared" si="123"/>
        <v>646.30779640135449</v>
      </c>
      <c r="Z367" s="49">
        <f t="shared" si="124"/>
        <v>1.1353364566739426</v>
      </c>
      <c r="AA367" s="46">
        <f t="shared" si="125"/>
        <v>1.6491643072566946</v>
      </c>
      <c r="AB367" s="46">
        <f t="shared" si="126"/>
        <v>-4.6635901234828081E-2</v>
      </c>
      <c r="AC367" s="51">
        <f>IF(R$58&gt;=AA$58,B$10,IF(K367&lt;K366,(Z367-D$10)*(1+1.25*(D$10-Z367)/MAX(Z$58:Z367)*B$10)+D$10,B$10))</f>
        <v>1.3370827491589099</v>
      </c>
      <c r="AD367" s="36">
        <f t="shared" si="127"/>
        <v>1.1721000606029215</v>
      </c>
      <c r="AE367" s="50">
        <f t="shared" si="128"/>
        <v>-0.18064593142764887</v>
      </c>
      <c r="AF367" s="46">
        <f t="shared" si="129"/>
        <v>2.4086985832445802E-2</v>
      </c>
      <c r="AG367" s="50">
        <f t="shared" si="130"/>
        <v>807.79629052368489</v>
      </c>
      <c r="AH367" s="6">
        <f t="shared" si="131"/>
        <v>6.4060617858676715E-3</v>
      </c>
      <c r="AI367" s="6"/>
      <c r="AJ367" s="6"/>
    </row>
    <row r="368" spans="1:36">
      <c r="A368" s="6">
        <f>IF(J367/A367&lt;=0.99*$B$10,IF(A367&gt;A366,IF(D$5&gt;0,$A367+($D$7-$D$3)/401,IF(J367/A367&gt;1.01*D$10,A367-($D$7-$D$3)/401,A367)),IF(D$5&lt;0,$A367+($D$7-$D$3)/401,IF(J367/A367&gt;1.01*D$10,A367-($D$7-$D$3)/401,A367))),IF(K367&gt;$B$6,IF(B$10&gt;D$10,IF(J367/A367&gt;1.01*D$10,A367-($D$7-$D$3)/401,A367),A367),IF(MAX(J$58:J367)&lt;0.99*$B$10*(A367^$K$49*(K367-A367))^(1/(1+$K$49))*($K$49^(1/(1+$K$49))),$A367+($D$7-$D$3)/401,IF(J367/A367&gt;1.01*$D$10,$A367-($D$7-$D$3)/401,A367))))</f>
        <v>570.1382481296738</v>
      </c>
      <c r="B368" s="6">
        <f t="shared" si="116"/>
        <v>810.41474438902139</v>
      </c>
      <c r="C368" s="6">
        <f t="shared" si="132"/>
        <v>0.48434252536037742</v>
      </c>
      <c r="D368" s="6">
        <f t="shared" si="133"/>
        <v>9639.351881862327</v>
      </c>
      <c r="E368" s="33">
        <f t="shared" si="117"/>
        <v>1.8053688399456123E-2</v>
      </c>
      <c r="F368" s="6">
        <f t="shared" si="118"/>
        <v>86826.57825544801</v>
      </c>
      <c r="G368" s="6">
        <f t="shared" si="119"/>
        <v>5122536.7687032269</v>
      </c>
      <c r="H368" s="33">
        <f t="shared" si="134"/>
        <v>3.4636315280401806E-3</v>
      </c>
      <c r="I368" s="33">
        <f t="shared" si="135"/>
        <v>7.4133719024822387E-4</v>
      </c>
      <c r="J368" s="6">
        <f t="shared" si="136"/>
        <v>648.05669443007616</v>
      </c>
      <c r="K368" s="38">
        <f>IF(J368&lt;$B$10*(A367^$K$49*(MAX(K$58:K367)-A367))^(1/(1+$K$49))*($K$49^(1/(1+$K$49))),IF(J368/A368&gt;D$10,IF(MAX(J$58:J367)&lt;0.99*$B$10*(A367^$K$49*(K367-A367))^(1/(1+$K$49))*($K$49^(1/(1+$K$49))),MAX(K$58:K367),((J368/$B$10)^(1+$K$49)/(A368^($K$49)*$K$49))+A368),MAX(K$58:K367)),((J368/$B$10)^(1+$K$49)/(A368^($K$49)*$K$49))+A368)</f>
        <v>982.16864280697007</v>
      </c>
      <c r="L368" s="33">
        <f>IF(K368&lt;K367,AE367*(MAX(Z$58:Z367)-J367/A367)/(J367/A367/D$10-1)/(1+1*(MAX(Z$58:Z367)-J367/A367)/(J367/A367/D$10-1))+B$3-B$4,AE367*(J368/A368/B$10)/(C$27+J368/A368/B$10))</f>
        <v>-2.241843287169774E-2</v>
      </c>
      <c r="M368" s="45">
        <f t="shared" si="137"/>
        <v>-9.6947745397262391E-3</v>
      </c>
      <c r="N368" s="46">
        <f t="shared" si="138"/>
        <v>1.233418053021931E-2</v>
      </c>
      <c r="O368" s="37"/>
      <c r="P368" s="37">
        <f t="shared" si="139"/>
        <v>3.852576858432022E-3</v>
      </c>
      <c r="Q368" s="47">
        <f t="shared" si="120"/>
        <v>2.6394059904930704E-3</v>
      </c>
      <c r="R368" s="6">
        <f t="shared" si="140"/>
        <v>1.6025620803249385</v>
      </c>
      <c r="S368" s="6">
        <f t="shared" si="121"/>
        <v>1.5868129686314658</v>
      </c>
      <c r="T368" s="6">
        <f t="shared" si="141"/>
        <v>6.3853946756248338E-3</v>
      </c>
      <c r="U368" s="48">
        <f t="shared" si="142"/>
        <v>1.9004572301570856E-2</v>
      </c>
      <c r="V368" s="6">
        <f t="shared" si="143"/>
        <v>2.2075982004337791E-2</v>
      </c>
      <c r="W368" s="6">
        <f t="shared" si="144"/>
        <v>2.4204446896212737E-2</v>
      </c>
      <c r="X368" s="30">
        <f t="shared" si="122"/>
        <v>810.41474438902139</v>
      </c>
      <c r="Y368">
        <f t="shared" si="123"/>
        <v>648.05669443007616</v>
      </c>
      <c r="Z368" s="49">
        <f t="shared" si="124"/>
        <v>1.1366658815752357</v>
      </c>
      <c r="AA368" s="46">
        <f t="shared" si="125"/>
        <v>1.6491228711966159</v>
      </c>
      <c r="AB368" s="46">
        <f t="shared" si="126"/>
        <v>-4.6560790871677415E-2</v>
      </c>
      <c r="AC368" s="51">
        <f>IF(R$58&gt;=AA$58,B$10,IF(K368&lt;K367,(Z368-D$10)*(1+1.25*(D$10-Z368)/MAX(Z$58:Z368)*B$10)+D$10,B$10))</f>
        <v>1.3370827491589099</v>
      </c>
      <c r="AD368" s="36">
        <f t="shared" si="127"/>
        <v>1.1709604009427046</v>
      </c>
      <c r="AE368" s="50">
        <f t="shared" si="128"/>
        <v>-0.1814670522705174</v>
      </c>
      <c r="AF368" s="46">
        <f t="shared" si="129"/>
        <v>2.4204446896212737E-2</v>
      </c>
      <c r="AG368" s="50">
        <f t="shared" si="130"/>
        <v>810.41474438902139</v>
      </c>
      <c r="AH368" s="6">
        <f t="shared" si="131"/>
        <v>6.3853946756248338E-3</v>
      </c>
      <c r="AI368" s="6"/>
      <c r="AJ368" s="6"/>
    </row>
    <row r="369" spans="1:36">
      <c r="A369" s="6">
        <f>IF(J368/A368&lt;=0.99*$B$10,IF(A368&gt;A367,IF(D$5&gt;0,$A368+($D$7-$D$3)/401,IF(J368/A368&gt;1.01*D$10,A368-($D$7-$D$3)/401,A368)),IF(D$5&lt;0,$A368+($D$7-$D$3)/401,IF(J368/A368&gt;1.01*D$10,A368-($D$7-$D$3)/401,A368))),IF(K368&gt;$B$6,IF(B$10&gt;D$10,IF(J368/A368&gt;1.01*D$10,A368-($D$7-$D$3)/401,A368),A368),IF(MAX(J$58:J368)&lt;0.99*$B$10*(A368^$K$49*(K368-A368))^(1/(1+$K$49))*($K$49^(1/(1+$K$49))),$A368+($D$7-$D$3)/401,IF(J368/A368&gt;1.01*$D$10,$A368-($D$7-$D$3)/401,A368))))</f>
        <v>571.01106608478597</v>
      </c>
      <c r="B369" s="6">
        <f t="shared" si="116"/>
        <v>813.0331982543579</v>
      </c>
      <c r="C369" s="6">
        <f t="shared" si="132"/>
        <v>0.48504683408970706</v>
      </c>
      <c r="D369" s="6">
        <f t="shared" si="133"/>
        <v>9689.3055858141124</v>
      </c>
      <c r="E369" s="33">
        <f t="shared" si="117"/>
        <v>1.8053310783669584E-2</v>
      </c>
      <c r="F369" s="6">
        <f t="shared" si="118"/>
        <v>86959.398379052029</v>
      </c>
      <c r="G369" s="6">
        <f t="shared" si="119"/>
        <v>5129208.5891521033</v>
      </c>
      <c r="H369" s="33">
        <f t="shared" si="134"/>
        <v>3.470342860526401E-3</v>
      </c>
      <c r="I369" s="33">
        <f t="shared" si="135"/>
        <v>7.4458777397313298E-4</v>
      </c>
      <c r="J369" s="6">
        <f t="shared" si="136"/>
        <v>649.80486053601555</v>
      </c>
      <c r="K369" s="38">
        <f>IF(J369&lt;$B$10*(A368^$K$49*(MAX(K$58:K368)-A368))^(1/(1+$K$49))*($K$49^(1/(1+$K$49))),IF(J369/A369&gt;D$10,IF(MAX(J$58:J368)&lt;0.99*$B$10*(A368^$K$49*(K368-A368))^(1/(1+$K$49))*($K$49^(1/(1+$K$49))),MAX(K$58:K368),((J369/$B$10)^(1+$K$49)/(A369^($K$49)*$K$49))+A369),MAX(K$58:K368)),((J369/$B$10)^(1+$K$49)/(A369^($K$49)*$K$49))+A369)</f>
        <v>984.63419438448011</v>
      </c>
      <c r="L369" s="33">
        <f>IF(K369&lt;K368,AE368*(MAX(Z$58:Z368)-J368/A368)/(J368/A368/D$10-1)/(1+1*(MAX(Z$58:Z368)-J368/A368)/(J368/A368/D$10-1))+B$3-B$4,AE368*(J369/A369/B$10)/(C$27+J369/A369/B$10))</f>
        <v>-2.2543309752031667E-2</v>
      </c>
      <c r="M369" s="45">
        <f t="shared" si="137"/>
        <v>-9.7512943818480746E-3</v>
      </c>
      <c r="N369" s="46">
        <f t="shared" si="138"/>
        <v>1.2360255066945849E-2</v>
      </c>
      <c r="O369" s="37"/>
      <c r="P369" s="37">
        <f t="shared" si="139"/>
        <v>3.8617551625600459E-3</v>
      </c>
      <c r="Q369" s="47">
        <f t="shared" si="120"/>
        <v>2.6089606850977741E-3</v>
      </c>
      <c r="R369" s="6">
        <f t="shared" si="140"/>
        <v>1.6025961620147318</v>
      </c>
      <c r="S369" s="6">
        <f t="shared" si="121"/>
        <v>1.5868461595311532</v>
      </c>
      <c r="T369" s="6">
        <f t="shared" si="141"/>
        <v>6.3644779700373025E-3</v>
      </c>
      <c r="U369" s="48">
        <f t="shared" si="142"/>
        <v>1.9125004200968247E-2</v>
      </c>
      <c r="V369" s="6">
        <f t="shared" si="143"/>
        <v>2.2200888516956563E-2</v>
      </c>
      <c r="W369" s="6">
        <f t="shared" si="144"/>
        <v>2.4322381173635665E-2</v>
      </c>
      <c r="X369" s="30">
        <f t="shared" si="122"/>
        <v>813.0331982543579</v>
      </c>
      <c r="Y369">
        <f t="shared" si="123"/>
        <v>649.80486053601555</v>
      </c>
      <c r="Z369" s="49">
        <f t="shared" si="124"/>
        <v>1.1379899604949688</v>
      </c>
      <c r="AA369" s="46">
        <f t="shared" si="125"/>
        <v>1.6490814995607359</v>
      </c>
      <c r="AB369" s="46">
        <f t="shared" si="126"/>
        <v>-4.6485337546004146E-2</v>
      </c>
      <c r="AC369" s="51">
        <f>IF(R$58&gt;=AA$58,B$10,IF(K369&lt;K368,(Z369-D$10)*(1+1.25*(D$10-Z369)/MAX(Z$58:Z369)*B$10)+D$10,B$10))</f>
        <v>1.3370827491589099</v>
      </c>
      <c r="AD369" s="36">
        <f t="shared" si="127"/>
        <v>1.1698262220028484</v>
      </c>
      <c r="AE369" s="50">
        <f t="shared" si="128"/>
        <v>-0.18229264141503415</v>
      </c>
      <c r="AF369" s="46">
        <f t="shared" si="129"/>
        <v>2.4322381173635665E-2</v>
      </c>
      <c r="AG369" s="50">
        <f t="shared" si="130"/>
        <v>813.0331982543579</v>
      </c>
      <c r="AH369" s="6">
        <f t="shared" si="131"/>
        <v>6.3644779700373025E-3</v>
      </c>
      <c r="AI369" s="6"/>
      <c r="AJ369" s="6"/>
    </row>
    <row r="370" spans="1:36">
      <c r="A370" s="6">
        <f>IF(J369/A369&lt;=0.99*$B$10,IF(A369&gt;A368,IF(D$5&gt;0,$A369+($D$7-$D$3)/401,IF(J369/A369&gt;1.01*D$10,A369-($D$7-$D$3)/401,A369)),IF(D$5&lt;0,$A369+($D$7-$D$3)/401,IF(J369/A369&gt;1.01*D$10,A369-($D$7-$D$3)/401,A369))),IF(K369&gt;$B$6,IF(B$10&gt;D$10,IF(J369/A369&gt;1.01*D$10,A369-($D$7-$D$3)/401,A369),A369),IF(MAX(J$58:J369)&lt;0.99*$B$10*(A369^$K$49*(K369-A369))^(1/(1+$K$49))*($K$49^(1/(1+$K$49))),$A369+($D$7-$D$3)/401,IF(J369/A369&gt;1.01*$D$10,$A369-($D$7-$D$3)/401,A369))))</f>
        <v>571.88388403989813</v>
      </c>
      <c r="B370" s="6">
        <f t="shared" si="116"/>
        <v>815.6516521196944</v>
      </c>
      <c r="C370" s="6">
        <f t="shared" si="132"/>
        <v>0.48574722758342087</v>
      </c>
      <c r="D370" s="6">
        <f t="shared" si="133"/>
        <v>9739.2997998992359</v>
      </c>
      <c r="E370" s="33">
        <f t="shared" si="117"/>
        <v>1.8052928661989209E-2</v>
      </c>
      <c r="F370" s="6">
        <f t="shared" si="118"/>
        <v>87092.218502656062</v>
      </c>
      <c r="G370" s="6">
        <f t="shared" si="119"/>
        <v>5135880.4096009815</v>
      </c>
      <c r="H370" s="33">
        <f t="shared" si="134"/>
        <v>3.4770411583850912E-3</v>
      </c>
      <c r="I370" s="33">
        <f t="shared" si="135"/>
        <v>7.4783676214328055E-4</v>
      </c>
      <c r="J370" s="6">
        <f t="shared" si="136"/>
        <v>651.55230039188177</v>
      </c>
      <c r="K370" s="38">
        <f>IF(J370&lt;$B$10*(A369^$K$49*(MAX(K$58:K369)-A369))^(1/(1+$K$49))*($K$49^(1/(1+$K$49))),IF(J370/A370&gt;D$10,IF(MAX(J$58:J369)&lt;0.99*$B$10*(A369^$K$49*(K369-A369))^(1/(1+$K$49))*($K$49^(1/(1+$K$49))),MAX(K$58:K369),((J370/$B$10)^(1+$K$49)/(A370^($K$49)*$K$49))+A370),MAX(K$58:K369)),((J370/$B$10)^(1+$K$49)/(A370^($K$49)*$K$49))+A370)</f>
        <v>987.09993682192476</v>
      </c>
      <c r="L370" s="33">
        <f>IF(K370&lt;K369,AE369*(MAX(Z$58:Z369)-J369/A369)/(J369/A369/D$10-1)/(1+1*(MAX(Z$58:Z369)-J369/A369)/(J369/A369/D$10-1))+B$3-B$4,AE369*(J370/A370/B$10)/(C$27+J370/A370/B$10))</f>
        <v>-2.2668850988758406E-2</v>
      </c>
      <c r="M370" s="45">
        <f t="shared" si="137"/>
        <v>-9.8079912224681553E-3</v>
      </c>
      <c r="N370" s="46">
        <f t="shared" si="138"/>
        <v>1.2386266404827121E-2</v>
      </c>
      <c r="O370" s="37"/>
      <c r="P370" s="37">
        <f t="shared" si="139"/>
        <v>3.8709194479217088E-3</v>
      </c>
      <c r="Q370" s="47">
        <f t="shared" si="120"/>
        <v>2.5782751823589661E-3</v>
      </c>
      <c r="R370" s="6">
        <f t="shared" si="140"/>
        <v>1.6026306518351023</v>
      </c>
      <c r="S370" s="6">
        <f t="shared" si="121"/>
        <v>1.5868797478941454</v>
      </c>
      <c r="T370" s="6">
        <f t="shared" si="141"/>
        <v>6.3433112282012824E-3</v>
      </c>
      <c r="U370" s="48">
        <f t="shared" si="142"/>
        <v>1.9246020973360596E-2</v>
      </c>
      <c r="V370" s="6">
        <f t="shared" si="143"/>
        <v>2.2326356562345773E-2</v>
      </c>
      <c r="W370" s="6">
        <f t="shared" si="144"/>
        <v>2.4440793638412867E-2</v>
      </c>
      <c r="X370" s="30">
        <f t="shared" si="122"/>
        <v>815.6516521196944</v>
      </c>
      <c r="Y370">
        <f t="shared" si="123"/>
        <v>651.55230039188177</v>
      </c>
      <c r="Z370" s="49">
        <f t="shared" si="124"/>
        <v>1.1393087278298359</v>
      </c>
      <c r="AA370" s="46">
        <f t="shared" si="125"/>
        <v>1.6490401921506423</v>
      </c>
      <c r="AB370" s="46">
        <f t="shared" si="126"/>
        <v>-4.640954031554001E-2</v>
      </c>
      <c r="AC370" s="51">
        <f>IF(R$58&gt;=AA$58,B$10,IF(K370&lt;K369,(Z370-D$10)*(1+1.25*(D$10-Z370)/MAX(Z$58:Z370)*B$10)+D$10,B$10))</f>
        <v>1.3370827491589099</v>
      </c>
      <c r="AD370" s="36">
        <f t="shared" si="127"/>
        <v>1.1686974847369769</v>
      </c>
      <c r="AE370" s="50">
        <f t="shared" si="128"/>
        <v>-0.18312274456981897</v>
      </c>
      <c r="AF370" s="46">
        <f t="shared" si="129"/>
        <v>2.4440793638412867E-2</v>
      </c>
      <c r="AG370" s="50">
        <f t="shared" si="130"/>
        <v>815.6516521196944</v>
      </c>
      <c r="AH370" s="6">
        <f t="shared" si="131"/>
        <v>6.3433112282012824E-3</v>
      </c>
      <c r="AI370" s="6"/>
      <c r="AJ370" s="6"/>
    </row>
    <row r="371" spans="1:36">
      <c r="A371" s="6">
        <f>IF(J370/A370&lt;=0.99*$B$10,IF(A370&gt;A369,IF(D$5&gt;0,$A370+($D$7-$D$3)/401,IF(J370/A370&gt;1.01*D$10,A370-($D$7-$D$3)/401,A370)),IF(D$5&lt;0,$A370+($D$7-$D$3)/401,IF(J370/A370&gt;1.01*D$10,A370-($D$7-$D$3)/401,A370))),IF(K370&gt;$B$6,IF(B$10&gt;D$10,IF(J370/A370&gt;1.01*D$10,A370-($D$7-$D$3)/401,A370),A370),IF(MAX(J$58:J370)&lt;0.99*$B$10*(A370^$K$49*(K370-A370))^(1/(1+$K$49))*($K$49^(1/(1+$K$49))),$A370+($D$7-$D$3)/401,IF(J370/A370&gt;1.01*$D$10,$A370-($D$7-$D$3)/401,A370))))</f>
        <v>572.7567019950103</v>
      </c>
      <c r="B371" s="6">
        <f t="shared" si="116"/>
        <v>818.27010598503091</v>
      </c>
      <c r="C371" s="6">
        <f t="shared" si="132"/>
        <v>0.48644373878416436</v>
      </c>
      <c r="D371" s="6">
        <f t="shared" si="133"/>
        <v>9789.3342324633231</v>
      </c>
      <c r="E371" s="33">
        <f t="shared" si="117"/>
        <v>1.8052542026507364E-2</v>
      </c>
      <c r="F371" s="6">
        <f t="shared" si="118"/>
        <v>87225.03862626008</v>
      </c>
      <c r="G371" s="6">
        <f t="shared" si="119"/>
        <v>5142552.2300498588</v>
      </c>
      <c r="H371" s="33">
        <f t="shared" si="134"/>
        <v>3.4837264828650339E-3</v>
      </c>
      <c r="I371" s="33">
        <f t="shared" si="135"/>
        <v>7.5108413997490824E-4</v>
      </c>
      <c r="J371" s="6">
        <f t="shared" si="136"/>
        <v>653.29901961298674</v>
      </c>
      <c r="K371" s="38">
        <f>IF(J371&lt;$B$10*(A370^$K$49*(MAX(K$58:K370)-A370))^(1/(1+$K$49))*($K$49^(1/(1+$K$49))),IF(J371/A371&gt;D$10,IF(MAX(J$58:J370)&lt;0.99*$B$10*(A370^$K$49*(K370-A370))^(1/(1+$K$49))*($K$49^(1/(1+$K$49))),MAX(K$58:K370),((J371/$B$10)^(1+$K$49)/(A371^($K$49)*$K$49))+A371),MAX(K$58:K370)),((J371/$B$10)^(1+$K$49)/(A371^($K$49)*$K$49))+A371)</f>
        <v>989.56586897573743</v>
      </c>
      <c r="L371" s="33">
        <f>IF(K371&lt;K370,AE370*(MAX(Z$58:Z370)-J370/A370)/(J370/A370/D$10-1)/(1+1*(MAX(Z$58:Z370)-J370/A370)/(J370/A370/D$10-1))+B$3-B$4,AE370*(J371/A371/B$10)/(C$27+J371/A371/B$10))</f>
        <v>-2.2795063293107248E-2</v>
      </c>
      <c r="M371" s="45">
        <f t="shared" si="137"/>
        <v>-9.8648658639556523E-3</v>
      </c>
      <c r="N371" s="46">
        <f t="shared" si="138"/>
        <v>1.2412214842164815E-2</v>
      </c>
      <c r="O371" s="37"/>
      <c r="P371" s="37">
        <f t="shared" si="139"/>
        <v>3.8800697572756939E-3</v>
      </c>
      <c r="Q371" s="47">
        <f t="shared" si="120"/>
        <v>2.5473489782091626E-3</v>
      </c>
      <c r="R371" s="6">
        <f t="shared" si="140"/>
        <v>1.6026655505515732</v>
      </c>
      <c r="S371" s="6">
        <f t="shared" si="121"/>
        <v>1.5869137344659565</v>
      </c>
      <c r="T371" s="6">
        <f t="shared" si="141"/>
        <v>6.321893996141836E-3</v>
      </c>
      <c r="U371" s="48">
        <f t="shared" si="142"/>
        <v>1.9367627847528341E-2</v>
      </c>
      <c r="V371" s="6">
        <f t="shared" si="143"/>
        <v>2.2452391335763714E-2</v>
      </c>
      <c r="W371" s="6">
        <f t="shared" si="144"/>
        <v>2.455968933447766E-2</v>
      </c>
      <c r="X371" s="30">
        <f t="shared" si="122"/>
        <v>818.27010598503091</v>
      </c>
      <c r="Y371">
        <f t="shared" si="123"/>
        <v>653.29901961298674</v>
      </c>
      <c r="Z371" s="49">
        <f t="shared" si="124"/>
        <v>1.1406222176666527</v>
      </c>
      <c r="AA371" s="46">
        <f t="shared" si="125"/>
        <v>1.6489989487688366</v>
      </c>
      <c r="AB371" s="46">
        <f t="shared" si="126"/>
        <v>-4.6333398217263344E-2</v>
      </c>
      <c r="AC371" s="51">
        <f>IF(R$58&gt;=AA$58,B$10,IF(K371&lt;K370,(Z371-D$10)*(1+1.25*(D$10-Z371)/MAX(Z$58:Z371)*B$10)+D$10,B$10))</f>
        <v>1.3370827491589099</v>
      </c>
      <c r="AD371" s="36">
        <f t="shared" si="127"/>
        <v>1.1675741504594532</v>
      </c>
      <c r="AE371" s="50">
        <f t="shared" si="128"/>
        <v>-0.18395740812278422</v>
      </c>
      <c r="AF371" s="46">
        <f t="shared" si="129"/>
        <v>2.455968933447766E-2</v>
      </c>
      <c r="AG371" s="50">
        <f t="shared" si="130"/>
        <v>818.27010598503091</v>
      </c>
      <c r="AH371" s="6">
        <f t="shared" si="131"/>
        <v>6.321893996141836E-3</v>
      </c>
      <c r="AI371" s="6"/>
      <c r="AJ371" s="6"/>
    </row>
    <row r="372" spans="1:36">
      <c r="A372" s="6">
        <f>IF(J371/A371&lt;=0.99*$B$10,IF(A371&gt;A370,IF(D$5&gt;0,$A371+($D$7-$D$3)/401,IF(J371/A371&gt;1.01*D$10,A371-($D$7-$D$3)/401,A371)),IF(D$5&lt;0,$A371+($D$7-$D$3)/401,IF(J371/A371&gt;1.01*D$10,A371-($D$7-$D$3)/401,A371))),IF(K371&gt;$B$6,IF(B$10&gt;D$10,IF(J371/A371&gt;1.01*D$10,A371-($D$7-$D$3)/401,A371),A371),IF(MAX(J$58:J371)&lt;0.99*$B$10*(A371^$K$49*(K371-A371))^(1/(1+$K$49))*($K$49^(1/(1+$K$49))),$A371+($D$7-$D$3)/401,IF(J371/A371&gt;1.01*$D$10,$A371-($D$7-$D$3)/401,A371))))</f>
        <v>573.62951995012247</v>
      </c>
      <c r="B372" s="6">
        <f t="shared" si="116"/>
        <v>820.88855985036741</v>
      </c>
      <c r="C372" s="6">
        <f t="shared" si="132"/>
        <v>0.48713640030740546</v>
      </c>
      <c r="D372" s="6">
        <f t="shared" si="133"/>
        <v>9839.4085949669625</v>
      </c>
      <c r="E372" s="33">
        <f t="shared" si="117"/>
        <v>1.8052150869082385E-2</v>
      </c>
      <c r="F372" s="6">
        <f t="shared" si="118"/>
        <v>87357.858749864114</v>
      </c>
      <c r="G372" s="6">
        <f t="shared" si="119"/>
        <v>5149224.050498737</v>
      </c>
      <c r="H372" s="33">
        <f t="shared" si="134"/>
        <v>3.4903988947186841E-3</v>
      </c>
      <c r="I372" s="33">
        <f t="shared" si="135"/>
        <v>7.5432989294370561E-4</v>
      </c>
      <c r="J372" s="6">
        <f t="shared" si="136"/>
        <v>655.04502375798165</v>
      </c>
      <c r="K372" s="38">
        <f>IF(J372&lt;$B$10*(A371^$K$49*(MAX(K$58:K371)-A371))^(1/(1+$K$49))*($K$49^(1/(1+$K$49))),IF(J372/A372&gt;D$10,IF(MAX(J$58:J371)&lt;0.99*$B$10*(A371^$K$49*(K371-A371))^(1/(1+$K$49))*($K$49^(1/(1+$K$49))),MAX(K$58:K371),((J372/$B$10)^(1+$K$49)/(A372^($K$49)*$K$49))+A372),MAX(K$58:K371)),((J372/$B$10)^(1+$K$49)/(A372^($K$49)*$K$49))+A372)</f>
        <v>992.03198971649613</v>
      </c>
      <c r="L372" s="33">
        <f>IF(K372&lt;K371,AE371*(MAX(Z$58:Z371)-J371/A371)/(J371/A371/D$10-1)/(1+1*(MAX(Z$58:Z371)-J371/A371)/(J371/A371/D$10-1))+B$3-B$4,AE371*(J372/A372/B$10)/(C$27+J372/A372/B$10))</f>
        <v>-2.2921953475137403E-2</v>
      </c>
      <c r="M372" s="45">
        <f t="shared" si="137"/>
        <v>-9.9219191198781712E-3</v>
      </c>
      <c r="N372" s="46">
        <f t="shared" si="138"/>
        <v>1.2438100675247837E-2</v>
      </c>
      <c r="O372" s="37"/>
      <c r="P372" s="37">
        <f t="shared" si="139"/>
        <v>3.8892061331853543E-3</v>
      </c>
      <c r="Q372" s="47">
        <f t="shared" si="120"/>
        <v>2.5161815553696662E-3</v>
      </c>
      <c r="R372" s="6">
        <f t="shared" si="140"/>
        <v>1.6027008589515304</v>
      </c>
      <c r="S372" s="6">
        <f t="shared" si="121"/>
        <v>1.586948120013393</v>
      </c>
      <c r="T372" s="6">
        <f t="shared" si="141"/>
        <v>6.3002258066935405E-3</v>
      </c>
      <c r="U372" s="48">
        <f t="shared" si="142"/>
        <v>1.9489830130095809E-2</v>
      </c>
      <c r="V372" s="6">
        <f t="shared" si="143"/>
        <v>2.2578998108439521E-2</v>
      </c>
      <c r="W372" s="6">
        <f t="shared" si="144"/>
        <v>2.4679073377337369E-2</v>
      </c>
      <c r="X372" s="30">
        <f t="shared" si="122"/>
        <v>820.88855985036741</v>
      </c>
      <c r="Y372">
        <f t="shared" si="123"/>
        <v>655.04502375798165</v>
      </c>
      <c r="Z372" s="49">
        <f t="shared" si="124"/>
        <v>1.1419304637859962</v>
      </c>
      <c r="AA372" s="46">
        <f t="shared" si="125"/>
        <v>1.6489577692187256</v>
      </c>
      <c r="AB372" s="46">
        <f t="shared" si="126"/>
        <v>-4.625691026719525E-2</v>
      </c>
      <c r="AC372" s="51">
        <f>IF(R$58&gt;=AA$58,B$10,IF(K372&lt;K371,(Z372-D$10)*(1+1.25*(D$10-Z372)/MAX(Z$58:Z372)*B$10)+D$10,B$10))</f>
        <v>1.3370827491589099</v>
      </c>
      <c r="AD372" s="36">
        <f t="shared" si="127"/>
        <v>1.1664561808413751</v>
      </c>
      <c r="AE372" s="50">
        <f t="shared" si="128"/>
        <v>-0.18479667915411496</v>
      </c>
      <c r="AF372" s="46">
        <f t="shared" si="129"/>
        <v>2.4679073377337369E-2</v>
      </c>
      <c r="AG372" s="50">
        <f t="shared" si="130"/>
        <v>820.88855985036741</v>
      </c>
      <c r="AH372" s="6">
        <f t="shared" si="131"/>
        <v>6.3002258066935405E-3</v>
      </c>
      <c r="AI372" s="6"/>
      <c r="AJ372" s="6"/>
    </row>
    <row r="373" spans="1:36">
      <c r="A373" s="6">
        <f>IF(J372/A372&lt;=0.99*$B$10,IF(A372&gt;A371,IF(D$5&gt;0,$A372+($D$7-$D$3)/401,IF(J372/A372&gt;1.01*D$10,A372-($D$7-$D$3)/401,A372)),IF(D$5&lt;0,$A372+($D$7-$D$3)/401,IF(J372/A372&gt;1.01*D$10,A372-($D$7-$D$3)/401,A372))),IF(K372&gt;$B$6,IF(B$10&gt;D$10,IF(J372/A372&gt;1.01*D$10,A372-($D$7-$D$3)/401,A372),A372),IF(MAX(J$58:J372)&lt;0.99*$B$10*(A372^$K$49*(K372-A372))^(1/(1+$K$49))*($K$49^(1/(1+$K$49))),$A372+($D$7-$D$3)/401,IF(J372/A372&gt;1.01*$D$10,$A372-($D$7-$D$3)/401,A372))))</f>
        <v>574.50233790523464</v>
      </c>
      <c r="B373" s="6">
        <f t="shared" si="116"/>
        <v>823.50701371570392</v>
      </c>
      <c r="C373" s="6">
        <f t="shared" si="132"/>
        <v>0.48782524444457798</v>
      </c>
      <c r="D373" s="6">
        <f t="shared" si="133"/>
        <v>9889.5226019467427</v>
      </c>
      <c r="E373" s="33">
        <f t="shared" si="117"/>
        <v>1.805175518133648E-2</v>
      </c>
      <c r="F373" s="6">
        <f t="shared" si="118"/>
        <v>87490.678873468132</v>
      </c>
      <c r="G373" s="6">
        <f t="shared" si="119"/>
        <v>5155895.8709476134</v>
      </c>
      <c r="H373" s="33">
        <f t="shared" si="134"/>
        <v>3.4970584542079576E-3</v>
      </c>
      <c r="I373" s="33">
        <f t="shared" si="135"/>
        <v>7.5757400678094333E-4</v>
      </c>
      <c r="J373" s="6">
        <f t="shared" si="136"/>
        <v>656.79031832958242</v>
      </c>
      <c r="K373" s="38">
        <f>IF(J373&lt;$B$10*(A372^$K$49*(MAX(K$58:K372)-A372))^(1/(1+$K$49))*($K$49^(1/(1+$K$49))),IF(J373/A373&gt;D$10,IF(MAX(J$58:J372)&lt;0.99*$B$10*(A372^$K$49*(K372-A372))^(1/(1+$K$49))*($K$49^(1/(1+$K$49))),MAX(K$58:K372),((J373/$B$10)^(1+$K$49)/(A373^($K$49)*$K$49))+A373),MAX(K$58:K372)),((J373/$B$10)^(1+$K$49)/(A373^($K$49)*$K$49))+A373)</f>
        <v>994.49829792870332</v>
      </c>
      <c r="L373" s="33">
        <f>IF(K373&lt;K372,AE372*(MAX(Z$58:Z372)-J372/A372)/(J372/A372/D$10-1)/(1+1*(MAX(Z$58:Z372)-J372/A372)/(J372/A372/D$10-1))+B$3-B$4,AE372*(J373/A373/B$10)/(C$27+J373/A373/B$10))</f>
        <v>-2.3049528445633852E-2</v>
      </c>
      <c r="M373" s="45">
        <f t="shared" si="137"/>
        <v>-9.9791518151423914E-3</v>
      </c>
      <c r="N373" s="46">
        <f t="shared" si="138"/>
        <v>1.2463924198369006E-2</v>
      </c>
      <c r="O373" s="37"/>
      <c r="P373" s="37">
        <f t="shared" si="139"/>
        <v>3.8983286180199017E-3</v>
      </c>
      <c r="Q373" s="47">
        <f t="shared" si="120"/>
        <v>2.484772383226615E-3</v>
      </c>
      <c r="R373" s="6">
        <f t="shared" si="140"/>
        <v>1.6027365778444229</v>
      </c>
      <c r="S373" s="6">
        <f t="shared" si="121"/>
        <v>1.5869829053247475</v>
      </c>
      <c r="T373" s="6">
        <f t="shared" si="141"/>
        <v>6.2783061793813474E-3</v>
      </c>
      <c r="U373" s="48">
        <f t="shared" si="142"/>
        <v>1.9612633206963416E-2</v>
      </c>
      <c r="V373" s="6">
        <f t="shared" si="143"/>
        <v>2.2706182228985402E-2</v>
      </c>
      <c r="W373" s="6">
        <f t="shared" si="144"/>
        <v>2.4798950955445851E-2</v>
      </c>
      <c r="X373" s="30">
        <f t="shared" si="122"/>
        <v>823.50701371570392</v>
      </c>
      <c r="Y373">
        <f t="shared" si="123"/>
        <v>656.79031832958242</v>
      </c>
      <c r="Z373" s="49">
        <f t="shared" si="124"/>
        <v>1.1432334996657949</v>
      </c>
      <c r="AA373" s="46">
        <f t="shared" si="125"/>
        <v>1.6489166533046193</v>
      </c>
      <c r="AB373" s="46">
        <f t="shared" si="126"/>
        <v>-4.6180075460196424E-2</v>
      </c>
      <c r="AC373" s="51">
        <f>IF(R$58&gt;=AA$58,B$10,IF(K373&lt;K372,(Z373-D$10)*(1+1.25*(D$10-Z373)/MAX(Z$58:Z373)*B$10)+D$10,B$10))</f>
        <v>1.3370827491589099</v>
      </c>
      <c r="AD373" s="36">
        <f t="shared" si="127"/>
        <v>1.165343537906627</v>
      </c>
      <c r="AE373" s="50">
        <f t="shared" si="128"/>
        <v>-0.18564060544958394</v>
      </c>
      <c r="AF373" s="46">
        <f t="shared" si="129"/>
        <v>2.4798950955445851E-2</v>
      </c>
      <c r="AG373" s="50">
        <f t="shared" si="130"/>
        <v>823.50701371570392</v>
      </c>
      <c r="AH373" s="6">
        <f t="shared" si="131"/>
        <v>6.2783061793813474E-3</v>
      </c>
      <c r="AI373" s="6"/>
      <c r="AJ373" s="6"/>
    </row>
    <row r="374" spans="1:36">
      <c r="A374" s="6">
        <f>IF(J373/A373&lt;=0.99*$B$10,IF(A373&gt;A372,IF(D$5&gt;0,$A373+($D$7-$D$3)/401,IF(J373/A373&gt;1.01*D$10,A373-($D$7-$D$3)/401,A373)),IF(D$5&lt;0,$A373+($D$7-$D$3)/401,IF(J373/A373&gt;1.01*D$10,A373-($D$7-$D$3)/401,A373))),IF(K373&gt;$B$6,IF(B$10&gt;D$10,IF(J373/A373&gt;1.01*D$10,A373-($D$7-$D$3)/401,A373),A373),IF(MAX(J$58:J373)&lt;0.99*$B$10*(A373^$K$49*(K373-A373))^(1/(1+$K$49))*($K$49^(1/(1+$K$49))),$A373+($D$7-$D$3)/401,IF(J373/A373&gt;1.01*$D$10,$A373-($D$7-$D$3)/401,A373))))</f>
        <v>575.37515586034681</v>
      </c>
      <c r="B374" s="6">
        <f t="shared" si="116"/>
        <v>826.12546758104043</v>
      </c>
      <c r="C374" s="6">
        <f t="shared" si="132"/>
        <v>0.48851030316621008</v>
      </c>
      <c r="D374" s="6">
        <f t="shared" si="133"/>
        <v>9939.6759709768448</v>
      </c>
      <c r="E374" s="33">
        <f t="shared" si="117"/>
        <v>1.8051354954653525E-2</v>
      </c>
      <c r="F374" s="6">
        <f t="shared" si="118"/>
        <v>87623.498997072165</v>
      </c>
      <c r="G374" s="6">
        <f t="shared" si="119"/>
        <v>5162567.6913964907</v>
      </c>
      <c r="H374" s="33">
        <f t="shared" si="134"/>
        <v>3.5037052211099361E-3</v>
      </c>
      <c r="I374" s="33">
        <f t="shared" si="135"/>
        <v>7.6081646746966713E-4</v>
      </c>
      <c r="J374" s="6">
        <f t="shared" si="136"/>
        <v>658.53490877528577</v>
      </c>
      <c r="K374" s="38">
        <f>IF(J374&lt;$B$10*(A373^$K$49*(MAX(K$58:K373)-A373))^(1/(1+$K$49))*($K$49^(1/(1+$K$49))),IF(J374/A374&gt;D$10,IF(MAX(J$58:J373)&lt;0.99*$B$10*(A373^$K$49*(K373-A373))^(1/(1+$K$49))*($K$49^(1/(1+$K$49))),MAX(K$58:K373),((J374/$B$10)^(1+$K$49)/(A374^($K$49)*$K$49))+A374),MAX(K$58:K373)),((J374/$B$10)^(1+$K$49)/(A374^($K$49)*$K$49))+A374)</f>
        <v>996.96479251057144</v>
      </c>
      <c r="L374" s="33">
        <f>IF(K374&lt;K373,AE373*(MAX(Z$58:Z373)-J373/A373)/(J373/A373/D$10-1)/(1+1*(MAX(Z$58:Z373)-J373/A373)/(J373/A373/D$10-1))+B$3-B$4,AE373*(J374/A374/B$10)/(C$27+J374/A374/B$10))</f>
        <v>-2.3177795218051286E-2</v>
      </c>
      <c r="M374" s="45">
        <f t="shared" si="137"/>
        <v>-1.0036564786137864E-2</v>
      </c>
      <c r="N374" s="46">
        <f t="shared" si="138"/>
        <v>1.2489685703841619E-2</v>
      </c>
      <c r="O374" s="37"/>
      <c r="P374" s="37">
        <f t="shared" si="139"/>
        <v>3.9074372539555846E-3</v>
      </c>
      <c r="Q374" s="47">
        <f t="shared" si="120"/>
        <v>2.4531209177037546E-3</v>
      </c>
      <c r="R374" s="6">
        <f t="shared" si="140"/>
        <v>1.6027727080619705</v>
      </c>
      <c r="S374" s="6">
        <f t="shared" si="121"/>
        <v>1.5870180912100009</v>
      </c>
      <c r="T374" s="6">
        <f t="shared" si="141"/>
        <v>6.2561346202956378E-3</v>
      </c>
      <c r="U374" s="48">
        <f t="shared" si="142"/>
        <v>1.973604254477505E-2</v>
      </c>
      <c r="V374" s="6">
        <f t="shared" si="143"/>
        <v>2.2833949124843423E-2</v>
      </c>
      <c r="W374" s="6">
        <f t="shared" si="144"/>
        <v>2.4919327331608634E-2</v>
      </c>
      <c r="X374" s="30">
        <f t="shared" si="122"/>
        <v>826.12546758104043</v>
      </c>
      <c r="Y374">
        <f t="shared" si="123"/>
        <v>658.53490877528577</v>
      </c>
      <c r="Z374" s="49">
        <f t="shared" si="124"/>
        <v>1.1445313584848686</v>
      </c>
      <c r="AA374" s="46">
        <f t="shared" si="125"/>
        <v>1.6488756008317234</v>
      </c>
      <c r="AB374" s="46">
        <f t="shared" si="126"/>
        <v>-4.6102892769752879E-2</v>
      </c>
      <c r="AC374" s="51">
        <f>IF(R$58&gt;=AA$58,B$10,IF(K374&lt;K373,(Z374-D$10)*(1+1.25*(D$10-Z374)/MAX(Z$58:Z374)*B$10)+D$10,B$10))</f>
        <v>1.3370827491589099</v>
      </c>
      <c r="AD374" s="36">
        <f t="shared" si="127"/>
        <v>1.1642361840279716</v>
      </c>
      <c r="AE374" s="50">
        <f t="shared" si="128"/>
        <v>-0.18648923551415975</v>
      </c>
      <c r="AF374" s="46">
        <f t="shared" si="129"/>
        <v>2.4919327331608634E-2</v>
      </c>
      <c r="AG374" s="50">
        <f t="shared" si="130"/>
        <v>826.12546758104043</v>
      </c>
      <c r="AH374" s="6">
        <f t="shared" si="131"/>
        <v>6.2561346202956378E-3</v>
      </c>
      <c r="AI374" s="6"/>
      <c r="AJ374" s="6"/>
    </row>
    <row r="375" spans="1:36">
      <c r="A375" s="6">
        <f>IF(J374/A374&lt;=0.99*$B$10,IF(A374&gt;A373,IF(D$5&gt;0,$A374+($D$7-$D$3)/401,IF(J374/A374&gt;1.01*D$10,A374-($D$7-$D$3)/401,A374)),IF(D$5&lt;0,$A374+($D$7-$D$3)/401,IF(J374/A374&gt;1.01*D$10,A374-($D$7-$D$3)/401,A374))),IF(K374&gt;$B$6,IF(B$10&gt;D$10,IF(J374/A374&gt;1.01*D$10,A374-($D$7-$D$3)/401,A374),A374),IF(MAX(J$58:J374)&lt;0.99*$B$10*(A374^$K$49*(K374-A374))^(1/(1+$K$49))*($K$49^(1/(1+$K$49))),$A374+($D$7-$D$3)/401,IF(J374/A374&gt;1.01*$D$10,$A374-($D$7-$D$3)/401,A374))))</f>
        <v>576.24797381545898</v>
      </c>
      <c r="B375" s="6">
        <f t="shared" si="116"/>
        <v>828.74392144637693</v>
      </c>
      <c r="C375" s="6">
        <f t="shared" si="132"/>
        <v>0.48919160812503903</v>
      </c>
      <c r="D375" s="6">
        <f t="shared" si="133"/>
        <v>9989.8684226311962</v>
      </c>
      <c r="E375" s="33">
        <f t="shared" si="117"/>
        <v>1.8050950180176821E-2</v>
      </c>
      <c r="F375" s="6">
        <f t="shared" si="118"/>
        <v>87756.319120676184</v>
      </c>
      <c r="G375" s="6">
        <f t="shared" si="119"/>
        <v>5169239.511845368</v>
      </c>
      <c r="H375" s="33">
        <f t="shared" si="134"/>
        <v>3.5103392547224939E-3</v>
      </c>
      <c r="I375" s="33">
        <f t="shared" si="135"/>
        <v>7.6405726124095254E-4</v>
      </c>
      <c r="J375" s="6">
        <f t="shared" si="136"/>
        <v>660.27880048807526</v>
      </c>
      <c r="K375" s="38">
        <f>IF(J375&lt;$B$10*(A374^$K$49*(MAX(K$58:K374)-A374))^(1/(1+$K$49))*($K$49^(1/(1+$K$49))),IF(J375/A375&gt;D$10,IF(MAX(J$58:J374)&lt;0.99*$B$10*(A374^$K$49*(K374-A374))^(1/(1+$K$49))*($K$49^(1/(1+$K$49))),MAX(K$58:K374),((J375/$B$10)^(1+$K$49)/(A375^($K$49)*$K$49))+A375),MAX(K$58:K374)),((J375/$B$10)^(1+$K$49)/(A375^($K$49)*$K$49))+A375)</f>
        <v>999.43147237381345</v>
      </c>
      <c r="L375" s="33">
        <f>IF(K375&lt;K374,AE374*(MAX(Z$58:Z374)-J374/A374)/(J374/A374/D$10-1)/(1+1*(MAX(Z$58:Z374)-J374/A374)/(J374/A374/D$10-1))+B$3-B$4,AE374*(J375/A375/B$10)/(C$27+J375/A375/B$10))</f>
        <v>-2.3306760910501014E-2</v>
      </c>
      <c r="M375" s="45">
        <f t="shared" si="137"/>
        <v>-1.0094158880884038E-2</v>
      </c>
      <c r="N375" s="46">
        <f t="shared" si="138"/>
        <v>1.251538548201587E-2</v>
      </c>
      <c r="O375" s="37"/>
      <c r="P375" s="37">
        <f t="shared" si="139"/>
        <v>3.9165320829768584E-3</v>
      </c>
      <c r="Q375" s="47">
        <f t="shared" si="120"/>
        <v>2.4212266011318321E-3</v>
      </c>
      <c r="R375" s="6">
        <f t="shared" si="140"/>
        <v>1.6028092504583744</v>
      </c>
      <c r="S375" s="6">
        <f t="shared" si="121"/>
        <v>1.5870536785010287</v>
      </c>
      <c r="T375" s="6">
        <f t="shared" si="141"/>
        <v>6.2337106219651061E-3</v>
      </c>
      <c r="U375" s="48">
        <f t="shared" si="142"/>
        <v>1.9860063692421517E-2</v>
      </c>
      <c r="V375" s="6">
        <f t="shared" si="143"/>
        <v>2.2962304303767576E-2</v>
      </c>
      <c r="W375" s="6">
        <f t="shared" si="144"/>
        <v>2.504020784442261E-2</v>
      </c>
      <c r="X375" s="30">
        <f t="shared" si="122"/>
        <v>828.74392144637693</v>
      </c>
      <c r="Y375">
        <f t="shared" si="123"/>
        <v>660.27880048807526</v>
      </c>
      <c r="Z375" s="49">
        <f t="shared" si="124"/>
        <v>1.1458240731264191</v>
      </c>
      <c r="AA375" s="46">
        <f t="shared" si="125"/>
        <v>1.6488346116061341</v>
      </c>
      <c r="AB375" s="46">
        <f t="shared" si="126"/>
        <v>-4.602536114775968E-2</v>
      </c>
      <c r="AC375" s="51">
        <f>IF(R$58&gt;=AA$58,B$10,IF(K375&lt;K374,(Z375-D$10)*(1+1.25*(D$10-Z375)/MAX(Z$58:Z375)*B$10)+D$10,B$10))</f>
        <v>1.3370827491589099</v>
      </c>
      <c r="AD375" s="36">
        <f t="shared" si="127"/>
        <v>1.1631340819231935</v>
      </c>
      <c r="AE375" s="50">
        <f t="shared" si="128"/>
        <v>-0.18734261858596843</v>
      </c>
      <c r="AF375" s="46">
        <f t="shared" si="129"/>
        <v>2.504020784442261E-2</v>
      </c>
      <c r="AG375" s="50">
        <f t="shared" si="130"/>
        <v>828.74392144637693</v>
      </c>
      <c r="AH375" s="6">
        <f t="shared" si="131"/>
        <v>6.2337106219651061E-3</v>
      </c>
      <c r="AI375" s="6"/>
      <c r="AJ375" s="6"/>
    </row>
    <row r="376" spans="1:36">
      <c r="A376" s="6">
        <f>IF(J375/A375&lt;=0.99*$B$10,IF(A375&gt;A374,IF(D$5&gt;0,$A375+($D$7-$D$3)/401,IF(J375/A375&gt;1.01*D$10,A375-($D$7-$D$3)/401,A375)),IF(D$5&lt;0,$A375+($D$7-$D$3)/401,IF(J375/A375&gt;1.01*D$10,A375-($D$7-$D$3)/401,A375))),IF(K375&gt;$B$6,IF(B$10&gt;D$10,IF(J375/A375&gt;1.01*D$10,A375-($D$7-$D$3)/401,A375),A375),IF(MAX(J$58:J375)&lt;0.99*$B$10*(A375^$K$49*(K375-A375))^(1/(1+$K$49))*($K$49^(1/(1+$K$49))),$A375+($D$7-$D$3)/401,IF(J375/A375&gt;1.01*$D$10,$A375-($D$7-$D$3)/401,A375))))</f>
        <v>577.12079177057115</v>
      </c>
      <c r="B376" s="6">
        <f t="shared" si="116"/>
        <v>831.36237531171344</v>
      </c>
      <c r="C376" s="6">
        <f t="shared" si="132"/>
        <v>0.48986919065911089</v>
      </c>
      <c r="D376" s="6">
        <f t="shared" si="133"/>
        <v>10040.099680446148</v>
      </c>
      <c r="E376" s="33">
        <f t="shared" si="117"/>
        <v>1.8050540848806779E-2</v>
      </c>
      <c r="F376" s="6">
        <f t="shared" si="118"/>
        <v>87889.139244280203</v>
      </c>
      <c r="G376" s="6">
        <f t="shared" si="119"/>
        <v>5175911.3322942462</v>
      </c>
      <c r="H376" s="33">
        <f t="shared" si="134"/>
        <v>3.5169606138698438E-3</v>
      </c>
      <c r="I376" s="33">
        <f t="shared" si="135"/>
        <v>7.6729637457021804E-4</v>
      </c>
      <c r="J376" s="6">
        <f t="shared" si="136"/>
        <v>662.0219988071176</v>
      </c>
      <c r="K376" s="38">
        <f>IF(J376&lt;$B$10*(A375^$K$49*(MAX(K$58:K375)-A375))^(1/(1+$K$49))*($K$49^(1/(1+$K$49))),IF(J376/A376&gt;D$10,IF(MAX(J$58:J375)&lt;0.99*$B$10*(A375^$K$49*(K375-A375))^(1/(1+$K$49))*($K$49^(1/(1+$K$49))),MAX(K$58:K375),((J376/$B$10)^(1+$K$49)/(A376^($K$49)*$K$49))+A376),MAX(K$58:K375)),((J376/$B$10)^(1+$K$49)/(A376^($K$49)*$K$49))+A376)</f>
        <v>1001.8983364434392</v>
      </c>
      <c r="L376" s="33">
        <f>IF(K376&lt;K375,AE375*(MAX(Z$58:Z375)-J375/A375)/(J375/A375/D$10-1)/(1+1*(MAX(Z$58:Z375)-J375/A375)/(J375/A375/D$10-1))+B$3-B$4,AE375*(J376/A376/B$10)/(C$27+J376/A376/B$10))</f>
        <v>-2.3436432747788557E-2</v>
      </c>
      <c r="M376" s="45">
        <f t="shared" si="137"/>
        <v>-1.0151934959180587E-2</v>
      </c>
      <c r="N376" s="46">
        <f t="shared" si="138"/>
        <v>1.2541023821295162E-2</v>
      </c>
      <c r="O376" s="37"/>
      <c r="P376" s="37">
        <f t="shared" si="139"/>
        <v>3.925613146877548E-3</v>
      </c>
      <c r="Q376" s="47">
        <f t="shared" si="120"/>
        <v>2.3890888621145752E-3</v>
      </c>
      <c r="R376" s="6">
        <f t="shared" si="140"/>
        <v>1.6028462059105362</v>
      </c>
      <c r="S376" s="6">
        <f t="shared" si="121"/>
        <v>1.5870896680518123</v>
      </c>
      <c r="T376" s="6">
        <f t="shared" si="141"/>
        <v>6.2110336632263596E-3</v>
      </c>
      <c r="U376" s="48">
        <f t="shared" si="142"/>
        <v>1.9984702282581236E-2</v>
      </c>
      <c r="V376" s="6">
        <f t="shared" si="143"/>
        <v>2.3091253355342383E-2</v>
      </c>
      <c r="W376" s="6">
        <f t="shared" si="144"/>
        <v>2.5161597909751171E-2</v>
      </c>
      <c r="X376" s="30">
        <f t="shared" si="122"/>
        <v>831.36237531171344</v>
      </c>
      <c r="Y376">
        <f t="shared" si="123"/>
        <v>662.0219988071176</v>
      </c>
      <c r="Z376" s="49">
        <f t="shared" si="124"/>
        <v>1.147111676181471</v>
      </c>
      <c r="AA376" s="46">
        <f t="shared" si="125"/>
        <v>1.6487936854348324</v>
      </c>
      <c r="AB376" s="46">
        <f t="shared" si="126"/>
        <v>-4.5947479524296231E-2</v>
      </c>
      <c r="AC376" s="51">
        <f>IF(R$58&gt;=AA$58,B$10,IF(K376&lt;K375,(Z376-D$10)*(1+1.25*(D$10-Z376)/MAX(Z$58:Z376)*B$10)+D$10,B$10))</f>
        <v>1.3370827491589099</v>
      </c>
      <c r="AD376" s="36">
        <f t="shared" si="127"/>
        <v>1.1620371946512875</v>
      </c>
      <c r="AE376" s="50">
        <f t="shared" si="128"/>
        <v>-0.18820080465056369</v>
      </c>
      <c r="AF376" s="46">
        <f t="shared" si="129"/>
        <v>2.5161597909751171E-2</v>
      </c>
      <c r="AG376" s="50">
        <f t="shared" si="130"/>
        <v>831.36237531171344</v>
      </c>
      <c r="AH376" s="6">
        <f t="shared" si="131"/>
        <v>6.2110336632263596E-3</v>
      </c>
      <c r="AI376" s="6"/>
      <c r="AJ376" s="6"/>
    </row>
    <row r="377" spans="1:36">
      <c r="A377" s="6">
        <f>IF(J376/A376&lt;=0.99*$B$10,IF(A376&gt;A375,IF(D$5&gt;0,$A376+($D$7-$D$3)/401,IF(J376/A376&gt;1.01*D$10,A376-($D$7-$D$3)/401,A376)),IF(D$5&lt;0,$A376+($D$7-$D$3)/401,IF(J376/A376&gt;1.01*D$10,A376-($D$7-$D$3)/401,A376))),IF(K376&gt;$B$6,IF(B$10&gt;D$10,IF(J376/A376&gt;1.01*D$10,A376-($D$7-$D$3)/401,A376),A376),IF(MAX(J$58:J376)&lt;0.99*$B$10*(A376^$K$49*(K376-A376))^(1/(1+$K$49))*($K$49^(1/(1+$K$49))),$A376+($D$7-$D$3)/401,IF(J376/A376&gt;1.01*$D$10,$A376-($D$7-$D$3)/401,A376))))</f>
        <v>577.99360972568331</v>
      </c>
      <c r="B377" s="6">
        <f t="shared" si="116"/>
        <v>833.98082917704994</v>
      </c>
      <c r="C377" s="6">
        <f t="shared" si="132"/>
        <v>0.49054308179486522</v>
      </c>
      <c r="D377" s="6">
        <f t="shared" si="133"/>
        <v>10090.369470883694</v>
      </c>
      <c r="E377" s="33">
        <f t="shared" si="117"/>
        <v>1.8050126951198554E-2</v>
      </c>
      <c r="F377" s="6">
        <f t="shared" si="118"/>
        <v>88021.959367884236</v>
      </c>
      <c r="G377" s="6">
        <f t="shared" si="119"/>
        <v>5182583.1527431235</v>
      </c>
      <c r="H377" s="33">
        <f t="shared" si="134"/>
        <v>3.5235693569080047E-3</v>
      </c>
      <c r="I377" s="33">
        <f t="shared" si="135"/>
        <v>7.7053379417359592E-4</v>
      </c>
      <c r="J377" s="6">
        <f t="shared" si="136"/>
        <v>663.76450901844942</v>
      </c>
      <c r="K377" s="38">
        <f>IF(J377&lt;$B$10*(A376^$K$49*(MAX(K$58:K376)-A376))^(1/(1+$K$49))*($K$49^(1/(1+$K$49))),IF(J377/A377&gt;D$10,IF(MAX(J$58:J376)&lt;0.99*$B$10*(A376^$K$49*(K376-A376))^(1/(1+$K$49))*($K$49^(1/(1+$K$49))),MAX(K$58:K376),((J377/$B$10)^(1+$K$49)/(A377^($K$49)*$K$49))+A377),MAX(K$58:K376)),((J377/$B$10)^(1+$K$49)/(A377^($K$49)*$K$49))+A377)</f>
        <v>1004.3653836575579</v>
      </c>
      <c r="L377" s="33">
        <f>IF(K377&lt;K376,AE376*(MAX(Z$58:Z376)-J376/A376)/(J376/A376/D$10-1)/(1+1*(MAX(Z$58:Z376)-J376/A376)/(J376/A376/D$10-1))+B$3-B$4,AE376*(J377/A377/B$10)/(C$27+J377/A377/B$10))</f>
        <v>-2.3566818063496593E-2</v>
      </c>
      <c r="M377" s="45">
        <f t="shared" si="137"/>
        <v>-1.0209893892761128E-2</v>
      </c>
      <c r="N377" s="46">
        <f t="shared" si="138"/>
        <v>1.2566601008152274E-2</v>
      </c>
      <c r="O377" s="37"/>
      <c r="P377" s="37">
        <f t="shared" si="139"/>
        <v>3.9346804872619975E-3</v>
      </c>
      <c r="Q377" s="47">
        <f t="shared" si="120"/>
        <v>2.3567071153911458E-3</v>
      </c>
      <c r="R377" s="6">
        <f t="shared" si="140"/>
        <v>1.6028835753182797</v>
      </c>
      <c r="S377" s="6">
        <f t="shared" si="121"/>
        <v>1.5871260607386573</v>
      </c>
      <c r="T377" s="6">
        <f t="shared" si="141"/>
        <v>6.1881032090891092E-3</v>
      </c>
      <c r="U377" s="48">
        <f t="shared" si="142"/>
        <v>2.0109964033299163E-2</v>
      </c>
      <c r="V377" s="6">
        <f t="shared" si="143"/>
        <v>2.3220801952538971E-2</v>
      </c>
      <c r="W377" s="6">
        <f t="shared" si="144"/>
        <v>2.5283503022235341E-2</v>
      </c>
      <c r="X377" s="30">
        <f t="shared" si="122"/>
        <v>833.98082917704994</v>
      </c>
      <c r="Y377">
        <f t="shared" si="123"/>
        <v>663.76450901844942</v>
      </c>
      <c r="Z377" s="49">
        <f t="shared" si="124"/>
        <v>1.1483941999522678</v>
      </c>
      <c r="AA377" s="46">
        <f t="shared" si="125"/>
        <v>1.6487528221256802</v>
      </c>
      <c r="AB377" s="46">
        <f t="shared" si="126"/>
        <v>-4.5869246807400454E-2</v>
      </c>
      <c r="AC377" s="51">
        <f>IF(R$58&gt;=AA$58,B$10,IF(K377&lt;K376,(Z377-D$10)*(1+1.25*(D$10-Z377)/MAX(Z$58:Z377)*B$10)+D$10,B$10))</f>
        <v>1.3370827491589099</v>
      </c>
      <c r="AD377" s="36">
        <f t="shared" si="127"/>
        <v>1.160945485608692</v>
      </c>
      <c r="AE377" s="50">
        <f t="shared" si="128"/>
        <v>-0.18906384445558588</v>
      </c>
      <c r="AF377" s="46">
        <f t="shared" si="129"/>
        <v>2.5283503022235341E-2</v>
      </c>
      <c r="AG377" s="50">
        <f t="shared" si="130"/>
        <v>833.98082917704994</v>
      </c>
      <c r="AH377" s="6">
        <f t="shared" si="131"/>
        <v>6.1881032090891092E-3</v>
      </c>
      <c r="AI377" s="6"/>
      <c r="AJ377" s="6"/>
    </row>
    <row r="378" spans="1:36">
      <c r="A378" s="6">
        <f>IF(J377/A377&lt;=0.99*$B$10,IF(A377&gt;A376,IF(D$5&gt;0,$A377+($D$7-$D$3)/401,IF(J377/A377&gt;1.01*D$10,A377-($D$7-$D$3)/401,A377)),IF(D$5&lt;0,$A377+($D$7-$D$3)/401,IF(J377/A377&gt;1.01*D$10,A377-($D$7-$D$3)/401,A377))),IF(K377&gt;$B$6,IF(B$10&gt;D$10,IF(J377/A377&gt;1.01*D$10,A377-($D$7-$D$3)/401,A377),A377),IF(MAX(J$58:J377)&lt;0.99*$B$10*(A377^$K$49*(K377-A377))^(1/(1+$K$49))*($K$49^(1/(1+$K$49))),$A377+($D$7-$D$3)/401,IF(J377/A377&gt;1.01*$D$10,$A377-($D$7-$D$3)/401,A377))))</f>
        <v>578.86642768079548</v>
      </c>
      <c r="B378" s="6">
        <f t="shared" ref="B378:B441" si="145">$D$4+(A378-$D$3)*$D$5</f>
        <v>836.59928304238645</v>
      </c>
      <c r="C378" s="6">
        <f t="shared" si="132"/>
        <v>0.49121331225020226</v>
      </c>
      <c r="D378" s="6">
        <f t="shared" si="133"/>
        <v>10140.677523295197</v>
      </c>
      <c r="E378" s="33">
        <f t="shared" ref="E378:E441" si="146">(1/$C$16)*($C$12/100)/S378</f>
        <v>1.8049708477759597E-2</v>
      </c>
      <c r="F378" s="6">
        <f t="shared" ref="F378:F441" si="147">3*(1-2*$B$9)*(A379+A378)/(4*(1+$B$9)*$B$4)</f>
        <v>88154.779491488254</v>
      </c>
      <c r="G378" s="6">
        <f t="shared" ref="G378:G441" si="148">$C$18*$C$17*(A378+100)/100/(2*(1+$C$19))*1000</f>
        <v>5189254.9731920008</v>
      </c>
      <c r="H378" s="33">
        <f t="shared" si="134"/>
        <v>3.5301655417301924E-3</v>
      </c>
      <c r="I378" s="33">
        <f t="shared" si="135"/>
        <v>7.7376950700436037E-4</v>
      </c>
      <c r="J378" s="6">
        <f t="shared" si="136"/>
        <v>665.50633635565441</v>
      </c>
      <c r="K378" s="38">
        <f>IF(J378&lt;$B$10*(A377^$K$49*(MAX(K$58:K377)-A377))^(1/(1+$K$49))*($K$49^(1/(1+$K$49))),IF(J378/A378&gt;D$10,IF(MAX(J$58:J377)&lt;0.99*$B$10*(A377^$K$49*(K377-A377))^(1/(1+$K$49))*($K$49^(1/(1+$K$49))),MAX(K$58:K377),((J378/$B$10)^(1+$K$49)/(A378^($K$49)*$K$49))+A378),MAX(K$58:K377)),((J378/$B$10)^(1+$K$49)/(A378^($K$49)*$K$49))+A378)</f>
        <v>1006.8326129671836</v>
      </c>
      <c r="L378" s="33">
        <f>IF(K378&lt;K377,AE377*(MAX(Z$58:Z377)-J377/A377)/(J377/A377/D$10-1)/(1+1*(MAX(Z$58:Z377)-J377/A377)/(J377/A377/D$10-1))+B$3-B$4,AE377*(J378/A378/B$10)/(C$27+J378/A378/B$10))</f>
        <v>-2.3697924302123353E-2</v>
      </c>
      <c r="M378" s="45">
        <f t="shared" si="137"/>
        <v>-1.0268036565450356E-2</v>
      </c>
      <c r="N378" s="46">
        <f t="shared" si="138"/>
        <v>1.2592117327145401E-2</v>
      </c>
      <c r="O378" s="37"/>
      <c r="P378" s="37">
        <f t="shared" si="139"/>
        <v>3.9437341455462157E-3</v>
      </c>
      <c r="Q378" s="47">
        <f t="shared" ref="Q378:Q441" si="149">M378+N378</f>
        <v>2.3240807616950448E-3</v>
      </c>
      <c r="R378" s="6">
        <f t="shared" si="140"/>
        <v>1.6029213596045815</v>
      </c>
      <c r="S378" s="6">
        <f t="shared" ref="S378:S441" si="150">$C$21*(R378-1)+1</f>
        <v>1.5871628574604166</v>
      </c>
      <c r="T378" s="6">
        <f t="shared" si="141"/>
        <v>6.16491871059864E-3</v>
      </c>
      <c r="U378" s="48">
        <f t="shared" si="142"/>
        <v>2.0235854749605011E-2</v>
      </c>
      <c r="V378" s="6">
        <f t="shared" si="143"/>
        <v>2.3350955853309648E-2</v>
      </c>
      <c r="W378" s="6">
        <f t="shared" si="144"/>
        <v>2.5405928756842527E-2</v>
      </c>
      <c r="X378" s="30">
        <f t="shared" ref="X378:X441" si="151">IF(D$6="E",-B378,B378)</f>
        <v>836.59928304238645</v>
      </c>
      <c r="Y378">
        <f t="shared" ref="Y378:Y441" si="152">IF(D$6="E",-J378,J378)</f>
        <v>665.50633635565441</v>
      </c>
      <c r="Z378" s="49">
        <f t="shared" ref="Z378:Z441" si="153">J378/A378</f>
        <v>1.1496716764556172</v>
      </c>
      <c r="AA378" s="46">
        <f t="shared" ref="AA378:AA441" si="154">B$8/A378^B$3*((1+K$49)/K$49)^-B$3</f>
        <v>1.6487120214874131</v>
      </c>
      <c r="AB378" s="46">
        <f t="shared" ref="AB378:AB441" si="155">(R378-AA378)</f>
        <v>-4.5790661882831651E-2</v>
      </c>
      <c r="AC378" s="51">
        <f>IF(R$58&gt;=AA$58,B$10,IF(K378&lt;K377,(Z378-D$10)*(1+1.25*(D$10-Z378)/MAX(Z$58:Z378)*B$10)+D$10,B$10))</f>
        <v>1.3370827491589099</v>
      </c>
      <c r="AD378" s="36">
        <f t="shared" ref="AD378:AD441" si="156">IF(K378&gt;K377,(1-A378/K378)/((J378+0.01)/A378/$B$10)^(1+K$49)+A378/K378+0.01,(1-A378/K378)/((J378+0.01)/A378/$D$10)^(1+K$49)+A378/K378+0.01)</f>
        <v>1.159858918525571</v>
      </c>
      <c r="AE378" s="50">
        <f t="shared" ref="AE378:AE441" si="157">IF(ABS(-LN(1-(R378-AA378)/R378)/LN(AD378))&lt;1.2*B$3,1.2*SIGN(-LN(1-(R378-AA378)/R378)/LN(AD378))*B$3,-LN(1-(R378-AA378)/R378)/LN(AD378))</f>
        <v>-0.18993178952573483</v>
      </c>
      <c r="AF378" s="46">
        <f t="shared" ref="AF378:AF441" si="158">W378</f>
        <v>2.5405928756842527E-2</v>
      </c>
      <c r="AG378" s="50">
        <f t="shared" ref="AG378:AG441" si="159">IF(D$6="E",-B378,IF(D$6="T",-B378,B378))</f>
        <v>836.59928304238645</v>
      </c>
      <c r="AH378" s="6">
        <f t="shared" ref="AH378:AH441" si="160">T378</f>
        <v>6.16491871059864E-3</v>
      </c>
      <c r="AI378" s="6"/>
      <c r="AJ378" s="6"/>
    </row>
    <row r="379" spans="1:36">
      <c r="A379" s="6">
        <f>IF(J378/A378&lt;=0.99*$B$10,IF(A378&gt;A377,IF(D$5&gt;0,$A378+($D$7-$D$3)/401,IF(J378/A378&gt;1.01*D$10,A378-($D$7-$D$3)/401,A378)),IF(D$5&lt;0,$A378+($D$7-$D$3)/401,IF(J378/A378&gt;1.01*D$10,A378-($D$7-$D$3)/401,A378))),IF(K378&gt;$B$6,IF(B$10&gt;D$10,IF(J378/A378&gt;1.01*D$10,A378-($D$7-$D$3)/401,A378),A378),IF(MAX(J$58:J378)&lt;0.99*$B$10*(A378^$K$49*(K378-A378))^(1/(1+$K$49))*($K$49^(1/(1+$K$49))),$A378+($D$7-$D$3)/401,IF(J378/A378&gt;1.01*$D$10,$A378-($D$7-$D$3)/401,A378))))</f>
        <v>579.73924563590765</v>
      </c>
      <c r="B379" s="6">
        <f t="shared" si="145"/>
        <v>839.21773690772295</v>
      </c>
      <c r="C379" s="6">
        <f t="shared" ref="C379:C442" si="161">2/PI()*(ATAN((B379/A379)^2))/(1+C$12/C$14*10*(100/A378)^0.5)</f>
        <v>0.49187991243753476</v>
      </c>
      <c r="D379" s="6">
        <f t="shared" ref="D379:D442" si="162">3*G378*(I379-I378)+D378</f>
        <v>10191.023569885654</v>
      </c>
      <c r="E379" s="33">
        <f t="shared" si="146"/>
        <v>1.8049285418647188E-2</v>
      </c>
      <c r="F379" s="6">
        <f t="shared" si="147"/>
        <v>88287.599615092287</v>
      </c>
      <c r="G379" s="6">
        <f t="shared" si="148"/>
        <v>5195926.7936408781</v>
      </c>
      <c r="H379" s="33">
        <f t="shared" ref="H379:H442" si="163">(B379-B378)/(3*(1-E378)*F378+3*C378*E378*G378)+H378</f>
        <v>3.536749225772135E-3</v>
      </c>
      <c r="I379" s="33">
        <f t="shared" ref="I379:I442" si="164">C378*(H379-H378)+I378</f>
        <v>7.7700350024941173E-4</v>
      </c>
      <c r="J379" s="6">
        <f t="shared" ref="J379:J442" si="165">J378+3*(H379-H378)*F378</f>
        <v>667.24748600053169</v>
      </c>
      <c r="K379" s="38">
        <f>IF(J379&lt;$B$10*(A378^$K$49*(MAX(K$58:K378)-A378))^(1/(1+$K$49))*($K$49^(1/(1+$K$49))),IF(J379/A379&gt;D$10,IF(MAX(J$58:J378)&lt;0.99*$B$10*(A378^$K$49*(K378-A378))^(1/(1+$K$49))*($K$49^(1/(1+$K$49))),MAX(K$58:K378),((J379/$B$10)^(1+$K$49)/(A379^($K$49)*$K$49))+A379),MAX(K$58:K378)),((J379/$B$10)^(1+$K$49)/(A379^($K$49)*$K$49))+A379)</f>
        <v>1009.3000233360486</v>
      </c>
      <c r="L379" s="33">
        <f>IF(K379&lt;K378,AE378*(MAX(Z$58:Z378)-J378/A378)/(J378/A378/D$10-1)/(1+1*(MAX(Z$58:Z378)-J378/A378)/(J378/A378/D$10-1))+B$3-B$4,AE378*(J379/A379/B$10)/(C$27+J379/A379/B$10))</f>
        <v>-2.3829759021267424E-2</v>
      </c>
      <c r="M379" s="45">
        <f t="shared" ref="M379:M442" si="166">M378+L379*2*(K379-K378)/(K378+K379)</f>
        <v>-1.0326363873324744E-2</v>
      </c>
      <c r="N379" s="46">
        <f t="shared" ref="N379:N442" si="167">N378+(B$3-B$4)*2*(K379-K378)/(K378+K379)</f>
        <v>1.2617573060934074E-2</v>
      </c>
      <c r="O379" s="37"/>
      <c r="P379" s="37">
        <f t="shared" ref="P379:P442" si="168">P378+$B$4*2*(A379-A378)/(A379+A378)</f>
        <v>3.9527741629590109E-3</v>
      </c>
      <c r="Q379" s="47">
        <f t="shared" si="149"/>
        <v>2.2912091876093298E-3</v>
      </c>
      <c r="R379" s="6">
        <f t="shared" ref="R379:R442" si="169">R378-(Q379-Q378+P379-P378)*R378</f>
        <v>1.6029595597158051</v>
      </c>
      <c r="S379" s="6">
        <f t="shared" si="150"/>
        <v>1.5872000591387185</v>
      </c>
      <c r="T379" s="6">
        <f t="shared" ref="T379:T442" si="170">-(S379-S378)/S378+T378</f>
        <v>6.1414796046952757E-3</v>
      </c>
      <c r="U379" s="48">
        <f t="shared" ref="U379:U442" si="171">(N379-N378)/(K$49/(1+K$49)*(AC379^(1+K$49)-(J379/A379)^(1+K$49))/(J379/A379)^K$49)*K$50+U378</f>
        <v>2.0362380325172052E-2</v>
      </c>
      <c r="V379" s="6">
        <f t="shared" ref="V379:V442" si="172">IF(D$6="E",-IF(K378=$B$6,-V378+(H379-H378)*(1-E378)+(I379-I378)*E378,-V378+(H379-H378)*(1-E378)+(I379-I378)*E378+(U379-U378)*(1-E378)),IF(K378=$B$6,V378+(H379-H378)*(1-E378)+(I379-I378)*E378,V378+(H379-H378)*(1-E378)+(I379-I378)*E378+(U379-U378)*(1-E378)))</f>
        <v>2.3481720902222291E-2</v>
      </c>
      <c r="W379" s="6">
        <f t="shared" ref="W379:W442" si="173">T379/3+V379</f>
        <v>2.5528880770454048E-2</v>
      </c>
      <c r="X379" s="30">
        <f t="shared" si="151"/>
        <v>839.21773690772295</v>
      </c>
      <c r="Y379">
        <f t="shared" si="152"/>
        <v>667.24748600053169</v>
      </c>
      <c r="Z379" s="49">
        <f t="shared" si="153"/>
        <v>1.1509441374261933</v>
      </c>
      <c r="AA379" s="46">
        <f t="shared" si="154"/>
        <v>1.648671283329636</v>
      </c>
      <c r="AB379" s="46">
        <f t="shared" si="155"/>
        <v>-4.5711723613830912E-2</v>
      </c>
      <c r="AC379" s="51">
        <f>IF(R$58&gt;=AA$58,B$10,IF(K379&lt;K378,(Z379-D$10)*(1+1.25*(D$10-Z379)/MAX(Z$58:Z379)*B$10)+D$10,B$10))</f>
        <v>1.3370827491589099</v>
      </c>
      <c r="AD379" s="36">
        <f t="shared" si="156"/>
        <v>1.1587774574621363</v>
      </c>
      <c r="AE379" s="50">
        <f t="shared" si="157"/>
        <v>-0.19080469217813292</v>
      </c>
      <c r="AF379" s="46">
        <f t="shared" si="158"/>
        <v>2.5528880770454048E-2</v>
      </c>
      <c r="AG379" s="50">
        <f t="shared" si="159"/>
        <v>839.21773690772295</v>
      </c>
      <c r="AH379" s="6">
        <f t="shared" si="160"/>
        <v>6.1414796046952757E-3</v>
      </c>
      <c r="AI379" s="6"/>
      <c r="AJ379" s="6"/>
    </row>
    <row r="380" spans="1:36">
      <c r="A380" s="6">
        <f>IF(J379/A379&lt;=0.99*$B$10,IF(A379&gt;A378,IF(D$5&gt;0,$A379+($D$7-$D$3)/401,IF(J379/A379&gt;1.01*D$10,A379-($D$7-$D$3)/401,A379)),IF(D$5&lt;0,$A379+($D$7-$D$3)/401,IF(J379/A379&gt;1.01*D$10,A379-($D$7-$D$3)/401,A379))),IF(K379&gt;$B$6,IF(B$10&gt;D$10,IF(J379/A379&gt;1.01*D$10,A379-($D$7-$D$3)/401,A379),A379),IF(MAX(J$58:J379)&lt;0.99*$B$10*(A379^$K$49*(K379-A379))^(1/(1+$K$49))*($K$49^(1/(1+$K$49))),$A379+($D$7-$D$3)/401,IF(J379/A379&gt;1.01*$D$10,$A379-($D$7-$D$3)/401,A379))))</f>
        <v>580.61206359101982</v>
      </c>
      <c r="B380" s="6">
        <f t="shared" si="145"/>
        <v>841.83619077305946</v>
      </c>
      <c r="C380" s="6">
        <f t="shared" si="161"/>
        <v>0.4925429124668213</v>
      </c>
      <c r="D380" s="6">
        <f t="shared" si="162"/>
        <v>10241.407345678455</v>
      </c>
      <c r="E380" s="33">
        <f t="shared" si="146"/>
        <v>1.8048857763765847E-2</v>
      </c>
      <c r="F380" s="6">
        <f t="shared" si="147"/>
        <v>88420.419738696306</v>
      </c>
      <c r="G380" s="6">
        <f t="shared" si="148"/>
        <v>5202598.6140897553</v>
      </c>
      <c r="H380" s="33">
        <f t="shared" si="163"/>
        <v>3.5433204660173141E-3</v>
      </c>
      <c r="I380" s="33">
        <f t="shared" si="164"/>
        <v>7.8023576132581641E-4</v>
      </c>
      <c r="J380" s="6">
        <f t="shared" si="165"/>
        <v>668.98796308375461</v>
      </c>
      <c r="K380" s="38">
        <f>IF(J380&lt;$B$10*(A379^$K$49*(MAX(K$58:K379)-A379))^(1/(1+$K$49))*($K$49^(1/(1+$K$49))),IF(J380/A380&gt;D$10,IF(MAX(J$58:J379)&lt;0.99*$B$10*(A379^$K$49*(K379-A379))^(1/(1+$K$49))*($K$49^(1/(1+$K$49))),MAX(K$58:K379),((J380/$B$10)^(1+$K$49)/(A380^($K$49)*$K$49))+A380),MAX(K$58:K379)),((J380/$B$10)^(1+$K$49)/(A380^($K$49)*$K$49))+A380)</f>
        <v>1011.7676137404198</v>
      </c>
      <c r="L380" s="33">
        <f>IF(K380&lt;K379,AE379*(MAX(Z$58:Z379)-J379/A379)/(J379/A379/D$10-1)/(1+1*(MAX(Z$58:Z379)-J379/A379)/(J379/A379/D$10-1))+B$3-B$4,AE379*(J380/A380/B$10)/(C$27+J380/A380/B$10))</f>
        <v>-2.3962329893868643E-2</v>
      </c>
      <c r="M380" s="45">
        <f t="shared" si="166"/>
        <v>-1.0384876724876826E-2</v>
      </c>
      <c r="N380" s="46">
        <f t="shared" si="167"/>
        <v>1.2642968490294946E-2</v>
      </c>
      <c r="O380" s="37"/>
      <c r="P380" s="37">
        <f t="shared" si="168"/>
        <v>3.9618005805431167E-3</v>
      </c>
      <c r="Q380" s="47">
        <f t="shared" si="149"/>
        <v>2.2580917654181198E-3</v>
      </c>
      <c r="R380" s="6">
        <f t="shared" si="169"/>
        <v>1.6029981766219432</v>
      </c>
      <c r="S380" s="6">
        <f t="shared" si="150"/>
        <v>1.5872376667182031</v>
      </c>
      <c r="T380" s="6">
        <f t="shared" si="170"/>
        <v>6.1177853140681861E-3</v>
      </c>
      <c r="U380" s="48">
        <f t="shared" si="171"/>
        <v>2.0489546744017529E-2</v>
      </c>
      <c r="V380" s="6">
        <f t="shared" si="172"/>
        <v>2.3613103032135509E-2</v>
      </c>
      <c r="W380" s="6">
        <f t="shared" si="173"/>
        <v>2.5652364803491572E-2</v>
      </c>
      <c r="X380" s="30">
        <f t="shared" si="151"/>
        <v>841.83619077305946</v>
      </c>
      <c r="Y380">
        <f t="shared" si="152"/>
        <v>668.98796308375461</v>
      </c>
      <c r="Z380" s="49">
        <f t="shared" si="153"/>
        <v>1.1522116143197918</v>
      </c>
      <c r="AA380" s="46">
        <f t="shared" si="154"/>
        <v>1.6486306074628183</v>
      </c>
      <c r="AB380" s="46">
        <f t="shared" si="155"/>
        <v>-4.5632430840875093E-2</v>
      </c>
      <c r="AC380" s="51">
        <f>IF(R$58&gt;=AA$58,B$10,IF(K380&lt;K379,(Z380-D$10)*(1+1.25*(D$10-Z380)/MAX(Z$58:Z380)*B$10)+D$10,B$10))</f>
        <v>1.3370827491589099</v>
      </c>
      <c r="AD380" s="36">
        <f t="shared" si="156"/>
        <v>1.1577010668050183</v>
      </c>
      <c r="AE380" s="50">
        <f t="shared" si="157"/>
        <v>-0.1916826055380712</v>
      </c>
      <c r="AF380" s="46">
        <f t="shared" si="158"/>
        <v>2.5652364803491572E-2</v>
      </c>
      <c r="AG380" s="50">
        <f t="shared" si="159"/>
        <v>841.83619077305946</v>
      </c>
      <c r="AH380" s="6">
        <f t="shared" si="160"/>
        <v>6.1177853140681861E-3</v>
      </c>
      <c r="AI380" s="6"/>
      <c r="AJ380" s="6"/>
    </row>
    <row r="381" spans="1:36">
      <c r="A381" s="6">
        <f>IF(J380/A380&lt;=0.99*$B$10,IF(A380&gt;A379,IF(D$5&gt;0,$A380+($D$7-$D$3)/401,IF(J380/A380&gt;1.01*D$10,A380-($D$7-$D$3)/401,A380)),IF(D$5&lt;0,$A380+($D$7-$D$3)/401,IF(J380/A380&gt;1.01*D$10,A380-($D$7-$D$3)/401,A380))),IF(K380&gt;$B$6,IF(B$10&gt;D$10,IF(J380/A380&gt;1.01*D$10,A380-($D$7-$D$3)/401,A380),A380),IF(MAX(J$58:J380)&lt;0.99*$B$10*(A380^$K$49*(K380-A380))^(1/(1+$K$49))*($K$49^(1/(1+$K$49))),$A380+($D$7-$D$3)/401,IF(J380/A380&gt;1.01*$D$10,$A380-($D$7-$D$3)/401,A380))))</f>
        <v>581.48488154613199</v>
      </c>
      <c r="B381" s="6">
        <f t="shared" si="145"/>
        <v>844.45464463839596</v>
      </c>
      <c r="C381" s="6">
        <f t="shared" si="161"/>
        <v>0.49320234214858283</v>
      </c>
      <c r="D381" s="6">
        <f t="shared" si="162"/>
        <v>10291.828588480643</v>
      </c>
      <c r="E381" s="33">
        <f t="shared" si="146"/>
        <v>1.8048425502764712E-2</v>
      </c>
      <c r="F381" s="6">
        <f t="shared" si="147"/>
        <v>88553.239862300339</v>
      </c>
      <c r="G381" s="6">
        <f t="shared" si="148"/>
        <v>5209270.4345386326</v>
      </c>
      <c r="H381" s="33">
        <f t="shared" si="163"/>
        <v>3.5498793190021313E-3</v>
      </c>
      <c r="I381" s="33">
        <f t="shared" si="164"/>
        <v>7.8346627787739993E-4</v>
      </c>
      <c r="J381" s="6">
        <f t="shared" si="165"/>
        <v>670.72777268552045</v>
      </c>
      <c r="K381" s="38">
        <f>IF(J381&lt;$B$10*(A380^$K$49*(MAX(K$58:K380)-A380))^(1/(1+$K$49))*($K$49^(1/(1+$K$49))),IF(J381/A381&gt;D$10,IF(MAX(J$58:J380)&lt;0.99*$B$10*(A380^$K$49*(K380-A380))^(1/(1+$K$49))*($K$49^(1/(1+$K$49))),MAX(K$58:K380),((J381/$B$10)^(1+$K$49)/(A381^($K$49)*$K$49))+A381),MAX(K$58:K380)),((J381/$B$10)^(1+$K$49)/(A381^($K$49)*$K$49))+A381)</f>
        <v>1014.2353831689197</v>
      </c>
      <c r="L381" s="33">
        <f>IF(K381&lt;K380,AE380*(MAX(Z$58:Z380)-J380/A380)/(J380/A380/D$10-1)/(1+1*(MAX(Z$58:Z380)-J380/A380)/(J380/A380/D$10-1))+B$3-B$4,AE380*(J381/A381/B$10)/(C$27+J381/A381/B$10))</f>
        <v>-2.4095644710504415E-2</v>
      </c>
      <c r="M381" s="45">
        <f t="shared" si="166"/>
        <v>-1.0443576041183157E-2</v>
      </c>
      <c r="N381" s="46">
        <f t="shared" si="167"/>
        <v>1.2668303894137438E-2</v>
      </c>
      <c r="O381" s="37"/>
      <c r="P381" s="37">
        <f t="shared" si="168"/>
        <v>3.9708134391563113E-3</v>
      </c>
      <c r="Q381" s="47">
        <f t="shared" si="149"/>
        <v>2.2247278529542811E-3</v>
      </c>
      <c r="R381" s="6">
        <f t="shared" si="169"/>
        <v>1.6030372113168647</v>
      </c>
      <c r="S381" s="6">
        <f t="shared" si="150"/>
        <v>1.5872756811667628</v>
      </c>
      <c r="T381" s="6">
        <f t="shared" si="170"/>
        <v>6.0938352470071748E-3</v>
      </c>
      <c r="U381" s="48">
        <f t="shared" si="171"/>
        <v>2.0617360082245909E-2</v>
      </c>
      <c r="V381" s="6">
        <f t="shared" si="172"/>
        <v>2.3745108265915835E-2</v>
      </c>
      <c r="W381" s="6">
        <f t="shared" si="173"/>
        <v>2.5776386681584895E-2</v>
      </c>
      <c r="X381" s="30">
        <f t="shared" si="151"/>
        <v>844.45464463839596</v>
      </c>
      <c r="Y381">
        <f t="shared" si="152"/>
        <v>670.72777268552045</v>
      </c>
      <c r="Z381" s="49">
        <f t="shared" si="153"/>
        <v>1.153474138316541</v>
      </c>
      <c r="AA381" s="46">
        <f t="shared" si="154"/>
        <v>1.6485899936982871</v>
      </c>
      <c r="AB381" s="46">
        <f t="shared" si="155"/>
        <v>-4.5552782381422352E-2</v>
      </c>
      <c r="AC381" s="51">
        <f>IF(R$58&gt;=AA$58,B$10,IF(K381&lt;K380,(Z381-D$10)*(1+1.25*(D$10-Z381)/MAX(Z$58:Z381)*B$10)+D$10,B$10))</f>
        <v>1.3370827491589099</v>
      </c>
      <c r="AD381" s="36">
        <f t="shared" si="156"/>
        <v>1.1566297112636781</v>
      </c>
      <c r="AE381" s="50">
        <f t="shared" si="157"/>
        <v>-0.19256558355512551</v>
      </c>
      <c r="AF381" s="46">
        <f t="shared" si="158"/>
        <v>2.5776386681584895E-2</v>
      </c>
      <c r="AG381" s="50">
        <f t="shared" si="159"/>
        <v>844.45464463839596</v>
      </c>
      <c r="AH381" s="6">
        <f t="shared" si="160"/>
        <v>6.0938352470071748E-3</v>
      </c>
      <c r="AI381" s="6"/>
      <c r="AJ381" s="6"/>
    </row>
    <row r="382" spans="1:36">
      <c r="A382" s="6">
        <f>IF(J381/A381&lt;=0.99*$B$10,IF(A381&gt;A380,IF(D$5&gt;0,$A381+($D$7-$D$3)/401,IF(J381/A381&gt;1.01*D$10,A381-($D$7-$D$3)/401,A381)),IF(D$5&lt;0,$A381+($D$7-$D$3)/401,IF(J381/A381&gt;1.01*D$10,A381-($D$7-$D$3)/401,A381))),IF(K381&gt;$B$6,IF(B$10&gt;D$10,IF(J381/A381&gt;1.01*D$10,A381-($D$7-$D$3)/401,A381),A381),IF(MAX(J$58:J381)&lt;0.99*$B$10*(A381^$K$49*(K381-A381))^(1/(1+$K$49))*($K$49^(1/(1+$K$49))),$A381+($D$7-$D$3)/401,IF(J381/A381&gt;1.01*$D$10,$A381-($D$7-$D$3)/401,A381))))</f>
        <v>582.35769950124416</v>
      </c>
      <c r="B382" s="6">
        <f t="shared" si="145"/>
        <v>847.07309850373247</v>
      </c>
      <c r="C382" s="6">
        <f t="shared" si="161"/>
        <v>0.49385823099689952</v>
      </c>
      <c r="D382" s="6">
        <f t="shared" si="162"/>
        <v>10342.287038848679</v>
      </c>
      <c r="E382" s="33">
        <f t="shared" si="146"/>
        <v>1.8047988625034851E-2</v>
      </c>
      <c r="F382" s="6">
        <f t="shared" si="147"/>
        <v>88686.059985904358</v>
      </c>
      <c r="G382" s="6">
        <f t="shared" si="148"/>
        <v>5215942.2549875099</v>
      </c>
      <c r="H382" s="33">
        <f t="shared" si="163"/>
        <v>3.5564258408210042E-3</v>
      </c>
      <c r="I382" s="33">
        <f t="shared" si="164"/>
        <v>7.8669503777139486E-4</v>
      </c>
      <c r="J382" s="6">
        <f t="shared" si="165"/>
        <v>672.46691983619178</v>
      </c>
      <c r="K382" s="38">
        <f>IF(J382&lt;$B$10*(A381^$K$49*(MAX(K$58:K381)-A381))^(1/(1+$K$49))*($K$49^(1/(1+$K$49))),IF(J382/A382&gt;D$10,IF(MAX(J$58:J381)&lt;0.99*$B$10*(A381^$K$49*(K381-A381))^(1/(1+$K$49))*($K$49^(1/(1+$K$49))),MAX(K$58:K381),((J382/$B$10)^(1+$K$49)/(A382^($K$49)*$K$49))+A382),MAX(K$58:K381)),((J382/$B$10)^(1+$K$49)/(A382^($K$49)*$K$49))+A382)</f>
        <v>1016.7033306223534</v>
      </c>
      <c r="L382" s="33">
        <f>IF(K382&lt;K381,AE381*(MAX(Z$58:Z381)-J381/A381)/(J381/A381/D$10-1)/(1+1*(MAX(Z$58:Z381)-J381/A381)/(J381/A381/D$10-1))+B$3-B$4,AE381*(J382/A382/B$10)/(C$27+J382/A382/B$10))</f>
        <v>-2.4229711381740009E-2</v>
      </c>
      <c r="M382" s="45">
        <f t="shared" si="166"/>
        <v>-1.0502462756076065E-2</v>
      </c>
      <c r="N382" s="46">
        <f t="shared" si="167"/>
        <v>1.2693579549519276E-2</v>
      </c>
      <c r="O382" s="37"/>
      <c r="P382" s="37">
        <f t="shared" si="168"/>
        <v>3.9798127794725248E-3</v>
      </c>
      <c r="Q382" s="47">
        <f t="shared" si="149"/>
        <v>2.1911167934432103E-3</v>
      </c>
      <c r="R382" s="6">
        <f t="shared" si="169"/>
        <v>1.6030766648185686</v>
      </c>
      <c r="S382" s="6">
        <f t="shared" si="150"/>
        <v>1.5873141034757889</v>
      </c>
      <c r="T382" s="6">
        <f t="shared" si="170"/>
        <v>6.0696287972504866E-3</v>
      </c>
      <c r="U382" s="48">
        <f t="shared" si="171"/>
        <v>2.0745826509836404E-2</v>
      </c>
      <c r="V382" s="6">
        <f t="shared" si="172"/>
        <v>2.3877742718198293E-2</v>
      </c>
      <c r="W382" s="6">
        <f t="shared" si="173"/>
        <v>2.5900952317281789E-2</v>
      </c>
      <c r="X382" s="30">
        <f t="shared" si="151"/>
        <v>847.07309850373247</v>
      </c>
      <c r="Y382">
        <f t="shared" si="152"/>
        <v>672.46691983619178</v>
      </c>
      <c r="Z382" s="49">
        <f t="shared" si="153"/>
        <v>1.1547317403240671</v>
      </c>
      <c r="AA382" s="46">
        <f t="shared" si="154"/>
        <v>1.6485494418482243</v>
      </c>
      <c r="AB382" s="46">
        <f t="shared" si="155"/>
        <v>-4.5472777029655687E-2</v>
      </c>
      <c r="AC382" s="51">
        <f>IF(R$58&gt;=AA$58,B$10,IF(K382&lt;K381,(Z382-D$10)*(1+1.25*(D$10-Z382)/MAX(Z$58:Z382)*B$10)+D$10,B$10))</f>
        <v>1.3370827491589099</v>
      </c>
      <c r="AD382" s="36">
        <f t="shared" si="156"/>
        <v>1.1555633558668641</v>
      </c>
      <c r="AE382" s="50">
        <f t="shared" si="157"/>
        <v>-0.1934536810196914</v>
      </c>
      <c r="AF382" s="46">
        <f t="shared" si="158"/>
        <v>2.5900952317281789E-2</v>
      </c>
      <c r="AG382" s="50">
        <f t="shared" si="159"/>
        <v>847.07309850373247</v>
      </c>
      <c r="AH382" s="6">
        <f t="shared" si="160"/>
        <v>6.0696287972504866E-3</v>
      </c>
      <c r="AI382" s="6"/>
      <c r="AJ382" s="6"/>
    </row>
    <row r="383" spans="1:36">
      <c r="A383" s="6">
        <f>IF(J382/A382&lt;=0.99*$B$10,IF(A382&gt;A381,IF(D$5&gt;0,$A382+($D$7-$D$3)/401,IF(J382/A382&gt;1.01*D$10,A382-($D$7-$D$3)/401,A382)),IF(D$5&lt;0,$A382+($D$7-$D$3)/401,IF(J382/A382&gt;1.01*D$10,A382-($D$7-$D$3)/401,A382))),IF(K382&gt;$B$6,IF(B$10&gt;D$10,IF(J382/A382&gt;1.01*D$10,A382-($D$7-$D$3)/401,A382),A382),IF(MAX(J$58:J382)&lt;0.99*$B$10*(A382^$K$49*(K382-A382))^(1/(1+$K$49))*($K$49^(1/(1+$K$49))),$A382+($D$7-$D$3)/401,IF(J382/A382&gt;1.01*$D$10,$A382-($D$7-$D$3)/401,A382))))</f>
        <v>583.23051745635632</v>
      </c>
      <c r="B383" s="6">
        <f t="shared" si="145"/>
        <v>849.69155236906897</v>
      </c>
      <c r="C383" s="6">
        <f t="shared" si="161"/>
        <v>0.49451060823239057</v>
      </c>
      <c r="D383" s="6">
        <f t="shared" si="162"/>
        <v>10392.782440054682</v>
      </c>
      <c r="E383" s="33">
        <f t="shared" si="146"/>
        <v>1.8047547119706488E-2</v>
      </c>
      <c r="F383" s="6">
        <f t="shared" si="147"/>
        <v>88818.880109508391</v>
      </c>
      <c r="G383" s="6">
        <f t="shared" si="148"/>
        <v>5222614.0754363881</v>
      </c>
      <c r="H383" s="33">
        <f t="shared" si="163"/>
        <v>3.5629600871313902E-3</v>
      </c>
      <c r="I383" s="33">
        <f t="shared" si="164"/>
        <v>7.8992202909514012E-4</v>
      </c>
      <c r="J383" s="6">
        <f t="shared" si="165"/>
        <v>674.20540951692851</v>
      </c>
      <c r="K383" s="38">
        <f>IF(J383&lt;$B$10*(A382^$K$49*(MAX(K$58:K382)-A382))^(1/(1+$K$49))*($K$49^(1/(1+$K$49))),IF(J383/A383&gt;D$10,IF(MAX(J$58:J382)&lt;0.99*$B$10*(A382^$K$49*(K382-A382))^(1/(1+$K$49))*($K$49^(1/(1+$K$49))),MAX(K$58:K382),((J383/$B$10)^(1+$K$49)/(A383^($K$49)*$K$49))+A383),MAX(K$58:K382)),((J383/$B$10)^(1+$K$49)/(A383^($K$49)*$K$49))+A383)</f>
        <v>1019.1714551135394</v>
      </c>
      <c r="L383" s="33">
        <f>IF(K383&lt;K382,AE382*(MAX(Z$58:Z382)-J382/A382)/(J382/A382/D$10-1)/(1+1*(MAX(Z$58:Z382)-J382/A382)/(J382/A382/D$10-1))+B$3-B$4,AE382*(J383/A383/B$10)/(C$27+J383/A383/B$10))</f>
        <v>-2.4364537940539287E-2</v>
      </c>
      <c r="M383" s="45">
        <f t="shared" si="166"/>
        <v>-1.0561537816319262E-2</v>
      </c>
      <c r="N383" s="46">
        <f t="shared" si="167"/>
        <v>1.2718795731661889E-2</v>
      </c>
      <c r="O383" s="37"/>
      <c r="P383" s="37">
        <f t="shared" si="168"/>
        <v>3.9887986419829442E-3</v>
      </c>
      <c r="Q383" s="47">
        <f t="shared" si="149"/>
        <v>2.1572579153426273E-3</v>
      </c>
      <c r="R383" s="6">
        <f t="shared" si="169"/>
        <v>1.6031165381694448</v>
      </c>
      <c r="S383" s="6">
        <f t="shared" si="150"/>
        <v>1.5873529346604269</v>
      </c>
      <c r="T383" s="6">
        <f t="shared" si="170"/>
        <v>6.0451653438275263E-3</v>
      </c>
      <c r="U383" s="48">
        <f t="shared" si="171"/>
        <v>2.0874952292475896E-2</v>
      </c>
      <c r="V383" s="6">
        <f t="shared" si="172"/>
        <v>2.4011012597191517E-2</v>
      </c>
      <c r="W383" s="6">
        <f t="shared" si="173"/>
        <v>2.6026067711800691E-2</v>
      </c>
      <c r="X383" s="30">
        <f t="shared" si="151"/>
        <v>849.69155236906897</v>
      </c>
      <c r="Y383">
        <f t="shared" si="152"/>
        <v>674.20540951692851</v>
      </c>
      <c r="Z383" s="49">
        <f t="shared" si="153"/>
        <v>1.1559844509806192</v>
      </c>
      <c r="AA383" s="46">
        <f t="shared" si="154"/>
        <v>1.6485089517256601</v>
      </c>
      <c r="AB383" s="46">
        <f t="shared" si="155"/>
        <v>-4.5392413556215372E-2</v>
      </c>
      <c r="AC383" s="51">
        <f>IF(R$58&gt;=AA$58,B$10,IF(K383&lt;K382,(Z383-D$10)*(1+1.25*(D$10-Z383)/MAX(Z$58:Z383)*B$10)+D$10,B$10))</f>
        <v>1.3370827491589099</v>
      </c>
      <c r="AD383" s="36">
        <f t="shared" si="156"/>
        <v>1.1545019659591114</v>
      </c>
      <c r="AE383" s="50">
        <f t="shared" si="157"/>
        <v>-0.19434695357992465</v>
      </c>
      <c r="AF383" s="46">
        <f t="shared" si="158"/>
        <v>2.6026067711800691E-2</v>
      </c>
      <c r="AG383" s="50">
        <f t="shared" si="159"/>
        <v>849.69155236906897</v>
      </c>
      <c r="AH383" s="6">
        <f t="shared" si="160"/>
        <v>6.0451653438275263E-3</v>
      </c>
      <c r="AI383" s="6"/>
      <c r="AJ383" s="6"/>
    </row>
    <row r="384" spans="1:36">
      <c r="A384" s="6">
        <f>IF(J383/A383&lt;=0.99*$B$10,IF(A383&gt;A382,IF(D$5&gt;0,$A383+($D$7-$D$3)/401,IF(J383/A383&gt;1.01*D$10,A383-($D$7-$D$3)/401,A383)),IF(D$5&lt;0,$A383+($D$7-$D$3)/401,IF(J383/A383&gt;1.01*D$10,A383-($D$7-$D$3)/401,A383))),IF(K383&gt;$B$6,IF(B$10&gt;D$10,IF(J383/A383&gt;1.01*D$10,A383-($D$7-$D$3)/401,A383),A383),IF(MAX(J$58:J383)&lt;0.99*$B$10*(A383^$K$49*(K383-A383))^(1/(1+$K$49))*($K$49^(1/(1+$K$49))),$A383+($D$7-$D$3)/401,IF(J383/A383&gt;1.01*$D$10,$A383-($D$7-$D$3)/401,A383))))</f>
        <v>584.10333541146849</v>
      </c>
      <c r="B384" s="6">
        <f t="shared" si="145"/>
        <v>852.31000623440548</v>
      </c>
      <c r="C384" s="6">
        <f t="shared" si="161"/>
        <v>0.4951595027851724</v>
      </c>
      <c r="D384" s="6">
        <f t="shared" si="162"/>
        <v>10443.314538053157</v>
      </c>
      <c r="E384" s="33">
        <f t="shared" si="146"/>
        <v>1.8047100975646175E-2</v>
      </c>
      <c r="F384" s="6">
        <f t="shared" si="147"/>
        <v>88951.700233112409</v>
      </c>
      <c r="G384" s="6">
        <f t="shared" si="148"/>
        <v>5229285.8958852645</v>
      </c>
      <c r="H384" s="33">
        <f t="shared" si="163"/>
        <v>3.5694821131587407E-3</v>
      </c>
      <c r="I384" s="33">
        <f t="shared" si="164"/>
        <v>7.9314724015283275E-4</v>
      </c>
      <c r="J384" s="6">
        <f t="shared" si="165"/>
        <v>675.9432466603115</v>
      </c>
      <c r="K384" s="38">
        <f>IF(J384&lt;$B$10*(A383^$K$49*(MAX(K$58:K383)-A383))^(1/(1+$K$49))*($K$49^(1/(1+$K$49))),IF(J384/A384&gt;D$10,IF(MAX(J$58:J383)&lt;0.99*$B$10*(A383^$K$49*(K383-A383))^(1/(1+$K$49))*($K$49^(1/(1+$K$49))),MAX(K$58:K383),((J384/$B$10)^(1+$K$49)/(A384^($K$49)*$K$49))+A384),MAX(K$58:K383)),((J384/$B$10)^(1+$K$49)/(A384^($K$49)*$K$49))+A384)</f>
        <v>1021.6397556671442</v>
      </c>
      <c r="L384" s="33">
        <f>IF(K384&lt;K383,AE383*(MAX(Z$58:Z383)-J383/A383)/(J383/A383/D$10-1)/(1+1*(MAX(Z$58:Z383)-J383/A383)/(J383/A383/D$10-1))+B$3-B$4,AE383*(J384/A384/B$10)/(C$27+J384/A384/B$10))</f>
        <v>-2.4500132544734297E-2</v>
      </c>
      <c r="M384" s="45">
        <f t="shared" si="166"/>
        <v>-1.0620802181787369E-2</v>
      </c>
      <c r="N384" s="46">
        <f t="shared" si="167"/>
        <v>1.2743952713965676E-2</v>
      </c>
      <c r="O384" s="37"/>
      <c r="P384" s="37">
        <f t="shared" si="168"/>
        <v>3.997771066997103E-3</v>
      </c>
      <c r="Q384" s="47">
        <f t="shared" si="149"/>
        <v>2.1231505321783074E-3</v>
      </c>
      <c r="R384" s="6">
        <f t="shared" si="169"/>
        <v>1.6031568324365415</v>
      </c>
      <c r="S384" s="6">
        <f t="shared" si="150"/>
        <v>1.5873921757598355</v>
      </c>
      <c r="T384" s="6">
        <f t="shared" si="170"/>
        <v>6.0204442508987157E-3</v>
      </c>
      <c r="U384" s="48">
        <f t="shared" si="171"/>
        <v>2.1004743793438634E-2</v>
      </c>
      <c r="V384" s="6">
        <f t="shared" si="172"/>
        <v>2.4144924206528733E-2</v>
      </c>
      <c r="W384" s="6">
        <f t="shared" si="173"/>
        <v>2.6151738956828305E-2</v>
      </c>
      <c r="X384" s="30">
        <f t="shared" si="151"/>
        <v>852.31000623440548</v>
      </c>
      <c r="Y384">
        <f t="shared" si="152"/>
        <v>675.9432466603115</v>
      </c>
      <c r="Z384" s="49">
        <f t="shared" si="153"/>
        <v>1.157232300658148</v>
      </c>
      <c r="AA384" s="46">
        <f t="shared" si="154"/>
        <v>1.6484685231444671</v>
      </c>
      <c r="AB384" s="46">
        <f t="shared" si="155"/>
        <v>-4.5311690707925623E-2</v>
      </c>
      <c r="AC384" s="51">
        <f>IF(R$58&gt;=AA$58,B$10,IF(K384&lt;K383,(Z384-D$10)*(1+1.25*(D$10-Z384)/MAX(Z$58:Z384)*B$10)+D$10,B$10))</f>
        <v>1.3370827491589099</v>
      </c>
      <c r="AD384" s="36">
        <f t="shared" si="156"/>
        <v>1.1534455071972831</v>
      </c>
      <c r="AE384" s="50">
        <f t="shared" si="157"/>
        <v>-0.19524545775908878</v>
      </c>
      <c r="AF384" s="46">
        <f t="shared" si="158"/>
        <v>2.6151738956828305E-2</v>
      </c>
      <c r="AG384" s="50">
        <f t="shared" si="159"/>
        <v>852.31000623440548</v>
      </c>
      <c r="AH384" s="6">
        <f t="shared" si="160"/>
        <v>6.0204442508987157E-3</v>
      </c>
      <c r="AI384" s="6"/>
      <c r="AJ384" s="6"/>
    </row>
    <row r="385" spans="1:36">
      <c r="A385" s="6">
        <f>IF(J384/A384&lt;=0.99*$B$10,IF(A384&gt;A383,IF(D$5&gt;0,$A384+($D$7-$D$3)/401,IF(J384/A384&gt;1.01*D$10,A384-($D$7-$D$3)/401,A384)),IF(D$5&lt;0,$A384+($D$7-$D$3)/401,IF(J384/A384&gt;1.01*D$10,A384-($D$7-$D$3)/401,A384))),IF(K384&gt;$B$6,IF(B$10&gt;D$10,IF(J384/A384&gt;1.01*D$10,A384-($D$7-$D$3)/401,A384),A384),IF(MAX(J$58:J384)&lt;0.99*$B$10*(A384^$K$49*(K384-A384))^(1/(1+$K$49))*($K$49^(1/(1+$K$49))),$A384+($D$7-$D$3)/401,IF(J384/A384&gt;1.01*$D$10,$A384-($D$7-$D$3)/401,A384))))</f>
        <v>584.97615336658066</v>
      </c>
      <c r="B385" s="6">
        <f t="shared" si="145"/>
        <v>854.92846009974198</v>
      </c>
      <c r="C385" s="6">
        <f t="shared" si="161"/>
        <v>0.49580494329779967</v>
      </c>
      <c r="D385" s="6">
        <f t="shared" si="162"/>
        <v>10493.883081448192</v>
      </c>
      <c r="E385" s="33">
        <f t="shared" si="146"/>
        <v>1.8046650181453867E-2</v>
      </c>
      <c r="F385" s="6">
        <f t="shared" si="147"/>
        <v>89084.520356716443</v>
      </c>
      <c r="G385" s="6">
        <f t="shared" si="148"/>
        <v>5235957.7163341427</v>
      </c>
      <c r="H385" s="33">
        <f t="shared" si="163"/>
        <v>3.5759919737013866E-3</v>
      </c>
      <c r="I385" s="33">
        <f t="shared" si="164"/>
        <v>7.9637065946233003E-4</v>
      </c>
      <c r="J385" s="6">
        <f t="shared" si="165"/>
        <v>677.68043615095792</v>
      </c>
      <c r="K385" s="38">
        <f>IF(J385&lt;$B$10*(A384^$K$49*(MAX(K$58:K384)-A384))^(1/(1+$K$49))*($K$49^(1/(1+$K$49))),IF(J385/A385&gt;D$10,IF(MAX(J$58:J384)&lt;0.99*$B$10*(A384^$K$49*(K384-A384))^(1/(1+$K$49))*($K$49^(1/(1+$K$49))),MAX(K$58:K384),((J385/$B$10)^(1+$K$49)/(A385^($K$49)*$K$49))+A385),MAX(K$58:K384)),((J385/$B$10)^(1+$K$49)/(A385^($K$49)*$K$49))+A385)</f>
        <v>1024.1082313195222</v>
      </c>
      <c r="L385" s="33">
        <f>IF(K385&lt;K384,AE384*(MAX(Z$58:Z384)-J384/A384)/(J384/A384/D$10-1)/(1+1*(MAX(Z$58:Z384)-J384/A384)/(J384/A384/D$10-1))+B$3-B$4,AE384*(J385/A385/B$10)/(C$27+J385/A385/B$10))</f>
        <v>-2.4636503479554189E-2</v>
      </c>
      <c r="M385" s="45">
        <f t="shared" si="166"/>
        <v>-1.0680256825649524E-2</v>
      </c>
      <c r="N385" s="46">
        <f t="shared" si="167"/>
        <v>1.2769050768025156E-2</v>
      </c>
      <c r="O385" s="37"/>
      <c r="P385" s="37">
        <f t="shared" si="168"/>
        <v>4.0067300946439689E-3</v>
      </c>
      <c r="Q385" s="47">
        <f t="shared" si="149"/>
        <v>2.0887939423756326E-3</v>
      </c>
      <c r="R385" s="6">
        <f t="shared" si="169"/>
        <v>1.6031975487118388</v>
      </c>
      <c r="S385" s="6">
        <f t="shared" si="150"/>
        <v>1.5874318278374537</v>
      </c>
      <c r="T385" s="6">
        <f t="shared" si="170"/>
        <v>5.995464867590828E-3</v>
      </c>
      <c r="U385" s="48">
        <f t="shared" si="171"/>
        <v>2.1135207475514249E-2</v>
      </c>
      <c r="V385" s="6">
        <f t="shared" si="172"/>
        <v>2.4279483947166135E-2</v>
      </c>
      <c r="W385" s="6">
        <f t="shared" si="173"/>
        <v>2.6277972236363079E-2</v>
      </c>
      <c r="X385" s="30">
        <f t="shared" si="151"/>
        <v>854.92846009974198</v>
      </c>
      <c r="Y385">
        <f t="shared" si="152"/>
        <v>677.68043615095792</v>
      </c>
      <c r="Z385" s="49">
        <f t="shared" si="153"/>
        <v>1.1584753194653445</v>
      </c>
      <c r="AA385" s="46">
        <f t="shared" si="154"/>
        <v>1.6484281559193568</v>
      </c>
      <c r="AB385" s="46">
        <f t="shared" si="155"/>
        <v>-4.5230607207517926E-2</v>
      </c>
      <c r="AC385" s="51">
        <f>IF(R$58&gt;=AA$58,B$10,IF(K385&lt;K384,(Z385-D$10)*(1+1.25*(D$10-Z385)/MAX(Z$58:Z385)*B$10)+D$10,B$10))</f>
        <v>1.3370827491589099</v>
      </c>
      <c r="AD385" s="36">
        <f t="shared" si="156"/>
        <v>1.1523939455471541</v>
      </c>
      <c r="AE385" s="50">
        <f t="shared" si="157"/>
        <v>-0.19614925097337124</v>
      </c>
      <c r="AF385" s="46">
        <f t="shared" si="158"/>
        <v>2.6277972236363079E-2</v>
      </c>
      <c r="AG385" s="50">
        <f t="shared" si="159"/>
        <v>854.92846009974198</v>
      </c>
      <c r="AH385" s="6">
        <f t="shared" si="160"/>
        <v>5.995464867590828E-3</v>
      </c>
      <c r="AI385" s="6"/>
      <c r="AJ385" s="6"/>
    </row>
    <row r="386" spans="1:36">
      <c r="A386" s="6">
        <f>IF(J385/A385&lt;=0.99*$B$10,IF(A385&gt;A384,IF(D$5&gt;0,$A385+($D$7-$D$3)/401,IF(J385/A385&gt;1.01*D$10,A385-($D$7-$D$3)/401,A385)),IF(D$5&lt;0,$A385+($D$7-$D$3)/401,IF(J385/A385&gt;1.01*D$10,A385-($D$7-$D$3)/401,A385))),IF(K385&gt;$B$6,IF(B$10&gt;D$10,IF(J385/A385&gt;1.01*D$10,A385-($D$7-$D$3)/401,A385),A385),IF(MAX(J$58:J385)&lt;0.99*$B$10*(A385^$K$49*(K385-A385))^(1/(1+$K$49))*($K$49^(1/(1+$K$49))),$A385+($D$7-$D$3)/401,IF(J385/A385&gt;1.01*$D$10,$A385-($D$7-$D$3)/401,A385))))</f>
        <v>585.84897132169283</v>
      </c>
      <c r="B386" s="6">
        <f t="shared" si="145"/>
        <v>857.54691396507849</v>
      </c>
      <c r="C386" s="6">
        <f t="shared" si="161"/>
        <v>0.49644695812818462</v>
      </c>
      <c r="D386" s="6">
        <f t="shared" si="162"/>
        <v>10544.487821461133</v>
      </c>
      <c r="E386" s="33">
        <f t="shared" si="146"/>
        <v>1.8046194725459961E-2</v>
      </c>
      <c r="F386" s="6">
        <f t="shared" si="147"/>
        <v>89217.340480320461</v>
      </c>
      <c r="G386" s="6">
        <f t="shared" si="148"/>
        <v>5242629.53678302</v>
      </c>
      <c r="H386" s="33">
        <f t="shared" si="163"/>
        <v>3.5824897231353566E-3</v>
      </c>
      <c r="I386" s="33">
        <f t="shared" si="164"/>
        <v>7.9959227575200284E-4</v>
      </c>
      <c r="J386" s="6">
        <f t="shared" si="165"/>
        <v>679.41698282612799</v>
      </c>
      <c r="K386" s="38">
        <f>IF(J386&lt;$B$10*(A385^$K$49*(MAX(K$58:K385)-A385))^(1/(1+$K$49))*($K$49^(1/(1+$K$49))),IF(J386/A386&gt;D$10,IF(MAX(J$58:J385)&lt;0.99*$B$10*(A385^$K$49*(K385-A385))^(1/(1+$K$49))*($K$49^(1/(1+$K$49))),MAX(K$58:K385),((J386/$B$10)^(1+$K$49)/(A386^($K$49)*$K$49))+A386),MAX(K$58:K385)),((J386/$B$10)^(1+$K$49)/(A386^($K$49)*$K$49))+A386)</f>
        <v>1026.5768811185599</v>
      </c>
      <c r="L386" s="33">
        <f>IF(K386&lt;K385,AE385*(MAX(Z$58:Z385)-J385/A385)/(J385/A385/D$10-1)/(1+1*(MAX(Z$58:Z385)-J385/A385)/(J385/A385/D$10-1))+B$3-B$4,AE385*(J386/A386/B$10)/(C$27+J386/A386/B$10))</f>
        <v>-2.4773659160221579E-2</v>
      </c>
      <c r="M386" s="45">
        <f t="shared" si="166"/>
        <v>-1.0739902734557105E-2</v>
      </c>
      <c r="N386" s="46">
        <f t="shared" si="167"/>
        <v>1.2794090163643987E-2</v>
      </c>
      <c r="O386" s="37"/>
      <c r="P386" s="37">
        <f t="shared" si="168"/>
        <v>4.0156757648730172E-3</v>
      </c>
      <c r="Q386" s="47">
        <f t="shared" si="149"/>
        <v>2.0541874290868813E-3</v>
      </c>
      <c r="R386" s="6">
        <f t="shared" si="169"/>
        <v>1.60323868811253</v>
      </c>
      <c r="S386" s="6">
        <f t="shared" si="150"/>
        <v>1.5874718919812749</v>
      </c>
      <c r="T386" s="6">
        <f t="shared" si="170"/>
        <v>5.9702265278280663E-3</v>
      </c>
      <c r="U386" s="48">
        <f t="shared" si="171"/>
        <v>2.1266349902985402E-2</v>
      </c>
      <c r="V386" s="6">
        <f t="shared" si="172"/>
        <v>2.4414698319329933E-2</v>
      </c>
      <c r="W386" s="6">
        <f t="shared" si="173"/>
        <v>2.6404773828605954E-2</v>
      </c>
      <c r="X386" s="30">
        <f t="shared" si="151"/>
        <v>857.54691396507849</v>
      </c>
      <c r="Y386">
        <f t="shared" si="152"/>
        <v>679.41698282612799</v>
      </c>
      <c r="Z386" s="49">
        <f t="shared" si="153"/>
        <v>1.159713537250638</v>
      </c>
      <c r="AA386" s="46">
        <f t="shared" si="154"/>
        <v>1.6483878498658744</v>
      </c>
      <c r="AB386" s="46">
        <f t="shared" si="155"/>
        <v>-4.514916175334438E-2</v>
      </c>
      <c r="AC386" s="51">
        <f>IF(R$58&gt;=AA$58,B$10,IF(K386&lt;K385,(Z386-D$10)*(1+1.25*(D$10-Z386)/MAX(Z$58:Z386)*B$10)+D$10,B$10))</f>
        <v>1.3370827491589099</v>
      </c>
      <c r="AD386" s="36">
        <f t="shared" si="156"/>
        <v>1.1513472472800343</v>
      </c>
      <c r="AE386" s="50">
        <f t="shared" si="157"/>
        <v>-0.19705839155013222</v>
      </c>
      <c r="AF386" s="46">
        <f t="shared" si="158"/>
        <v>2.6404773828605954E-2</v>
      </c>
      <c r="AG386" s="50">
        <f t="shared" si="159"/>
        <v>857.54691396507849</v>
      </c>
      <c r="AH386" s="6">
        <f t="shared" si="160"/>
        <v>5.9702265278280663E-3</v>
      </c>
      <c r="AI386" s="6"/>
      <c r="AJ386" s="6"/>
    </row>
    <row r="387" spans="1:36">
      <c r="A387" s="6">
        <f>IF(J386/A386&lt;=0.99*$B$10,IF(A386&gt;A385,IF(D$5&gt;0,$A386+($D$7-$D$3)/401,IF(J386/A386&gt;1.01*D$10,A386-($D$7-$D$3)/401,A386)),IF(D$5&lt;0,$A386+($D$7-$D$3)/401,IF(J386/A386&gt;1.01*D$10,A386-($D$7-$D$3)/401,A386))),IF(K386&gt;$B$6,IF(B$10&gt;D$10,IF(J386/A386&gt;1.01*D$10,A386-($D$7-$D$3)/401,A386),A386),IF(MAX(J$58:J386)&lt;0.99*$B$10*(A386^$K$49*(K386-A386))^(1/(1+$K$49))*($K$49^(1/(1+$K$49))),$A386+($D$7-$D$3)/401,IF(J386/A386&gt;1.01*$D$10,$A386-($D$7-$D$3)/401,A386))))</f>
        <v>586.721789276805</v>
      </c>
      <c r="B387" s="6">
        <f t="shared" si="145"/>
        <v>860.16536783041499</v>
      </c>
      <c r="C387" s="6">
        <f t="shared" si="161"/>
        <v>0.49708557535249703</v>
      </c>
      <c r="D387" s="6">
        <f t="shared" si="162"/>
        <v>10595.128511898698</v>
      </c>
      <c r="E387" s="33">
        <f t="shared" si="146"/>
        <v>1.8045734595722215E-2</v>
      </c>
      <c r="F387" s="6">
        <f t="shared" si="147"/>
        <v>89350.160603924494</v>
      </c>
      <c r="G387" s="6">
        <f t="shared" si="148"/>
        <v>5249301.3572318982</v>
      </c>
      <c r="H387" s="33">
        <f t="shared" si="163"/>
        <v>3.5889754154191282E-3</v>
      </c>
      <c r="I387" s="33">
        <f t="shared" si="164"/>
        <v>8.0281207795763674E-4</v>
      </c>
      <c r="J387" s="6">
        <f t="shared" si="165"/>
        <v>681.15289147632348</v>
      </c>
      <c r="K387" s="38">
        <f>IF(J387&lt;$B$10*(A386^$K$49*(MAX(K$58:K386)-A386))^(1/(1+$K$49))*($K$49^(1/(1+$K$49))),IF(J387/A387&gt;D$10,IF(MAX(J$58:J386)&lt;0.99*$B$10*(A386^$K$49*(K386-A386))^(1/(1+$K$49))*($K$49^(1/(1+$K$49))),MAX(K$58:K386),((J387/$B$10)^(1+$K$49)/(A387^($K$49)*$K$49))+A387),MAX(K$58:K386)),((J387/$B$10)^(1+$K$49)/(A387^($K$49)*$K$49))+A387)</f>
        <v>1029.0457041235229</v>
      </c>
      <c r="L387" s="33">
        <f>IF(K387&lt;K386,AE386*(MAX(Z$58:Z386)-J386/A386)/(J386/A386/D$10-1)/(1+1*(MAX(Z$58:Z386)-J386/A386)/(J386/A386/D$10-1))+B$3-B$4,AE386*(J387/A387/B$10)/(C$27+J387/A387/B$10))</f>
        <v>-2.4911608134611834E-2</v>
      </c>
      <c r="M387" s="45">
        <f t="shared" si="166"/>
        <v>-1.0799740908835689E-2</v>
      </c>
      <c r="N387" s="46">
        <f t="shared" si="167"/>
        <v>1.2819071168849854E-2</v>
      </c>
      <c r="O387" s="37"/>
      <c r="P387" s="37">
        <f t="shared" si="168"/>
        <v>4.024608117455304E-3</v>
      </c>
      <c r="Q387" s="47">
        <f t="shared" si="149"/>
        <v>2.0193302600141644E-3</v>
      </c>
      <c r="R387" s="6">
        <f t="shared" si="169"/>
        <v>1.6032802517813096</v>
      </c>
      <c r="S387" s="6">
        <f t="shared" si="150"/>
        <v>1.5875123693041271</v>
      </c>
      <c r="T387" s="6">
        <f t="shared" si="170"/>
        <v>5.9447285501588966E-3</v>
      </c>
      <c r="U387" s="48">
        <f t="shared" si="171"/>
        <v>2.139817774365662E-2</v>
      </c>
      <c r="V387" s="6">
        <f t="shared" si="172"/>
        <v>2.4550573924513628E-2</v>
      </c>
      <c r="W387" s="6">
        <f t="shared" si="173"/>
        <v>2.6532150107899926E-2</v>
      </c>
      <c r="X387" s="30">
        <f t="shared" si="151"/>
        <v>860.16536783041499</v>
      </c>
      <c r="Y387">
        <f t="shared" si="152"/>
        <v>681.15289147632348</v>
      </c>
      <c r="Z387" s="49">
        <f t="shared" si="153"/>
        <v>1.1609469836051505</v>
      </c>
      <c r="AA387" s="46">
        <f t="shared" si="154"/>
        <v>1.6483476048003931</v>
      </c>
      <c r="AB387" s="46">
        <f t="shared" si="155"/>
        <v>-4.5067353019083489E-2</v>
      </c>
      <c r="AC387" s="51">
        <f>IF(R$58&gt;=AA$58,B$10,IF(K387&lt;K386,(Z387-D$10)*(1+1.25*(D$10-Z387)/MAX(Z$58:Z387)*B$10)+D$10,B$10))</f>
        <v>1.3370827491589099</v>
      </c>
      <c r="AD387" s="36">
        <f t="shared" si="156"/>
        <v>1.150305378969436</v>
      </c>
      <c r="AE387" s="50">
        <f t="shared" si="157"/>
        <v>-0.19797293874660882</v>
      </c>
      <c r="AF387" s="46">
        <f t="shared" si="158"/>
        <v>2.6532150107899926E-2</v>
      </c>
      <c r="AG387" s="50">
        <f t="shared" si="159"/>
        <v>860.16536783041499</v>
      </c>
      <c r="AH387" s="6">
        <f t="shared" si="160"/>
        <v>5.9447285501588966E-3</v>
      </c>
      <c r="AI387" s="6"/>
      <c r="AJ387" s="6"/>
    </row>
    <row r="388" spans="1:36">
      <c r="A388" s="6">
        <f>IF(J387/A387&lt;=0.99*$B$10,IF(A387&gt;A386,IF(D$5&gt;0,$A387+($D$7-$D$3)/401,IF(J387/A387&gt;1.01*D$10,A387-($D$7-$D$3)/401,A387)),IF(D$5&lt;0,$A387+($D$7-$D$3)/401,IF(J387/A387&gt;1.01*D$10,A387-($D$7-$D$3)/401,A387))),IF(K387&gt;$B$6,IF(B$10&gt;D$10,IF(J387/A387&gt;1.01*D$10,A387-($D$7-$D$3)/401,A387),A387),IF(MAX(J$58:J387)&lt;0.99*$B$10*(A387^$K$49*(K387-A387))^(1/(1+$K$49))*($K$49^(1/(1+$K$49))),$A387+($D$7-$D$3)/401,IF(J387/A387&gt;1.01*$D$10,$A387-($D$7-$D$3)/401,A387))))</f>
        <v>587.59460723191717</v>
      </c>
      <c r="B388" s="6">
        <f t="shared" si="145"/>
        <v>862.7838216957515</v>
      </c>
      <c r="C388" s="6">
        <f t="shared" si="161"/>
        <v>0.49772082276804241</v>
      </c>
      <c r="D388" s="6">
        <f t="shared" si="162"/>
        <v>10645.804909121562</v>
      </c>
      <c r="E388" s="33">
        <f t="shared" si="146"/>
        <v>1.8045269780022622E-2</v>
      </c>
      <c r="F388" s="6">
        <f t="shared" si="147"/>
        <v>89482.980727528513</v>
      </c>
      <c r="G388" s="6">
        <f t="shared" si="148"/>
        <v>5255973.1776807746</v>
      </c>
      <c r="H388" s="33">
        <f t="shared" si="163"/>
        <v>3.5954491040983126E-3</v>
      </c>
      <c r="I388" s="33">
        <f t="shared" si="164"/>
        <v>8.0603005521938202E-4</v>
      </c>
      <c r="J388" s="6">
        <f t="shared" si="165"/>
        <v>682.88816684587823</v>
      </c>
      <c r="K388" s="38">
        <f>IF(J388&lt;$B$10*(A387^$K$49*(MAX(K$58:K387)-A387))^(1/(1+$K$49))*($K$49^(1/(1+$K$49))),IF(J388/A388&gt;D$10,IF(MAX(J$58:J387)&lt;0.99*$B$10*(A387^$K$49*(K387-A387))^(1/(1+$K$49))*($K$49^(1/(1+$K$49))),MAX(K$58:K387),((J388/$B$10)^(1+$K$49)/(A388^($K$49)*$K$49))+A388),MAX(K$58:K387)),((J388/$B$10)^(1+$K$49)/(A388^($K$49)*$K$49))+A388)</f>
        <v>1031.5146994049082</v>
      </c>
      <c r="L388" s="33">
        <f>IF(K388&lt;K387,AE387*(MAX(Z$58:Z387)-J387/A387)/(J387/A387/D$10-1)/(1+1*(MAX(Z$58:Z387)-J387/A387)/(J387/A387/D$10-1))+B$3-B$4,AE387*(J388/A388/B$10)/(C$27+J388/A388/B$10))</f>
        <v>-2.5050359085978635E-2</v>
      </c>
      <c r="M388" s="45">
        <f t="shared" si="166"/>
        <v>-1.0859772362681333E-2</v>
      </c>
      <c r="N388" s="46">
        <f t="shared" si="167"/>
        <v>1.2843994049909237E-2</v>
      </c>
      <c r="O388" s="37"/>
      <c r="P388" s="37">
        <f t="shared" si="168"/>
        <v>4.0335271919845241E-3</v>
      </c>
      <c r="Q388" s="47">
        <f t="shared" si="149"/>
        <v>1.9842216872279043E-3</v>
      </c>
      <c r="R388" s="6">
        <f t="shared" si="169"/>
        <v>1.6033222408866692</v>
      </c>
      <c r="S388" s="6">
        <f t="shared" si="150"/>
        <v>1.5875532609439611</v>
      </c>
      <c r="T388" s="6">
        <f t="shared" si="170"/>
        <v>5.918970237578358E-3</v>
      </c>
      <c r="U388" s="48">
        <f t="shared" si="171"/>
        <v>2.1530697770935865E-2</v>
      </c>
      <c r="V388" s="6">
        <f t="shared" si="172"/>
        <v>2.4687117467526998E-2</v>
      </c>
      <c r="W388" s="6">
        <f t="shared" si="173"/>
        <v>2.6660107546719783E-2</v>
      </c>
      <c r="X388" s="30">
        <f t="shared" si="151"/>
        <v>862.7838216957515</v>
      </c>
      <c r="Y388">
        <f t="shared" si="152"/>
        <v>682.88816684587823</v>
      </c>
      <c r="Z388" s="49">
        <f t="shared" si="153"/>
        <v>1.1621756878656133</v>
      </c>
      <c r="AA388" s="46">
        <f t="shared" si="154"/>
        <v>1.6483074205401089</v>
      </c>
      <c r="AB388" s="46">
        <f t="shared" si="155"/>
        <v>-4.4985179653439733E-2</v>
      </c>
      <c r="AC388" s="51">
        <f>IF(R$58&gt;=AA$58,B$10,IF(K388&lt;K387,(Z388-D$10)*(1+1.25*(D$10-Z388)/MAX(Z$58:Z388)*B$10)+D$10,B$10))</f>
        <v>1.3370827491589099</v>
      </c>
      <c r="AD388" s="36">
        <f t="shared" si="156"/>
        <v>1.1492683074877788</v>
      </c>
      <c r="AE388" s="50">
        <f t="shared" si="157"/>
        <v>-0.19889295276910338</v>
      </c>
      <c r="AF388" s="46">
        <f t="shared" si="158"/>
        <v>2.6660107546719783E-2</v>
      </c>
      <c r="AG388" s="50">
        <f t="shared" si="159"/>
        <v>862.7838216957515</v>
      </c>
      <c r="AH388" s="6">
        <f t="shared" si="160"/>
        <v>5.918970237578358E-3</v>
      </c>
      <c r="AI388" s="6"/>
      <c r="AJ388" s="6"/>
    </row>
    <row r="389" spans="1:36">
      <c r="A389" s="6">
        <f>IF(J388/A388&lt;=0.99*$B$10,IF(A388&gt;A387,IF(D$5&gt;0,$A388+($D$7-$D$3)/401,IF(J388/A388&gt;1.01*D$10,A388-($D$7-$D$3)/401,A388)),IF(D$5&lt;0,$A388+($D$7-$D$3)/401,IF(J388/A388&gt;1.01*D$10,A388-($D$7-$D$3)/401,A388))),IF(K388&gt;$B$6,IF(B$10&gt;D$10,IF(J388/A388&gt;1.01*D$10,A388-($D$7-$D$3)/401,A388),A388),IF(MAX(J$58:J388)&lt;0.99*$B$10*(A388^$K$49*(K388-A388))^(1/(1+$K$49))*($K$49^(1/(1+$K$49))),$A388+($D$7-$D$3)/401,IF(J388/A388&gt;1.01*$D$10,$A388-($D$7-$D$3)/401,A388))))</f>
        <v>588.46742518702933</v>
      </c>
      <c r="B389" s="6">
        <f t="shared" si="145"/>
        <v>865.402275561088</v>
      </c>
      <c r="C389" s="6">
        <f t="shared" si="161"/>
        <v>0.49835272789612095</v>
      </c>
      <c r="D389" s="6">
        <f t="shared" si="162"/>
        <v>10696.516772013378</v>
      </c>
      <c r="E389" s="33">
        <f t="shared" si="146"/>
        <v>1.8044800265864195E-2</v>
      </c>
      <c r="F389" s="6">
        <f t="shared" si="147"/>
        <v>89615.800851132546</v>
      </c>
      <c r="G389" s="6">
        <f t="shared" si="148"/>
        <v>5262644.9981296519</v>
      </c>
      <c r="H389" s="33">
        <f t="shared" si="163"/>
        <v>3.6019108423102765E-3</v>
      </c>
      <c r="I389" s="33">
        <f t="shared" si="164"/>
        <v>8.0924619687875235E-4</v>
      </c>
      <c r="J389" s="6">
        <f t="shared" si="165"/>
        <v>684.62281363354077</v>
      </c>
      <c r="K389" s="38">
        <f>IF(J389&lt;$B$10*(A388^$K$49*(MAX(K$58:K388)-A388))^(1/(1+$K$49))*($K$49^(1/(1+$K$49))),IF(J389/A389&gt;D$10,IF(MAX(J$58:J388)&lt;0.99*$B$10*(A388^$K$49*(K388-A388))^(1/(1+$K$49))*($K$49^(1/(1+$K$49))),MAX(K$58:K388),((J389/$B$10)^(1+$K$49)/(A389^($K$49)*$K$49))+A389),MAX(K$58:K388)),((J389/$B$10)^(1+$K$49)/(A389^($K$49)*$K$49))+A389)</f>
        <v>1033.9838660442999</v>
      </c>
      <c r="L389" s="33">
        <f>IF(K389&lt;K388,AE388*(MAX(Z$58:Z388)-J388/A388)/(J388/A388/D$10-1)/(1+1*(MAX(Z$58:Z388)-J388/A388)/(J388/A388/D$10-1))+B$3-B$4,AE388*(J389/A389/B$10)/(C$27+J389/A389/B$10))</f>
        <v>-2.5189920835749592E-2</v>
      </c>
      <c r="M389" s="45">
        <f t="shared" si="166"/>
        <v>-1.0919998124361322E-2</v>
      </c>
      <c r="N389" s="46">
        <f t="shared" si="167"/>
        <v>1.2868859071342054E-2</v>
      </c>
      <c r="O389" s="37"/>
      <c r="P389" s="37">
        <f t="shared" si="168"/>
        <v>4.0424330278780642E-3</v>
      </c>
      <c r="Q389" s="47">
        <f t="shared" si="149"/>
        <v>1.9488609469807319E-3</v>
      </c>
      <c r="R389" s="6">
        <f t="shared" si="169"/>
        <v>1.6033646566231998</v>
      </c>
      <c r="S389" s="6">
        <f t="shared" si="150"/>
        <v>1.5875945680641448</v>
      </c>
      <c r="T389" s="6">
        <f t="shared" si="170"/>
        <v>5.8929508773465471E-3</v>
      </c>
      <c r="U389" s="48">
        <f t="shared" si="171"/>
        <v>2.1663916865970502E-2</v>
      </c>
      <c r="V389" s="6">
        <f t="shared" si="172"/>
        <v>2.4824335758598458E-2</v>
      </c>
      <c r="W389" s="6">
        <f t="shared" si="173"/>
        <v>2.6788652717713975E-2</v>
      </c>
      <c r="X389" s="30">
        <f t="shared" si="151"/>
        <v>865.402275561088</v>
      </c>
      <c r="Y389">
        <f t="shared" si="152"/>
        <v>684.62281363354077</v>
      </c>
      <c r="Z389" s="49">
        <f t="shared" si="153"/>
        <v>1.1633996791172441</v>
      </c>
      <c r="AA389" s="46">
        <f t="shared" si="154"/>
        <v>1.648267296903037</v>
      </c>
      <c r="AB389" s="46">
        <f t="shared" si="155"/>
        <v>-4.4902640279837147E-2</v>
      </c>
      <c r="AC389" s="51">
        <f>IF(R$58&gt;=AA$58,B$10,IF(K389&lt;K388,(Z389-D$10)*(1+1.25*(D$10-Z389)/MAX(Z$58:Z389)*B$10)+D$10,B$10))</f>
        <v>1.3370827491589099</v>
      </c>
      <c r="AD389" s="36">
        <f t="shared" si="156"/>
        <v>1.148236000003136</v>
      </c>
      <c r="AE389" s="50">
        <f t="shared" si="157"/>
        <v>-0.19981849479267072</v>
      </c>
      <c r="AF389" s="46">
        <f t="shared" si="158"/>
        <v>2.6788652717713975E-2</v>
      </c>
      <c r="AG389" s="50">
        <f t="shared" si="159"/>
        <v>865.402275561088</v>
      </c>
      <c r="AH389" s="6">
        <f t="shared" si="160"/>
        <v>5.8929508773465471E-3</v>
      </c>
      <c r="AI389" s="6"/>
      <c r="AJ389" s="6"/>
    </row>
    <row r="390" spans="1:36">
      <c r="A390" s="6">
        <f>IF(J389/A389&lt;=0.99*$B$10,IF(A389&gt;A388,IF(D$5&gt;0,$A389+($D$7-$D$3)/401,IF(J389/A389&gt;1.01*D$10,A389-($D$7-$D$3)/401,A389)),IF(D$5&lt;0,$A389+($D$7-$D$3)/401,IF(J389/A389&gt;1.01*D$10,A389-($D$7-$D$3)/401,A389))),IF(K389&gt;$B$6,IF(B$10&gt;D$10,IF(J389/A389&gt;1.01*D$10,A389-($D$7-$D$3)/401,A389),A389),IF(MAX(J$58:J389)&lt;0.99*$B$10*(A389^$K$49*(K389-A389))^(1/(1+$K$49))*($K$49^(1/(1+$K$49))),$A389+($D$7-$D$3)/401,IF(J389/A389&gt;1.01*$D$10,$A389-($D$7-$D$3)/401,A389))))</f>
        <v>589.3402431421415</v>
      </c>
      <c r="B390" s="6">
        <f t="shared" si="145"/>
        <v>868.02072942642451</v>
      </c>
      <c r="C390" s="6">
        <f t="shared" si="161"/>
        <v>0.49898131798486295</v>
      </c>
      <c r="D390" s="6">
        <f t="shared" si="162"/>
        <v>10747.263861950256</v>
      </c>
      <c r="E390" s="33">
        <f t="shared" si="146"/>
        <v>1.8044326040467649E-2</v>
      </c>
      <c r="F390" s="6">
        <f t="shared" si="147"/>
        <v>89748.620974736565</v>
      </c>
      <c r="G390" s="6">
        <f t="shared" si="148"/>
        <v>5269316.818578531</v>
      </c>
      <c r="H390" s="33">
        <f t="shared" si="163"/>
        <v>3.6083606827886998E-3</v>
      </c>
      <c r="I390" s="33">
        <f t="shared" si="164"/>
        <v>8.1246049247566949E-4</v>
      </c>
      <c r="J390" s="6">
        <f t="shared" si="165"/>
        <v>686.3568364930486</v>
      </c>
      <c r="K390" s="38">
        <f>IF(J390&lt;$B$10*(A389^$K$49*(MAX(K$58:K389)-A389))^(1/(1+$K$49))*($K$49^(1/(1+$K$49))),IF(J390/A390&gt;D$10,IF(MAX(J$58:J389)&lt;0.99*$B$10*(A389^$K$49*(K389-A389))^(1/(1+$K$49))*($K$49^(1/(1+$K$49))),MAX(K$58:K389),((J390/$B$10)^(1+$K$49)/(A390^($K$49)*$K$49))+A390),MAX(K$58:K389)),((J390/$B$10)^(1+$K$49)/(A390^($K$49)*$K$49))+A390)</f>
        <v>1036.453203134228</v>
      </c>
      <c r="L390" s="33">
        <f>IF(K390&lt;K389,AE389*(MAX(Z$58:Z389)-J389/A389)/(J389/A389/D$10-1)/(1+1*(MAX(Z$58:Z389)-J389/A389)/(J389/A389/D$10-1))+B$3-B$4,AE389*(J390/A390/B$10)/(C$27+J390/A390/B$10))</f>
        <v>-2.5330302346393975E-2</v>
      </c>
      <c r="M390" s="45">
        <f t="shared" si="166"/>
        <v>-1.0980419236419426E-2</v>
      </c>
      <c r="N390" s="46">
        <f t="shared" si="167"/>
        <v>1.2893666495936167E-2</v>
      </c>
      <c r="O390" s="37"/>
      <c r="P390" s="37">
        <f t="shared" si="168"/>
        <v>4.0513256643780488E-3</v>
      </c>
      <c r="Q390" s="47">
        <f t="shared" si="149"/>
        <v>1.9132472595167413E-3</v>
      </c>
      <c r="R390" s="6">
        <f t="shared" si="169"/>
        <v>1.6034075002119033</v>
      </c>
      <c r="S390" s="6">
        <f t="shared" si="150"/>
        <v>1.5876362918537672</v>
      </c>
      <c r="T390" s="6">
        <f t="shared" si="170"/>
        <v>5.866669740800903E-3</v>
      </c>
      <c r="U390" s="48">
        <f t="shared" si="171"/>
        <v>2.1797842019839263E-2</v>
      </c>
      <c r="V390" s="6">
        <f t="shared" si="172"/>
        <v>2.4962235715532369E-2</v>
      </c>
      <c r="W390" s="6">
        <f t="shared" si="173"/>
        <v>2.6917792295799336E-2</v>
      </c>
      <c r="X390" s="30">
        <f t="shared" si="151"/>
        <v>868.02072942642451</v>
      </c>
      <c r="Y390">
        <f t="shared" si="152"/>
        <v>686.3568364930486</v>
      </c>
      <c r="Z390" s="49">
        <f t="shared" si="153"/>
        <v>1.164618986196583</v>
      </c>
      <c r="AA390" s="46">
        <f t="shared" si="154"/>
        <v>1.6482272337080057</v>
      </c>
      <c r="AB390" s="46">
        <f t="shared" si="155"/>
        <v>-4.4819733496102465E-2</v>
      </c>
      <c r="AC390" s="51">
        <f>IF(R$58&gt;=AA$58,B$10,IF(K390&lt;K389,(Z390-D$10)*(1+1.25*(D$10-Z390)/MAX(Z$58:Z390)*B$10)+D$10,B$10))</f>
        <v>1.3370827491589099</v>
      </c>
      <c r="AD390" s="36">
        <f t="shared" si="156"/>
        <v>1.1472084239760185</v>
      </c>
      <c r="AE390" s="50">
        <f t="shared" si="157"/>
        <v>-0.20074962698130192</v>
      </c>
      <c r="AF390" s="46">
        <f t="shared" si="158"/>
        <v>2.6917792295799336E-2</v>
      </c>
      <c r="AG390" s="50">
        <f t="shared" si="159"/>
        <v>868.02072942642451</v>
      </c>
      <c r="AH390" s="6">
        <f t="shared" si="160"/>
        <v>5.866669740800903E-3</v>
      </c>
      <c r="AI390" s="6"/>
      <c r="AJ390" s="6"/>
    </row>
    <row r="391" spans="1:36">
      <c r="A391" s="6">
        <f>IF(J390/A390&lt;=0.99*$B$10,IF(A390&gt;A389,IF(D$5&gt;0,$A390+($D$7-$D$3)/401,IF(J390/A390&gt;1.01*D$10,A390-($D$7-$D$3)/401,A390)),IF(D$5&lt;0,$A390+($D$7-$D$3)/401,IF(J390/A390&gt;1.01*D$10,A390-($D$7-$D$3)/401,A390))),IF(K390&gt;$B$6,IF(B$10&gt;D$10,IF(J390/A390&gt;1.01*D$10,A390-($D$7-$D$3)/401,A390),A390),IF(MAX(J$58:J390)&lt;0.99*$B$10*(A390^$K$49*(K390-A390))^(1/(1+$K$49))*($K$49^(1/(1+$K$49))),$A390+($D$7-$D$3)/401,IF(J390/A390&gt;1.01*$D$10,$A390-($D$7-$D$3)/401,A390))))</f>
        <v>590.21306109725367</v>
      </c>
      <c r="B391" s="6">
        <f t="shared" si="145"/>
        <v>870.63918329176101</v>
      </c>
      <c r="C391" s="6">
        <f t="shared" si="161"/>
        <v>0.49960662001204525</v>
      </c>
      <c r="D391" s="6">
        <f t="shared" si="162"/>
        <v>10798.045942770652</v>
      </c>
      <c r="E391" s="33">
        <f t="shared" si="146"/>
        <v>1.8043847090768051E-2</v>
      </c>
      <c r="F391" s="6">
        <f t="shared" si="147"/>
        <v>89881.441098340598</v>
      </c>
      <c r="G391" s="6">
        <f t="shared" si="148"/>
        <v>5275988.6390274065</v>
      </c>
      <c r="H391" s="33">
        <f t="shared" si="163"/>
        <v>3.6147986778680709E-3</v>
      </c>
      <c r="I391" s="33">
        <f t="shared" si="164"/>
        <v>8.1567293174555412E-4</v>
      </c>
      <c r="J391" s="6">
        <f t="shared" si="165"/>
        <v>688.09024003369564</v>
      </c>
      <c r="K391" s="38">
        <f>IF(J391&lt;$B$10*(A390^$K$49*(MAX(K$58:K390)-A390))^(1/(1+$K$49))*($K$49^(1/(1+$K$49))),IF(J391/A391&gt;D$10,IF(MAX(J$58:J390)&lt;0.99*$B$10*(A390^$K$49*(K390-A390))^(1/(1+$K$49))*($K$49^(1/(1+$K$49))),MAX(K$58:K390),((J391/$B$10)^(1+$K$49)/(A391^($K$49)*$K$49))+A391),MAX(K$58:K390)),((J391/$B$10)^(1+$K$49)/(A391^($K$49)*$K$49))+A391)</f>
        <v>1038.9227097780333</v>
      </c>
      <c r="L391" s="33">
        <f>IF(K391&lt;K390,AE390*(MAX(Z$58:Z390)-J390/A390)/(J390/A390/D$10-1)/(1+1*(MAX(Z$58:Z390)-J390/A390)/(J390/A390/D$10-1))+B$3-B$4,AE390*(J391/A391/B$10)/(C$27+J391/A391/B$10))</f>
        <v>-2.5471512724362839E-2</v>
      </c>
      <c r="M391" s="45">
        <f t="shared" si="166"/>
        <v>-1.1041036755885881E-2</v>
      </c>
      <c r="N391" s="46">
        <f t="shared" si="167"/>
        <v>1.2918416584761797E-2</v>
      </c>
      <c r="O391" s="37"/>
      <c r="P391" s="37">
        <f t="shared" si="168"/>
        <v>4.0602051405523787E-3</v>
      </c>
      <c r="Q391" s="47">
        <f t="shared" si="149"/>
        <v>1.877379828875916E-3</v>
      </c>
      <c r="R391" s="6">
        <f t="shared" si="169"/>
        <v>1.6034507729005103</v>
      </c>
      <c r="S391" s="6">
        <f t="shared" si="150"/>
        <v>1.5876784335279472</v>
      </c>
      <c r="T391" s="6">
        <f t="shared" si="170"/>
        <v>5.8401260831657939E-3</v>
      </c>
      <c r="U391" s="48">
        <f t="shared" si="171"/>
        <v>2.1932480335802099E-2</v>
      </c>
      <c r="V391" s="6">
        <f t="shared" si="172"/>
        <v>2.5100824365923112E-2</v>
      </c>
      <c r="W391" s="6">
        <f t="shared" si="173"/>
        <v>2.7047533060311709E-2</v>
      </c>
      <c r="X391" s="30">
        <f t="shared" si="151"/>
        <v>870.63918329176101</v>
      </c>
      <c r="Y391">
        <f t="shared" si="152"/>
        <v>688.09024003369564</v>
      </c>
      <c r="Z391" s="49">
        <f t="shared" si="153"/>
        <v>1.1658336376942937</v>
      </c>
      <c r="AA391" s="46">
        <f t="shared" si="154"/>
        <v>1.648187230774653</v>
      </c>
      <c r="AB391" s="46">
        <f t="shared" si="155"/>
        <v>-4.473645787414271E-2</v>
      </c>
      <c r="AC391" s="51">
        <f>IF(R$58&gt;=AA$58,B$10,IF(K391&lt;K390,(Z391-D$10)*(1+1.25*(D$10-Z391)/MAX(Z$58:Z391)*B$10)+D$10,B$10))</f>
        <v>1.3370827491589099</v>
      </c>
      <c r="AD391" s="36">
        <f t="shared" si="156"/>
        <v>1.1461855471562008</v>
      </c>
      <c r="AE391" s="50">
        <f t="shared" si="157"/>
        <v>-0.2016864125086299</v>
      </c>
      <c r="AF391" s="46">
        <f t="shared" si="158"/>
        <v>2.7047533060311709E-2</v>
      </c>
      <c r="AG391" s="50">
        <f t="shared" si="159"/>
        <v>870.63918329176101</v>
      </c>
      <c r="AH391" s="6">
        <f t="shared" si="160"/>
        <v>5.8401260831657939E-3</v>
      </c>
      <c r="AI391" s="6"/>
      <c r="AJ391" s="6"/>
    </row>
    <row r="392" spans="1:36">
      <c r="A392" s="6">
        <f>IF(J391/A391&lt;=0.99*$B$10,IF(A391&gt;A390,IF(D$5&gt;0,$A391+($D$7-$D$3)/401,IF(J391/A391&gt;1.01*D$10,A391-($D$7-$D$3)/401,A391)),IF(D$5&lt;0,$A391+($D$7-$D$3)/401,IF(J391/A391&gt;1.01*D$10,A391-($D$7-$D$3)/401,A391))),IF(K391&gt;$B$6,IF(B$10&gt;D$10,IF(J391/A391&gt;1.01*D$10,A391-($D$7-$D$3)/401,A391),A391),IF(MAX(J$58:J391)&lt;0.99*$B$10*(A391^$K$49*(K391-A391))^(1/(1+$K$49))*($K$49^(1/(1+$K$49))),$A391+($D$7-$D$3)/401,IF(J391/A391&gt;1.01*$D$10,$A391-($D$7-$D$3)/401,A391))))</f>
        <v>591.08587905236584</v>
      </c>
      <c r="B392" s="6">
        <f t="shared" si="145"/>
        <v>873.25763715709752</v>
      </c>
      <c r="C392" s="6">
        <f t="shared" si="161"/>
        <v>0.50022866068788396</v>
      </c>
      <c r="D392" s="6">
        <f t="shared" si="162"/>
        <v>10848.862780745698</v>
      </c>
      <c r="E392" s="33">
        <f t="shared" si="146"/>
        <v>1.8043363403411339E-2</v>
      </c>
      <c r="F392" s="6">
        <f t="shared" si="147"/>
        <v>90014.261221944616</v>
      </c>
      <c r="G392" s="6">
        <f t="shared" si="148"/>
        <v>5282660.4594762847</v>
      </c>
      <c r="H392" s="33">
        <f t="shared" si="163"/>
        <v>3.6212248794881192E-3</v>
      </c>
      <c r="I392" s="33">
        <f t="shared" si="164"/>
        <v>8.188835046164624E-4</v>
      </c>
      <c r="J392" s="6">
        <f t="shared" si="165"/>
        <v>689.82302882089095</v>
      </c>
      <c r="K392" s="38">
        <f>IF(J392&lt;$B$10*(A391^$K$49*(MAX(K$58:K391)-A391))^(1/(1+$K$49))*($K$49^(1/(1+$K$49))),IF(J392/A392&gt;D$10,IF(MAX(J$58:J391)&lt;0.99*$B$10*(A391^$K$49*(K391-A391))^(1/(1+$K$49))*($K$49^(1/(1+$K$49))),MAX(K$58:K391),((J392/$B$10)^(1+$K$49)/(A392^($K$49)*$K$49))+A392),MAX(K$58:K391)),((J392/$B$10)^(1+$K$49)/(A392^($K$49)*$K$49))+A392)</f>
        <v>1041.392385089732</v>
      </c>
      <c r="L392" s="33">
        <f>IF(K392&lt;K391,AE391*(MAX(Z$58:Z391)-J391/A391)/(J391/A391/D$10-1)/(1+1*(MAX(Z$58:Z391)-J391/A391)/(J391/A391/D$10-1))+B$3-B$4,AE391*(J392/A392/B$10)/(C$27+J392/A392/B$10))</f>
        <v>-2.5613561223104573E-2</v>
      </c>
      <c r="M392" s="45">
        <f t="shared" si="166"/>
        <v>-1.1101851754492046E-2</v>
      </c>
      <c r="N392" s="46">
        <f t="shared" si="167"/>
        <v>1.2943109597185762E-2</v>
      </c>
      <c r="O392" s="37"/>
      <c r="P392" s="37">
        <f t="shared" si="168"/>
        <v>4.0690714952957589E-3</v>
      </c>
      <c r="Q392" s="47">
        <f t="shared" si="149"/>
        <v>1.8412578426937158E-3</v>
      </c>
      <c r="R392" s="6">
        <f t="shared" si="169"/>
        <v>1.6034944759638068</v>
      </c>
      <c r="S392" s="6">
        <f t="shared" si="150"/>
        <v>1.5877209943281514</v>
      </c>
      <c r="T392" s="6">
        <f t="shared" si="170"/>
        <v>5.8133191433564673E-3</v>
      </c>
      <c r="U392" s="48">
        <f t="shared" si="171"/>
        <v>2.2067839031609405E-2</v>
      </c>
      <c r="V392" s="6">
        <f t="shared" si="172"/>
        <v>2.5240108849427463E-2</v>
      </c>
      <c r="W392" s="6">
        <f t="shared" si="173"/>
        <v>2.7177881897212951E-2</v>
      </c>
      <c r="X392" s="30">
        <f t="shared" si="151"/>
        <v>873.25763715709752</v>
      </c>
      <c r="Y392">
        <f t="shared" si="152"/>
        <v>689.82302882089095</v>
      </c>
      <c r="Z392" s="49">
        <f t="shared" si="153"/>
        <v>1.167043661957923</v>
      </c>
      <c r="AA392" s="46">
        <f t="shared" si="154"/>
        <v>1.6481472879234189</v>
      </c>
      <c r="AB392" s="46">
        <f t="shared" si="155"/>
        <v>-4.4652811959612126E-2</v>
      </c>
      <c r="AC392" s="51">
        <f>IF(R$58&gt;=AA$58,B$10,IF(K392&lt;K391,(Z392-D$10)*(1+1.25*(D$10-Z392)/MAX(Z$58:Z392)*B$10)+D$10,B$10))</f>
        <v>1.3370827491589099</v>
      </c>
      <c r="AD392" s="36">
        <f t="shared" si="156"/>
        <v>1.1451673375795812</v>
      </c>
      <c r="AE392" s="50">
        <f t="shared" si="157"/>
        <v>-0.20262891557917395</v>
      </c>
      <c r="AF392" s="46">
        <f t="shared" si="158"/>
        <v>2.7177881897212951E-2</v>
      </c>
      <c r="AG392" s="50">
        <f t="shared" si="159"/>
        <v>873.25763715709752</v>
      </c>
      <c r="AH392" s="6">
        <f t="shared" si="160"/>
        <v>5.8133191433564673E-3</v>
      </c>
      <c r="AI392" s="6"/>
      <c r="AJ392" s="6"/>
    </row>
    <row r="393" spans="1:36">
      <c r="A393" s="6">
        <f>IF(J392/A392&lt;=0.99*$B$10,IF(A392&gt;A391,IF(D$5&gt;0,$A392+($D$7-$D$3)/401,IF(J392/A392&gt;1.01*D$10,A392-($D$7-$D$3)/401,A392)),IF(D$5&lt;0,$A392+($D$7-$D$3)/401,IF(J392/A392&gt;1.01*D$10,A392-($D$7-$D$3)/401,A392))),IF(K392&gt;$B$6,IF(B$10&gt;D$10,IF(J392/A392&gt;1.01*D$10,A392-($D$7-$D$3)/401,A392),A392),IF(MAX(J$58:J392)&lt;0.99*$B$10*(A392^$K$49*(K392-A392))^(1/(1+$K$49))*($K$49^(1/(1+$K$49))),$A392+($D$7-$D$3)/401,IF(J392/A392&gt;1.01*$D$10,$A392-($D$7-$D$3)/401,A392))))</f>
        <v>591.95869700747801</v>
      </c>
      <c r="B393" s="6">
        <f t="shared" si="145"/>
        <v>875.87609102243403</v>
      </c>
      <c r="C393" s="6">
        <f t="shared" si="161"/>
        <v>0.50084746645780676</v>
      </c>
      <c r="D393" s="6">
        <f t="shared" si="162"/>
        <v>10899.714144549947</v>
      </c>
      <c r="E393" s="33">
        <f t="shared" si="146"/>
        <v>1.8042874964750755E-2</v>
      </c>
      <c r="F393" s="6">
        <f t="shared" si="147"/>
        <v>90147.08134554865</v>
      </c>
      <c r="G393" s="6">
        <f t="shared" si="148"/>
        <v>5289332.279925162</v>
      </c>
      <c r="H393" s="33">
        <f t="shared" si="163"/>
        <v>3.6276393391981888E-3</v>
      </c>
      <c r="I393" s="33">
        <f t="shared" si="164"/>
        <v>8.2209220120626689E-4</v>
      </c>
      <c r="J393" s="6">
        <f t="shared" si="165"/>
        <v>691.55520737671054</v>
      </c>
      <c r="K393" s="38">
        <f>IF(J393&lt;$B$10*(A392^$K$49*(MAX(K$58:K392)-A392))^(1/(1+$K$49))*($K$49^(1/(1+$K$49))),IF(J393/A393&gt;D$10,IF(MAX(J$58:J392)&lt;0.99*$B$10*(A392^$K$49*(K392-A392))^(1/(1+$K$49))*($K$49^(1/(1+$K$49))),MAX(K$58:K392),((J393/$B$10)^(1+$K$49)/(A393^($K$49)*$K$49))+A393),MAX(K$58:K392)),((J393/$B$10)^(1+$K$49)/(A393^($K$49)*$K$49))+A393)</f>
        <v>1043.8622281938876</v>
      </c>
      <c r="L393" s="33">
        <f>IF(K393&lt;K392,AE392*(MAX(Z$58:Z392)-J392/A392)/(J392/A392/D$10-1)/(1+1*(MAX(Z$58:Z392)-J392/A392)/(J392/A392/D$10-1))+B$3-B$4,AE392*(J393/A393/B$10)/(C$27+J393/A393/B$10))</f>
        <v>-2.575645724615876E-2</v>
      </c>
      <c r="M393" s="45">
        <f t="shared" si="166"/>
        <v>-1.1162865318890047E-2</v>
      </c>
      <c r="N393" s="46">
        <f t="shared" si="167"/>
        <v>1.2967745790885648E-2</v>
      </c>
      <c r="O393" s="37"/>
      <c r="P393" s="37">
        <f t="shared" si="168"/>
        <v>4.0779247673307225E-3</v>
      </c>
      <c r="Q393" s="47">
        <f t="shared" si="149"/>
        <v>1.8048804719956006E-3</v>
      </c>
      <c r="R393" s="6">
        <f t="shared" si="169"/>
        <v>1.6035386107039691</v>
      </c>
      <c r="S393" s="6">
        <f t="shared" si="150"/>
        <v>1.5877639755225212</v>
      </c>
      <c r="T393" s="6">
        <f t="shared" si="170"/>
        <v>5.7862481437769486E-3</v>
      </c>
      <c r="U393" s="48">
        <f t="shared" si="171"/>
        <v>2.2203925441872933E-2</v>
      </c>
      <c r="V393" s="6">
        <f t="shared" si="172"/>
        <v>2.5380096420097448E-2</v>
      </c>
      <c r="W393" s="6">
        <f t="shared" si="173"/>
        <v>2.7308845801356431E-2</v>
      </c>
      <c r="X393" s="30">
        <f t="shared" si="151"/>
        <v>875.87609102243403</v>
      </c>
      <c r="Y393">
        <f t="shared" si="152"/>
        <v>691.55520737671054</v>
      </c>
      <c r="Z393" s="49">
        <f t="shared" si="153"/>
        <v>1.168249087094626</v>
      </c>
      <c r="AA393" s="46">
        <f t="shared" si="154"/>
        <v>1.6481074049755444</v>
      </c>
      <c r="AB393" s="46">
        <f t="shared" si="155"/>
        <v>-4.456879427157534E-2</v>
      </c>
      <c r="AC393" s="51">
        <f>IF(R$58&gt;=AA$58,B$10,IF(K393&lt;K392,(Z393-D$10)*(1+1.25*(D$10-Z393)/MAX(Z$58:Z393)*B$10)+D$10,B$10))</f>
        <v>1.3370827491589099</v>
      </c>
      <c r="AD393" s="36">
        <f t="shared" si="156"/>
        <v>1.1441537635650836</v>
      </c>
      <c r="AE393" s="50">
        <f t="shared" si="157"/>
        <v>-0.20357720145014127</v>
      </c>
      <c r="AF393" s="46">
        <f t="shared" si="158"/>
        <v>2.7308845801356431E-2</v>
      </c>
      <c r="AG393" s="50">
        <f t="shared" si="159"/>
        <v>875.87609102243403</v>
      </c>
      <c r="AH393" s="6">
        <f t="shared" si="160"/>
        <v>5.7862481437769486E-3</v>
      </c>
      <c r="AI393" s="6"/>
      <c r="AJ393" s="6"/>
    </row>
    <row r="394" spans="1:36">
      <c r="A394" s="6">
        <f>IF(J393/A393&lt;=0.99*$B$10,IF(A393&gt;A392,IF(D$5&gt;0,$A393+($D$7-$D$3)/401,IF(J393/A393&gt;1.01*D$10,A393-($D$7-$D$3)/401,A393)),IF(D$5&lt;0,$A393+($D$7-$D$3)/401,IF(J393/A393&gt;1.01*D$10,A393-($D$7-$D$3)/401,A393))),IF(K393&gt;$B$6,IF(B$10&gt;D$10,IF(J393/A393&gt;1.01*D$10,A393-($D$7-$D$3)/401,A393),A393),IF(MAX(J$58:J393)&lt;0.99*$B$10*(A393^$K$49*(K393-A393))^(1/(1+$K$49))*($K$49^(1/(1+$K$49))),$A393+($D$7-$D$3)/401,IF(J393/A393&gt;1.01*$D$10,$A393-($D$7-$D$3)/401,A393))))</f>
        <v>592.83151496259018</v>
      </c>
      <c r="B394" s="6">
        <f t="shared" si="145"/>
        <v>878.49454488777053</v>
      </c>
      <c r="C394" s="6">
        <f t="shared" si="161"/>
        <v>0.50146306350520187</v>
      </c>
      <c r="D394" s="6">
        <f t="shared" si="162"/>
        <v>10950.599805232559</v>
      </c>
      <c r="E394" s="33">
        <f t="shared" si="146"/>
        <v>1.8042381760843218E-2</v>
      </c>
      <c r="F394" s="6">
        <f t="shared" si="147"/>
        <v>90279.901469152668</v>
      </c>
      <c r="G394" s="6">
        <f t="shared" si="148"/>
        <v>5296004.1003740393</v>
      </c>
      <c r="H394" s="33">
        <f t="shared" si="163"/>
        <v>3.6340421081615532E-3</v>
      </c>
      <c r="I394" s="33">
        <f t="shared" si="164"/>
        <v>8.2529901181988257E-4</v>
      </c>
      <c r="J394" s="6">
        <f t="shared" si="165"/>
        <v>693.28678018044207</v>
      </c>
      <c r="K394" s="38">
        <f>IF(J394&lt;$B$10*(A393^$K$49*(MAX(K$58:K393)-A393))^(1/(1+$K$49))*($K$49^(1/(1+$K$49))),IF(J394/A394&gt;D$10,IF(MAX(J$58:J393)&lt;0.99*$B$10*(A393^$K$49*(K393-A393))^(1/(1+$K$49))*($K$49^(1/(1+$K$49))),MAX(K$58:K393),((J394/$B$10)^(1+$K$49)/(A394^($K$49)*$K$49))+A394),MAX(K$58:K393)),((J394/$B$10)^(1+$K$49)/(A394^($K$49)*$K$49))+A394)</f>
        <v>1046.3322382254846</v>
      </c>
      <c r="L394" s="33">
        <f>IF(K394&lt;K393,AE393*(MAX(Z$58:Z393)-J393/A393)/(J393/A393/D$10-1)/(1+1*(MAX(Z$58:Z393)-J393/A393)/(J393/A393/D$10-1))+B$3-B$4,AE393*(J394/A394/B$10)/(C$27+J394/A394/B$10))</f>
        <v>-2.5900210350330733E-2</v>
      </c>
      <c r="M394" s="45">
        <f t="shared" si="166"/>
        <v>-1.1224078550877384E-2</v>
      </c>
      <c r="N394" s="46">
        <f t="shared" si="167"/>
        <v>1.2992325421863826E-2</v>
      </c>
      <c r="O394" s="37"/>
      <c r="P394" s="37">
        <f t="shared" si="168"/>
        <v>4.0867649952086435E-3</v>
      </c>
      <c r="Q394" s="47">
        <f t="shared" si="149"/>
        <v>1.7682468709864421E-3</v>
      </c>
      <c r="R394" s="6">
        <f t="shared" si="169"/>
        <v>1.6035831784509067</v>
      </c>
      <c r="S394" s="6">
        <f t="shared" si="150"/>
        <v>1.5878073784062068</v>
      </c>
      <c r="T394" s="6">
        <f t="shared" si="170"/>
        <v>5.758912290114407E-3</v>
      </c>
      <c r="U394" s="48">
        <f t="shared" si="171"/>
        <v>2.2340747020499981E-2</v>
      </c>
      <c r="V394" s="6">
        <f t="shared" si="172"/>
        <v>2.5520794448775315E-2</v>
      </c>
      <c r="W394" s="6">
        <f t="shared" si="173"/>
        <v>2.744043187881345E-2</v>
      </c>
      <c r="X394" s="30">
        <f t="shared" si="151"/>
        <v>878.49454488777053</v>
      </c>
      <c r="Y394">
        <f t="shared" si="152"/>
        <v>693.28678018044207</v>
      </c>
      <c r="Z394" s="49">
        <f t="shared" si="153"/>
        <v>1.169449940973855</v>
      </c>
      <c r="AA394" s="46">
        <f t="shared" si="154"/>
        <v>1.6480675817530646</v>
      </c>
      <c r="AB394" s="46">
        <f t="shared" si="155"/>
        <v>-4.448440330215786E-2</v>
      </c>
      <c r="AC394" s="51">
        <f>IF(R$58&gt;=AA$58,B$10,IF(K394&lt;K393,(Z394-D$10)*(1+1.25*(D$10-Z394)/MAX(Z$58:Z394)*B$10)+D$10,B$10))</f>
        <v>1.3370827491589099</v>
      </c>
      <c r="AD394" s="36">
        <f t="shared" si="156"/>
        <v>1.1431447937115962</v>
      </c>
      <c r="AE394" s="50">
        <f t="shared" si="157"/>
        <v>-0.20453133645379329</v>
      </c>
      <c r="AF394" s="46">
        <f t="shared" si="158"/>
        <v>2.744043187881345E-2</v>
      </c>
      <c r="AG394" s="50">
        <f t="shared" si="159"/>
        <v>878.49454488777053</v>
      </c>
      <c r="AH394" s="6">
        <f t="shared" si="160"/>
        <v>5.758912290114407E-3</v>
      </c>
      <c r="AI394" s="6"/>
      <c r="AJ394" s="6"/>
    </row>
    <row r="395" spans="1:36">
      <c r="A395" s="6">
        <f>IF(J394/A394&lt;=0.99*$B$10,IF(A394&gt;A393,IF(D$5&gt;0,$A394+($D$7-$D$3)/401,IF(J394/A394&gt;1.01*D$10,A394-($D$7-$D$3)/401,A394)),IF(D$5&lt;0,$A394+($D$7-$D$3)/401,IF(J394/A394&gt;1.01*D$10,A394-($D$7-$D$3)/401,A394))),IF(K394&gt;$B$6,IF(B$10&gt;D$10,IF(J394/A394&gt;1.01*D$10,A394-($D$7-$D$3)/401,A394),A394),IF(MAX(J$58:J394)&lt;0.99*$B$10*(A394^$K$49*(K394-A394))^(1/(1+$K$49))*($K$49^(1/(1+$K$49))),$A394+($D$7-$D$3)/401,IF(J394/A394&gt;1.01*$D$10,$A394-($D$7-$D$3)/401,A394))))</f>
        <v>593.70433291770235</v>
      </c>
      <c r="B395" s="6">
        <f t="shared" si="145"/>
        <v>881.11299875310704</v>
      </c>
      <c r="C395" s="6">
        <f t="shared" si="161"/>
        <v>0.50207547775414541</v>
      </c>
      <c r="D395" s="6">
        <f t="shared" si="162"/>
        <v>11001.519536188855</v>
      </c>
      <c r="E395" s="33">
        <f t="shared" si="146"/>
        <v>1.8041883777445578E-2</v>
      </c>
      <c r="F395" s="6">
        <f t="shared" si="147"/>
        <v>90412.721592756701</v>
      </c>
      <c r="G395" s="6">
        <f t="shared" si="148"/>
        <v>5302675.9208229166</v>
      </c>
      <c r="H395" s="33">
        <f t="shared" si="163"/>
        <v>3.6404332371596684E-3</v>
      </c>
      <c r="I395" s="33">
        <f t="shared" si="164"/>
        <v>8.2850392694653436E-4</v>
      </c>
      <c r="J395" s="6">
        <f t="shared" si="165"/>
        <v>695.01775166912148</v>
      </c>
      <c r="K395" s="38">
        <f>IF(J395&lt;$B$10*(A394^$K$49*(MAX(K$58:K394)-A394))^(1/(1+$K$49))*($K$49^(1/(1+$K$49))),IF(J395/A395&gt;D$10,IF(MAX(J$58:J394)&lt;0.99*$B$10*(A394^$K$49*(K394-A394))^(1/(1+$K$49))*($K$49^(1/(1+$K$49))),MAX(K$58:K394),((J395/$B$10)^(1+$K$49)/(A395^($K$49)*$K$49))+A395),MAX(K$58:K394)),((J395/$B$10)^(1+$K$49)/(A395^($K$49)*$K$49))+A395)</f>
        <v>1048.8024143298044</v>
      </c>
      <c r="L395" s="33">
        <f>IF(K395&lt;K394,AE394*(MAX(Z$58:Z394)-J394/A394)/(J394/A394/D$10-1)/(1+1*(MAX(Z$58:Z394)-J394/A394)/(J394/A394/D$10-1))+B$3-B$4,AE394*(J395/A395/B$10)/(C$27+J395/A395/B$10))</f>
        <v>-2.6044830248948082E-2</v>
      </c>
      <c r="M395" s="45">
        <f t="shared" si="166"/>
        <v>-1.1285492567626666E-2</v>
      </c>
      <c r="N395" s="46">
        <f t="shared" si="167"/>
        <v>1.3016848744461343E-2</v>
      </c>
      <c r="O395" s="37"/>
      <c r="P395" s="37">
        <f t="shared" si="168"/>
        <v>4.0955922173107461E-3</v>
      </c>
      <c r="Q395" s="47">
        <f t="shared" si="149"/>
        <v>1.731356176834677E-3</v>
      </c>
      <c r="R395" s="6">
        <f t="shared" si="169"/>
        <v>1.6036281805626145</v>
      </c>
      <c r="S395" s="6">
        <f t="shared" si="150"/>
        <v>1.587851204301709</v>
      </c>
      <c r="T395" s="6">
        <f t="shared" si="170"/>
        <v>5.7313107711277553E-3</v>
      </c>
      <c r="U395" s="48">
        <f t="shared" si="171"/>
        <v>2.2478311343192912E-2</v>
      </c>
      <c r="V395" s="6">
        <f t="shared" si="172"/>
        <v>2.5662210425552622E-2</v>
      </c>
      <c r="W395" s="6">
        <f t="shared" si="173"/>
        <v>2.7572647349261875E-2</v>
      </c>
      <c r="X395" s="30">
        <f t="shared" si="151"/>
        <v>881.11299875310704</v>
      </c>
      <c r="Y395">
        <f t="shared" si="152"/>
        <v>695.01775166912148</v>
      </c>
      <c r="Z395" s="49">
        <f t="shared" si="153"/>
        <v>1.1706462512300091</v>
      </c>
      <c r="AA395" s="46">
        <f t="shared" si="154"/>
        <v>1.6480278180788035</v>
      </c>
      <c r="AB395" s="46">
        <f t="shared" si="155"/>
        <v>-4.4399637516189028E-2</v>
      </c>
      <c r="AC395" s="51">
        <f>IF(R$58&gt;=AA$58,B$10,IF(K395&lt;K394,(Z395-D$10)*(1+1.25*(D$10-Z395)/MAX(Z$58:Z395)*B$10)+D$10,B$10))</f>
        <v>1.3370827491589099</v>
      </c>
      <c r="AD395" s="36">
        <f t="shared" si="156"/>
        <v>1.1421403968949433</v>
      </c>
      <c r="AE395" s="50">
        <f t="shared" si="157"/>
        <v>-0.2054913880204037</v>
      </c>
      <c r="AF395" s="46">
        <f t="shared" si="158"/>
        <v>2.7572647349261875E-2</v>
      </c>
      <c r="AG395" s="50">
        <f t="shared" si="159"/>
        <v>881.11299875310704</v>
      </c>
      <c r="AH395" s="6">
        <f t="shared" si="160"/>
        <v>5.7313107711277553E-3</v>
      </c>
      <c r="AI395" s="6"/>
      <c r="AJ395" s="6"/>
    </row>
    <row r="396" spans="1:36">
      <c r="A396" s="6">
        <f>IF(J395/A395&lt;=0.99*$B$10,IF(A395&gt;A394,IF(D$5&gt;0,$A395+($D$7-$D$3)/401,IF(J395/A395&gt;1.01*D$10,A395-($D$7-$D$3)/401,A395)),IF(D$5&lt;0,$A395+($D$7-$D$3)/401,IF(J395/A395&gt;1.01*D$10,A395-($D$7-$D$3)/401,A395))),IF(K395&gt;$B$6,IF(B$10&gt;D$10,IF(J395/A395&gt;1.01*D$10,A395-($D$7-$D$3)/401,A395),A395),IF(MAX(J$58:J395)&lt;0.99*$B$10*(A395^$K$49*(K395-A395))^(1/(1+$K$49))*($K$49^(1/(1+$K$49))),$A395+($D$7-$D$3)/401,IF(J395/A395&gt;1.01*$D$10,$A395-($D$7-$D$3)/401,A395))))</f>
        <v>594.57715087281451</v>
      </c>
      <c r="B396" s="6">
        <f t="shared" si="145"/>
        <v>883.73145261844354</v>
      </c>
      <c r="C396" s="6">
        <f t="shared" si="161"/>
        <v>0.50268473487210685</v>
      </c>
      <c r="D396" s="6">
        <f t="shared" si="162"/>
        <v>11052.473113132304</v>
      </c>
      <c r="E396" s="33">
        <f t="shared" si="146"/>
        <v>1.8041381000010803E-2</v>
      </c>
      <c r="F396" s="6">
        <f t="shared" si="147"/>
        <v>90545.54171636072</v>
      </c>
      <c r="G396" s="6">
        <f t="shared" si="148"/>
        <v>5309347.7412717938</v>
      </c>
      <c r="H396" s="33">
        <f t="shared" si="163"/>
        <v>3.6468127765963716E-3</v>
      </c>
      <c r="I396" s="33">
        <f t="shared" si="164"/>
        <v>8.3170693725706849E-4</v>
      </c>
      <c r="J396" s="6">
        <f t="shared" si="165"/>
        <v>696.74812623806349</v>
      </c>
      <c r="K396" s="38">
        <f>IF(J396&lt;$B$10*(A395^$K$49*(MAX(K$58:K395)-A395))^(1/(1+$K$49))*($K$49^(1/(1+$K$49))),IF(J396/A396&gt;D$10,IF(MAX(J$58:J395)&lt;0.99*$B$10*(A395^$K$49*(K395-A395))^(1/(1+$K$49))*($K$49^(1/(1+$K$49))),MAX(K$58:K395),((J396/$B$10)^(1+$K$49)/(A396^($K$49)*$K$49))+A396),MAX(K$58:K395)),((J396/$B$10)^(1+$K$49)/(A396^($K$49)*$K$49))+A396)</f>
        <v>1051.2727556623072</v>
      </c>
      <c r="L396" s="33">
        <f>IF(K396&lt;K395,AE395*(MAX(Z$58:Z395)-J395/A395)/(J395/A395/D$10-1)/(1+1*(MAX(Z$58:Z395)-J395/A395)/(J395/A395/D$10-1))+B$3-B$4,AE395*(J396/A396/B$10)/(C$27+J396/A396/B$10))</f>
        <v>-2.6190326815203037E-2</v>
      </c>
      <c r="M396" s="45">
        <f t="shared" si="166"/>
        <v>-1.1347108501920672E-2</v>
      </c>
      <c r="N396" s="46">
        <f t="shared" si="167"/>
        <v>1.3041316011371722E-2</v>
      </c>
      <c r="O396" s="37"/>
      <c r="P396" s="37">
        <f t="shared" si="168"/>
        <v>4.1044064718491029E-3</v>
      </c>
      <c r="Q396" s="47">
        <f t="shared" si="149"/>
        <v>1.6942075094510504E-3</v>
      </c>
      <c r="R396" s="6">
        <f t="shared" si="169"/>
        <v>1.6036736184255329</v>
      </c>
      <c r="S396" s="6">
        <f t="shared" si="150"/>
        <v>1.5878954545592312</v>
      </c>
      <c r="T396" s="6">
        <f t="shared" si="170"/>
        <v>5.7034427584309018E-3</v>
      </c>
      <c r="U396" s="48">
        <f t="shared" si="171"/>
        <v>2.2616626110016351E-2</v>
      </c>
      <c r="V396" s="6">
        <f t="shared" si="172"/>
        <v>2.5804351962295722E-2</v>
      </c>
      <c r="W396" s="6">
        <f t="shared" si="173"/>
        <v>2.7705499548439354E-2</v>
      </c>
      <c r="X396" s="30">
        <f t="shared" si="151"/>
        <v>883.73145261844354</v>
      </c>
      <c r="Y396">
        <f t="shared" si="152"/>
        <v>696.74812623806349</v>
      </c>
      <c r="Z396" s="49">
        <f t="shared" si="153"/>
        <v>1.171838045265053</v>
      </c>
      <c r="AA396" s="46">
        <f t="shared" si="154"/>
        <v>1.647988113776371</v>
      </c>
      <c r="AB396" s="46">
        <f t="shared" si="155"/>
        <v>-4.431449535083809E-2</v>
      </c>
      <c r="AC396" s="51">
        <f>IF(R$58&gt;=AA$58,B$10,IF(K396&lt;K395,(Z396-D$10)*(1+1.25*(D$10-Z396)/MAX(Z$58:Z396)*B$10)+D$10,B$10))</f>
        <v>1.3370827491589099</v>
      </c>
      <c r="AD396" s="36">
        <f t="shared" si="156"/>
        <v>1.1411405422649008</v>
      </c>
      <c r="AE396" s="50">
        <f t="shared" si="157"/>
        <v>-0.20645742470182252</v>
      </c>
      <c r="AF396" s="46">
        <f t="shared" si="158"/>
        <v>2.7705499548439354E-2</v>
      </c>
      <c r="AG396" s="50">
        <f t="shared" si="159"/>
        <v>883.73145261844354</v>
      </c>
      <c r="AH396" s="6">
        <f t="shared" si="160"/>
        <v>5.7034427584309018E-3</v>
      </c>
      <c r="AI396" s="6"/>
      <c r="AJ396" s="6"/>
    </row>
    <row r="397" spans="1:36">
      <c r="A397" s="6">
        <f>IF(J396/A396&lt;=0.99*$B$10,IF(A396&gt;A395,IF(D$5&gt;0,$A396+($D$7-$D$3)/401,IF(J396/A396&gt;1.01*D$10,A396-($D$7-$D$3)/401,A396)),IF(D$5&lt;0,$A396+($D$7-$D$3)/401,IF(J396/A396&gt;1.01*D$10,A396-($D$7-$D$3)/401,A396))),IF(K396&gt;$B$6,IF(B$10&gt;D$10,IF(J396/A396&gt;1.01*D$10,A396-($D$7-$D$3)/401,A396),A396),IF(MAX(J$58:J396)&lt;0.99*$B$10*(A396^$K$49*(K396-A396))^(1/(1+$K$49))*($K$49^(1/(1+$K$49))),$A396+($D$7-$D$3)/401,IF(J396/A396&gt;1.01*$D$10,$A396-($D$7-$D$3)/401,A396))))</f>
        <v>595.44996882792668</v>
      </c>
      <c r="B397" s="6">
        <f t="shared" si="145"/>
        <v>886.34990648378005</v>
      </c>
      <c r="C397" s="6">
        <f t="shared" si="161"/>
        <v>0.50329086027263092</v>
      </c>
      <c r="D397" s="6">
        <f t="shared" si="162"/>
        <v>11103.460314066904</v>
      </c>
      <c r="E397" s="33">
        <f t="shared" si="146"/>
        <v>1.8040873413684034E-2</v>
      </c>
      <c r="F397" s="6">
        <f t="shared" si="147"/>
        <v>90678.361839964753</v>
      </c>
      <c r="G397" s="6">
        <f t="shared" si="148"/>
        <v>5316019.5617206721</v>
      </c>
      <c r="H397" s="33">
        <f t="shared" si="163"/>
        <v>3.6531807765020205E-3</v>
      </c>
      <c r="I397" s="33">
        <f t="shared" si="164"/>
        <v>8.3490803360130521E-4</v>
      </c>
      <c r="J397" s="6">
        <f t="shared" si="165"/>
        <v>698.4779082413836</v>
      </c>
      <c r="K397" s="38">
        <f>IF(J397&lt;$B$10*(A396^$K$49*(MAX(K$58:K396)-A396))^(1/(1+$K$49))*($K$49^(1/(1+$K$49))),IF(J397/A397&gt;D$10,IF(MAX(J$58:J396)&lt;0.99*$B$10*(A396^$K$49*(K396-A396))^(1/(1+$K$49))*($K$49^(1/(1+$K$49))),MAX(K$58:K396),((J397/$B$10)^(1+$K$49)/(A397^($K$49)*$K$49))+A397),MAX(K$58:K396)),((J397/$B$10)^(1+$K$49)/(A397^($K$49)*$K$49))+A397)</f>
        <v>1053.7432613885155</v>
      </c>
      <c r="L397" s="33">
        <f>IF(K397&lt;K396,AE396*(MAX(Z$58:Z396)-J396/A396)/(J396/A396/D$10-1)/(1+1*(MAX(Z$58:Z396)-J396/A396)/(J396/A396/D$10-1))+B$3-B$4,AE396*(J397/A397/B$10)/(C$27+J397/A397/B$10))</f>
        <v>-2.6336710085582696E-2</v>
      </c>
      <c r="M397" s="45">
        <f t="shared" si="166"/>
        <v>-1.1408927502392771E-2</v>
      </c>
      <c r="N397" s="46">
        <f t="shared" si="167"/>
        <v>1.306572747365462E-2</v>
      </c>
      <c r="O397" s="37"/>
      <c r="P397" s="37">
        <f t="shared" si="168"/>
        <v>4.1132077968676281E-3</v>
      </c>
      <c r="Q397" s="47">
        <f t="shared" si="149"/>
        <v>1.6567999712618492E-3</v>
      </c>
      <c r="R397" s="6">
        <f t="shared" si="169"/>
        <v>1.6037194934549177</v>
      </c>
      <c r="S397" s="6">
        <f t="shared" si="150"/>
        <v>1.5879401305570384</v>
      </c>
      <c r="T397" s="6">
        <f t="shared" si="170"/>
        <v>5.6753074062709441E-3</v>
      </c>
      <c r="U397" s="48">
        <f t="shared" si="171"/>
        <v>2.2755699148033891E-2</v>
      </c>
      <c r="V397" s="6">
        <f t="shared" si="172"/>
        <v>2.5947226795239465E-2</v>
      </c>
      <c r="W397" s="6">
        <f t="shared" si="173"/>
        <v>2.7838995930663114E-2</v>
      </c>
      <c r="X397" s="30">
        <f t="shared" si="151"/>
        <v>886.34990648378005</v>
      </c>
      <c r="Y397">
        <f t="shared" si="152"/>
        <v>698.4779082413836</v>
      </c>
      <c r="Z397" s="49">
        <f t="shared" si="153"/>
        <v>1.1730253502510972</v>
      </c>
      <c r="AA397" s="46">
        <f t="shared" si="154"/>
        <v>1.6479484686701571</v>
      </c>
      <c r="AB397" s="46">
        <f t="shared" si="155"/>
        <v>-4.4228975215239386E-2</v>
      </c>
      <c r="AC397" s="51">
        <f>IF(R$58&gt;=AA$58,B$10,IF(K397&lt;K396,(Z397-D$10)*(1+1.25*(D$10-Z397)/MAX(Z$58:Z397)*B$10)+D$10,B$10))</f>
        <v>1.3370827491589099</v>
      </c>
      <c r="AD397" s="36">
        <f t="shared" si="156"/>
        <v>1.1401451992422404</v>
      </c>
      <c r="AE397" s="50">
        <f t="shared" si="157"/>
        <v>-0.20742951619567188</v>
      </c>
      <c r="AF397" s="46">
        <f t="shared" si="158"/>
        <v>2.7838995930663114E-2</v>
      </c>
      <c r="AG397" s="50">
        <f t="shared" si="159"/>
        <v>886.34990648378005</v>
      </c>
      <c r="AH397" s="6">
        <f t="shared" si="160"/>
        <v>5.6753074062709441E-3</v>
      </c>
      <c r="AI397" s="6"/>
      <c r="AJ397" s="6"/>
    </row>
    <row r="398" spans="1:36">
      <c r="A398" s="6">
        <f>IF(J397/A397&lt;=0.99*$B$10,IF(A397&gt;A396,IF(D$5&gt;0,$A397+($D$7-$D$3)/401,IF(J397/A397&gt;1.01*D$10,A397-($D$7-$D$3)/401,A397)),IF(D$5&lt;0,$A397+($D$7-$D$3)/401,IF(J397/A397&gt;1.01*D$10,A397-($D$7-$D$3)/401,A397))),IF(K397&gt;$B$6,IF(B$10&gt;D$10,IF(J397/A397&gt;1.01*D$10,A397-($D$7-$D$3)/401,A397),A397),IF(MAX(J$58:J397)&lt;0.99*$B$10*(A397^$K$49*(K397-A397))^(1/(1+$K$49))*($K$49^(1/(1+$K$49))),$A397+($D$7-$D$3)/401,IF(J397/A397&gt;1.01*$D$10,$A397-($D$7-$D$3)/401,A397))))</f>
        <v>596.32278678303885</v>
      </c>
      <c r="B398" s="6">
        <f t="shared" si="145"/>
        <v>888.96836034911655</v>
      </c>
      <c r="C398" s="6">
        <f t="shared" si="161"/>
        <v>0.50389387911799743</v>
      </c>
      <c r="D398" s="6">
        <f t="shared" si="162"/>
        <v>11154.480919259944</v>
      </c>
      <c r="E398" s="33">
        <f t="shared" si="146"/>
        <v>1.8040361003298575E-2</v>
      </c>
      <c r="F398" s="6">
        <f t="shared" si="147"/>
        <v>90811.181963568772</v>
      </c>
      <c r="G398" s="6">
        <f t="shared" si="148"/>
        <v>5322691.3821695494</v>
      </c>
      <c r="H398" s="33">
        <f t="shared" si="163"/>
        <v>3.6595372865375789E-3</v>
      </c>
      <c r="I398" s="33">
        <f t="shared" si="164"/>
        <v>8.3810720700543302E-4</v>
      </c>
      <c r="J398" s="6">
        <f t="shared" si="165"/>
        <v>700.20710199251482</v>
      </c>
      <c r="K398" s="38">
        <f>IF(J398&lt;$B$10*(A397^$K$49*(MAX(K$58:K397)-A397))^(1/(1+$K$49))*($K$49^(1/(1+$K$49))),IF(J398/A398&gt;D$10,IF(MAX(J$58:J397)&lt;0.99*$B$10*(A397^$K$49*(K397-A397))^(1/(1+$K$49))*($K$49^(1/(1+$K$49))),MAX(K$58:K397),((J398/$B$10)^(1+$K$49)/(A398^($K$49)*$K$49))+A398),MAX(K$58:K397)),((J398/$B$10)^(1+$K$49)/(A398^($K$49)*$K$49))+A398)</f>
        <v>1056.2139306838994</v>
      </c>
      <c r="L398" s="33">
        <f>IF(K398&lt;K397,AE397*(MAX(Z$58:Z397)-J397/A397)/(J397/A397/D$10-1)/(1+1*(MAX(Z$58:Z397)-J397/A397)/(J397/A397/D$10-1))+B$3-B$4,AE397*(J398/A398/B$10)/(C$27+J398/A398/B$10))</f>
        <v>-2.6483990263390808E-2</v>
      </c>
      <c r="M398" s="45">
        <f t="shared" si="166"/>
        <v>-1.1470950733772869E-2</v>
      </c>
      <c r="N398" s="46">
        <f t="shared" si="167"/>
        <v>1.3090083380749356E-2</v>
      </c>
      <c r="O398" s="37"/>
      <c r="P398" s="37">
        <f t="shared" si="168"/>
        <v>4.1219962302430635E-3</v>
      </c>
      <c r="Q398" s="47">
        <f t="shared" si="149"/>
        <v>1.6191326469764868E-3</v>
      </c>
      <c r="R398" s="6">
        <f t="shared" si="169"/>
        <v>1.6037658070952192</v>
      </c>
      <c r="S398" s="6">
        <f t="shared" si="150"/>
        <v>1.5879852337018279</v>
      </c>
      <c r="T398" s="6">
        <f t="shared" si="170"/>
        <v>5.6469038512996193E-3</v>
      </c>
      <c r="U398" s="48">
        <f t="shared" si="171"/>
        <v>2.2895538414016682E-2</v>
      </c>
      <c r="V398" s="6">
        <f t="shared" si="172"/>
        <v>2.6090842787651464E-2</v>
      </c>
      <c r="W398" s="6">
        <f t="shared" si="173"/>
        <v>2.7973144071418005E-2</v>
      </c>
      <c r="X398" s="30">
        <f t="shared" si="151"/>
        <v>888.96836034911655</v>
      </c>
      <c r="Y398">
        <f t="shared" si="152"/>
        <v>700.20710199251482</v>
      </c>
      <c r="Z398" s="49">
        <f t="shared" si="153"/>
        <v>1.1742081931329456</v>
      </c>
      <c r="AA398" s="46">
        <f t="shared" si="154"/>
        <v>1.6479088825853279</v>
      </c>
      <c r="AB398" s="46">
        <f t="shared" si="155"/>
        <v>-4.4143075490108652E-2</v>
      </c>
      <c r="AC398" s="51">
        <f>IF(R$58&gt;=AA$58,B$10,IF(K398&lt;K397,(Z398-D$10)*(1+1.25*(D$10-Z398)/MAX(Z$58:Z398)*B$10)+D$10,B$10))</f>
        <v>1.3370827491589099</v>
      </c>
      <c r="AD398" s="36">
        <f t="shared" si="156"/>
        <v>1.1391543375158146</v>
      </c>
      <c r="AE398" s="50">
        <f t="shared" si="157"/>
        <v>-0.20840773337017363</v>
      </c>
      <c r="AF398" s="46">
        <f t="shared" si="158"/>
        <v>2.7973144071418005E-2</v>
      </c>
      <c r="AG398" s="50">
        <f t="shared" si="159"/>
        <v>888.96836034911655</v>
      </c>
      <c r="AH398" s="6">
        <f t="shared" si="160"/>
        <v>5.6469038512996193E-3</v>
      </c>
      <c r="AI398" s="6"/>
      <c r="AJ398" s="6"/>
    </row>
    <row r="399" spans="1:36">
      <c r="A399" s="6">
        <f>IF(J398/A398&lt;=0.99*$B$10,IF(A398&gt;A397,IF(D$5&gt;0,$A398+($D$7-$D$3)/401,IF(J398/A398&gt;1.01*D$10,A398-($D$7-$D$3)/401,A398)),IF(D$5&lt;0,$A398+($D$7-$D$3)/401,IF(J398/A398&gt;1.01*D$10,A398-($D$7-$D$3)/401,A398))),IF(K398&gt;$B$6,IF(B$10&gt;D$10,IF(J398/A398&gt;1.01*D$10,A398-($D$7-$D$3)/401,A398),A398),IF(MAX(J$58:J398)&lt;0.99*$B$10*(A398^$K$49*(K398-A398))^(1/(1+$K$49))*($K$49^(1/(1+$K$49))),$A398+($D$7-$D$3)/401,IF(J398/A398&gt;1.01*$D$10,$A398-($D$7-$D$3)/401,A398))))</f>
        <v>597.19560473815102</v>
      </c>
      <c r="B399" s="6">
        <f t="shared" si="145"/>
        <v>891.58681421445306</v>
      </c>
      <c r="C399" s="6">
        <f t="shared" si="161"/>
        <v>0.50449381632185875</v>
      </c>
      <c r="D399" s="6">
        <f t="shared" si="162"/>
        <v>11205.534711215167</v>
      </c>
      <c r="E399" s="33">
        <f t="shared" si="146"/>
        <v>1.8039843753371761E-2</v>
      </c>
      <c r="F399" s="6">
        <f t="shared" si="147"/>
        <v>90944.002087172805</v>
      </c>
      <c r="G399" s="6">
        <f t="shared" si="148"/>
        <v>5329363.2026184257</v>
      </c>
      <c r="H399" s="33">
        <f t="shared" si="163"/>
        <v>3.665882355998646E-3</v>
      </c>
      <c r="I399" s="33">
        <f t="shared" si="164"/>
        <v>8.4130444866944325E-4</v>
      </c>
      <c r="J399" s="6">
        <f t="shared" si="165"/>
        <v>701.93571176471619</v>
      </c>
      <c r="K399" s="38">
        <f>IF(J399&lt;$B$10*(A398^$K$49*(MAX(K$58:K398)-A398))^(1/(1+$K$49))*($K$49^(1/(1+$K$49))),IF(J399/A399&gt;D$10,IF(MAX(J$58:J398)&lt;0.99*$B$10*(A398^$K$49*(K398-A398))^(1/(1+$K$49))*($K$49^(1/(1+$K$49))),MAX(K$58:K398),((J399/$B$10)^(1+$K$49)/(A399^($K$49)*$K$49))+A399),MAX(K$58:K398)),((J399/$B$10)^(1+$K$49)/(A399^($K$49)*$K$49))+A399)</f>
        <v>1058.6847627337681</v>
      </c>
      <c r="L399" s="33">
        <f>IF(K399&lt;K398,AE398*(MAX(Z$58:Z398)-J398/A398)/(J398/A398/D$10-1)/(1+1*(MAX(Z$58:Z398)-J398/A398)/(J398/A398/D$10-1))+B$3-B$4,AE398*(J399/A399/B$10)/(C$27+J399/A399/B$10))</f>
        <v>-2.6632177722361421E-2</v>
      </c>
      <c r="M399" s="45">
        <f t="shared" si="166"/>
        <v>-1.1533179377139111E-2</v>
      </c>
      <c r="N399" s="46">
        <f t="shared" si="167"/>
        <v>1.3114383980488352E-2</v>
      </c>
      <c r="O399" s="37"/>
      <c r="P399" s="37">
        <f t="shared" si="168"/>
        <v>4.1307718096859547E-3</v>
      </c>
      <c r="Q399" s="47">
        <f t="shared" si="149"/>
        <v>1.5812046033492413E-3</v>
      </c>
      <c r="R399" s="6">
        <f t="shared" si="169"/>
        <v>1.6038125608204707</v>
      </c>
      <c r="S399" s="6">
        <f t="shared" si="150"/>
        <v>1.5880307654291057</v>
      </c>
      <c r="T399" s="6">
        <f t="shared" si="170"/>
        <v>5.6182312123408207E-3</v>
      </c>
      <c r="U399" s="48">
        <f t="shared" si="171"/>
        <v>2.3036151997226379E-2</v>
      </c>
      <c r="V399" s="6">
        <f t="shared" si="172"/>
        <v>2.6235207932569324E-2</v>
      </c>
      <c r="W399" s="6">
        <f t="shared" si="173"/>
        <v>2.8107951670016264E-2</v>
      </c>
      <c r="X399" s="30">
        <f t="shared" si="151"/>
        <v>891.58681421445306</v>
      </c>
      <c r="Y399">
        <f t="shared" si="152"/>
        <v>701.93571176471619</v>
      </c>
      <c r="Z399" s="49">
        <f t="shared" si="153"/>
        <v>1.1753866006306091</v>
      </c>
      <c r="AA399" s="46">
        <f t="shared" si="154"/>
        <v>1.6478693553478208</v>
      </c>
      <c r="AB399" s="46">
        <f t="shared" si="155"/>
        <v>-4.4056794527350007E-2</v>
      </c>
      <c r="AC399" s="51">
        <f>IF(R$58&gt;=AA$58,B$10,IF(K399&lt;K398,(Z399-D$10)*(1+1.25*(D$10-Z399)/MAX(Z$58:Z399)*B$10)+D$10,B$10))</f>
        <v>1.3370827491589099</v>
      </c>
      <c r="AD399" s="36">
        <f t="shared" si="156"/>
        <v>1.1381679270396747</v>
      </c>
      <c r="AE399" s="50">
        <f t="shared" si="157"/>
        <v>-0.20939214828965155</v>
      </c>
      <c r="AF399" s="46">
        <f t="shared" si="158"/>
        <v>2.8107951670016264E-2</v>
      </c>
      <c r="AG399" s="50">
        <f t="shared" si="159"/>
        <v>891.58681421445306</v>
      </c>
      <c r="AH399" s="6">
        <f t="shared" si="160"/>
        <v>5.6182312123408207E-3</v>
      </c>
      <c r="AI399" s="6"/>
      <c r="AJ399" s="6"/>
    </row>
    <row r="400" spans="1:36">
      <c r="A400" s="6">
        <f>IF(J399/A399&lt;=0.99*$B$10,IF(A399&gt;A398,IF(D$5&gt;0,$A399+($D$7-$D$3)/401,IF(J399/A399&gt;1.01*D$10,A399-($D$7-$D$3)/401,A399)),IF(D$5&lt;0,$A399+($D$7-$D$3)/401,IF(J399/A399&gt;1.01*D$10,A399-($D$7-$D$3)/401,A399))),IF(K399&gt;$B$6,IF(B$10&gt;D$10,IF(J399/A399&gt;1.01*D$10,A399-($D$7-$D$3)/401,A399),A399),IF(MAX(J$58:J399)&lt;0.99*$B$10*(A399^$K$49*(K399-A399))^(1/(1+$K$49))*($K$49^(1/(1+$K$49))),$A399+($D$7-$D$3)/401,IF(J399/A399&gt;1.01*$D$10,$A399-($D$7-$D$3)/401,A399))))</f>
        <v>598.06842269326319</v>
      </c>
      <c r="B400" s="6">
        <f t="shared" si="145"/>
        <v>894.20526807978956</v>
      </c>
      <c r="C400" s="6">
        <f t="shared" si="161"/>
        <v>0.5050906965518529</v>
      </c>
      <c r="D400" s="6">
        <f t="shared" si="162"/>
        <v>11256.621474646303</v>
      </c>
      <c r="E400" s="33">
        <f t="shared" si="146"/>
        <v>1.803932164810073E-2</v>
      </c>
      <c r="F400" s="6">
        <f t="shared" si="147"/>
        <v>91076.822210776823</v>
      </c>
      <c r="G400" s="6">
        <f t="shared" si="148"/>
        <v>5336035.0230673039</v>
      </c>
      <c r="H400" s="33">
        <f t="shared" si="163"/>
        <v>3.6722160338194319E-3</v>
      </c>
      <c r="I400" s="33">
        <f t="shared" si="164"/>
        <v>8.444997499646046E-4</v>
      </c>
      <c r="J400" s="6">
        <f t="shared" si="165"/>
        <v>703.66374179157526</v>
      </c>
      <c r="K400" s="38">
        <f>IF(J400&lt;$B$10*(A399^$K$49*(MAX(K$58:K399)-A399))^(1/(1+$K$49))*($K$49^(1/(1+$K$49))),IF(J400/A400&gt;D$10,IF(MAX(J$58:J399)&lt;0.99*$B$10*(A399^$K$49*(K399-A399))^(1/(1+$K$49))*($K$49^(1/(1+$K$49))),MAX(K$58:K399),((J400/$B$10)^(1+$K$49)/(A400^($K$49)*$K$49))+A400),MAX(K$58:K399)),((J400/$B$10)^(1+$K$49)/(A400^($K$49)*$K$49))+A400)</f>
        <v>1061.1557567331615</v>
      </c>
      <c r="L400" s="33">
        <f>IF(K400&lt;K399,AE399*(MAX(Z$58:Z399)-J399/A399)/(J399/A399/D$10-1)/(1+1*(MAX(Z$58:Z399)-J399/A399)/(J399/A399/D$10-1))+B$3-B$4,AE399*(J400/A400/B$10)/(C$27+J400/A400/B$10))</f>
        <v>-2.6781283010370274E-2</v>
      </c>
      <c r="M400" s="45">
        <f t="shared" si="166"/>
        <v>-1.1595614630175336E-2</v>
      </c>
      <c r="N400" s="46">
        <f t="shared" si="167"/>
        <v>1.3138629519110431E-2</v>
      </c>
      <c r="O400" s="37"/>
      <c r="P400" s="37">
        <f t="shared" si="168"/>
        <v>4.1395345727416235E-3</v>
      </c>
      <c r="Q400" s="47">
        <f t="shared" si="149"/>
        <v>1.5430148889350945E-3</v>
      </c>
      <c r="R400" s="6">
        <f t="shared" si="169"/>
        <v>1.6038597561346861</v>
      </c>
      <c r="S400" s="6">
        <f t="shared" si="150"/>
        <v>1.5880767272035761</v>
      </c>
      <c r="T400" s="6">
        <f t="shared" si="170"/>
        <v>5.5892885901505382E-3</v>
      </c>
      <c r="U400" s="48">
        <f t="shared" si="171"/>
        <v>2.3177548122274648E-2</v>
      </c>
      <c r="V400" s="6">
        <f t="shared" si="172"/>
        <v>2.6380330355613015E-2</v>
      </c>
      <c r="W400" s="6">
        <f t="shared" si="173"/>
        <v>2.8243426552329861E-2</v>
      </c>
      <c r="X400" s="30">
        <f t="shared" si="151"/>
        <v>894.20526807978956</v>
      </c>
      <c r="Y400">
        <f t="shared" si="152"/>
        <v>703.66374179157526</v>
      </c>
      <c r="Z400" s="49">
        <f t="shared" si="153"/>
        <v>1.1765605992417856</v>
      </c>
      <c r="AA400" s="46">
        <f t="shared" si="154"/>
        <v>1.6478298867843399</v>
      </c>
      <c r="AB400" s="46">
        <f t="shared" si="155"/>
        <v>-4.3970130649653827E-2</v>
      </c>
      <c r="AC400" s="51">
        <f>IF(R$58&gt;=AA$58,B$10,IF(K400&lt;K399,(Z400-D$10)*(1+1.25*(D$10-Z400)/MAX(Z$58:Z400)*B$10)+D$10,B$10))</f>
        <v>1.3370827491589099</v>
      </c>
      <c r="AD400" s="36">
        <f t="shared" si="156"/>
        <v>1.1371859380302232</v>
      </c>
      <c r="AE400" s="50">
        <f t="shared" si="157"/>
        <v>-0.21038283424073212</v>
      </c>
      <c r="AF400" s="46">
        <f t="shared" si="158"/>
        <v>2.8243426552329861E-2</v>
      </c>
      <c r="AG400" s="50">
        <f t="shared" si="159"/>
        <v>894.20526807978956</v>
      </c>
      <c r="AH400" s="6">
        <f t="shared" si="160"/>
        <v>5.5892885901505382E-3</v>
      </c>
      <c r="AI400" s="6"/>
      <c r="AJ400" s="6"/>
    </row>
    <row r="401" spans="1:36">
      <c r="A401" s="6">
        <f>IF(J400/A400&lt;=0.99*$B$10,IF(A400&gt;A399,IF(D$5&gt;0,$A400+($D$7-$D$3)/401,IF(J400/A400&gt;1.01*D$10,A400-($D$7-$D$3)/401,A400)),IF(D$5&lt;0,$A400+($D$7-$D$3)/401,IF(J400/A400&gt;1.01*D$10,A400-($D$7-$D$3)/401,A400))),IF(K400&gt;$B$6,IF(B$10&gt;D$10,IF(J400/A400&gt;1.01*D$10,A400-($D$7-$D$3)/401,A400),A400),IF(MAX(J$58:J400)&lt;0.99*$B$10*(A400^$K$49*(K400-A400))^(1/(1+$K$49))*($K$49^(1/(1+$K$49))),$A400+($D$7-$D$3)/401,IF(J400/A400&gt;1.01*$D$10,$A400-($D$7-$D$3)/401,A400))))</f>
        <v>598.94124064837536</v>
      </c>
      <c r="B401" s="6">
        <f t="shared" si="145"/>
        <v>896.82372194512607</v>
      </c>
      <c r="C401" s="6">
        <f t="shared" si="161"/>
        <v>0.50568454423219622</v>
      </c>
      <c r="D401" s="6">
        <f t="shared" si="162"/>
        <v>11307.740996450982</v>
      </c>
      <c r="E401" s="33">
        <f t="shared" si="146"/>
        <v>1.8038794671358101E-2</v>
      </c>
      <c r="F401" s="6">
        <f t="shared" si="147"/>
        <v>91209.642334380856</v>
      </c>
      <c r="G401" s="6">
        <f t="shared" si="148"/>
        <v>5342706.8435161812</v>
      </c>
      <c r="H401" s="33">
        <f t="shared" si="163"/>
        <v>3.6785383685766795E-3</v>
      </c>
      <c r="I401" s="33">
        <f t="shared" si="164"/>
        <v>8.4769310243097674E-4</v>
      </c>
      <c r="J401" s="6">
        <f t="shared" si="165"/>
        <v>705.3911962675038</v>
      </c>
      <c r="K401" s="38">
        <f>IF(J401&lt;$B$10*(A400^$K$49*(MAX(K$58:K400)-A400))^(1/(1+$K$49))*($K$49^(1/(1+$K$49))),IF(J401/A401&gt;D$10,IF(MAX(J$58:J400)&lt;0.99*$B$10*(A400^$K$49*(K400-A400))^(1/(1+$K$49))*($K$49^(1/(1+$K$49))),MAX(K$58:K400),((J401/$B$10)^(1+$K$49)/(A401^($K$49)*$K$49))+A401),MAX(K$58:K400)),((J401/$B$10)^(1+$K$49)/(A401^($K$49)*$K$49))+A401)</f>
        <v>1063.6269118867476</v>
      </c>
      <c r="L401" s="33">
        <f>IF(K401&lt;K400,AE400*(MAX(Z$58:Z400)-J400/A400)/(J400/A400/D$10-1)/(1+1*(MAX(Z$58:Z400)-J400/A400)/(J400/A400/D$10-1))+B$3-B$4,AE400*(J401/A401/B$10)/(C$27+J401/A401/B$10))</f>
        <v>-2.6931316853247282E-2</v>
      </c>
      <c r="M401" s="45">
        <f t="shared" si="166"/>
        <v>-1.1658257707434611E-2</v>
      </c>
      <c r="N401" s="46">
        <f t="shared" si="167"/>
        <v>1.3162820241274019E-2</v>
      </c>
      <c r="O401" s="37"/>
      <c r="P401" s="37">
        <f t="shared" si="168"/>
        <v>4.1482845567911309E-3</v>
      </c>
      <c r="Q401" s="47">
        <f t="shared" si="149"/>
        <v>1.5045625338394077E-3</v>
      </c>
      <c r="R401" s="6">
        <f t="shared" si="169"/>
        <v>1.6039073945722688</v>
      </c>
      <c r="S401" s="6">
        <f t="shared" si="150"/>
        <v>1.5881231205195374</v>
      </c>
      <c r="T401" s="6">
        <f t="shared" si="170"/>
        <v>5.5600750671723131E-3</v>
      </c>
      <c r="U401" s="48">
        <f t="shared" si="171"/>
        <v>2.3319735152061961E-2</v>
      </c>
      <c r="V401" s="6">
        <f t="shared" si="172"/>
        <v>2.6526218317875078E-2</v>
      </c>
      <c r="W401" s="6">
        <f t="shared" si="173"/>
        <v>2.8379576673599183E-2</v>
      </c>
      <c r="X401" s="30">
        <f t="shared" si="151"/>
        <v>896.82372194512607</v>
      </c>
      <c r="Y401">
        <f t="shared" si="152"/>
        <v>705.3911962675038</v>
      </c>
      <c r="Z401" s="49">
        <f t="shared" si="153"/>
        <v>1.1777302152443077</v>
      </c>
      <c r="AA401" s="46">
        <f t="shared" si="154"/>
        <v>1.6477904767223519</v>
      </c>
      <c r="AB401" s="46">
        <f t="shared" si="155"/>
        <v>-4.3883082150083075E-2</v>
      </c>
      <c r="AC401" s="51">
        <f>IF(R$58&gt;=AA$58,B$10,IF(K401&lt;K400,(Z401-D$10)*(1+1.25*(D$10-Z401)/MAX(Z$58:Z401)*B$10)+D$10,B$10))</f>
        <v>1.3370827491589099</v>
      </c>
      <c r="AD401" s="36">
        <f t="shared" si="156"/>
        <v>1.1362083409634034</v>
      </c>
      <c r="AE401" s="50">
        <f t="shared" si="157"/>
        <v>-0.21137986575922252</v>
      </c>
      <c r="AF401" s="46">
        <f t="shared" si="158"/>
        <v>2.8379576673599183E-2</v>
      </c>
      <c r="AG401" s="50">
        <f t="shared" si="159"/>
        <v>896.82372194512607</v>
      </c>
      <c r="AH401" s="6">
        <f t="shared" si="160"/>
        <v>5.5600750671723131E-3</v>
      </c>
      <c r="AI401" s="6"/>
      <c r="AJ401" s="6"/>
    </row>
    <row r="402" spans="1:36">
      <c r="A402" s="6">
        <f>IF(J401/A401&lt;=0.99*$B$10,IF(A401&gt;A400,IF(D$5&gt;0,$A401+($D$7-$D$3)/401,IF(J401/A401&gt;1.01*D$10,A401-($D$7-$D$3)/401,A401)),IF(D$5&lt;0,$A401+($D$7-$D$3)/401,IF(J401/A401&gt;1.01*D$10,A401-($D$7-$D$3)/401,A401))),IF(K401&gt;$B$6,IF(B$10&gt;D$10,IF(J401/A401&gt;1.01*D$10,A401-($D$7-$D$3)/401,A401),A401),IF(MAX(J$58:J401)&lt;0.99*$B$10*(A401^$K$49*(K401-A401))^(1/(1+$K$49))*($K$49^(1/(1+$K$49))),$A401+($D$7-$D$3)/401,IF(J401/A401&gt;1.01*$D$10,$A401-($D$7-$D$3)/401,A401))))</f>
        <v>599.81405860348752</v>
      </c>
      <c r="B402" s="6">
        <f t="shared" si="145"/>
        <v>899.44217581046257</v>
      </c>
      <c r="C402" s="6">
        <f t="shared" si="161"/>
        <v>0.5062753835462509</v>
      </c>
      <c r="D402" s="6">
        <f t="shared" si="162"/>
        <v>11358.893065685023</v>
      </c>
      <c r="E402" s="33">
        <f t="shared" si="146"/>
        <v>1.8038262806687501E-2</v>
      </c>
      <c r="F402" s="6">
        <f t="shared" si="147"/>
        <v>91342.462457984875</v>
      </c>
      <c r="G402" s="6">
        <f t="shared" si="148"/>
        <v>5349378.6639650585</v>
      </c>
      <c r="H402" s="33">
        <f t="shared" si="163"/>
        <v>3.6848494084935346E-3</v>
      </c>
      <c r="I402" s="33">
        <f t="shared" si="164"/>
        <v>8.5088449777496284E-4</v>
      </c>
      <c r="J402" s="6">
        <f t="shared" si="165"/>
        <v>707.11807934822684</v>
      </c>
      <c r="K402" s="38">
        <f>IF(J402&lt;$B$10*(A401^$K$49*(MAX(K$58:K401)-A401))^(1/(1+$K$49))*($K$49^(1/(1+$K$49))),IF(J402/A402&gt;D$10,IF(MAX(J$58:J401)&lt;0.99*$B$10*(A401^$K$49*(K401-A401))^(1/(1+$K$49))*($K$49^(1/(1+$K$49))),MAX(K$58:K401),((J402/$B$10)^(1+$K$49)/(A402^($K$49)*$K$49))+A402),MAX(K$58:K401)),((J402/$B$10)^(1+$K$49)/(A402^($K$49)*$K$49))+A402)</f>
        <v>1066.098227408718</v>
      </c>
      <c r="L402" s="33">
        <f>IF(K402&lt;K401,AE401*(MAX(Z$58:Z401)-J401/A401)/(J401/A401/D$10-1)/(1+1*(MAX(Z$58:Z401)-J401/A401)/(J401/A401/D$10-1))+B$3-B$4,AE401*(J402/A402/B$10)/(C$27+J402/A402/B$10))</f>
        <v>-2.7082290158687825E-2</v>
      </c>
      <c r="M402" s="45">
        <f t="shared" si="166"/>
        <v>-1.1721109840608765E-2</v>
      </c>
      <c r="N402" s="46">
        <f t="shared" si="167"/>
        <v>1.3186956390070191E-2</v>
      </c>
      <c r="O402" s="37"/>
      <c r="P402" s="37">
        <f t="shared" si="168"/>
        <v>4.1570217990522353E-3</v>
      </c>
      <c r="Q402" s="47">
        <f t="shared" si="149"/>
        <v>1.4658465494614258E-3</v>
      </c>
      <c r="R402" s="6">
        <f t="shared" si="169"/>
        <v>1.6039554776984302</v>
      </c>
      <c r="S402" s="6">
        <f t="shared" si="150"/>
        <v>1.5881699469012913</v>
      </c>
      <c r="T402" s="6">
        <f t="shared" si="170"/>
        <v>5.5305897072849847E-3</v>
      </c>
      <c r="U402" s="48">
        <f t="shared" si="171"/>
        <v>2.346272159079792E-2</v>
      </c>
      <c r="V402" s="6">
        <f t="shared" si="172"/>
        <v>2.6672880218890846E-2</v>
      </c>
      <c r="W402" s="6">
        <f t="shared" si="173"/>
        <v>2.8516410121319176E-2</v>
      </c>
      <c r="X402" s="30">
        <f t="shared" si="151"/>
        <v>899.44217581046257</v>
      </c>
      <c r="Y402">
        <f t="shared" si="152"/>
        <v>707.11807934822684</v>
      </c>
      <c r="Z402" s="49">
        <f t="shared" si="153"/>
        <v>1.1788954746985576</v>
      </c>
      <c r="AA402" s="46">
        <f t="shared" si="154"/>
        <v>1.64775112499008</v>
      </c>
      <c r="AB402" s="46">
        <f t="shared" si="155"/>
        <v>-4.3795647291649864E-2</v>
      </c>
      <c r="AC402" s="51">
        <f>IF(R$58&gt;=AA$58,B$10,IF(K402&lt;K401,(Z402-D$10)*(1+1.25*(D$10-Z402)/MAX(Z$58:Z402)*B$10)+D$10,B$10))</f>
        <v>1.3370827491589099</v>
      </c>
      <c r="AD402" s="36">
        <f t="shared" si="156"/>
        <v>1.1352351065719175</v>
      </c>
      <c r="AE402" s="50">
        <f t="shared" si="157"/>
        <v>-0.21238331865775018</v>
      </c>
      <c r="AF402" s="46">
        <f t="shared" si="158"/>
        <v>2.8516410121319176E-2</v>
      </c>
      <c r="AG402" s="50">
        <f t="shared" si="159"/>
        <v>899.44217581046257</v>
      </c>
      <c r="AH402" s="6">
        <f t="shared" si="160"/>
        <v>5.5305897072849847E-3</v>
      </c>
      <c r="AI402" s="6"/>
      <c r="AJ402" s="6"/>
    </row>
    <row r="403" spans="1:36">
      <c r="A403" s="6">
        <f>IF(J402/A402&lt;=0.99*$B$10,IF(A402&gt;A401,IF(D$5&gt;0,$A402+($D$7-$D$3)/401,IF(J402/A402&gt;1.01*D$10,A402-($D$7-$D$3)/401,A402)),IF(D$5&lt;0,$A402+($D$7-$D$3)/401,IF(J402/A402&gt;1.01*D$10,A402-($D$7-$D$3)/401,A402))),IF(K402&gt;$B$6,IF(B$10&gt;D$10,IF(J402/A402&gt;1.01*D$10,A402-($D$7-$D$3)/401,A402),A402),IF(MAX(J$58:J402)&lt;0.99*$B$10*(A402^$K$49*(K402-A402))^(1/(1+$K$49))*($K$49^(1/(1+$K$49))),$A402+($D$7-$D$3)/401,IF(J402/A402&gt;1.01*$D$10,$A402-($D$7-$D$3)/401,A402))))</f>
        <v>600.68687655859969</v>
      </c>
      <c r="B403" s="6">
        <f t="shared" si="145"/>
        <v>902.06062967579908</v>
      </c>
      <c r="C403" s="6">
        <f t="shared" si="161"/>
        <v>0.50686323843907033</v>
      </c>
      <c r="D403" s="6">
        <f t="shared" si="162"/>
        <v>11410.07747353708</v>
      </c>
      <c r="E403" s="33">
        <f t="shared" si="146"/>
        <v>1.8037726037299046E-2</v>
      </c>
      <c r="F403" s="6">
        <f t="shared" si="147"/>
        <v>91475.282581588908</v>
      </c>
      <c r="G403" s="6">
        <f t="shared" si="148"/>
        <v>5356050.4844139358</v>
      </c>
      <c r="H403" s="33">
        <f t="shared" si="163"/>
        <v>3.6911492014433654E-3</v>
      </c>
      <c r="I403" s="33">
        <f t="shared" si="164"/>
        <v>8.540739278669004E-4</v>
      </c>
      <c r="J403" s="6">
        <f t="shared" si="165"/>
        <v>708.84439515126587</v>
      </c>
      <c r="K403" s="38">
        <f>IF(J403&lt;$B$10*(A402^$K$49*(MAX(K$58:K402)-A402))^(1/(1+$K$49))*($K$49^(1/(1+$K$49))),IF(J403/A403&gt;D$10,IF(MAX(J$58:J402)&lt;0.99*$B$10*(A402^$K$49*(K402-A402))^(1/(1+$K$49))*($K$49^(1/(1+$K$49))),MAX(K$58:K402),((J403/$B$10)^(1+$K$49)/(A403^($K$49)*$K$49))+A403),MAX(K$58:K402)),((J403/$B$10)^(1+$K$49)/(A403^($K$49)*$K$49))+A403)</f>
        <v>1068.5697025226932</v>
      </c>
      <c r="L403" s="33">
        <f>IF(K403&lt;K402,AE402*(MAX(Z$58:Z402)-J402/A402)/(J402/A402/D$10-1)/(1+1*(MAX(Z$58:Z402)-J402/A402)/(J402/A402/D$10-1))+B$3-B$4,AE402*(J403/A403/B$10)/(C$27+J403/A403/B$10))</f>
        <v>-2.7234214020273977E-2</v>
      </c>
      <c r="M403" s="45">
        <f t="shared" si="166"/>
        <v>-1.1784172278804428E-2</v>
      </c>
      <c r="N403" s="46">
        <f t="shared" si="167"/>
        <v>1.3211038207035669E-2</v>
      </c>
      <c r="O403" s="37"/>
      <c r="P403" s="37">
        <f t="shared" si="168"/>
        <v>4.1657463365803397E-3</v>
      </c>
      <c r="Q403" s="47">
        <f t="shared" si="149"/>
        <v>1.4268659282312413E-3</v>
      </c>
      <c r="R403" s="6">
        <f t="shared" si="169"/>
        <v>1.6040040071096178</v>
      </c>
      <c r="S403" s="6">
        <f t="shared" si="150"/>
        <v>1.5882172079035595</v>
      </c>
      <c r="T403" s="6">
        <f t="shared" si="170"/>
        <v>5.5008315555453912E-3</v>
      </c>
      <c r="U403" s="48">
        <f t="shared" si="171"/>
        <v>2.36065160871065E-2</v>
      </c>
      <c r="V403" s="6">
        <f t="shared" si="172"/>
        <v>2.6820324599692032E-2</v>
      </c>
      <c r="W403" s="6">
        <f t="shared" si="173"/>
        <v>2.8653935118207161E-2</v>
      </c>
      <c r="X403" s="30">
        <f t="shared" si="151"/>
        <v>902.06062967579908</v>
      </c>
      <c r="Y403">
        <f t="shared" si="152"/>
        <v>708.84439515126587</v>
      </c>
      <c r="Z403" s="49">
        <f t="shared" si="153"/>
        <v>1.1800564034498511</v>
      </c>
      <c r="AA403" s="46">
        <f t="shared" si="154"/>
        <v>1.6477118314165031</v>
      </c>
      <c r="AB403" s="46">
        <f t="shared" si="155"/>
        <v>-4.3707824306885357E-2</v>
      </c>
      <c r="AC403" s="51">
        <f>IF(R$58&gt;=AA$58,B$10,IF(K403&lt;K402,(Z403-D$10)*(1+1.25*(D$10-Z403)/MAX(Z$58:Z403)*B$10)+D$10,B$10))</f>
        <v>1.3370827491589099</v>
      </c>
      <c r="AD403" s="36">
        <f t="shared" si="156"/>
        <v>1.1342662058424844</v>
      </c>
      <c r="AE403" s="50">
        <f t="shared" si="157"/>
        <v>-0.21339327005416067</v>
      </c>
      <c r="AF403" s="46">
        <f t="shared" si="158"/>
        <v>2.8653935118207161E-2</v>
      </c>
      <c r="AG403" s="50">
        <f t="shared" si="159"/>
        <v>902.06062967579908</v>
      </c>
      <c r="AH403" s="6">
        <f t="shared" si="160"/>
        <v>5.5008315555453912E-3</v>
      </c>
      <c r="AI403" s="6"/>
      <c r="AJ403" s="6"/>
    </row>
    <row r="404" spans="1:36">
      <c r="A404" s="6">
        <f>IF(J403/A403&lt;=0.99*$B$10,IF(A403&gt;A402,IF(D$5&gt;0,$A403+($D$7-$D$3)/401,IF(J403/A403&gt;1.01*D$10,A403-($D$7-$D$3)/401,A403)),IF(D$5&lt;0,$A403+($D$7-$D$3)/401,IF(J403/A403&gt;1.01*D$10,A403-($D$7-$D$3)/401,A403))),IF(K403&gt;$B$6,IF(B$10&gt;D$10,IF(J403/A403&gt;1.01*D$10,A403-($D$7-$D$3)/401,A403),A403),IF(MAX(J$58:J403)&lt;0.99*$B$10*(A403^$K$49*(K403-A403))^(1/(1+$K$49))*($K$49^(1/(1+$K$49))),$A403+($D$7-$D$3)/401,IF(J403/A403&gt;1.01*$D$10,$A403-($D$7-$D$3)/401,A403))))</f>
        <v>601.55969451371186</v>
      </c>
      <c r="B404" s="6">
        <f t="shared" si="145"/>
        <v>904.67908354113558</v>
      </c>
      <c r="C404" s="6">
        <f t="shared" si="161"/>
        <v>0.50744813261992217</v>
      </c>
      <c r="D404" s="6">
        <f t="shared" si="162"/>
        <v>11461.294013303645</v>
      </c>
      <c r="E404" s="33">
        <f t="shared" si="146"/>
        <v>1.803718434606464E-2</v>
      </c>
      <c r="F404" s="6">
        <f t="shared" si="147"/>
        <v>91608.102705192927</v>
      </c>
      <c r="G404" s="6">
        <f t="shared" si="148"/>
        <v>5362722.3048628131</v>
      </c>
      <c r="H404" s="33">
        <f t="shared" si="163"/>
        <v>3.697437794953528E-3</v>
      </c>
      <c r="I404" s="33">
        <f t="shared" si="164"/>
        <v>8.5726138473868829E-4</v>
      </c>
      <c r="J404" s="6">
        <f t="shared" si="165"/>
        <v>710.57014775641449</v>
      </c>
      <c r="K404" s="38">
        <f>IF(J404&lt;$B$10*(A403^$K$49*(MAX(K$58:K403)-A403))^(1/(1+$K$49))*($K$49^(1/(1+$K$49))),IF(J404/A404&gt;D$10,IF(MAX(J$58:J403)&lt;0.99*$B$10*(A403^$K$49*(K403-A403))^(1/(1+$K$49))*($K$49^(1/(1+$K$49))),MAX(K$58:K403),((J404/$B$10)^(1+$K$49)/(A404^($K$49)*$K$49))+A404),MAX(K$58:K403)),((J404/$B$10)^(1+$K$49)/(A404^($K$49)*$K$49))+A404)</f>
        <v>1071.0413364616238</v>
      </c>
      <c r="L404" s="33">
        <f>IF(K404&lt;K403,AE403*(MAX(Z$58:Z403)-J403/A403)/(J403/A403/D$10-1)/(1+1*(MAX(Z$58:Z403)-J403/A403)/(J403/A403/D$10-1))+B$3-B$4,AE403*(J404/A404/B$10)/(C$27+J404/A404/B$10))</f>
        <v>-2.7387099721605693E-2</v>
      </c>
      <c r="M404" s="45">
        <f t="shared" si="166"/>
        <v>-1.1847446288825362E-2</v>
      </c>
      <c r="N404" s="46">
        <f t="shared" si="167"/>
        <v>1.3235065932165635E-2</v>
      </c>
      <c r="O404" s="37"/>
      <c r="P404" s="37">
        <f t="shared" si="168"/>
        <v>4.1744582062694371E-3</v>
      </c>
      <c r="Q404" s="47">
        <f t="shared" si="149"/>
        <v>1.3876196433402731E-3</v>
      </c>
      <c r="R404" s="6">
        <f t="shared" si="169"/>
        <v>1.6040529844339564</v>
      </c>
      <c r="S404" s="6">
        <f t="shared" si="150"/>
        <v>1.5882649051119124</v>
      </c>
      <c r="T404" s="6">
        <f t="shared" si="170"/>
        <v>5.4707996379237964E-3</v>
      </c>
      <c r="U404" s="48">
        <f t="shared" si="171"/>
        <v>2.3751127437218224E-2</v>
      </c>
      <c r="V404" s="6">
        <f t="shared" si="172"/>
        <v>2.696856014594563E-2</v>
      </c>
      <c r="W404" s="6">
        <f t="shared" si="173"/>
        <v>2.879216002525356E-2</v>
      </c>
      <c r="X404" s="30">
        <f t="shared" si="151"/>
        <v>904.67908354113558</v>
      </c>
      <c r="Y404">
        <f t="shared" si="152"/>
        <v>710.57014775641449</v>
      </c>
      <c r="Z404" s="49">
        <f t="shared" si="153"/>
        <v>1.1812130271307895</v>
      </c>
      <c r="AA404" s="46">
        <f t="shared" si="154"/>
        <v>1.6476725958313476</v>
      </c>
      <c r="AB404" s="46">
        <f t="shared" si="155"/>
        <v>-4.3619611397391234E-2</v>
      </c>
      <c r="AC404" s="51">
        <f>IF(R$58&gt;=AA$58,B$10,IF(K404&lt;K403,(Z404-D$10)*(1+1.25*(D$10-Z404)/MAX(Z$58:Z404)*B$10)+D$10,B$10))</f>
        <v>1.3370827491589099</v>
      </c>
      <c r="AD404" s="36">
        <f t="shared" si="156"/>
        <v>1.1333016100131257</v>
      </c>
      <c r="AE404" s="50">
        <f t="shared" si="157"/>
        <v>-0.21440979840065136</v>
      </c>
      <c r="AF404" s="46">
        <f t="shared" si="158"/>
        <v>2.879216002525356E-2</v>
      </c>
      <c r="AG404" s="50">
        <f t="shared" si="159"/>
        <v>904.67908354113558</v>
      </c>
      <c r="AH404" s="6">
        <f t="shared" si="160"/>
        <v>5.4707996379237964E-3</v>
      </c>
      <c r="AI404" s="6"/>
      <c r="AJ404" s="6"/>
    </row>
    <row r="405" spans="1:36">
      <c r="A405" s="6">
        <f>IF(J404/A404&lt;=0.99*$B$10,IF(A404&gt;A403,IF(D$5&gt;0,$A404+($D$7-$D$3)/401,IF(J404/A404&gt;1.01*D$10,A404-($D$7-$D$3)/401,A404)),IF(D$5&lt;0,$A404+($D$7-$D$3)/401,IF(J404/A404&gt;1.01*D$10,A404-($D$7-$D$3)/401,A404))),IF(K404&gt;$B$6,IF(B$10&gt;D$10,IF(J404/A404&gt;1.01*D$10,A404-($D$7-$D$3)/401,A404),A404),IF(MAX(J$58:J404)&lt;0.99*$B$10*(A404^$K$49*(K404-A404))^(1/(1+$K$49))*($K$49^(1/(1+$K$49))),$A404+($D$7-$D$3)/401,IF(J404/A404&gt;1.01*$D$10,$A404-($D$7-$D$3)/401,A404))))</f>
        <v>602.43251246882403</v>
      </c>
      <c r="B405" s="6">
        <f t="shared" si="145"/>
        <v>907.29753740647209</v>
      </c>
      <c r="C405" s="6">
        <f t="shared" si="161"/>
        <v>0.50803008956478679</v>
      </c>
      <c r="D405" s="6">
        <f t="shared" si="162"/>
        <v>11512.542480364416</v>
      </c>
      <c r="E405" s="33">
        <f t="shared" si="146"/>
        <v>1.8036637715513212E-2</v>
      </c>
      <c r="F405" s="6">
        <f t="shared" si="147"/>
        <v>91740.92282879696</v>
      </c>
      <c r="G405" s="6">
        <f t="shared" si="148"/>
        <v>5369394.1253116922</v>
      </c>
      <c r="H405" s="33">
        <f t="shared" si="163"/>
        <v>3.7037152362090851E-3</v>
      </c>
      <c r="I405" s="33">
        <f t="shared" si="164"/>
        <v>8.6044686058145197E-4</v>
      </c>
      <c r="J405" s="6">
        <f t="shared" si="165"/>
        <v>712.29534120620917</v>
      </c>
      <c r="K405" s="38">
        <f>IF(J405&lt;$B$10*(A404^$K$49*(MAX(K$58:K404)-A404))^(1/(1+$K$49))*($K$49^(1/(1+$K$49))),IF(J405/A405&gt;D$10,IF(MAX(J$58:J404)&lt;0.99*$B$10*(A404^$K$49*(K404-A404))^(1/(1+$K$49))*($K$49^(1/(1+$K$49))),MAX(K$58:K404),((J405/$B$10)^(1+$K$49)/(A405^($K$49)*$K$49))+A405),MAX(K$58:K404)),((J405/$B$10)^(1+$K$49)/(A405^($K$49)*$K$49))+A405)</f>
        <v>1073.5131284676982</v>
      </c>
      <c r="L405" s="33">
        <f>IF(K405&lt;K404,AE404*(MAX(Z$58:Z404)-J404/A404)/(J404/A404/D$10-1)/(1+1*(MAX(Z$58:Z404)-J404/A404)/(J404/A404/D$10-1))+B$3-B$4,AE404*(J405/A405/B$10)/(C$27+J405/A405/B$10))</f>
        <v>-2.7540958740539464E-2</v>
      </c>
      <c r="M405" s="45">
        <f t="shared" si="166"/>
        <v>-1.1910933155461535E-2</v>
      </c>
      <c r="N405" s="46">
        <f t="shared" si="167"/>
        <v>1.3259039803926473E-2</v>
      </c>
      <c r="O405" s="37"/>
      <c r="P405" s="37">
        <f t="shared" si="168"/>
        <v>4.1831574448530449E-3</v>
      </c>
      <c r="Q405" s="47">
        <f t="shared" si="149"/>
        <v>1.348106648464938E-3</v>
      </c>
      <c r="R405" s="6">
        <f t="shared" si="169"/>
        <v>1.6041024113316977</v>
      </c>
      <c r="S405" s="6">
        <f t="shared" si="150"/>
        <v>1.5883130401432077</v>
      </c>
      <c r="T405" s="6">
        <f t="shared" si="170"/>
        <v>5.4404929610335755E-3</v>
      </c>
      <c r="U405" s="48">
        <f t="shared" si="171"/>
        <v>2.3896564588252824E-2</v>
      </c>
      <c r="V405" s="6">
        <f t="shared" si="172"/>
        <v>2.7117595691181669E-2</v>
      </c>
      <c r="W405" s="6">
        <f t="shared" si="173"/>
        <v>2.8931093344859528E-2</v>
      </c>
      <c r="X405" s="30">
        <f t="shared" si="151"/>
        <v>907.29753740647209</v>
      </c>
      <c r="Y405">
        <f t="shared" si="152"/>
        <v>712.29534120620917</v>
      </c>
      <c r="Z405" s="49">
        <f t="shared" si="153"/>
        <v>1.18236537116358</v>
      </c>
      <c r="AA405" s="46">
        <f t="shared" si="154"/>
        <v>1.6476334180650845</v>
      </c>
      <c r="AB405" s="46">
        <f t="shared" si="155"/>
        <v>-4.3531006733386723E-2</v>
      </c>
      <c r="AC405" s="51">
        <f>IF(R$58&gt;=AA$58,B$10,IF(K405&lt;K404,(Z405-D$10)*(1+1.25*(D$10-Z405)/MAX(Z$58:Z405)*B$10)+D$10,B$10))</f>
        <v>1.3370827491589099</v>
      </c>
      <c r="AD405" s="36">
        <f t="shared" si="156"/>
        <v>1.132341290570487</v>
      </c>
      <c r="AE405" s="50">
        <f t="shared" si="157"/>
        <v>-0.21543298351376694</v>
      </c>
      <c r="AF405" s="46">
        <f t="shared" si="158"/>
        <v>2.8931093344859528E-2</v>
      </c>
      <c r="AG405" s="50">
        <f t="shared" si="159"/>
        <v>907.29753740647209</v>
      </c>
      <c r="AH405" s="6">
        <f t="shared" si="160"/>
        <v>5.4404929610335755E-3</v>
      </c>
      <c r="AI405" s="6"/>
      <c r="AJ405" s="6"/>
    </row>
    <row r="406" spans="1:36">
      <c r="A406" s="6">
        <f>IF(J405/A405&lt;=0.99*$B$10,IF(A405&gt;A404,IF(D$5&gt;0,$A405+($D$7-$D$3)/401,IF(J405/A405&gt;1.01*D$10,A405-($D$7-$D$3)/401,A405)),IF(D$5&lt;0,$A405+($D$7-$D$3)/401,IF(J405/A405&gt;1.01*D$10,A405-($D$7-$D$3)/401,A405))),IF(K405&gt;$B$6,IF(B$10&gt;D$10,IF(J405/A405&gt;1.01*D$10,A405-($D$7-$D$3)/401,A405),A405),IF(MAX(J$58:J405)&lt;0.99*$B$10*(A405^$K$49*(K405-A405))^(1/(1+$K$49))*($K$49^(1/(1+$K$49))),$A405+($D$7-$D$3)/401,IF(J405/A405&gt;1.01*$D$10,$A405-($D$7-$D$3)/401,A405))))</f>
        <v>603.3053304239362</v>
      </c>
      <c r="B406" s="6">
        <f t="shared" si="145"/>
        <v>909.91599127180859</v>
      </c>
      <c r="C406" s="6">
        <f t="shared" si="161"/>
        <v>0.50860913251883444</v>
      </c>
      <c r="D406" s="6">
        <f t="shared" si="162"/>
        <v>11563.822672158014</v>
      </c>
      <c r="E406" s="33">
        <f t="shared" si="146"/>
        <v>1.8036086127825781E-2</v>
      </c>
      <c r="F406" s="6">
        <f t="shared" si="147"/>
        <v>91873.742952400979</v>
      </c>
      <c r="G406" s="6">
        <f t="shared" si="148"/>
        <v>5376065.9457605686</v>
      </c>
      <c r="H406" s="33">
        <f t="shared" si="163"/>
        <v>3.7099815720564745E-3</v>
      </c>
      <c r="I406" s="33">
        <f t="shared" si="164"/>
        <v>8.6363034774324424E-4</v>
      </c>
      <c r="J406" s="6">
        <f t="shared" si="165"/>
        <v>714.01997950639316</v>
      </c>
      <c r="K406" s="38">
        <f>IF(J406&lt;$B$10*(A405^$K$49*(MAX(K$58:K405)-A405))^(1/(1+$K$49))*($K$49^(1/(1+$K$49))),IF(J406/A406&gt;D$10,IF(MAX(J$58:J405)&lt;0.99*$B$10*(A405^$K$49*(K405-A405))^(1/(1+$K$49))*($K$49^(1/(1+$K$49))),MAX(K$58:K405),((J406/$B$10)^(1+$K$49)/(A406^($K$49)*$K$49))+A406),MAX(K$58:K405)),((J406/$B$10)^(1+$K$49)/(A406^($K$49)*$K$49))+A406)</f>
        <v>1075.985077792252</v>
      </c>
      <c r="L406" s="33">
        <f>IF(K406&lt;K405,AE405*(MAX(Z$58:Z405)-J405/A405)/(J405/A405/D$10-1)/(1+1*(MAX(Z$58:Z405)-J405/A405)/(J405/A405/D$10-1))+B$3-B$4,AE405*(J406/A406/B$10)/(C$27+J406/A406/B$10))</f>
        <v>-2.7695802753551088E-2</v>
      </c>
      <c r="M406" s="45">
        <f t="shared" si="166"/>
        <v>-1.1974634181785014E-2</v>
      </c>
      <c r="N406" s="46">
        <f t="shared" si="167"/>
        <v>1.3282960059268385E-2</v>
      </c>
      <c r="O406" s="37"/>
      <c r="P406" s="37">
        <f t="shared" si="168"/>
        <v>4.191844088905136E-3</v>
      </c>
      <c r="Q406" s="47">
        <f t="shared" si="149"/>
        <v>1.3083258774833715E-3</v>
      </c>
      <c r="R406" s="6">
        <f t="shared" si="169"/>
        <v>1.6041522894956834</v>
      </c>
      <c r="S406" s="6">
        <f t="shared" si="150"/>
        <v>1.5883616146460415</v>
      </c>
      <c r="T406" s="6">
        <f t="shared" si="170"/>
        <v>5.409910511852513E-3</v>
      </c>
      <c r="U406" s="48">
        <f t="shared" si="171"/>
        <v>2.4042836641595164E-2</v>
      </c>
      <c r="V406" s="6">
        <f t="shared" si="172"/>
        <v>2.7267440220112484E-2</v>
      </c>
      <c r="W406" s="6">
        <f t="shared" si="173"/>
        <v>2.9070743724063323E-2</v>
      </c>
      <c r="X406" s="30">
        <f t="shared" si="151"/>
        <v>909.91599127180859</v>
      </c>
      <c r="Y406">
        <f t="shared" si="152"/>
        <v>714.01997950639316</v>
      </c>
      <c r="Z406" s="49">
        <f t="shared" si="153"/>
        <v>1.183513460762329</v>
      </c>
      <c r="AA406" s="46">
        <f t="shared" si="154"/>
        <v>1.6475942979489253</v>
      </c>
      <c r="AB406" s="46">
        <f t="shared" si="155"/>
        <v>-4.3442008453241865E-2</v>
      </c>
      <c r="AC406" s="51">
        <f>IF(R$58&gt;=AA$58,B$10,IF(K406&lt;K405,(Z406-D$10)*(1+1.25*(D$10-Z406)/MAX(Z$58:Z406)*B$10)+D$10,B$10))</f>
        <v>1.3370827491589099</v>
      </c>
      <c r="AD406" s="36">
        <f t="shared" si="156"/>
        <v>1.1313852192471903</v>
      </c>
      <c r="AE406" s="50">
        <f t="shared" si="157"/>
        <v>-0.21646290660518358</v>
      </c>
      <c r="AF406" s="46">
        <f t="shared" si="158"/>
        <v>2.9070743724063323E-2</v>
      </c>
      <c r="AG406" s="50">
        <f t="shared" si="159"/>
        <v>909.91599127180859</v>
      </c>
      <c r="AH406" s="6">
        <f t="shared" si="160"/>
        <v>5.409910511852513E-3</v>
      </c>
      <c r="AI406" s="6"/>
      <c r="AJ406" s="6"/>
    </row>
    <row r="407" spans="1:36">
      <c r="A407" s="6">
        <f>IF(J406/A406&lt;=0.99*$B$10,IF(A406&gt;A405,IF(D$5&gt;0,$A406+($D$7-$D$3)/401,IF(J406/A406&gt;1.01*D$10,A406-($D$7-$D$3)/401,A406)),IF(D$5&lt;0,$A406+($D$7-$D$3)/401,IF(J406/A406&gt;1.01*D$10,A406-($D$7-$D$3)/401,A406))),IF(K406&gt;$B$6,IF(B$10&gt;D$10,IF(J406/A406&gt;1.01*D$10,A406-($D$7-$D$3)/401,A406),A406),IF(MAX(J$58:J406)&lt;0.99*$B$10*(A406^$K$49*(K406-A406))^(1/(1+$K$49))*($K$49^(1/(1+$K$49))),$A406+($D$7-$D$3)/401,IF(J406/A406&gt;1.01*$D$10,$A406-($D$7-$D$3)/401,A406))))</f>
        <v>604.17814837904837</v>
      </c>
      <c r="B407" s="6">
        <f t="shared" si="145"/>
        <v>912.5344451371451</v>
      </c>
      <c r="C407" s="6">
        <f t="shared" si="161"/>
        <v>0.50918528449887801</v>
      </c>
      <c r="D407" s="6">
        <f t="shared" si="162"/>
        <v>11615.134388158032</v>
      </c>
      <c r="E407" s="33">
        <f t="shared" si="146"/>
        <v>1.8035529564830448E-2</v>
      </c>
      <c r="F407" s="6">
        <f t="shared" si="147"/>
        <v>92006.563076004997</v>
      </c>
      <c r="G407" s="6">
        <f t="shared" si="148"/>
        <v>5382737.7662094459</v>
      </c>
      <c r="H407" s="33">
        <f t="shared" si="163"/>
        <v>3.7162368490071289E-3</v>
      </c>
      <c r="I407" s="33">
        <f t="shared" si="164"/>
        <v>8.668118387267816E-4</v>
      </c>
      <c r="J407" s="6">
        <f t="shared" si="165"/>
        <v>715.74406662637466</v>
      </c>
      <c r="K407" s="38">
        <f>IF(J407&lt;$B$10*(A406^$K$49*(MAX(K$58:K406)-A406))^(1/(1+$K$49))*($K$49^(1/(1+$K$49))),IF(J407/A407&gt;D$10,IF(MAX(J$58:J406)&lt;0.99*$B$10*(A406^$K$49*(K406-A406))^(1/(1+$K$49))*($K$49^(1/(1+$K$49))),MAX(K$58:K406),((J407/$B$10)^(1+$K$49)/(A407^($K$49)*$K$49))+A407),MAX(K$58:K406)),((J407/$B$10)^(1+$K$49)/(A407^($K$49)*$K$49))+A407)</f>
        <v>1078.4571836956811</v>
      </c>
      <c r="L407" s="33">
        <f>IF(K407&lt;K406,AE406*(MAX(Z$58:Z406)-J406/A406)/(J406/A406/D$10-1)/(1+1*(MAX(Z$58:Z406)-J406/A406)/(J406/A406/D$10-1))+B$3-B$4,AE406*(J407/A407/B$10)/(C$27+J407/A407/B$10))</f>
        <v>-2.7851643640213447E-2</v>
      </c>
      <c r="M407" s="45">
        <f t="shared" si="166"/>
        <v>-1.2038550689452872E-2</v>
      </c>
      <c r="N407" s="46">
        <f t="shared" si="167"/>
        <v>1.3306826933637909E-2</v>
      </c>
      <c r="O407" s="37"/>
      <c r="P407" s="37">
        <f t="shared" si="168"/>
        <v>4.2005181748410603E-3</v>
      </c>
      <c r="Q407" s="47">
        <f t="shared" si="149"/>
        <v>1.2682762441850372E-3</v>
      </c>
      <c r="R407" s="6">
        <f t="shared" si="169"/>
        <v>1.604202620651819</v>
      </c>
      <c r="S407" s="6">
        <f t="shared" si="150"/>
        <v>1.5884106303012095</v>
      </c>
      <c r="T407" s="6">
        <f t="shared" si="170"/>
        <v>5.3790512574383728E-3</v>
      </c>
      <c r="U407" s="48">
        <f t="shared" si="171"/>
        <v>2.4189952856367675E-2</v>
      </c>
      <c r="V407" s="6">
        <f t="shared" si="172"/>
        <v>2.7418102872046771E-2</v>
      </c>
      <c r="W407" s="6">
        <f t="shared" si="173"/>
        <v>2.9211119957859563E-2</v>
      </c>
      <c r="X407" s="30">
        <f t="shared" si="151"/>
        <v>912.5344451371451</v>
      </c>
      <c r="Y407">
        <f t="shared" si="152"/>
        <v>715.74406662637466</v>
      </c>
      <c r="Z407" s="49">
        <f t="shared" si="153"/>
        <v>1.1846573209353017</v>
      </c>
      <c r="AA407" s="46">
        <f t="shared" si="154"/>
        <v>1.6475552353148191</v>
      </c>
      <c r="AB407" s="46">
        <f t="shared" si="155"/>
        <v>-4.3352614663000111E-2</v>
      </c>
      <c r="AC407" s="51">
        <f>IF(R$58&gt;=AA$58,B$10,IF(K407&lt;K406,(Z407-D$10)*(1+1.25*(D$10-Z407)/MAX(Z$58:Z407)*B$10)+D$10,B$10))</f>
        <v>1.3370827491589099</v>
      </c>
      <c r="AD407" s="36">
        <f t="shared" si="156"/>
        <v>1.1304333680192178</v>
      </c>
      <c r="AE407" s="50">
        <f t="shared" si="157"/>
        <v>-0.21749965031339041</v>
      </c>
      <c r="AF407" s="46">
        <f t="shared" si="158"/>
        <v>2.9211119957859563E-2</v>
      </c>
      <c r="AG407" s="50">
        <f t="shared" si="159"/>
        <v>912.5344451371451</v>
      </c>
      <c r="AH407" s="6">
        <f t="shared" si="160"/>
        <v>5.3790512574383728E-3</v>
      </c>
      <c r="AI407" s="6"/>
      <c r="AJ407" s="6"/>
    </row>
    <row r="408" spans="1:36">
      <c r="A408" s="6">
        <f>IF(J407/A407&lt;=0.99*$B$10,IF(A407&gt;A406,IF(D$5&gt;0,$A407+($D$7-$D$3)/401,IF(J407/A407&gt;1.01*D$10,A407-($D$7-$D$3)/401,A407)),IF(D$5&lt;0,$A407+($D$7-$D$3)/401,IF(J407/A407&gt;1.01*D$10,A407-($D$7-$D$3)/401,A407))),IF(K407&gt;$B$6,IF(B$10&gt;D$10,IF(J407/A407&gt;1.01*D$10,A407-($D$7-$D$3)/401,A407),A407),IF(MAX(J$58:J407)&lt;0.99*$B$10*(A407^$K$49*(K407-A407))^(1/(1+$K$49))*($K$49^(1/(1+$K$49))),$A407+($D$7-$D$3)/401,IF(J407/A407&gt;1.01*$D$10,$A407-($D$7-$D$3)/401,A407))))</f>
        <v>605.05096633416053</v>
      </c>
      <c r="B408" s="6">
        <f t="shared" si="145"/>
        <v>915.1528990024816</v>
      </c>
      <c r="C408" s="6">
        <f t="shared" si="161"/>
        <v>0.50975856829580324</v>
      </c>
      <c r="D408" s="6">
        <f t="shared" si="162"/>
        <v>11666.477429849438</v>
      </c>
      <c r="E408" s="33">
        <f t="shared" si="146"/>
        <v>1.8034968007997216E-2</v>
      </c>
      <c r="F408" s="6">
        <f t="shared" si="147"/>
        <v>92139.38319960903</v>
      </c>
      <c r="G408" s="6">
        <f t="shared" si="148"/>
        <v>5389409.5866583232</v>
      </c>
      <c r="H408" s="33">
        <f t="shared" si="163"/>
        <v>3.7224811132410478E-3</v>
      </c>
      <c r="I408" s="33">
        <f t="shared" si="164"/>
        <v>8.6999132618721577E-4</v>
      </c>
      <c r="J408" s="6">
        <f t="shared" si="165"/>
        <v>717.4676064996786</v>
      </c>
      <c r="K408" s="38">
        <f>IF(J408&lt;$B$10*(A407^$K$49*(MAX(K$58:K407)-A407))^(1/(1+$K$49))*($K$49^(1/(1+$K$49))),IF(J408/A408&gt;D$10,IF(MAX(J$58:J407)&lt;0.99*$B$10*(A407^$K$49*(K407-A407))^(1/(1+$K$49))*($K$49^(1/(1+$K$49))),MAX(K$58:K407),((J408/$B$10)^(1+$K$49)/(A408^($K$49)*$K$49))+A408),MAX(K$58:K407)),((J408/$B$10)^(1+$K$49)/(A408^($K$49)*$K$49))+A408)</f>
        <v>1080.9294454473534</v>
      </c>
      <c r="L408" s="33">
        <f>IF(K408&lt;K407,AE407*(MAX(Z$58:Z407)-J407/A407)/(J407/A407/D$10-1)/(1+1*(MAX(Z$58:Z407)-J407/A407)/(J407/A407/D$10-1))+B$3-B$4,AE407*(J408/A408/B$10)/(C$27+J408/A408/B$10))</f>
        <v>-2.8008493487803914E-2</v>
      </c>
      <c r="M408" s="45">
        <f t="shared" si="166"/>
        <v>-1.2102684019017238E-2</v>
      </c>
      <c r="N408" s="46">
        <f t="shared" si="167"/>
        <v>1.3330640660990286E-2</v>
      </c>
      <c r="O408" s="37"/>
      <c r="P408" s="37">
        <f t="shared" si="168"/>
        <v>4.2091797389184607E-3</v>
      </c>
      <c r="Q408" s="47">
        <f t="shared" si="149"/>
        <v>1.2279566419730482E-3</v>
      </c>
      <c r="R408" s="6">
        <f t="shared" si="169"/>
        <v>1.6042534065595591</v>
      </c>
      <c r="S408" s="6">
        <f t="shared" si="150"/>
        <v>1.5884600888221798</v>
      </c>
      <c r="T408" s="6">
        <f t="shared" si="170"/>
        <v>5.3479141446372011E-3</v>
      </c>
      <c r="U408" s="48">
        <f t="shared" si="171"/>
        <v>2.4337922653002417E-2</v>
      </c>
      <c r="V408" s="6">
        <f t="shared" si="172"/>
        <v>2.7569592944401419E-2</v>
      </c>
      <c r="W408" s="6">
        <f t="shared" si="173"/>
        <v>2.9352230992613818E-2</v>
      </c>
      <c r="X408" s="30">
        <f t="shared" si="151"/>
        <v>915.1528990024816</v>
      </c>
      <c r="Y408">
        <f t="shared" si="152"/>
        <v>717.4676064996786</v>
      </c>
      <c r="Z408" s="49">
        <f t="shared" si="153"/>
        <v>1.1857969764871543</v>
      </c>
      <c r="AA408" s="46">
        <f t="shared" si="154"/>
        <v>1.6475162299954438</v>
      </c>
      <c r="AB408" s="46">
        <f t="shared" si="155"/>
        <v>-4.3262823435884723E-2</v>
      </c>
      <c r="AC408" s="51">
        <f>IF(R$58&gt;=AA$58,B$10,IF(K408&lt;K407,(Z408-D$10)*(1+1.25*(D$10-Z408)/MAX(Z$58:Z408)*B$10)+D$10,B$10))</f>
        <v>1.3370827491589099</v>
      </c>
      <c r="AD408" s="36">
        <f t="shared" si="156"/>
        <v>1.1294857091033286</v>
      </c>
      <c r="AE408" s="50">
        <f t="shared" si="157"/>
        <v>-0.21854329873620143</v>
      </c>
      <c r="AF408" s="46">
        <f t="shared" si="158"/>
        <v>2.9352230992613818E-2</v>
      </c>
      <c r="AG408" s="50">
        <f t="shared" si="159"/>
        <v>915.1528990024816</v>
      </c>
      <c r="AH408" s="6">
        <f t="shared" si="160"/>
        <v>5.3479141446372011E-3</v>
      </c>
      <c r="AI408" s="6"/>
      <c r="AJ408" s="6"/>
    </row>
    <row r="409" spans="1:36">
      <c r="A409" s="6">
        <f>IF(J408/A408&lt;=0.99*$B$10,IF(A408&gt;A407,IF(D$5&gt;0,$A408+($D$7-$D$3)/401,IF(J408/A408&gt;1.01*D$10,A408-($D$7-$D$3)/401,A408)),IF(D$5&lt;0,$A408+($D$7-$D$3)/401,IF(J408/A408&gt;1.01*D$10,A408-($D$7-$D$3)/401,A408))),IF(K408&gt;$B$6,IF(B$10&gt;D$10,IF(J408/A408&gt;1.01*D$10,A408-($D$7-$D$3)/401,A408),A408),IF(MAX(J$58:J408)&lt;0.99*$B$10*(A408^$K$49*(K408-A408))^(1/(1+$K$49))*($K$49^(1/(1+$K$49))),$A408+($D$7-$D$3)/401,IF(J408/A408&gt;1.01*$D$10,$A408-($D$7-$D$3)/401,A408))))</f>
        <v>605.9237842892727</v>
      </c>
      <c r="B409" s="6">
        <f t="shared" si="145"/>
        <v>917.77135286781811</v>
      </c>
      <c r="C409" s="6">
        <f t="shared" si="161"/>
        <v>0.51032900647697665</v>
      </c>
      <c r="D409" s="6">
        <f t="shared" si="162"/>
        <v>11717.851600705304</v>
      </c>
      <c r="E409" s="33">
        <f t="shared" si="146"/>
        <v>1.8034401438432716E-2</v>
      </c>
      <c r="F409" s="6">
        <f t="shared" si="147"/>
        <v>92272.203323213049</v>
      </c>
      <c r="G409" s="6">
        <f t="shared" si="148"/>
        <v>5396081.4071071995</v>
      </c>
      <c r="H409" s="33">
        <f t="shared" si="163"/>
        <v>3.7287144106103241E-3</v>
      </c>
      <c r="I409" s="33">
        <f t="shared" si="164"/>
        <v>8.731688029299401E-4</v>
      </c>
      <c r="J409" s="6">
        <f t="shared" si="165"/>
        <v>719.19060302439323</v>
      </c>
      <c r="K409" s="38">
        <f>IF(J409&lt;$B$10*(A408^$K$49*(MAX(K$58:K408)-A408))^(1/(1+$K$49))*($K$49^(1/(1+$K$49))),IF(J409/A409&gt;D$10,IF(MAX(J$58:J408)&lt;0.99*$B$10*(A408^$K$49*(K408-A408))^(1/(1+$K$49))*($K$49^(1/(1+$K$49))),MAX(K$58:K408),((J409/$B$10)^(1+$K$49)/(A409^($K$49)*$K$49))+A409),MAX(K$58:K408)),((J409/$B$10)^(1+$K$49)/(A409^($K$49)*$K$49))+A409)</f>
        <v>1083.4018623255288</v>
      </c>
      <c r="L409" s="33">
        <f>IF(K409&lt;K408,AE408*(MAX(Z$58:Z408)-J408/A408)/(J408/A408/D$10-1)/(1+1*(MAX(Z$58:Z408)-J408/A408)/(J408/A408/D$10-1))+B$3-B$4,AE408*(J409/A409/B$10)/(C$27+J409/A409/B$10))</f>
        <v>-2.8166364596033083E-2</v>
      </c>
      <c r="M409" s="45">
        <f t="shared" si="166"/>
        <v>-1.2167035530242877E-2</v>
      </c>
      <c r="N409" s="46">
        <f t="shared" si="167"/>
        <v>1.3354401473801781E-2</v>
      </c>
      <c r="O409" s="37"/>
      <c r="P409" s="37">
        <f t="shared" si="168"/>
        <v>4.2178288172381815E-3</v>
      </c>
      <c r="Q409" s="47">
        <f t="shared" si="149"/>
        <v>1.1873659435589039E-3</v>
      </c>
      <c r="R409" s="6">
        <f t="shared" si="169"/>
        <v>1.6043046490124067</v>
      </c>
      <c r="S409" s="6">
        <f t="shared" si="150"/>
        <v>1.5885099919555787</v>
      </c>
      <c r="T409" s="6">
        <f t="shared" si="170"/>
        <v>5.3164980997833936E-3</v>
      </c>
      <c r="U409" s="48">
        <f t="shared" si="171"/>
        <v>2.4486755616916669E-2</v>
      </c>
      <c r="V409" s="6">
        <f t="shared" si="172"/>
        <v>2.7721919896314982E-2</v>
      </c>
      <c r="W409" s="6">
        <f t="shared" si="173"/>
        <v>2.9494085929576114E-2</v>
      </c>
      <c r="X409" s="30">
        <f t="shared" si="151"/>
        <v>917.77135286781811</v>
      </c>
      <c r="Y409">
        <f t="shared" si="152"/>
        <v>719.19060302439323</v>
      </c>
      <c r="Z409" s="49">
        <f t="shared" si="153"/>
        <v>1.1869324520211375</v>
      </c>
      <c r="AA409" s="46">
        <f t="shared" si="154"/>
        <v>1.6474772818242074</v>
      </c>
      <c r="AB409" s="46">
        <f t="shared" si="155"/>
        <v>-4.3172632811800726E-2</v>
      </c>
      <c r="AC409" s="51">
        <f>IF(R$58&gt;=AA$58,B$10,IF(K409&lt;K408,(Z409-D$10)*(1+1.25*(D$10-Z409)/MAX(Z$58:Z409)*B$10)+D$10,B$10))</f>
        <v>1.3370827491589099</v>
      </c>
      <c r="AD409" s="36">
        <f t="shared" si="156"/>
        <v>1.128542214954505</v>
      </c>
      <c r="AE409" s="50">
        <f t="shared" si="157"/>
        <v>-0.21959393746425418</v>
      </c>
      <c r="AF409" s="46">
        <f t="shared" si="158"/>
        <v>2.9494085929576114E-2</v>
      </c>
      <c r="AG409" s="50">
        <f t="shared" si="159"/>
        <v>917.77135286781811</v>
      </c>
      <c r="AH409" s="6">
        <f t="shared" si="160"/>
        <v>5.3164980997833936E-3</v>
      </c>
      <c r="AI409" s="6"/>
      <c r="AJ409" s="6"/>
    </row>
    <row r="410" spans="1:36">
      <c r="A410" s="6">
        <f>IF(J409/A409&lt;=0.99*$B$10,IF(A409&gt;A408,IF(D$5&gt;0,$A409+($D$7-$D$3)/401,IF(J409/A409&gt;1.01*D$10,A409-($D$7-$D$3)/401,A409)),IF(D$5&lt;0,$A409+($D$7-$D$3)/401,IF(J409/A409&gt;1.01*D$10,A409-($D$7-$D$3)/401,A409))),IF(K409&gt;$B$6,IF(B$10&gt;D$10,IF(J409/A409&gt;1.01*D$10,A409-($D$7-$D$3)/401,A409),A409),IF(MAX(J$58:J409)&lt;0.99*$B$10*(A409^$K$49*(K409-A409))^(1/(1+$K$49))*($K$49^(1/(1+$K$49))),$A409+($D$7-$D$3)/401,IF(J409/A409&gt;1.01*$D$10,$A409-($D$7-$D$3)/401,A409))))</f>
        <v>606.79660224438487</v>
      </c>
      <c r="B410" s="6">
        <f t="shared" si="145"/>
        <v>920.38980673315461</v>
      </c>
      <c r="C410" s="6">
        <f t="shared" si="161"/>
        <v>0.51089662138862868</v>
      </c>
      <c r="D410" s="6">
        <f t="shared" si="162"/>
        <v>11769.256706163877</v>
      </c>
      <c r="E410" s="33">
        <f t="shared" si="146"/>
        <v>1.8033829836874776E-2</v>
      </c>
      <c r="F410" s="6">
        <f t="shared" si="147"/>
        <v>92405.023446817082</v>
      </c>
      <c r="G410" s="6">
        <f t="shared" si="148"/>
        <v>5402753.2275560778</v>
      </c>
      <c r="H410" s="33">
        <f t="shared" si="163"/>
        <v>3.7349367866426229E-3</v>
      </c>
      <c r="I410" s="33">
        <f t="shared" si="164"/>
        <v>8.7634426190842934E-4</v>
      </c>
      <c r="J410" s="6">
        <f t="shared" si="165"/>
        <v>720.91306006361049</v>
      </c>
      <c r="K410" s="38">
        <f>IF(J410&lt;$B$10*(A409^$K$49*(MAX(K$58:K409)-A409))^(1/(1+$K$49))*($K$49^(1/(1+$K$49))),IF(J410/A410&gt;D$10,IF(MAX(J$58:J409)&lt;0.99*$B$10*(A409^$K$49*(K409-A409))^(1/(1+$K$49))*($K$49^(1/(1+$K$49))),MAX(K$58:K409),((J410/$B$10)^(1+$K$49)/(A410^($K$49)*$K$49))+A410),MAX(K$58:K409)),((J410/$B$10)^(1+$K$49)/(A410^($K$49)*$K$49))+A410)</f>
        <v>1085.874433617277</v>
      </c>
      <c r="L410" s="33">
        <f>IF(K410&lt;K409,AE409*(MAX(Z$58:Z409)-J409/A409)/(J409/A409/D$10-1)/(1+1*(MAX(Z$58:Z409)-J409/A409)/(J409/A409/D$10-1))+B$3-B$4,AE409*(J410/A410/B$10)/(C$27+J410/A410/B$10))</f>
        <v>-2.8325269481915549E-2</v>
      </c>
      <c r="M410" s="45">
        <f t="shared" si="166"/>
        <v>-1.2231606602432256E-2</v>
      </c>
      <c r="N410" s="46">
        <f t="shared" si="167"/>
        <v>1.3378109603081832E-2</v>
      </c>
      <c r="O410" s="37"/>
      <c r="P410" s="37">
        <f t="shared" si="168"/>
        <v>4.226465445745173E-3</v>
      </c>
      <c r="Q410" s="47">
        <f t="shared" si="149"/>
        <v>1.146503000649576E-3</v>
      </c>
      <c r="R410" s="6">
        <f t="shared" si="169"/>
        <v>1.6043563498384228</v>
      </c>
      <c r="S410" s="6">
        <f t="shared" si="150"/>
        <v>1.5885603414816871</v>
      </c>
      <c r="T410" s="6">
        <f t="shared" si="170"/>
        <v>5.284802028393625E-3</v>
      </c>
      <c r="U410" s="48">
        <f t="shared" si="171"/>
        <v>2.4636461502294982E-2</v>
      </c>
      <c r="V410" s="6">
        <f t="shared" si="172"/>
        <v>2.7875093352365685E-2</v>
      </c>
      <c r="W410" s="6">
        <f t="shared" si="173"/>
        <v>2.9636694028496894E-2</v>
      </c>
      <c r="X410" s="30">
        <f t="shared" si="151"/>
        <v>920.38980673315461</v>
      </c>
      <c r="Y410">
        <f t="shared" si="152"/>
        <v>720.91306006361049</v>
      </c>
      <c r="Z410" s="49">
        <f t="shared" si="153"/>
        <v>1.1880637719412701</v>
      </c>
      <c r="AA410" s="46">
        <f t="shared" si="154"/>
        <v>1.6474383906352399</v>
      </c>
      <c r="AB410" s="46">
        <f t="shared" si="155"/>
        <v>-4.30820407968171E-2</v>
      </c>
      <c r="AC410" s="51">
        <f>IF(R$58&gt;=AA$58,B$10,IF(K410&lt;K409,(Z410-D$10)*(1+1.25*(D$10-Z410)/MAX(Z$58:Z410)*B$10)+D$10,B$10))</f>
        <v>1.3370827491589099</v>
      </c>
      <c r="AD410" s="36">
        <f t="shared" si="156"/>
        <v>1.1276028582634294</v>
      </c>
      <c r="AE410" s="50">
        <f t="shared" si="157"/>
        <v>-0.22065165361540467</v>
      </c>
      <c r="AF410" s="46">
        <f t="shared" si="158"/>
        <v>2.9636694028496894E-2</v>
      </c>
      <c r="AG410" s="50">
        <f t="shared" si="159"/>
        <v>920.38980673315461</v>
      </c>
      <c r="AH410" s="6">
        <f t="shared" si="160"/>
        <v>5.284802028393625E-3</v>
      </c>
      <c r="AI410" s="6"/>
      <c r="AJ410" s="6"/>
    </row>
    <row r="411" spans="1:36">
      <c r="A411" s="6">
        <f>IF(J410/A410&lt;=0.99*$B$10,IF(A410&gt;A409,IF(D$5&gt;0,$A410+($D$7-$D$3)/401,IF(J410/A410&gt;1.01*D$10,A410-($D$7-$D$3)/401,A410)),IF(D$5&lt;0,$A410+($D$7-$D$3)/401,IF(J410/A410&gt;1.01*D$10,A410-($D$7-$D$3)/401,A410))),IF(K410&gt;$B$6,IF(B$10&gt;D$10,IF(J410/A410&gt;1.01*D$10,A410-($D$7-$D$3)/401,A410),A410),IF(MAX(J$58:J410)&lt;0.99*$B$10*(A410^$K$49*(K410-A410))^(1/(1+$K$49))*($K$49^(1/(1+$K$49))),$A410+($D$7-$D$3)/401,IF(J410/A410&gt;1.01*$D$10,$A410-($D$7-$D$3)/401,A410))))</f>
        <v>607.66942019949704</v>
      </c>
      <c r="B411" s="6">
        <f t="shared" si="145"/>
        <v>923.00826059849112</v>
      </c>
      <c r="C411" s="6">
        <f t="shared" si="161"/>
        <v>0.51146143515821696</v>
      </c>
      <c r="D411" s="6">
        <f t="shared" si="162"/>
        <v>11820.692553605953</v>
      </c>
      <c r="E411" s="33">
        <f t="shared" si="146"/>
        <v>1.803325318368685E-2</v>
      </c>
      <c r="F411" s="6">
        <f t="shared" si="147"/>
        <v>92537.843570421101</v>
      </c>
      <c r="G411" s="6">
        <f t="shared" si="148"/>
        <v>5409425.0480049551</v>
      </c>
      <c r="H411" s="33">
        <f t="shared" si="163"/>
        <v>3.7411482865446154E-3</v>
      </c>
      <c r="I411" s="33">
        <f t="shared" si="164"/>
        <v>8.7951769622211307E-4</v>
      </c>
      <c r="J411" s="6">
        <f t="shared" si="165"/>
        <v>722.63498144586106</v>
      </c>
      <c r="K411" s="38">
        <f>IF(J411&lt;$B$10*(A410^$K$49*(MAX(K$58:K410)-A410))^(1/(1+$K$49))*($K$49^(1/(1+$K$49))),IF(J411/A411&gt;D$10,IF(MAX(J$58:J410)&lt;0.99*$B$10*(A410^$K$49*(K410-A410))^(1/(1+$K$49))*($K$49^(1/(1+$K$49))),MAX(K$58:K410),((J411/$B$10)^(1+$K$49)/(A411^($K$49)*$K$49))+A411),MAX(K$58:K410)),((J411/$B$10)^(1+$K$49)/(A411^($K$49)*$K$49))+A411)</f>
        <v>1088.3471586183991</v>
      </c>
      <c r="L411" s="33">
        <f>IF(K411&lt;K410,AE410*(MAX(Z$58:Z410)-J410/A410)/(J410/A410/D$10-1)/(1+1*(MAX(Z$58:Z410)-J410/A410)/(J410/A410/D$10-1))+B$3-B$4,AE410*(J411/A411/B$10)/(C$27+J411/A411/B$10))</f>
        <v>-2.8485220884771473E-2</v>
      </c>
      <c r="M411" s="45">
        <f t="shared" si="166"/>
        <v>-1.2296398634758487E-2</v>
      </c>
      <c r="N411" s="46">
        <f t="shared" si="167"/>
        <v>1.3401765278385127E-2</v>
      </c>
      <c r="O411" s="37"/>
      <c r="P411" s="37">
        <f t="shared" si="168"/>
        <v>4.2350896602293868E-3</v>
      </c>
      <c r="Q411" s="47">
        <f t="shared" si="149"/>
        <v>1.1053666436266398E-3</v>
      </c>
      <c r="R411" s="6">
        <f t="shared" si="169"/>
        <v>1.6044085109007515</v>
      </c>
      <c r="S411" s="6">
        <f t="shared" si="150"/>
        <v>1.5886111392149522</v>
      </c>
      <c r="T411" s="6">
        <f t="shared" si="170"/>
        <v>5.2528248148508731E-3</v>
      </c>
      <c r="U411" s="48">
        <f t="shared" si="171"/>
        <v>2.4787050235981919E-2</v>
      </c>
      <c r="V411" s="6">
        <f t="shared" si="172"/>
        <v>2.8029123106398102E-2</v>
      </c>
      <c r="W411" s="6">
        <f t="shared" si="173"/>
        <v>2.9780064711348392E-2</v>
      </c>
      <c r="X411" s="30">
        <f t="shared" si="151"/>
        <v>923.00826059849112</v>
      </c>
      <c r="Y411">
        <f t="shared" si="152"/>
        <v>722.63498144586106</v>
      </c>
      <c r="Z411" s="49">
        <f t="shared" si="153"/>
        <v>1.1891909604544868</v>
      </c>
      <c r="AA411" s="46">
        <f t="shared" si="154"/>
        <v>1.6473995562633914</v>
      </c>
      <c r="AB411" s="46">
        <f t="shared" si="155"/>
        <v>-4.2991045362639868E-2</v>
      </c>
      <c r="AC411" s="51">
        <f>IF(R$58&gt;=AA$58,B$10,IF(K411&lt;K410,(Z411-D$10)*(1+1.25*(D$10-Z411)/MAX(Z$58:Z411)*B$10)+D$10,B$10))</f>
        <v>1.3370827491589099</v>
      </c>
      <c r="AD411" s="36">
        <f t="shared" si="156"/>
        <v>1.1266676119539922</v>
      </c>
      <c r="AE411" s="50">
        <f t="shared" si="157"/>
        <v>-0.22171653587011736</v>
      </c>
      <c r="AF411" s="46">
        <f t="shared" si="158"/>
        <v>2.9780064711348392E-2</v>
      </c>
      <c r="AG411" s="50">
        <f t="shared" si="159"/>
        <v>923.00826059849112</v>
      </c>
      <c r="AH411" s="6">
        <f t="shared" si="160"/>
        <v>5.2528248148508731E-3</v>
      </c>
      <c r="AI411" s="6"/>
      <c r="AJ411" s="6"/>
    </row>
    <row r="412" spans="1:36">
      <c r="A412" s="6">
        <f>IF(J411/A411&lt;=0.99*$B$10,IF(A411&gt;A410,IF(D$5&gt;0,$A411+($D$7-$D$3)/401,IF(J411/A411&gt;1.01*D$10,A411-($D$7-$D$3)/401,A411)),IF(D$5&lt;0,$A411+($D$7-$D$3)/401,IF(J411/A411&gt;1.01*D$10,A411-($D$7-$D$3)/401,A411))),IF(K411&gt;$B$6,IF(B$10&gt;D$10,IF(J411/A411&gt;1.01*D$10,A411-($D$7-$D$3)/401,A411),A411),IF(MAX(J$58:J411)&lt;0.99*$B$10*(A411^$K$49*(K411-A411))^(1/(1+$K$49))*($K$49^(1/(1+$K$49))),$A411+($D$7-$D$3)/401,IF(J411/A411&gt;1.01*$D$10,$A411-($D$7-$D$3)/401,A411))))</f>
        <v>608.54223815460921</v>
      </c>
      <c r="B412" s="6">
        <f t="shared" si="145"/>
        <v>925.62671446382762</v>
      </c>
      <c r="C412" s="6">
        <f t="shared" si="161"/>
        <v>0.51202346969676305</v>
      </c>
      <c r="D412" s="6">
        <f t="shared" si="162"/>
        <v>11872.158952332602</v>
      </c>
      <c r="E412" s="33">
        <f t="shared" si="146"/>
        <v>1.8032671458852317E-2</v>
      </c>
      <c r="F412" s="6">
        <f t="shared" si="147"/>
        <v>92670.663694025134</v>
      </c>
      <c r="G412" s="6">
        <f t="shared" si="148"/>
        <v>5416096.8684538333</v>
      </c>
      <c r="H412" s="33">
        <f t="shared" si="163"/>
        <v>3.7473489552053685E-3</v>
      </c>
      <c r="I412" s="33">
        <f t="shared" si="164"/>
        <v>8.8268909911428241E-4</v>
      </c>
      <c r="J412" s="6">
        <f t="shared" si="165"/>
        <v>724.35637096554342</v>
      </c>
      <c r="K412" s="38">
        <f>IF(J412&lt;$B$10*(A411^$K$49*(MAX(K$58:K411)-A411))^(1/(1+$K$49))*($K$49^(1/(1+$K$49))),IF(J412/A412&gt;D$10,IF(MAX(J$58:J411)&lt;0.99*$B$10*(A411^$K$49*(K411-A411))^(1/(1+$K$49))*($K$49^(1/(1+$K$49))),MAX(K$58:K411),((J412/$B$10)^(1+$K$49)/(A412^($K$49)*$K$49))+A412),MAX(K$58:K411)),((J412/$B$10)^(1+$K$49)/(A412^($K$49)*$K$49))+A412)</f>
        <v>1090.8200366333517</v>
      </c>
      <c r="L412" s="33">
        <f>IF(K412&lt;K411,AE411*(MAX(Z$58:Z411)-J411/A411)/(J411/A411/D$10-1)/(1+1*(MAX(Z$58:Z411)-J411/A411)/(J411/A411/D$10-1))+B$3-B$4,AE411*(J412/A412/B$10)/(C$27+J412/A412/B$10))</f>
        <v>-2.8646231771372255E-2</v>
      </c>
      <c r="M412" s="45">
        <f t="shared" si="166"/>
        <v>-1.2361413046606293E-2</v>
      </c>
      <c r="N412" s="46">
        <f t="shared" si="167"/>
        <v>1.3425368727823558E-2</v>
      </c>
      <c r="O412" s="37"/>
      <c r="P412" s="37">
        <f t="shared" si="168"/>
        <v>4.2437014963266663E-3</v>
      </c>
      <c r="Q412" s="47">
        <f t="shared" si="149"/>
        <v>1.063955681217265E-3</v>
      </c>
      <c r="R412" s="6">
        <f t="shared" si="169"/>
        <v>1.6044611340981567</v>
      </c>
      <c r="S412" s="6">
        <f t="shared" si="150"/>
        <v>1.5886623870045105</v>
      </c>
      <c r="T412" s="6">
        <f t="shared" si="170"/>
        <v>5.2205653220818915E-3</v>
      </c>
      <c r="U412" s="48">
        <f t="shared" si="171"/>
        <v>2.4938531921489093E-2</v>
      </c>
      <c r="V412" s="6">
        <f t="shared" si="172"/>
        <v>2.818401912546202E-2</v>
      </c>
      <c r="W412" s="6">
        <f t="shared" si="173"/>
        <v>2.9924207566155984E-2</v>
      </c>
      <c r="X412" s="30">
        <f t="shared" si="151"/>
        <v>925.62671446382762</v>
      </c>
      <c r="Y412">
        <f t="shared" si="152"/>
        <v>724.35637096554342</v>
      </c>
      <c r="Z412" s="49">
        <f t="shared" si="153"/>
        <v>1.190314041572756</v>
      </c>
      <c r="AA412" s="46">
        <f t="shared" si="154"/>
        <v>1.6473607785442257</v>
      </c>
      <c r="AB412" s="46">
        <f t="shared" si="155"/>
        <v>-4.2899644446068974E-2</v>
      </c>
      <c r="AC412" s="51">
        <f>IF(R$58&gt;=AA$58,B$10,IF(K412&lt;K411,(Z412-D$10)*(1+1.25*(D$10-Z412)/MAX(Z$58:Z412)*B$10)+D$10,B$10))</f>
        <v>1.3370827491589099</v>
      </c>
      <c r="AD412" s="36">
        <f t="shared" si="156"/>
        <v>1.1257364491808286</v>
      </c>
      <c r="AE412" s="50">
        <f t="shared" si="157"/>
        <v>-0.22278867450786607</v>
      </c>
      <c r="AF412" s="46">
        <f t="shared" si="158"/>
        <v>2.9924207566155984E-2</v>
      </c>
      <c r="AG412" s="50">
        <f t="shared" si="159"/>
        <v>925.62671446382762</v>
      </c>
      <c r="AH412" s="6">
        <f t="shared" si="160"/>
        <v>5.2205653220818915E-3</v>
      </c>
      <c r="AI412" s="6"/>
      <c r="AJ412" s="6"/>
    </row>
    <row r="413" spans="1:36">
      <c r="A413" s="6">
        <f>IF(J412/A412&lt;=0.99*$B$10,IF(A412&gt;A411,IF(D$5&gt;0,$A412+($D$7-$D$3)/401,IF(J412/A412&gt;1.01*D$10,A412-($D$7-$D$3)/401,A412)),IF(D$5&lt;0,$A412+($D$7-$D$3)/401,IF(J412/A412&gt;1.01*D$10,A412-($D$7-$D$3)/401,A412))),IF(K412&gt;$B$6,IF(B$10&gt;D$10,IF(J412/A412&gt;1.01*D$10,A412-($D$7-$D$3)/401,A412),A412),IF(MAX(J$58:J412)&lt;0.99*$B$10*(A412^$K$49*(K412-A412))^(1/(1+$K$49))*($K$49^(1/(1+$K$49))),$A412+($D$7-$D$3)/401,IF(J412/A412&gt;1.01*$D$10,$A412-($D$7-$D$3)/401,A412))))</f>
        <v>609.41505610972138</v>
      </c>
      <c r="B413" s="6">
        <f t="shared" si="145"/>
        <v>928.24516832916413</v>
      </c>
      <c r="C413" s="6">
        <f t="shared" si="161"/>
        <v>0.51258274670116921</v>
      </c>
      <c r="D413" s="6">
        <f t="shared" si="162"/>
        <v>11923.655713543187</v>
      </c>
      <c r="E413" s="33">
        <f t="shared" si="146"/>
        <v>1.8032084641968642E-2</v>
      </c>
      <c r="F413" s="6">
        <f t="shared" si="147"/>
        <v>92803.483817629152</v>
      </c>
      <c r="G413" s="6">
        <f t="shared" si="148"/>
        <v>5422768.6889027106</v>
      </c>
      <c r="H413" s="33">
        <f t="shared" si="163"/>
        <v>3.7535388371996905E-3</v>
      </c>
      <c r="I413" s="33">
        <f t="shared" si="164"/>
        <v>8.8585846397002863E-4</v>
      </c>
      <c r="J413" s="6">
        <f t="shared" si="165"/>
        <v>726.0772323833479</v>
      </c>
      <c r="K413" s="38">
        <f>IF(J413&lt;$B$10*(A412^$K$49*(MAX(K$58:K412)-A412))^(1/(1+$K$49))*($K$49^(1/(1+$K$49))),IF(J413/A413&gt;D$10,IF(MAX(J$58:J412)&lt;0.99*$B$10*(A412^$K$49*(K412-A412))^(1/(1+$K$49))*($K$49^(1/(1+$K$49))),MAX(K$58:K412),((J413/$B$10)^(1+$K$49)/(A413^($K$49)*$K$49))+A413),MAX(K$58:K412)),((J413/$B$10)^(1+$K$49)/(A413^($K$49)*$K$49))+A413)</f>
        <v>1093.2930669751747</v>
      </c>
      <c r="L413" s="33">
        <f>IF(K413&lt;K412,AE412*(MAX(Z$58:Z412)-J412/A412)/(J412/A412/D$10-1)/(1+1*(MAX(Z$58:Z412)-J412/A412)/(J412/A412/D$10-1))+B$3-B$4,AE412*(J413/A413/B$10)/(C$27+J413/A413/B$10))</f>
        <v>-2.8808315341232821E-2</v>
      </c>
      <c r="M413" s="45">
        <f t="shared" si="166"/>
        <v>-1.2426651277921299E-2</v>
      </c>
      <c r="N413" s="46">
        <f t="shared" si="167"/>
        <v>1.3448920178078095E-2</v>
      </c>
      <c r="O413" s="37"/>
      <c r="P413" s="37">
        <f t="shared" si="168"/>
        <v>4.25230098951963E-3</v>
      </c>
      <c r="Q413" s="47">
        <f t="shared" si="149"/>
        <v>1.0222689001567961E-3</v>
      </c>
      <c r="R413" s="6">
        <f t="shared" si="169"/>
        <v>1.6045142213655728</v>
      </c>
      <c r="S413" s="6">
        <f t="shared" si="150"/>
        <v>1.5887140867347227</v>
      </c>
      <c r="T413" s="6">
        <f t="shared" si="170"/>
        <v>5.188022391226883E-3</v>
      </c>
      <c r="U413" s="48">
        <f t="shared" si="171"/>
        <v>2.5090916843120759E-2</v>
      </c>
      <c r="V413" s="6">
        <f t="shared" si="172"/>
        <v>2.8339791553867746E-2</v>
      </c>
      <c r="W413" s="6">
        <f t="shared" si="173"/>
        <v>3.0069132350943373E-2</v>
      </c>
      <c r="X413" s="30">
        <f t="shared" si="151"/>
        <v>928.24516832916413</v>
      </c>
      <c r="Y413">
        <f t="shared" si="152"/>
        <v>726.0772323833479</v>
      </c>
      <c r="Z413" s="49">
        <f t="shared" si="153"/>
        <v>1.1914330391151711</v>
      </c>
      <c r="AA413" s="46">
        <f t="shared" si="154"/>
        <v>1.6473220573140182</v>
      </c>
      <c r="AB413" s="46">
        <f t="shared" si="155"/>
        <v>-4.2807835948445394E-2</v>
      </c>
      <c r="AC413" s="51">
        <f>IF(R$58&gt;=AA$58,B$10,IF(K413&lt;K412,(Z413-D$10)*(1+1.25*(D$10-Z413)/MAX(Z$58:Z413)*B$10)+D$10,B$10))</f>
        <v>1.3370827491589099</v>
      </c>
      <c r="AD413" s="36">
        <f t="shared" si="156"/>
        <v>1.124809343326886</v>
      </c>
      <c r="AE413" s="50">
        <f t="shared" si="157"/>
        <v>-0.22386816144459645</v>
      </c>
      <c r="AF413" s="46">
        <f t="shared" si="158"/>
        <v>3.0069132350943373E-2</v>
      </c>
      <c r="AG413" s="50">
        <f t="shared" si="159"/>
        <v>928.24516832916413</v>
      </c>
      <c r="AH413" s="6">
        <f t="shared" si="160"/>
        <v>5.188022391226883E-3</v>
      </c>
      <c r="AI413" s="6"/>
      <c r="AJ413" s="6"/>
    </row>
    <row r="414" spans="1:36">
      <c r="A414" s="6">
        <f>IF(J413/A413&lt;=0.99*$B$10,IF(A413&gt;A412,IF(D$5&gt;0,$A413+($D$7-$D$3)/401,IF(J413/A413&gt;1.01*D$10,A413-($D$7-$D$3)/401,A413)),IF(D$5&lt;0,$A413+($D$7-$D$3)/401,IF(J413/A413&gt;1.01*D$10,A413-($D$7-$D$3)/401,A413))),IF(K413&gt;$B$6,IF(B$10&gt;D$10,IF(J413/A413&gt;1.01*D$10,A413-($D$7-$D$3)/401,A413),A413),IF(MAX(J$58:J413)&lt;0.99*$B$10*(A413^$K$49*(K413-A413))^(1/(1+$K$49))*($K$49^(1/(1+$K$49))),$A413+($D$7-$D$3)/401,IF(J413/A413&gt;1.01*$D$10,$A413-($D$7-$D$3)/401,A413))))</f>
        <v>610.28787406483355</v>
      </c>
      <c r="B414" s="6">
        <f t="shared" si="145"/>
        <v>930.86362219450064</v>
      </c>
      <c r="C414" s="6">
        <f t="shared" si="161"/>
        <v>0.51313928765651151</v>
      </c>
      <c r="D414" s="6">
        <f t="shared" si="162"/>
        <v>11975.182650313698</v>
      </c>
      <c r="E414" s="33">
        <f t="shared" si="146"/>
        <v>1.8031492712241356E-2</v>
      </c>
      <c r="F414" s="6">
        <f t="shared" si="147"/>
        <v>92936.303941233185</v>
      </c>
      <c r="G414" s="6">
        <f t="shared" si="148"/>
        <v>5429440.5093515879</v>
      </c>
      <c r="H414" s="33">
        <f t="shared" si="163"/>
        <v>3.7597179767914321E-3</v>
      </c>
      <c r="I414" s="33">
        <f t="shared" si="164"/>
        <v>8.890257843142135E-4</v>
      </c>
      <c r="J414" s="6">
        <f t="shared" si="165"/>
        <v>727.79756942667507</v>
      </c>
      <c r="K414" s="38">
        <f>IF(J414&lt;$B$10*(A413^$K$49*(MAX(K$58:K413)-A413))^(1/(1+$K$49))*($K$49^(1/(1+$K$49))),IF(J414/A414&gt;D$10,IF(MAX(J$58:J413)&lt;0.99*$B$10*(A413^$K$49*(K413-A413))^(1/(1+$K$49))*($K$49^(1/(1+$K$49))),MAX(K$58:K413),((J414/$B$10)^(1+$K$49)/(A414^($K$49)*$K$49))+A414),MAX(K$58:K413)),((J414/$B$10)^(1+$K$49)/(A414^($K$49)*$K$49))+A414)</f>
        <v>1095.7662489654176</v>
      </c>
      <c r="L414" s="33">
        <f>IF(K414&lt;K413,AE413*(MAX(Z$58:Z413)-J413/A413)/(J413/A413/D$10-1)/(1+1*(MAX(Z$58:Z413)-J413/A413)/(J413/A413/D$10-1))+B$3-B$4,AE413*(J414/A414/B$10)/(C$27+J414/A414/B$10))</f>
        <v>-2.8971485032057757E-2</v>
      </c>
      <c r="M414" s="45">
        <f t="shared" si="166"/>
        <v>-1.2492114789567707E-2</v>
      </c>
      <c r="N414" s="46">
        <f t="shared" si="167"/>
        <v>1.3472419854410505E-2</v>
      </c>
      <c r="O414" s="37"/>
      <c r="P414" s="37">
        <f t="shared" si="168"/>
        <v>4.2608881751385469E-3</v>
      </c>
      <c r="Q414" s="47">
        <f t="shared" si="149"/>
        <v>9.8030506484279856E-4</v>
      </c>
      <c r="R414" s="6">
        <f t="shared" si="169"/>
        <v>1.60456777467467</v>
      </c>
      <c r="S414" s="6">
        <f t="shared" si="150"/>
        <v>1.5887662403257261</v>
      </c>
      <c r="T414" s="6">
        <f t="shared" si="170"/>
        <v>5.1551948412990019E-3</v>
      </c>
      <c r="U414" s="48">
        <f t="shared" si="171"/>
        <v>2.524421547022172E-2</v>
      </c>
      <c r="V414" s="6">
        <f t="shared" si="172"/>
        <v>2.8496450717361472E-2</v>
      </c>
      <c r="W414" s="6">
        <f t="shared" si="173"/>
        <v>3.0214848997794471E-2</v>
      </c>
      <c r="X414" s="30">
        <f t="shared" si="151"/>
        <v>930.86362219450064</v>
      </c>
      <c r="Y414">
        <f t="shared" si="152"/>
        <v>727.79756942667507</v>
      </c>
      <c r="Z414" s="49">
        <f t="shared" si="153"/>
        <v>1.1925479767100173</v>
      </c>
      <c r="AA414" s="46">
        <f t="shared" si="154"/>
        <v>1.6472833924097516</v>
      </c>
      <c r="AB414" s="46">
        <f t="shared" si="155"/>
        <v>-4.271561773508159E-2</v>
      </c>
      <c r="AC414" s="51">
        <f>IF(R$58&gt;=AA$58,B$10,IF(K414&lt;K413,(Z414-D$10)*(1+1.25*(D$10-Z414)/MAX(Z$58:Z414)*B$10)+D$10,B$10))</f>
        <v>1.3370827491589099</v>
      </c>
      <c r="AD414" s="36">
        <f t="shared" si="156"/>
        <v>1.1238862680010184</v>
      </c>
      <c r="AE414" s="50">
        <f t="shared" si="157"/>
        <v>-0.22495509027124919</v>
      </c>
      <c r="AF414" s="46">
        <f t="shared" si="158"/>
        <v>3.0214848997794471E-2</v>
      </c>
      <c r="AG414" s="50">
        <f t="shared" si="159"/>
        <v>930.86362219450064</v>
      </c>
      <c r="AH414" s="6">
        <f t="shared" si="160"/>
        <v>5.1551948412990019E-3</v>
      </c>
      <c r="AI414" s="6"/>
      <c r="AJ414" s="6"/>
    </row>
    <row r="415" spans="1:36">
      <c r="A415" s="6">
        <f>IF(J414/A414&lt;=0.99*$B$10,IF(A414&gt;A413,IF(D$5&gt;0,$A414+($D$7-$D$3)/401,IF(J414/A414&gt;1.01*D$10,A414-($D$7-$D$3)/401,A414)),IF(D$5&lt;0,$A414+($D$7-$D$3)/401,IF(J414/A414&gt;1.01*D$10,A414-($D$7-$D$3)/401,A414))),IF(K414&gt;$B$6,IF(B$10&gt;D$10,IF(J414/A414&gt;1.01*D$10,A414-($D$7-$D$3)/401,A414),A414),IF(MAX(J$58:J414)&lt;0.99*$B$10*(A414^$K$49*(K414-A414))^(1/(1+$K$49))*($K$49^(1/(1+$K$49))),$A414+($D$7-$D$3)/401,IF(J414/A414&gt;1.01*$D$10,$A414-($D$7-$D$3)/401,A414))))</f>
        <v>611.16069201994571</v>
      </c>
      <c r="B415" s="6">
        <f t="shared" si="145"/>
        <v>933.48207605983714</v>
      </c>
      <c r="C415" s="6">
        <f t="shared" si="161"/>
        <v>0.51369311383830951</v>
      </c>
      <c r="D415" s="6">
        <f t="shared" si="162"/>
        <v>12026.739577575408</v>
      </c>
      <c r="E415" s="33">
        <f t="shared" si="146"/>
        <v>1.8030895648477919E-2</v>
      </c>
      <c r="F415" s="6">
        <f t="shared" si="147"/>
        <v>93069.124064837204</v>
      </c>
      <c r="G415" s="6">
        <f t="shared" si="148"/>
        <v>5436112.3298004651</v>
      </c>
      <c r="H415" s="33">
        <f t="shared" si="163"/>
        <v>3.7658864179367477E-3</v>
      </c>
      <c r="I415" s="33">
        <f t="shared" si="164"/>
        <v>8.9219105380947182E-4</v>
      </c>
      <c r="J415" s="6">
        <f t="shared" si="165"/>
        <v>729.51738579004905</v>
      </c>
      <c r="K415" s="38">
        <f>IF(J415&lt;$B$10*(A414^$K$49*(MAX(K$58:K414)-A414))^(1/(1+$K$49))*($K$49^(1/(1+$K$49))),IF(J415/A415&gt;D$10,IF(MAX(J$58:J414)&lt;0.99*$B$10*(A414^$K$49*(K414-A414))^(1/(1+$K$49))*($K$49^(1/(1+$K$49))),MAX(K$58:K414),((J415/$B$10)^(1+$K$49)/(A415^($K$49)*$K$49))+A415),MAX(K$58:K414)),((J415/$B$10)^(1+$K$49)/(A415^($K$49)*$K$49))+A415)</f>
        <v>1098.2395819340722</v>
      </c>
      <c r="L415" s="33">
        <f>IF(K415&lt;K414,AE414*(MAX(Z$58:Z414)-J414/A414)/(J414/A414/D$10-1)/(1+1*(MAX(Z$58:Z414)-J414/A414)/(J414/A414/D$10-1))+B$3-B$4,AE414*(J415/A415/B$10)/(C$27+J415/A415/B$10))</f>
        <v>-2.9135754525341492E-2</v>
      </c>
      <c r="M415" s="45">
        <f t="shared" si="166"/>
        <v>-1.2557805063694838E-2</v>
      </c>
      <c r="N415" s="46">
        <f t="shared" si="167"/>
        <v>1.3495867980675022E-2</v>
      </c>
      <c r="O415" s="37"/>
      <c r="P415" s="37">
        <f t="shared" si="168"/>
        <v>4.269463088362211E-3</v>
      </c>
      <c r="Q415" s="47">
        <f t="shared" si="149"/>
        <v>9.3806291698018442E-4</v>
      </c>
      <c r="R415" s="6">
        <f t="shared" si="169"/>
        <v>1.6046217960344342</v>
      </c>
      <c r="S415" s="6">
        <f t="shared" si="150"/>
        <v>1.5888188497339977</v>
      </c>
      <c r="T415" s="6">
        <f t="shared" si="170"/>
        <v>5.1220814688366194E-3</v>
      </c>
      <c r="U415" s="48">
        <f t="shared" si="171"/>
        <v>2.5398438461552521E-2</v>
      </c>
      <c r="V415" s="6">
        <f t="shared" si="172"/>
        <v>2.8654007127425624E-2</v>
      </c>
      <c r="W415" s="6">
        <f t="shared" si="173"/>
        <v>3.0361367617037831E-2</v>
      </c>
      <c r="X415" s="30">
        <f t="shared" si="151"/>
        <v>933.48207605983714</v>
      </c>
      <c r="Y415">
        <f t="shared" si="152"/>
        <v>729.51738579004905</v>
      </c>
      <c r="Z415" s="49">
        <f t="shared" si="153"/>
        <v>1.193658877796808</v>
      </c>
      <c r="AA415" s="46">
        <f t="shared" si="154"/>
        <v>1.6472447836691109</v>
      </c>
      <c r="AB415" s="46">
        <f t="shared" si="155"/>
        <v>-4.2622987634676646E-2</v>
      </c>
      <c r="AC415" s="51">
        <f>IF(R$58&gt;=AA$58,B$10,IF(K415&lt;K414,(Z415-D$10)*(1+1.25*(D$10-Z415)/MAX(Z$58:Z415)*B$10)+D$10,B$10))</f>
        <v>1.3370827491589099</v>
      </c>
      <c r="AD415" s="36">
        <f t="shared" si="156"/>
        <v>1.1229671970356112</v>
      </c>
      <c r="AE415" s="50">
        <f t="shared" si="157"/>
        <v>-0.22604955629340864</v>
      </c>
      <c r="AF415" s="46">
        <f t="shared" si="158"/>
        <v>3.0361367617037831E-2</v>
      </c>
      <c r="AG415" s="50">
        <f t="shared" si="159"/>
        <v>933.48207605983714</v>
      </c>
      <c r="AH415" s="6">
        <f t="shared" si="160"/>
        <v>5.1220814688366194E-3</v>
      </c>
      <c r="AI415" s="6"/>
      <c r="AJ415" s="6"/>
    </row>
    <row r="416" spans="1:36">
      <c r="A416" s="6">
        <f>IF(J415/A415&lt;=0.99*$B$10,IF(A415&gt;A414,IF(D$5&gt;0,$A415+($D$7-$D$3)/401,IF(J415/A415&gt;1.01*D$10,A415-($D$7-$D$3)/401,A415)),IF(D$5&lt;0,$A415+($D$7-$D$3)/401,IF(J415/A415&gt;1.01*D$10,A415-($D$7-$D$3)/401,A415))),IF(K415&gt;$B$6,IF(B$10&gt;D$10,IF(J415/A415&gt;1.01*D$10,A415-($D$7-$D$3)/401,A415),A415),IF(MAX(J$58:J415)&lt;0.99*$B$10*(A415^$K$49*(K415-A415))^(1/(1+$K$49))*($K$49^(1/(1+$K$49))),$A415+($D$7-$D$3)/401,IF(J415/A415&gt;1.01*$D$10,$A415-($D$7-$D$3)/401,A415))))</f>
        <v>612.03350997505788</v>
      </c>
      <c r="B416" s="6">
        <f t="shared" si="145"/>
        <v>936.10052992517365</v>
      </c>
      <c r="C416" s="6">
        <f t="shared" si="161"/>
        <v>0.51424424631477494</v>
      </c>
      <c r="D416" s="6">
        <f t="shared" si="162"/>
        <v>12078.326312093821</v>
      </c>
      <c r="E416" s="33">
        <f t="shared" si="146"/>
        <v>1.8030293429081402E-2</v>
      </c>
      <c r="F416" s="6">
        <f t="shared" si="147"/>
        <v>93201.944188441237</v>
      </c>
      <c r="G416" s="6">
        <f t="shared" si="148"/>
        <v>5442784.1502493424</v>
      </c>
      <c r="H416" s="33">
        <f t="shared" si="163"/>
        <v>3.7720442042873115E-3</v>
      </c>
      <c r="I416" s="33">
        <f t="shared" si="164"/>
        <v>8.9535426625424392E-4</v>
      </c>
      <c r="J416" s="6">
        <f t="shared" si="165"/>
        <v>731.23668513552525</v>
      </c>
      <c r="K416" s="38">
        <f>IF(J416&lt;$B$10*(A415^$K$49*(MAX(K$58:K415)-A415))^(1/(1+$K$49))*($K$49^(1/(1+$K$49))),IF(J416/A416&gt;D$10,IF(MAX(J$58:J415)&lt;0.99*$B$10*(A415^$K$49*(K415-A415))^(1/(1+$K$49))*($K$49^(1/(1+$K$49))),MAX(K$58:K415),((J416/$B$10)^(1+$K$49)/(A416^($K$49)*$K$49))+A416),MAX(K$58:K415)),((J416/$B$10)^(1+$K$49)/(A416^($K$49)*$K$49))+A416)</f>
        <v>1100.7130652195037</v>
      </c>
      <c r="L416" s="33">
        <f>IF(K416&lt;K415,AE415*(MAX(Z$58:Z415)-J415/A415)/(J415/A415/D$10-1)/(1+1*(MAX(Z$58:Z415)-J415/A415)/(J415/A415/D$10-1))+B$3-B$4,AE415*(J416/A416/B$10)/(C$27+J416/A416/B$10))</f>
        <v>-2.9301137752131778E-2</v>
      </c>
      <c r="M416" s="45">
        <f t="shared" si="166"/>
        <v>-1.2623723604112558E-2</v>
      </c>
      <c r="N416" s="46">
        <f t="shared" si="167"/>
        <v>1.3519264779329861E-2</v>
      </c>
      <c r="O416" s="37"/>
      <c r="P416" s="37">
        <f t="shared" si="168"/>
        <v>4.2780257642188032E-3</v>
      </c>
      <c r="Q416" s="47">
        <f t="shared" si="149"/>
        <v>8.9554117521730217E-4</v>
      </c>
      <c r="R416" s="6">
        <f t="shared" si="169"/>
        <v>1.6046762874917604</v>
      </c>
      <c r="S416" s="6">
        <f t="shared" si="150"/>
        <v>1.5888719169529326</v>
      </c>
      <c r="T416" s="6">
        <f t="shared" si="170"/>
        <v>5.0886810475464089E-3</v>
      </c>
      <c r="U416" s="48">
        <f t="shared" si="171"/>
        <v>2.5553596669795869E-2</v>
      </c>
      <c r="V416" s="6">
        <f t="shared" si="172"/>
        <v>2.8812471485708088E-2</v>
      </c>
      <c r="W416" s="6">
        <f t="shared" si="173"/>
        <v>3.0508698501556891E-2</v>
      </c>
      <c r="X416" s="30">
        <f t="shared" si="151"/>
        <v>936.10052992517365</v>
      </c>
      <c r="Y416">
        <f t="shared" si="152"/>
        <v>731.23668513552525</v>
      </c>
      <c r="Z416" s="49">
        <f t="shared" si="153"/>
        <v>1.1947657656282991</v>
      </c>
      <c r="AA416" s="46">
        <f t="shared" si="154"/>
        <v>1.6472062309304794</v>
      </c>
      <c r="AB416" s="46">
        <f t="shared" si="155"/>
        <v>-4.2529943438718965E-2</v>
      </c>
      <c r="AC416" s="51">
        <f>IF(R$58&gt;=AA$58,B$10,IF(K416&lt;K415,(Z416-D$10)*(1+1.25*(D$10-Z416)/MAX(Z$58:Z416)*B$10)+D$10,B$10))</f>
        <v>1.3370827491589099</v>
      </c>
      <c r="AD416" s="36">
        <f t="shared" si="156"/>
        <v>1.122052104484234</v>
      </c>
      <c r="AE416" s="50">
        <f t="shared" si="157"/>
        <v>-0.2271516565721203</v>
      </c>
      <c r="AF416" s="46">
        <f t="shared" si="158"/>
        <v>3.0508698501556891E-2</v>
      </c>
      <c r="AG416" s="50">
        <f t="shared" si="159"/>
        <v>936.10052992517365</v>
      </c>
      <c r="AH416" s="6">
        <f t="shared" si="160"/>
        <v>5.0886810475464089E-3</v>
      </c>
      <c r="AI416" s="6"/>
      <c r="AJ416" s="6"/>
    </row>
    <row r="417" spans="1:36">
      <c r="A417" s="6">
        <f>IF(J416/A416&lt;=0.99*$B$10,IF(A416&gt;A415,IF(D$5&gt;0,$A416+($D$7-$D$3)/401,IF(J416/A416&gt;1.01*D$10,A416-($D$7-$D$3)/401,A416)),IF(D$5&lt;0,$A416+($D$7-$D$3)/401,IF(J416/A416&gt;1.01*D$10,A416-($D$7-$D$3)/401,A416))),IF(K416&gt;$B$6,IF(B$10&gt;D$10,IF(J416/A416&gt;1.01*D$10,A416-($D$7-$D$3)/401,A416),A416),IF(MAX(J$58:J416)&lt;0.99*$B$10*(A416^$K$49*(K416-A416))^(1/(1+$K$49))*($K$49^(1/(1+$K$49))),$A416+($D$7-$D$3)/401,IF(J416/A416&gt;1.01*$D$10,$A416-($D$7-$D$3)/401,A416))))</f>
        <v>612.90632793017005</v>
      </c>
      <c r="B417" s="6">
        <f t="shared" si="145"/>
        <v>938.71898379051015</v>
      </c>
      <c r="C417" s="6">
        <f t="shared" si="161"/>
        <v>0.51479270594903681</v>
      </c>
      <c r="D417" s="6">
        <f t="shared" si="162"/>
        <v>12129.942672447907</v>
      </c>
      <c r="E417" s="33">
        <f t="shared" si="146"/>
        <v>1.8029686032043996E-2</v>
      </c>
      <c r="F417" s="6">
        <f t="shared" si="147"/>
        <v>93334.764312045256</v>
      </c>
      <c r="G417" s="6">
        <f t="shared" si="148"/>
        <v>5449455.9706982197</v>
      </c>
      <c r="H417" s="33">
        <f t="shared" si="163"/>
        <v>3.7781913791934941E-3</v>
      </c>
      <c r="I417" s="33">
        <f t="shared" si="164"/>
        <v>8.9851541558083885E-4</v>
      </c>
      <c r="J417" s="6">
        <f t="shared" si="165"/>
        <v>732.95547109309314</v>
      </c>
      <c r="K417" s="38">
        <f>IF(J417&lt;$B$10*(A416^$K$49*(MAX(K$58:K416)-A416))^(1/(1+$K$49))*($K$49^(1/(1+$K$49))),IF(J417/A417&gt;D$10,IF(MAX(J$58:J416)&lt;0.99*$B$10*(A416^$K$49*(K416-A416))^(1/(1+$K$49))*($K$49^(1/(1+$K$49))),MAX(K$58:K416),((J417/$B$10)^(1+$K$49)/(A417^($K$49)*$K$49))+A417),MAX(K$58:K416)),((J417/$B$10)^(1+$K$49)/(A417^($K$49)*$K$49))+A417)</f>
        <v>1103.1866981683875</v>
      </c>
      <c r="L417" s="33">
        <f>IF(K417&lt;K416,AE416*(MAX(Z$58:Z416)-J416/A416)/(J416/A416/D$10-1)/(1+1*(MAX(Z$58:Z416)-J416/A416)/(J416/A416/D$10-1))+B$3-B$4,AE416*(J417/A417/B$10)/(C$27+J417/A417/B$10))</f>
        <v>-2.9467648898962386E-2</v>
      </c>
      <c r="M417" s="45">
        <f t="shared" si="166"/>
        <v>-1.2689871936676068E-2</v>
      </c>
      <c r="N417" s="46">
        <f t="shared" si="167"/>
        <v>1.3542610471448675E-2</v>
      </c>
      <c r="O417" s="37"/>
      <c r="P417" s="37">
        <f t="shared" si="168"/>
        <v>4.28657623758675E-3</v>
      </c>
      <c r="Q417" s="47">
        <f t="shared" si="149"/>
        <v>8.5273853477260686E-4</v>
      </c>
      <c r="R417" s="6">
        <f t="shared" si="169"/>
        <v>1.6047312511320637</v>
      </c>
      <c r="S417" s="6">
        <f t="shared" si="150"/>
        <v>1.5889254440134404</v>
      </c>
      <c r="T417" s="6">
        <f t="shared" si="170"/>
        <v>5.0549923279355705E-3</v>
      </c>
      <c r="U417" s="48">
        <f t="shared" si="171"/>
        <v>2.5709701146199599E-2</v>
      </c>
      <c r="V417" s="6">
        <f t="shared" si="172"/>
        <v>2.8971854688585458E-2</v>
      </c>
      <c r="W417" s="6">
        <f t="shared" si="173"/>
        <v>3.065685213123065E-2</v>
      </c>
      <c r="X417" s="30">
        <f t="shared" si="151"/>
        <v>938.71898379051015</v>
      </c>
      <c r="Y417">
        <f t="shared" si="152"/>
        <v>732.95547109309314</v>
      </c>
      <c r="Z417" s="49">
        <f t="shared" si="153"/>
        <v>1.1958686632724742</v>
      </c>
      <c r="AA417" s="46">
        <f t="shared" si="154"/>
        <v>1.6471677340329356</v>
      </c>
      <c r="AB417" s="46">
        <f t="shared" si="155"/>
        <v>-4.2436482900871875E-2</v>
      </c>
      <c r="AC417" s="51">
        <f>IF(R$58&gt;=AA$58,B$10,IF(K417&lt;K416,(Z417-D$10)*(1+1.25*(D$10-Z417)/MAX(Z$58:Z417)*B$10)+D$10,B$10))</f>
        <v>1.3370827491589099</v>
      </c>
      <c r="AD417" s="36">
        <f t="shared" si="156"/>
        <v>1.1211409646193207</v>
      </c>
      <c r="AE417" s="50">
        <f t="shared" si="157"/>
        <v>-0.22826148996589657</v>
      </c>
      <c r="AF417" s="46">
        <f t="shared" si="158"/>
        <v>3.065685213123065E-2</v>
      </c>
      <c r="AG417" s="50">
        <f t="shared" si="159"/>
        <v>938.71898379051015</v>
      </c>
      <c r="AH417" s="6">
        <f t="shared" si="160"/>
        <v>5.0549923279355705E-3</v>
      </c>
      <c r="AI417" s="6"/>
      <c r="AJ417" s="6"/>
    </row>
    <row r="418" spans="1:36">
      <c r="A418" s="6">
        <f>IF(J417/A417&lt;=0.99*$B$10,IF(A417&gt;A416,IF(D$5&gt;0,$A417+($D$7-$D$3)/401,IF(J417/A417&gt;1.01*D$10,A417-($D$7-$D$3)/401,A417)),IF(D$5&lt;0,$A417+($D$7-$D$3)/401,IF(J417/A417&gt;1.01*D$10,A417-($D$7-$D$3)/401,A417))),IF(K417&gt;$B$6,IF(B$10&gt;D$10,IF(J417/A417&gt;1.01*D$10,A417-($D$7-$D$3)/401,A417),A417),IF(MAX(J$58:J417)&lt;0.99*$B$10*(A417^$K$49*(K417-A417))^(1/(1+$K$49))*($K$49^(1/(1+$K$49))),$A417+($D$7-$D$3)/401,IF(J417/A417&gt;1.01*$D$10,$A417-($D$7-$D$3)/401,A417))))</f>
        <v>613.77914588528222</v>
      </c>
      <c r="B418" s="6">
        <f t="shared" si="145"/>
        <v>941.33743765584666</v>
      </c>
      <c r="C418" s="6">
        <f t="shared" si="161"/>
        <v>0.51533851340134407</v>
      </c>
      <c r="D418" s="6">
        <f t="shared" si="162"/>
        <v>12181.58847900967</v>
      </c>
      <c r="E418" s="33">
        <f t="shared" si="146"/>
        <v>1.8029073434940399E-2</v>
      </c>
      <c r="F418" s="6">
        <f t="shared" si="147"/>
        <v>93467.584435649289</v>
      </c>
      <c r="G418" s="6">
        <f t="shared" si="148"/>
        <v>5456127.791147097</v>
      </c>
      <c r="H418" s="33">
        <f t="shared" si="163"/>
        <v>3.7843279857074992E-3</v>
      </c>
      <c r="I418" s="33">
        <f t="shared" si="164"/>
        <v>9.0167449585352804E-4</v>
      </c>
      <c r="J418" s="6">
        <f t="shared" si="165"/>
        <v>734.67374726107448</v>
      </c>
      <c r="K418" s="38">
        <f>IF(J418&lt;$B$10*(A417^$K$49*(MAX(K$58:K417)-A417))^(1/(1+$K$49))*($K$49^(1/(1+$K$49))),IF(J418/A418&gt;D$10,IF(MAX(J$58:J417)&lt;0.99*$B$10*(A417^$K$49*(K417-A417))^(1/(1+$K$49))*($K$49^(1/(1+$K$49))),MAX(K$58:K417),((J418/$B$10)^(1+$K$49)/(A418^($K$49)*$K$49))+A418),MAX(K$58:K417)),((J418/$B$10)^(1+$K$49)/(A418^($K$49)*$K$49))+A418)</f>
        <v>1105.6604801356445</v>
      </c>
      <c r="L418" s="33">
        <f>IF(K418&lt;K417,AE417*(MAX(Z$58:Z417)-J417/A417)/(J417/A417/D$10-1)/(1+1*(MAX(Z$58:Z417)-J417/A417)/(J417/A417/D$10-1))+B$3-B$4,AE417*(J418/A418/B$10)/(C$27+J418/A418/B$10))</f>
        <v>-2.9635302413958443E-2</v>
      </c>
      <c r="M418" s="45">
        <f t="shared" si="166"/>
        <v>-1.275625160968011E-2</v>
      </c>
      <c r="N418" s="46">
        <f t="shared" si="167"/>
        <v>1.356590527673188E-2</v>
      </c>
      <c r="O418" s="37"/>
      <c r="P418" s="37">
        <f t="shared" si="168"/>
        <v>4.295114543195578E-3</v>
      </c>
      <c r="Q418" s="47">
        <f t="shared" si="149"/>
        <v>8.0965366705177018E-4</v>
      </c>
      <c r="R418" s="6">
        <f t="shared" si="169"/>
        <v>1.6047866890799041</v>
      </c>
      <c r="S418" s="6">
        <f t="shared" si="150"/>
        <v>1.588979432984551</v>
      </c>
      <c r="T418" s="6">
        <f t="shared" si="170"/>
        <v>5.0210140369376802E-3</v>
      </c>
      <c r="U418" s="48">
        <f t="shared" si="171"/>
        <v>2.5866763145360638E-2</v>
      </c>
      <c r="V418" s="6">
        <f t="shared" si="172"/>
        <v>2.9132167831864782E-2</v>
      </c>
      <c r="W418" s="6">
        <f t="shared" si="173"/>
        <v>3.0805839177510674E-2</v>
      </c>
      <c r="X418" s="30">
        <f t="shared" si="151"/>
        <v>941.33743765584666</v>
      </c>
      <c r="Y418">
        <f t="shared" si="152"/>
        <v>734.67374726107448</v>
      </c>
      <c r="Z418" s="49">
        <f t="shared" si="153"/>
        <v>1.1969675936145083</v>
      </c>
      <c r="AA418" s="46">
        <f t="shared" si="154"/>
        <v>1.6471292928162491</v>
      </c>
      <c r="AB418" s="46">
        <f t="shared" si="155"/>
        <v>-4.2342603736345019E-2</v>
      </c>
      <c r="AC418" s="51">
        <f>IF(R$58&gt;=AA$58,B$10,IF(K418&lt;K417,(Z418-D$10)*(1+1.25*(D$10-Z418)/MAX(Z$58:Z418)*B$10)+D$10,B$10))</f>
        <v>1.3370827491589099</v>
      </c>
      <c r="AD418" s="36">
        <f t="shared" si="156"/>
        <v>1.1202337519298777</v>
      </c>
      <c r="AE418" s="50">
        <f t="shared" si="157"/>
        <v>-0.22937915717396887</v>
      </c>
      <c r="AF418" s="46">
        <f t="shared" si="158"/>
        <v>3.0805839177510674E-2</v>
      </c>
      <c r="AG418" s="50">
        <f t="shared" si="159"/>
        <v>941.33743765584666</v>
      </c>
      <c r="AH418" s="6">
        <f t="shared" si="160"/>
        <v>5.0210140369376802E-3</v>
      </c>
      <c r="AI418" s="6"/>
      <c r="AJ418" s="6"/>
    </row>
    <row r="419" spans="1:36">
      <c r="A419" s="6">
        <f>IF(J418/A418&lt;=0.99*$B$10,IF(A418&gt;A417,IF(D$5&gt;0,$A418+($D$7-$D$3)/401,IF(J418/A418&gt;1.01*D$10,A418-($D$7-$D$3)/401,A418)),IF(D$5&lt;0,$A418+($D$7-$D$3)/401,IF(J418/A418&gt;1.01*D$10,A418-($D$7-$D$3)/401,A418))),IF(K418&gt;$B$6,IF(B$10&gt;D$10,IF(J418/A418&gt;1.01*D$10,A418-($D$7-$D$3)/401,A418),A418),IF(MAX(J$58:J418)&lt;0.99*$B$10*(A418^$K$49*(K418-A418))^(1/(1+$K$49))*($K$49^(1/(1+$K$49))),$A418+($D$7-$D$3)/401,IF(J418/A418&gt;1.01*$D$10,$A418-($D$7-$D$3)/401,A418))))</f>
        <v>614.65196384039439</v>
      </c>
      <c r="B419" s="6">
        <f t="shared" si="145"/>
        <v>943.95589152118316</v>
      </c>
      <c r="C419" s="6">
        <f t="shared" si="161"/>
        <v>0.51588168913124632</v>
      </c>
      <c r="D419" s="6">
        <f t="shared" si="162"/>
        <v>12233.263553923967</v>
      </c>
      <c r="E419" s="33">
        <f t="shared" si="146"/>
        <v>1.8028455614920981E-2</v>
      </c>
      <c r="F419" s="6">
        <f t="shared" si="147"/>
        <v>93600.404559253308</v>
      </c>
      <c r="G419" s="6">
        <f t="shared" si="148"/>
        <v>5462799.6115959743</v>
      </c>
      <c r="H419" s="33">
        <f t="shared" si="163"/>
        <v>3.790454066586459E-3</v>
      </c>
      <c r="I419" s="33">
        <f t="shared" si="164"/>
        <v>9.0483150126666754E-4</v>
      </c>
      <c r="J419" s="6">
        <f t="shared" si="165"/>
        <v>736.3915172065158</v>
      </c>
      <c r="K419" s="38">
        <f>IF(J419&lt;$B$10*(A418^$K$49*(MAX(K$58:K418)-A418))^(1/(1+$K$49))*($K$49^(1/(1+$K$49))),IF(J419/A419&gt;D$10,IF(MAX(J$58:J418)&lt;0.99*$B$10*(A418^$K$49*(K418-A418))^(1/(1+$K$49))*($K$49^(1/(1+$K$49))),MAX(K$58:K418),((J419/$B$10)^(1+$K$49)/(A419^($K$49)*$K$49))+A419),MAX(K$58:K418)),((J419/$B$10)^(1+$K$49)/(A419^($K$49)*$K$49))+A419)</f>
        <v>1108.134410484382</v>
      </c>
      <c r="L419" s="33">
        <f>IF(K419&lt;K418,AE418*(MAX(Z$58:Z418)-J418/A418)/(J418/A418/D$10-1)/(1+1*(MAX(Z$58:Z418)-J418/A418)/(J418/A418/D$10-1))+B$3-B$4,AE418*(J419/A419/B$10)/(C$27+J419/A419/B$10))</f>
        <v>-2.9804113013122371E-2</v>
      </c>
      <c r="M419" s="45">
        <f t="shared" si="166"/>
        <v>-1.2822864194263059E-2</v>
      </c>
      <c r="N419" s="46">
        <f t="shared" si="167"/>
        <v>1.3589149413517888E-2</v>
      </c>
      <c r="O419" s="37"/>
      <c r="P419" s="37">
        <f t="shared" si="168"/>
        <v>4.3036407156267576E-3</v>
      </c>
      <c r="Q419" s="47">
        <f t="shared" si="149"/>
        <v>7.662852192548298E-4</v>
      </c>
      <c r="R419" s="6">
        <f t="shared" si="169"/>
        <v>1.6048426034996284</v>
      </c>
      <c r="S419" s="6">
        <f t="shared" si="150"/>
        <v>1.5890338859740423</v>
      </c>
      <c r="T419" s="6">
        <f t="shared" si="170"/>
        <v>4.9867448775257357E-3</v>
      </c>
      <c r="U419" s="48">
        <f t="shared" si="171"/>
        <v>2.6024794130155481E-2</v>
      </c>
      <c r="V419" s="6">
        <f t="shared" si="172"/>
        <v>2.9293422215629115E-2</v>
      </c>
      <c r="W419" s="6">
        <f t="shared" si="173"/>
        <v>3.0955670508137693E-2</v>
      </c>
      <c r="X419" s="30">
        <f t="shared" si="151"/>
        <v>943.95589152118316</v>
      </c>
      <c r="Y419">
        <f t="shared" si="152"/>
        <v>736.3915172065158</v>
      </c>
      <c r="Z419" s="49">
        <f t="shared" si="153"/>
        <v>1.1980625793587041</v>
      </c>
      <c r="AA419" s="46">
        <f t="shared" si="154"/>
        <v>1.647090907120875</v>
      </c>
      <c r="AB419" s="46">
        <f t="shared" si="155"/>
        <v>-4.2248303621246652E-2</v>
      </c>
      <c r="AC419" s="51">
        <f>IF(R$58&gt;=AA$58,B$10,IF(K419&lt;K418,(Z419-D$10)*(1+1.25*(D$10-Z419)/MAX(Z$58:Z419)*B$10)+D$10,B$10))</f>
        <v>1.3370827491589099</v>
      </c>
      <c r="AD419" s="36">
        <f t="shared" si="156"/>
        <v>1.1193304411192175</v>
      </c>
      <c r="AE419" s="50">
        <f t="shared" si="157"/>
        <v>-0.23050476078081034</v>
      </c>
      <c r="AF419" s="46">
        <f t="shared" si="158"/>
        <v>3.0955670508137693E-2</v>
      </c>
      <c r="AG419" s="50">
        <f t="shared" si="159"/>
        <v>943.95589152118316</v>
      </c>
      <c r="AH419" s="6">
        <f t="shared" si="160"/>
        <v>4.9867448775257357E-3</v>
      </c>
      <c r="AI419" s="6"/>
      <c r="AJ419" s="6"/>
    </row>
    <row r="420" spans="1:36">
      <c r="A420" s="6">
        <f>IF(J419/A419&lt;=0.99*$B$10,IF(A419&gt;A418,IF(D$5&gt;0,$A419+($D$7-$D$3)/401,IF(J419/A419&gt;1.01*D$10,A419-($D$7-$D$3)/401,A419)),IF(D$5&lt;0,$A419+($D$7-$D$3)/401,IF(J419/A419&gt;1.01*D$10,A419-($D$7-$D$3)/401,A419))),IF(K419&gt;$B$6,IF(B$10&gt;D$10,IF(J419/A419&gt;1.01*D$10,A419-($D$7-$D$3)/401,A419),A419),IF(MAX(J$58:J419)&lt;0.99*$B$10*(A419^$K$49*(K419-A419))^(1/(1+$K$49))*($K$49^(1/(1+$K$49))),$A419+($D$7-$D$3)/401,IF(J419/A419&gt;1.01*$D$10,$A419-($D$7-$D$3)/401,A419))))</f>
        <v>615.52478179550656</v>
      </c>
      <c r="B420" s="6">
        <f t="shared" si="145"/>
        <v>946.57434538651967</v>
      </c>
      <c r="C420" s="6">
        <f t="shared" si="161"/>
        <v>0.51642225339975334</v>
      </c>
      <c r="D420" s="6">
        <f t="shared" si="162"/>
        <v>12284.967721088633</v>
      </c>
      <c r="E420" s="33">
        <f t="shared" si="146"/>
        <v>1.8027832548704791E-2</v>
      </c>
      <c r="F420" s="6">
        <f t="shared" si="147"/>
        <v>93733.224682857341</v>
      </c>
      <c r="G420" s="6">
        <f t="shared" si="148"/>
        <v>5469471.4320448525</v>
      </c>
      <c r="H420" s="33">
        <f t="shared" si="163"/>
        <v>3.7965696642954898E-3</v>
      </c>
      <c r="I420" s="33">
        <f t="shared" si="164"/>
        <v>9.0798642614284958E-4</v>
      </c>
      <c r="J420" s="6">
        <f t="shared" si="165"/>
        <v>738.1087844655766</v>
      </c>
      <c r="K420" s="38">
        <f>IF(J420&lt;$B$10*(A419^$K$49*(MAX(K$58:K419)-A419))^(1/(1+$K$49))*($K$49^(1/(1+$K$49))),IF(J420/A420&gt;D$10,IF(MAX(J$58:J419)&lt;0.99*$B$10*(A419^$K$49*(K419-A419))^(1/(1+$K$49))*($K$49^(1/(1+$K$49))),MAX(K$58:K419),((J420/$B$10)^(1+$K$49)/(A420^($K$49)*$K$49))+A420),MAX(K$58:K419)),((J420/$B$10)^(1+$K$49)/(A420^($K$49)*$K$49))+A420)</f>
        <v>1110.6084885858336</v>
      </c>
      <c r="L420" s="33">
        <f>IF(K420&lt;K419,AE419*(MAX(Z$58:Z419)-J419/A419)/(J419/A419/D$10-1)/(1+1*(MAX(Z$58:Z419)-J419/A419)/(J419/A419/D$10-1))+B$3-B$4,AE419*(J420/A420/B$10)/(C$27+J420/A420/B$10))</f>
        <v>-2.9974095686804324E-2</v>
      </c>
      <c r="M420" s="45">
        <f t="shared" si="166"/>
        <v>-1.2889711284821062E-2</v>
      </c>
      <c r="N420" s="46">
        <f t="shared" si="167"/>
        <v>1.3612343098794248E-2</v>
      </c>
      <c r="O420" s="37"/>
      <c r="P420" s="37">
        <f t="shared" si="168"/>
        <v>4.3121547893145446E-3</v>
      </c>
      <c r="Q420" s="47">
        <f t="shared" si="149"/>
        <v>7.2263181397318535E-4</v>
      </c>
      <c r="R420" s="6">
        <f t="shared" si="169"/>
        <v>1.6048989965960287</v>
      </c>
      <c r="S420" s="6">
        <f t="shared" si="150"/>
        <v>1.5890888051290797</v>
      </c>
      <c r="T420" s="6">
        <f t="shared" si="170"/>
        <v>4.9521835283171571E-3</v>
      </c>
      <c r="U420" s="48">
        <f t="shared" si="171"/>
        <v>2.6183805776822409E-2</v>
      </c>
      <c r="V420" s="6">
        <f t="shared" si="172"/>
        <v>2.945562934923213E-2</v>
      </c>
      <c r="W420" s="6">
        <f t="shared" si="173"/>
        <v>3.1106357192004514E-2</v>
      </c>
      <c r="X420" s="30">
        <f t="shared" si="151"/>
        <v>946.57434538651967</v>
      </c>
      <c r="Y420">
        <f t="shared" si="152"/>
        <v>738.1087844655766</v>
      </c>
      <c r="Z420" s="49">
        <f t="shared" si="153"/>
        <v>1.1991536430304046</v>
      </c>
      <c r="AA420" s="46">
        <f t="shared" si="154"/>
        <v>1.6470525767879527</v>
      </c>
      <c r="AB420" s="46">
        <f t="shared" si="155"/>
        <v>-4.2153580191923945E-2</v>
      </c>
      <c r="AC420" s="51">
        <f>IF(R$58&gt;=AA$58,B$10,IF(K420&lt;K419,(Z420-D$10)*(1+1.25*(D$10-Z420)/MAX(Z$58:Z420)*B$10)+D$10,B$10))</f>
        <v>1.3370827491589099</v>
      </c>
      <c r="AD420" s="36">
        <f t="shared" si="156"/>
        <v>1.1184310071027228</v>
      </c>
      <c r="AE420" s="50">
        <f t="shared" si="157"/>
        <v>-0.23163840530201701</v>
      </c>
      <c r="AF420" s="46">
        <f t="shared" si="158"/>
        <v>3.1106357192004514E-2</v>
      </c>
      <c r="AG420" s="50">
        <f t="shared" si="159"/>
        <v>946.57434538651967</v>
      </c>
      <c r="AH420" s="6">
        <f t="shared" si="160"/>
        <v>4.9521835283171571E-3</v>
      </c>
      <c r="AI420" s="6"/>
      <c r="AJ420" s="6"/>
    </row>
    <row r="421" spans="1:36">
      <c r="A421" s="6">
        <f>IF(J420/A420&lt;=0.99*$B$10,IF(A420&gt;A419,IF(D$5&gt;0,$A420+($D$7-$D$3)/401,IF(J420/A420&gt;1.01*D$10,A420-($D$7-$D$3)/401,A420)),IF(D$5&lt;0,$A420+($D$7-$D$3)/401,IF(J420/A420&gt;1.01*D$10,A420-($D$7-$D$3)/401,A420))),IF(K420&gt;$B$6,IF(B$10&gt;D$10,IF(J420/A420&gt;1.01*D$10,A420-($D$7-$D$3)/401,A420),A420),IF(MAX(J$58:J420)&lt;0.99*$B$10*(A420^$K$49*(K420-A420))^(1/(1+$K$49))*($K$49^(1/(1+$K$49))),$A420+($D$7-$D$3)/401,IF(J420/A420&gt;1.01*$D$10,$A420-($D$7-$D$3)/401,A420))))</f>
        <v>616.39759975061872</v>
      </c>
      <c r="B421" s="6">
        <f t="shared" si="145"/>
        <v>949.19279925185617</v>
      </c>
      <c r="C421" s="6">
        <f t="shared" si="161"/>
        <v>0.51696022627146987</v>
      </c>
      <c r="D421" s="6">
        <f t="shared" si="162"/>
        <v>12336.70080613489</v>
      </c>
      <c r="E421" s="33">
        <f t="shared" si="146"/>
        <v>1.8027204212572395E-2</v>
      </c>
      <c r="F421" s="6">
        <f t="shared" si="147"/>
        <v>93866.044806461359</v>
      </c>
      <c r="G421" s="6">
        <f t="shared" si="148"/>
        <v>5476143.2524937298</v>
      </c>
      <c r="H421" s="33">
        <f t="shared" si="163"/>
        <v>3.8026748210107115E-3</v>
      </c>
      <c r="I421" s="33">
        <f t="shared" si="164"/>
        <v>9.1113926493108298E-4</v>
      </c>
      <c r="J421" s="6">
        <f t="shared" si="165"/>
        <v>739.82555254391241</v>
      </c>
      <c r="K421" s="38">
        <f>IF(J421&lt;$B$10*(A420^$K$49*(MAX(K$58:K420)-A420))^(1/(1+$K$49))*($K$49^(1/(1+$K$49))),IF(J421/A421&gt;D$10,IF(MAX(J$58:J420)&lt;0.99*$B$10*(A420^$K$49*(K420-A420))^(1/(1+$K$49))*($K$49^(1/(1+$K$49))),MAX(K$58:K420),((J421/$B$10)^(1+$K$49)/(A421^($K$49)*$K$49))+A421),MAX(K$58:K420)),((J421/$B$10)^(1+$K$49)/(A421^($K$49)*$K$49))+A421)</f>
        <v>1113.0827138193031</v>
      </c>
      <c r="L421" s="33">
        <f>IF(K421&lt;K420,AE420*(MAX(Z$58:Z420)-J420/A420)/(J420/A420/D$10-1)/(1+1*(MAX(Z$58:Z420)-J420/A420)/(J420/A420/D$10-1))+B$3-B$4,AE420*(J421/A421/B$10)/(C$27+J421/A421/B$10))</f>
        <v>-3.0145265706369179E-2</v>
      </c>
      <c r="M421" s="45">
        <f t="shared" si="166"/>
        <v>-1.2956794499432578E-2</v>
      </c>
      <c r="N421" s="46">
        <f t="shared" si="167"/>
        <v>1.3635486548208673E-2</v>
      </c>
      <c r="O421" s="37"/>
      <c r="P421" s="37">
        <f t="shared" si="168"/>
        <v>4.3206567985468155E-3</v>
      </c>
      <c r="Q421" s="47">
        <f t="shared" si="149"/>
        <v>6.7869204877609585E-4</v>
      </c>
      <c r="R421" s="6">
        <f t="shared" si="169"/>
        <v>1.6049558706150182</v>
      </c>
      <c r="S421" s="6">
        <f t="shared" si="150"/>
        <v>1.589144192636875</v>
      </c>
      <c r="T421" s="6">
        <f t="shared" si="170"/>
        <v>4.9173286431675352E-3</v>
      </c>
      <c r="U421" s="48">
        <f t="shared" si="171"/>
        <v>2.6343809980201048E-2</v>
      </c>
      <c r="V421" s="6">
        <f t="shared" si="172"/>
        <v>2.9618800956447172E-2</v>
      </c>
      <c r="W421" s="6">
        <f t="shared" si="173"/>
        <v>3.1257910504169685E-2</v>
      </c>
      <c r="X421" s="30">
        <f t="shared" si="151"/>
        <v>949.19279925185617</v>
      </c>
      <c r="Y421">
        <f t="shared" si="152"/>
        <v>739.82555254391241</v>
      </c>
      <c r="Z421" s="49">
        <f t="shared" si="153"/>
        <v>1.2002408069778825</v>
      </c>
      <c r="AA421" s="46">
        <f t="shared" si="154"/>
        <v>1.6470143016593</v>
      </c>
      <c r="AB421" s="46">
        <f t="shared" si="155"/>
        <v>-4.2058431044281752E-2</v>
      </c>
      <c r="AC421" s="51">
        <f>IF(R$58&gt;=AA$58,B$10,IF(K421&lt;K420,(Z421-D$10)*(1+1.25*(D$10-Z421)/MAX(Z$58:Z421)*B$10)+D$10,B$10))</f>
        <v>1.3370827491589099</v>
      </c>
      <c r="AD421" s="36">
        <f t="shared" si="156"/>
        <v>1.1175354250056324</v>
      </c>
      <c r="AE421" s="50">
        <f t="shared" si="157"/>
        <v>-0.23278019723153021</v>
      </c>
      <c r="AF421" s="46">
        <f t="shared" si="158"/>
        <v>3.1257910504169685E-2</v>
      </c>
      <c r="AG421" s="50">
        <f t="shared" si="159"/>
        <v>949.19279925185617</v>
      </c>
      <c r="AH421" s="6">
        <f t="shared" si="160"/>
        <v>4.9173286431675352E-3</v>
      </c>
      <c r="AI421" s="6"/>
      <c r="AJ421" s="6"/>
    </row>
    <row r="422" spans="1:36">
      <c r="A422" s="6">
        <f>IF(J421/A421&lt;=0.99*$B$10,IF(A421&gt;A420,IF(D$5&gt;0,$A421+($D$7-$D$3)/401,IF(J421/A421&gt;1.01*D$10,A421-($D$7-$D$3)/401,A421)),IF(D$5&lt;0,$A421+($D$7-$D$3)/401,IF(J421/A421&gt;1.01*D$10,A421-($D$7-$D$3)/401,A421))),IF(K421&gt;$B$6,IF(B$10&gt;D$10,IF(J421/A421&gt;1.01*D$10,A421-($D$7-$D$3)/401,A421),A421),IF(MAX(J$58:J421)&lt;0.99*$B$10*(A421^$K$49*(K421-A421))^(1/(1+$K$49))*($K$49^(1/(1+$K$49))),$A421+($D$7-$D$3)/401,IF(J421/A421&gt;1.01*$D$10,$A421-($D$7-$D$3)/401,A421))))</f>
        <v>617.27041770573089</v>
      </c>
      <c r="B422" s="6">
        <f t="shared" si="145"/>
        <v>951.81125311719268</v>
      </c>
      <c r="C422" s="6">
        <f t="shared" si="161"/>
        <v>0.51749562761671153</v>
      </c>
      <c r="D422" s="6">
        <f t="shared" si="162"/>
        <v>12388.462636408036</v>
      </c>
      <c r="E422" s="33">
        <f t="shared" si="146"/>
        <v>1.802657058235849E-2</v>
      </c>
      <c r="F422" s="6">
        <f t="shared" si="147"/>
        <v>93998.864930065392</v>
      </c>
      <c r="G422" s="6">
        <f t="shared" si="148"/>
        <v>5482815.0729426071</v>
      </c>
      <c r="H422" s="33">
        <f t="shared" si="163"/>
        <v>3.8087695786222266E-3</v>
      </c>
      <c r="I422" s="33">
        <f t="shared" si="164"/>
        <v>9.1429001220500155E-4</v>
      </c>
      <c r="J422" s="6">
        <f t="shared" si="165"/>
        <v>741.54182491705342</v>
      </c>
      <c r="K422" s="38">
        <f>IF(J422&lt;$B$10*(A421^$K$49*(MAX(K$58:K421)-A421))^(1/(1+$K$49))*($K$49^(1/(1+$K$49))),IF(J422/A422&gt;D$10,IF(MAX(J$58:J421)&lt;0.99*$B$10*(A421^$K$49*(K421-A421))^(1/(1+$K$49))*($K$49^(1/(1+$K$49))),MAX(K$58:K421),((J422/$B$10)^(1+$K$49)/(A422^($K$49)*$K$49))+A422),MAX(K$58:K421)),((J422/$B$10)^(1+$K$49)/(A422^($K$49)*$K$49))+A422)</f>
        <v>1115.5570855721094</v>
      </c>
      <c r="L422" s="33">
        <f>IF(K422&lt;K421,AE421*(MAX(Z$58:Z421)-J421/A421)/(J421/A421/D$10-1)/(1+1*(MAX(Z$58:Z421)-J421/A421)/(J421/A421/D$10-1))+B$3-B$4,AE421*(J422/A422/B$10)/(C$27+J422/A422/B$10))</f>
        <v>-3.0317638631058599E-2</v>
      </c>
      <c r="M422" s="45">
        <f t="shared" si="166"/>
        <v>-1.3024115480293608E-2</v>
      </c>
      <c r="N422" s="46">
        <f t="shared" si="167"/>
        <v>1.3658579976079981E-2</v>
      </c>
      <c r="O422" s="37"/>
      <c r="P422" s="37">
        <f t="shared" si="168"/>
        <v>4.3291467774658945E-3</v>
      </c>
      <c r="Q422" s="47">
        <f t="shared" si="149"/>
        <v>6.3446449578637328E-4</v>
      </c>
      <c r="R422" s="6">
        <f t="shared" si="169"/>
        <v>1.6050132278443243</v>
      </c>
      <c r="S422" s="6">
        <f t="shared" si="150"/>
        <v>1.5892000507253619</v>
      </c>
      <c r="T422" s="6">
        <f t="shared" si="170"/>
        <v>4.8821788507536932E-3</v>
      </c>
      <c r="U422" s="48">
        <f t="shared" si="171"/>
        <v>2.6504818859135162E-2</v>
      </c>
      <c r="V422" s="6">
        <f t="shared" si="172"/>
        <v>2.9782948980776658E-2</v>
      </c>
      <c r="W422" s="6">
        <f t="shared" si="173"/>
        <v>3.1410341931027888E-2</v>
      </c>
      <c r="X422" s="30">
        <f t="shared" si="151"/>
        <v>951.81125311719268</v>
      </c>
      <c r="Y422">
        <f t="shared" si="152"/>
        <v>741.54182491705342</v>
      </c>
      <c r="Z422" s="49">
        <f t="shared" si="153"/>
        <v>1.201324093374204</v>
      </c>
      <c r="AA422" s="46">
        <f t="shared" si="154"/>
        <v>1.6469760815774097</v>
      </c>
      <c r="AB422" s="46">
        <f t="shared" si="155"/>
        <v>-4.1962853733085392E-2</v>
      </c>
      <c r="AC422" s="51">
        <f>IF(R$58&gt;=AA$58,B$10,IF(K422&lt;K421,(Z422-D$10)*(1+1.25*(D$10-Z422)/MAX(Z$58:Z422)*B$10)+D$10,B$10))</f>
        <v>1.3370827491589099</v>
      </c>
      <c r="AD422" s="36">
        <f t="shared" si="156"/>
        <v>1.1166436701608577</v>
      </c>
      <c r="AE422" s="50">
        <f t="shared" si="157"/>
        <v>-0.23393024509030905</v>
      </c>
      <c r="AF422" s="46">
        <f t="shared" si="158"/>
        <v>3.1410341931027888E-2</v>
      </c>
      <c r="AG422" s="50">
        <f t="shared" si="159"/>
        <v>951.81125311719268</v>
      </c>
      <c r="AH422" s="6">
        <f t="shared" si="160"/>
        <v>4.8821788507536932E-3</v>
      </c>
      <c r="AI422" s="6"/>
      <c r="AJ422" s="6"/>
    </row>
    <row r="423" spans="1:36">
      <c r="A423" s="6">
        <f>IF(J422/A422&lt;=0.99*$B$10,IF(A422&gt;A421,IF(D$5&gt;0,$A422+($D$7-$D$3)/401,IF(J422/A422&gt;1.01*D$10,A422-($D$7-$D$3)/401,A422)),IF(D$5&lt;0,$A422+($D$7-$D$3)/401,IF(J422/A422&gt;1.01*D$10,A422-($D$7-$D$3)/401,A422))),IF(K422&gt;$B$6,IF(B$10&gt;D$10,IF(J422/A422&gt;1.01*D$10,A422-($D$7-$D$3)/401,A422),A422),IF(MAX(J$58:J422)&lt;0.99*$B$10*(A422^$K$49*(K422-A422))^(1/(1+$K$49))*($K$49^(1/(1+$K$49))),$A422+($D$7-$D$3)/401,IF(J422/A422&gt;1.01*$D$10,$A422-($D$7-$D$3)/401,A422))))</f>
        <v>618.14323566084306</v>
      </c>
      <c r="B423" s="6">
        <f t="shared" si="145"/>
        <v>954.42970698252918</v>
      </c>
      <c r="C423" s="6">
        <f t="shared" si="161"/>
        <v>0.51802847711359656</v>
      </c>
      <c r="D423" s="6">
        <f t="shared" si="162"/>
        <v>12440.253040948399</v>
      </c>
      <c r="E423" s="33">
        <f t="shared" si="146"/>
        <v>1.8025931633444379E-2</v>
      </c>
      <c r="F423" s="6">
        <f t="shared" si="147"/>
        <v>94131.685053669411</v>
      </c>
      <c r="G423" s="6">
        <f t="shared" si="148"/>
        <v>5489486.8933914844</v>
      </c>
      <c r="H423" s="33">
        <f t="shared" si="163"/>
        <v>3.8148539787370619E-3</v>
      </c>
      <c r="I423" s="33">
        <f t="shared" si="164"/>
        <v>9.1743866266109941E-4</v>
      </c>
      <c r="J423" s="6">
        <f t="shared" si="165"/>
        <v>743.25760503077811</v>
      </c>
      <c r="K423" s="38">
        <f>IF(J423&lt;$B$10*(A422^$K$49*(MAX(K$58:K422)-A422))^(1/(1+$K$49))*($K$49^(1/(1+$K$49))),IF(J423/A423&gt;D$10,IF(MAX(J$58:J422)&lt;0.99*$B$10*(A422^$K$49*(K422-A422))^(1/(1+$K$49))*($K$49^(1/(1+$K$49))),MAX(K$58:K422),((J423/$B$10)^(1+$K$49)/(A423^($K$49)*$K$49))+A423),MAX(K$58:K422)),((J423/$B$10)^(1+$K$49)/(A423^($K$49)*$K$49))+A423)</f>
        <v>1118.0316032395326</v>
      </c>
      <c r="L423" s="33">
        <f>IF(K423&lt;K422,AE422*(MAX(Z$58:Z422)-J422/A422)/(J422/A422/D$10-1)/(1+1*(MAX(Z$58:Z422)-J422/A422)/(J422/A422/D$10-1))+B$3-B$4,AE422*(J423/A423/B$10)/(C$27+J423/A423/B$10))</f>
        <v>-3.0491230315063012E-2</v>
      </c>
      <c r="M423" s="45">
        <f t="shared" si="166"/>
        <v>-1.3091675894163933E-2</v>
      </c>
      <c r="N423" s="46">
        <f t="shared" si="167"/>
        <v>1.3681623595408922E-2</v>
      </c>
      <c r="O423" s="37"/>
      <c r="P423" s="37">
        <f t="shared" si="168"/>
        <v>4.3376247600693764E-3</v>
      </c>
      <c r="Q423" s="47">
        <f t="shared" si="149"/>
        <v>5.8994770124498955E-4</v>
      </c>
      <c r="R423" s="6">
        <f t="shared" si="169"/>
        <v>1.6050710706142004</v>
      </c>
      <c r="S423" s="6">
        <f t="shared" si="150"/>
        <v>1.5892563816638878</v>
      </c>
      <c r="T423" s="6">
        <f t="shared" si="170"/>
        <v>4.8467327541466231E-3</v>
      </c>
      <c r="U423" s="48">
        <f t="shared" si="171"/>
        <v>2.6666844762044777E-2</v>
      </c>
      <c r="V423" s="6">
        <f t="shared" si="172"/>
        <v>2.9948085590927702E-2</v>
      </c>
      <c r="W423" s="6">
        <f t="shared" si="173"/>
        <v>3.1563663175643242E-2</v>
      </c>
      <c r="X423" s="30">
        <f t="shared" si="151"/>
        <v>954.42970698252918</v>
      </c>
      <c r="Y423">
        <f t="shared" si="152"/>
        <v>743.25760503077811</v>
      </c>
      <c r="Z423" s="49">
        <f t="shared" si="153"/>
        <v>1.202403524219072</v>
      </c>
      <c r="AA423" s="46">
        <f t="shared" si="154"/>
        <v>1.6469379163854463</v>
      </c>
      <c r="AB423" s="46">
        <f t="shared" si="155"/>
        <v>-4.1866845771245886E-2</v>
      </c>
      <c r="AC423" s="51">
        <f>IF(R$58&gt;=AA$58,B$10,IF(K423&lt;K422,(Z423-D$10)*(1+1.25*(D$10-Z423)/MAX(Z$58:Z423)*B$10)+D$10,B$10))</f>
        <v>1.3370827491589099</v>
      </c>
      <c r="AD423" s="36">
        <f t="shared" si="156"/>
        <v>1.1157557181068214</v>
      </c>
      <c r="AE423" s="50">
        <f t="shared" si="157"/>
        <v>-0.23508865947646543</v>
      </c>
      <c r="AF423" s="46">
        <f t="shared" si="158"/>
        <v>3.1563663175643242E-2</v>
      </c>
      <c r="AG423" s="50">
        <f t="shared" si="159"/>
        <v>954.42970698252918</v>
      </c>
      <c r="AH423" s="6">
        <f t="shared" si="160"/>
        <v>4.8467327541466231E-3</v>
      </c>
      <c r="AI423" s="6"/>
      <c r="AJ423" s="6"/>
    </row>
    <row r="424" spans="1:36">
      <c r="A424" s="6">
        <f>IF(J423/A423&lt;=0.99*$B$10,IF(A423&gt;A422,IF(D$5&gt;0,$A423+($D$7-$D$3)/401,IF(J423/A423&gt;1.01*D$10,A423-($D$7-$D$3)/401,A423)),IF(D$5&lt;0,$A423+($D$7-$D$3)/401,IF(J423/A423&gt;1.01*D$10,A423-($D$7-$D$3)/401,A423))),IF(K423&gt;$B$6,IF(B$10&gt;D$10,IF(J423/A423&gt;1.01*D$10,A423-($D$7-$D$3)/401,A423),A423),IF(MAX(J$58:J423)&lt;0.99*$B$10*(A423^$K$49*(K423-A423))^(1/(1+$K$49))*($K$49^(1/(1+$K$49))),$A423+($D$7-$D$3)/401,IF(J423/A423&gt;1.01*$D$10,$A423-($D$7-$D$3)/401,A423))))</f>
        <v>619.01605361595523</v>
      </c>
      <c r="B424" s="6">
        <f t="shared" si="145"/>
        <v>957.04816084786569</v>
      </c>
      <c r="C424" s="6">
        <f t="shared" si="161"/>
        <v>0.51855879425011775</v>
      </c>
      <c r="D424" s="6">
        <f t="shared" si="162"/>
        <v>12492.071850472572</v>
      </c>
      <c r="E424" s="33">
        <f t="shared" si="146"/>
        <v>1.8025287340750193E-2</v>
      </c>
      <c r="F424" s="6">
        <f t="shared" si="147"/>
        <v>94264.505177273444</v>
      </c>
      <c r="G424" s="6">
        <f t="shared" si="148"/>
        <v>5496158.7138403608</v>
      </c>
      <c r="H424" s="33">
        <f t="shared" si="163"/>
        <v>3.8209280626820747E-3</v>
      </c>
      <c r="I424" s="33">
        <f t="shared" si="164"/>
        <v>9.2058521111699457E-4</v>
      </c>
      <c r="J424" s="6">
        <f t="shared" si="165"/>
        <v>744.97289630148259</v>
      </c>
      <c r="K424" s="38">
        <f>IF(J424&lt;$B$10*(A423^$K$49*(MAX(K$58:K423)-A423))^(1/(1+$K$49))*($K$49^(1/(1+$K$49))),IF(J424/A424&gt;D$10,IF(MAX(J$58:J423)&lt;0.99*$B$10*(A423^$K$49*(K423-A423))^(1/(1+$K$49))*($K$49^(1/(1+$K$49))),MAX(K$58:K423),((J424/$B$10)^(1+$K$49)/(A424^($K$49)*$K$49))+A424),MAX(K$58:K423)),((J424/$B$10)^(1+$K$49)/(A424^($K$49)*$K$49))+A424)</f>
        <v>1120.5062662247644</v>
      </c>
      <c r="L424" s="33">
        <f>IF(K424&lt;K423,AE423*(MAX(Z$58:Z423)-J423/A423)/(J423/A423/D$10-1)/(1+1*(MAX(Z$58:Z423)-J423/A423)/(J423/A423/D$10-1))+B$3-B$4,AE423*(J424/A424/B$10)/(C$27+J424/A424/B$10))</f>
        <v>-3.0666056914805898E-2</v>
      </c>
      <c r="M424" s="45">
        <f t="shared" si="166"/>
        <v>-1.3159477432824741E-2</v>
      </c>
      <c r="N424" s="46">
        <f t="shared" si="167"/>
        <v>1.3704617617888935E-2</v>
      </c>
      <c r="O424" s="37"/>
      <c r="P424" s="37">
        <f t="shared" si="168"/>
        <v>4.3460907802109448E-3</v>
      </c>
      <c r="Q424" s="47">
        <f t="shared" si="149"/>
        <v>5.4514018506419439E-4</v>
      </c>
      <c r="R424" s="6">
        <f t="shared" si="169"/>
        <v>1.6051294012981558</v>
      </c>
      <c r="S424" s="6">
        <f t="shared" si="150"/>
        <v>1.5893131877639259</v>
      </c>
      <c r="T424" s="6">
        <f t="shared" si="170"/>
        <v>4.8109889303724904E-3</v>
      </c>
      <c r="U424" s="48">
        <f t="shared" si="171"/>
        <v>2.6829900272674165E-2</v>
      </c>
      <c r="V424" s="6">
        <f t="shared" si="172"/>
        <v>3.0114223186460461E-2</v>
      </c>
      <c r="W424" s="6">
        <f t="shared" si="173"/>
        <v>3.1717886163251288E-2</v>
      </c>
      <c r="X424" s="30">
        <f t="shared" si="151"/>
        <v>957.04816084786569</v>
      </c>
      <c r="Y424">
        <f t="shared" si="152"/>
        <v>744.97289630148259</v>
      </c>
      <c r="Z424" s="49">
        <f t="shared" si="153"/>
        <v>1.2034791213406437</v>
      </c>
      <c r="AA424" s="46">
        <f t="shared" si="154"/>
        <v>1.6468998059272415</v>
      </c>
      <c r="AB424" s="46">
        <f t="shared" si="155"/>
        <v>-4.1770404629085656E-2</v>
      </c>
      <c r="AC424" s="51">
        <f>IF(R$58&gt;=AA$58,B$10,IF(K424&lt;K423,(Z424-D$10)*(1+1.25*(D$10-Z424)/MAX(Z$58:Z424)*B$10)+D$10,B$10))</f>
        <v>1.3370827491589099</v>
      </c>
      <c r="AD424" s="36">
        <f t="shared" si="156"/>
        <v>1.1148715445853237</v>
      </c>
      <c r="AE424" s="50">
        <f t="shared" si="157"/>
        <v>-0.2362555531169408</v>
      </c>
      <c r="AF424" s="46">
        <f t="shared" si="158"/>
        <v>3.1717886163251288E-2</v>
      </c>
      <c r="AG424" s="50">
        <f t="shared" si="159"/>
        <v>957.04816084786569</v>
      </c>
      <c r="AH424" s="6">
        <f t="shared" si="160"/>
        <v>4.8109889303724904E-3</v>
      </c>
      <c r="AI424" s="6"/>
      <c r="AJ424" s="6"/>
    </row>
    <row r="425" spans="1:36">
      <c r="A425" s="6">
        <f>IF(J424/A424&lt;=0.99*$B$10,IF(A424&gt;A423,IF(D$5&gt;0,$A424+($D$7-$D$3)/401,IF(J424/A424&gt;1.01*D$10,A424-($D$7-$D$3)/401,A424)),IF(D$5&lt;0,$A424+($D$7-$D$3)/401,IF(J424/A424&gt;1.01*D$10,A424-($D$7-$D$3)/401,A424))),IF(K424&gt;$B$6,IF(B$10&gt;D$10,IF(J424/A424&gt;1.01*D$10,A424-($D$7-$D$3)/401,A424),A424),IF(MAX(J$58:J424)&lt;0.99*$B$10*(A424^$K$49*(K424-A424))^(1/(1+$K$49))*($K$49^(1/(1+$K$49))),$A424+($D$7-$D$3)/401,IF(J424/A424&gt;1.01*$D$10,$A424-($D$7-$D$3)/401,A424))))</f>
        <v>619.8888715710674</v>
      </c>
      <c r="B425" s="6">
        <f t="shared" si="145"/>
        <v>959.66661471320219</v>
      </c>
      <c r="C425" s="6">
        <f t="shared" si="161"/>
        <v>0.51908659832619064</v>
      </c>
      <c r="D425" s="6">
        <f t="shared" si="162"/>
        <v>12543.918897354912</v>
      </c>
      <c r="E425" s="33">
        <f t="shared" si="146"/>
        <v>1.8024637678726939E-2</v>
      </c>
      <c r="F425" s="6">
        <f t="shared" si="147"/>
        <v>94397.325300877463</v>
      </c>
      <c r="G425" s="6">
        <f t="shared" si="148"/>
        <v>5502830.534289239</v>
      </c>
      <c r="H425" s="33">
        <f t="shared" si="163"/>
        <v>3.8269918715068216E-3</v>
      </c>
      <c r="I425" s="33">
        <f t="shared" si="164"/>
        <v>9.2372965250971854E-4</v>
      </c>
      <c r="J425" s="6">
        <f t="shared" si="165"/>
        <v>746.68770211654567</v>
      </c>
      <c r="K425" s="38">
        <f>IF(J425&lt;$B$10*(A424^$K$49*(MAX(K$58:K424)-A424))^(1/(1+$K$49))*($K$49^(1/(1+$K$49))),IF(J425/A425&gt;D$10,IF(MAX(J$58:J424)&lt;0.99*$B$10*(A424^$K$49*(K424-A424))^(1/(1+$K$49))*($K$49^(1/(1+$K$49))),MAX(K$58:K424),((J425/$B$10)^(1+$K$49)/(A425^($K$49)*$K$49))+A425),MAX(K$58:K424)),((J425/$B$10)^(1+$K$49)/(A425^($K$49)*$K$49))+A425)</f>
        <v>1122.9810739388577</v>
      </c>
      <c r="L425" s="33">
        <f>IF(K425&lt;K424,AE424*(MAX(Z$58:Z424)-J424/A424)/(J424/A424/D$10-1)/(1+1*(MAX(Z$58:Z424)-J424/A424)/(J424/A424/D$10-1))+B$3-B$4,AE424*(J425/A425/B$10)/(C$27+J425/A425/B$10))</f>
        <v>-3.0842134896451472E-2</v>
      </c>
      <c r="M425" s="45">
        <f t="shared" si="166"/>
        <v>-1.3227521813547902E-2</v>
      </c>
      <c r="N425" s="46">
        <f t="shared" si="167"/>
        <v>1.3727562253916784E-2</v>
      </c>
      <c r="O425" s="37"/>
      <c r="P425" s="37">
        <f t="shared" si="168"/>
        <v>4.354544871601182E-3</v>
      </c>
      <c r="Q425" s="47">
        <f t="shared" si="149"/>
        <v>5.0004044036888219E-4</v>
      </c>
      <c r="R425" s="6">
        <f t="shared" si="169"/>
        <v>1.6051882223137055</v>
      </c>
      <c r="S425" s="6">
        <f t="shared" si="150"/>
        <v>1.5893704713798051</v>
      </c>
      <c r="T425" s="6">
        <f t="shared" si="170"/>
        <v>4.7749459299618567E-3</v>
      </c>
      <c r="U425" s="48">
        <f t="shared" si="171"/>
        <v>2.699399821602207E-2</v>
      </c>
      <c r="V425" s="6">
        <f t="shared" si="172"/>
        <v>3.0281374403615422E-2</v>
      </c>
      <c r="W425" s="6">
        <f t="shared" si="173"/>
        <v>3.1873023046936039E-2</v>
      </c>
      <c r="X425" s="30">
        <f t="shared" si="151"/>
        <v>959.66661471320219</v>
      </c>
      <c r="Y425">
        <f t="shared" si="152"/>
        <v>746.68770211654567</v>
      </c>
      <c r="Z425" s="49">
        <f t="shared" si="153"/>
        <v>1.2045509063973274</v>
      </c>
      <c r="AA425" s="46">
        <f t="shared" si="154"/>
        <v>1.6468617500472909</v>
      </c>
      <c r="AB425" s="46">
        <f t="shared" si="155"/>
        <v>-4.1673527733585347E-2</v>
      </c>
      <c r="AC425" s="51">
        <f>IF(R$58&gt;=AA$58,B$10,IF(K425&lt;K424,(Z425-D$10)*(1+1.25*(D$10-Z425)/MAX(Z$58:Z425)*B$10)+D$10,B$10))</f>
        <v>1.3370827491589099</v>
      </c>
      <c r="AD425" s="36">
        <f t="shared" si="156"/>
        <v>1.1139911255394326</v>
      </c>
      <c r="AE425" s="50">
        <f t="shared" si="157"/>
        <v>-0.2374310409207617</v>
      </c>
      <c r="AF425" s="46">
        <f t="shared" si="158"/>
        <v>3.1873023046936039E-2</v>
      </c>
      <c r="AG425" s="50">
        <f t="shared" si="159"/>
        <v>959.66661471320219</v>
      </c>
      <c r="AH425" s="6">
        <f t="shared" si="160"/>
        <v>4.7749459299618567E-3</v>
      </c>
      <c r="AI425" s="6"/>
      <c r="AJ425" s="6"/>
    </row>
    <row r="426" spans="1:36">
      <c r="A426" s="6">
        <f>IF(J425/A425&lt;=0.99*$B$10,IF(A425&gt;A424,IF(D$5&gt;0,$A425+($D$7-$D$3)/401,IF(J425/A425&gt;1.01*D$10,A425-($D$7-$D$3)/401,A425)),IF(D$5&lt;0,$A425+($D$7-$D$3)/401,IF(J425/A425&gt;1.01*D$10,A425-($D$7-$D$3)/401,A425))),IF(K425&gt;$B$6,IF(B$10&gt;D$10,IF(J425/A425&gt;1.01*D$10,A425-($D$7-$D$3)/401,A425),A425),IF(MAX(J$58:J425)&lt;0.99*$B$10*(A425^$K$49*(K425-A425))^(1/(1+$K$49))*($K$49^(1/(1+$K$49))),$A425+($D$7-$D$3)/401,IF(J425/A425&gt;1.01*$D$10,$A425-($D$7-$D$3)/401,A425))))</f>
        <v>620.76168952617957</v>
      </c>
      <c r="B426" s="6">
        <f t="shared" si="145"/>
        <v>962.2850685785387</v>
      </c>
      <c r="C426" s="6">
        <f t="shared" si="161"/>
        <v>0.5196119084556825</v>
      </c>
      <c r="D426" s="6">
        <f t="shared" si="162"/>
        <v>12595.794015609315</v>
      </c>
      <c r="E426" s="33">
        <f t="shared" si="146"/>
        <v>1.8023982621348324E-2</v>
      </c>
      <c r="F426" s="6">
        <f t="shared" si="147"/>
        <v>94530.145424481496</v>
      </c>
      <c r="G426" s="6">
        <f t="shared" si="148"/>
        <v>5509502.3547381163</v>
      </c>
      <c r="H426" s="33">
        <f t="shared" si="163"/>
        <v>3.8330454459863925E-3</v>
      </c>
      <c r="I426" s="33">
        <f t="shared" si="164"/>
        <v>9.2687198189403321E-4</v>
      </c>
      <c r="J426" s="6">
        <f t="shared" si="165"/>
        <v>748.40202583468908</v>
      </c>
      <c r="K426" s="38">
        <f>IF(J426&lt;$B$10*(A425^$K$49*(MAX(K$58:K425)-A425))^(1/(1+$K$49))*($K$49^(1/(1+$K$49))),IF(J426/A426&gt;D$10,IF(MAX(J$58:J425)&lt;0.99*$B$10*(A425^$K$49*(K425-A425))^(1/(1+$K$49))*($K$49^(1/(1+$K$49))),MAX(K$58:K425),((J426/$B$10)^(1+$K$49)/(A426^($K$49)*$K$49))+A426),MAX(K$58:K425)),((J426/$B$10)^(1+$K$49)/(A426^($K$49)*$K$49))+A426)</f>
        <v>1125.4560258006804</v>
      </c>
      <c r="L426" s="33">
        <f>IF(K426&lt;K425,AE425*(MAX(Z$58:Z425)-J425/A425)/(J425/A425/D$10-1)/(1+1*(MAX(Z$58:Z425)-J425/A425)/(J425/A425/D$10-1))+B$3-B$4,AE425*(J426/A426/B$10)/(C$27+J426/A426/B$10))</f>
        <v>-3.1019481043641415E-2</v>
      </c>
      <c r="M426" s="45">
        <f t="shared" si="166"/>
        <v>-1.3295810779577354E-2</v>
      </c>
      <c r="N426" s="46">
        <f t="shared" si="167"/>
        <v>1.3750457712603121E-2</v>
      </c>
      <c r="O426" s="37"/>
      <c r="P426" s="37">
        <f t="shared" si="168"/>
        <v>4.362987067808374E-3</v>
      </c>
      <c r="Q426" s="47">
        <f t="shared" si="149"/>
        <v>4.5464693302576728E-4</v>
      </c>
      <c r="R426" s="6">
        <f t="shared" si="169"/>
        <v>1.60524753612314</v>
      </c>
      <c r="S426" s="6">
        <f t="shared" si="150"/>
        <v>1.5894282349094588</v>
      </c>
      <c r="T426" s="6">
        <f t="shared" si="170"/>
        <v>4.7386022764878176E-3</v>
      </c>
      <c r="U426" s="48">
        <f t="shared" si="171"/>
        <v>2.7159151664461461E-2</v>
      </c>
      <c r="V426" s="6">
        <f t="shared" si="172"/>
        <v>3.0449552121326835E-2</v>
      </c>
      <c r="W426" s="6">
        <f t="shared" si="173"/>
        <v>3.202908621348944E-2</v>
      </c>
      <c r="X426" s="30">
        <f t="shared" si="151"/>
        <v>962.2850685785387</v>
      </c>
      <c r="Y426">
        <f t="shared" si="152"/>
        <v>748.40202583468908</v>
      </c>
      <c r="Z426" s="49">
        <f t="shared" si="153"/>
        <v>1.2056189008795564</v>
      </c>
      <c r="AA426" s="46">
        <f t="shared" si="154"/>
        <v>1.6468237485907498</v>
      </c>
      <c r="AB426" s="46">
        <f t="shared" si="155"/>
        <v>-4.1576212467609786E-2</v>
      </c>
      <c r="AC426" s="51">
        <f>IF(R$58&gt;=AA$58,B$10,IF(K426&lt;K425,(Z426-D$10)*(1+1.25*(D$10-Z426)/MAX(Z$58:Z426)*B$10)+D$10,B$10))</f>
        <v>1.3370827491589099</v>
      </c>
      <c r="AD426" s="36">
        <f t="shared" si="156"/>
        <v>1.1131144371113997</v>
      </c>
      <c r="AE426" s="50">
        <f t="shared" si="157"/>
        <v>-0.23861524003392995</v>
      </c>
      <c r="AF426" s="46">
        <f t="shared" si="158"/>
        <v>3.202908621348944E-2</v>
      </c>
      <c r="AG426" s="50">
        <f t="shared" si="159"/>
        <v>962.2850685785387</v>
      </c>
      <c r="AH426" s="6">
        <f t="shared" si="160"/>
        <v>4.7386022764878176E-3</v>
      </c>
      <c r="AI426" s="6"/>
      <c r="AJ426" s="6"/>
    </row>
    <row r="427" spans="1:36">
      <c r="A427" s="6">
        <f>IF(J426/A426&lt;=0.99*$B$10,IF(A426&gt;A425,IF(D$5&gt;0,$A426+($D$7-$D$3)/401,IF(J426/A426&gt;1.01*D$10,A426-($D$7-$D$3)/401,A426)),IF(D$5&lt;0,$A426+($D$7-$D$3)/401,IF(J426/A426&gt;1.01*D$10,A426-($D$7-$D$3)/401,A426))),IF(K426&gt;$B$6,IF(B$10&gt;D$10,IF(J426/A426&gt;1.01*D$10,A426-($D$7-$D$3)/401,A426),A426),IF(MAX(J$58:J426)&lt;0.99*$B$10*(A426^$K$49*(K426-A426))^(1/(1+$K$49))*($K$49^(1/(1+$K$49))),$A426+($D$7-$D$3)/401,IF(J426/A426&gt;1.01*$D$10,$A426-($D$7-$D$3)/401,A426))))</f>
        <v>621.63450748129173</v>
      </c>
      <c r="B427" s="6">
        <f t="shared" si="145"/>
        <v>964.9035224438752</v>
      </c>
      <c r="C427" s="6">
        <f t="shared" si="161"/>
        <v>0.52013474356841849</v>
      </c>
      <c r="D427" s="6">
        <f t="shared" si="162"/>
        <v>12647.697040871228</v>
      </c>
      <c r="E427" s="33">
        <f t="shared" si="146"/>
        <v>1.8023322142102383E-2</v>
      </c>
      <c r="F427" s="6">
        <f t="shared" si="147"/>
        <v>94662.965548085514</v>
      </c>
      <c r="G427" s="6">
        <f t="shared" si="148"/>
        <v>5516174.1751869945</v>
      </c>
      <c r="H427" s="33">
        <f t="shared" si="163"/>
        <v>3.8390888266242075E-3</v>
      </c>
      <c r="I427" s="33">
        <f t="shared" si="164"/>
        <v>9.3001219444077232E-4</v>
      </c>
      <c r="J427" s="6">
        <f t="shared" si="165"/>
        <v>750.11587078633352</v>
      </c>
      <c r="K427" s="38">
        <f>IF(J427&lt;$B$10*(A426^$K$49*(MAX(K$58:K426)-A426))^(1/(1+$K$49))*($K$49^(1/(1+$K$49))),IF(J427/A427&gt;D$10,IF(MAX(J$58:J426)&lt;0.99*$B$10*(A426^$K$49*(K426-A426))^(1/(1+$K$49))*($K$49^(1/(1+$K$49))),MAX(K$58:K426),((J427/$B$10)^(1+$K$49)/(A427^($K$49)*$K$49))+A427),MAX(K$58:K426)),((J427/$B$10)^(1+$K$49)/(A427^($K$49)*$K$49))+A427)</f>
        <v>1127.9311212368682</v>
      </c>
      <c r="L427" s="33">
        <f>IF(K427&lt;K426,AE426*(MAX(Z$58:Z426)-J426/A426)/(J426/A426/D$10-1)/(1+1*(MAX(Z$58:Z426)-J426/A426)/(J426/A426/D$10-1))+B$3-B$4,AE426*(J427/A427/B$10)/(C$27+J427/A427/B$10))</f>
        <v>-3.1198112465468782E-2</v>
      </c>
      <c r="M427" s="45">
        <f t="shared" si="166"/>
        <v>-1.3364346100622804E-2</v>
      </c>
      <c r="N427" s="46">
        <f t="shared" si="167"/>
        <v>1.3773304201782927E-2</v>
      </c>
      <c r="O427" s="37"/>
      <c r="P427" s="37">
        <f t="shared" si="168"/>
        <v>4.3714174022593116E-3</v>
      </c>
      <c r="Q427" s="47">
        <f t="shared" si="149"/>
        <v>4.0895810116012288E-4</v>
      </c>
      <c r="R427" s="6">
        <f t="shared" si="169"/>
        <v>1.6053073452343145</v>
      </c>
      <c r="S427" s="6">
        <f t="shared" si="150"/>
        <v>1.5894864807951949</v>
      </c>
      <c r="T427" s="6">
        <f t="shared" si="170"/>
        <v>4.7019564660908319E-3</v>
      </c>
      <c r="U427" s="48">
        <f t="shared" si="171"/>
        <v>2.7325373944055719E-2</v>
      </c>
      <c r="V427" s="6">
        <f t="shared" si="172"/>
        <v>3.0618769467429002E-2</v>
      </c>
      <c r="W427" s="6">
        <f t="shared" si="173"/>
        <v>3.2186088289459278E-2</v>
      </c>
      <c r="X427" s="30">
        <f t="shared" si="151"/>
        <v>964.9035224438752</v>
      </c>
      <c r="Y427">
        <f t="shared" si="152"/>
        <v>750.11587078633352</v>
      </c>
      <c r="Z427" s="49">
        <f t="shared" si="153"/>
        <v>1.2066831261115414</v>
      </c>
      <c r="AA427" s="46">
        <f t="shared" si="154"/>
        <v>1.6467858014034307</v>
      </c>
      <c r="AB427" s="46">
        <f t="shared" si="155"/>
        <v>-4.1478456169116162E-2</v>
      </c>
      <c r="AC427" s="51">
        <f>IF(R$58&gt;=AA$58,B$10,IF(K427&lt;K426,(Z427-D$10)*(1+1.25*(D$10-Z427)/MAX(Z$58:Z427)*B$10)+D$10,B$10))</f>
        <v>1.3370827491589099</v>
      </c>
      <c r="AD427" s="36">
        <f t="shared" si="156"/>
        <v>1.1122414556405997</v>
      </c>
      <c r="AE427" s="50">
        <f t="shared" si="157"/>
        <v>-0.23980826989603984</v>
      </c>
      <c r="AF427" s="46">
        <f t="shared" si="158"/>
        <v>3.2186088289459278E-2</v>
      </c>
      <c r="AG427" s="50">
        <f t="shared" si="159"/>
        <v>964.9035224438752</v>
      </c>
      <c r="AH427" s="6">
        <f t="shared" si="160"/>
        <v>4.7019564660908319E-3</v>
      </c>
      <c r="AI427" s="6"/>
      <c r="AJ427" s="6"/>
    </row>
    <row r="428" spans="1:36">
      <c r="A428" s="6">
        <f>IF(J427/A427&lt;=0.99*$B$10,IF(A427&gt;A426,IF(D$5&gt;0,$A427+($D$7-$D$3)/401,IF(J427/A427&gt;1.01*D$10,A427-($D$7-$D$3)/401,A427)),IF(D$5&lt;0,$A427+($D$7-$D$3)/401,IF(J427/A427&gt;1.01*D$10,A427-($D$7-$D$3)/401,A427))),IF(K427&gt;$B$6,IF(B$10&gt;D$10,IF(J427/A427&gt;1.01*D$10,A427-($D$7-$D$3)/401,A427),A427),IF(MAX(J$58:J427)&lt;0.99*$B$10*(A427^$K$49*(K427-A427))^(1/(1+$K$49))*($K$49^(1/(1+$K$49))),$A427+($D$7-$D$3)/401,IF(J427/A427&gt;1.01*$D$10,$A427-($D$7-$D$3)/401,A427))))</f>
        <v>622.5073254364039</v>
      </c>
      <c r="B428" s="6">
        <f t="shared" si="145"/>
        <v>967.52197630921171</v>
      </c>
      <c r="C428" s="6">
        <f t="shared" si="161"/>
        <v>0.52065512241216716</v>
      </c>
      <c r="D428" s="6">
        <f t="shared" si="162"/>
        <v>12699.62781037995</v>
      </c>
      <c r="E428" s="33">
        <f t="shared" si="146"/>
        <v>1.8022656213982829E-2</v>
      </c>
      <c r="F428" s="6">
        <f t="shared" si="147"/>
        <v>94795.785671689548</v>
      </c>
      <c r="G428" s="6">
        <f t="shared" si="148"/>
        <v>5522845.9956358718</v>
      </c>
      <c r="H428" s="33">
        <f t="shared" si="163"/>
        <v>3.8451220536547827E-3</v>
      </c>
      <c r="I428" s="33">
        <f t="shared" si="164"/>
        <v>9.3315028543521062E-4</v>
      </c>
      <c r="J428" s="6">
        <f t="shared" si="165"/>
        <v>751.82924027395086</v>
      </c>
      <c r="K428" s="38">
        <f>IF(J428&lt;$B$10*(A427^$K$49*(MAX(K$58:K427)-A427))^(1/(1+$K$49))*($K$49^(1/(1+$K$49))),IF(J428/A428&gt;D$10,IF(MAX(J$58:J427)&lt;0.99*$B$10*(A427^$K$49*(K427-A427))^(1/(1+$K$49))*($K$49^(1/(1+$K$49))),MAX(K$58:K427),((J428/$B$10)^(1+$K$49)/(A428^($K$49)*$K$49))+A428),MAX(K$58:K427)),((J428/$B$10)^(1+$K$49)/(A428^($K$49)*$K$49))+A428)</f>
        <v>1130.4063596817823</v>
      </c>
      <c r="L428" s="33">
        <f>IF(K428&lt;K427,AE427*(MAX(Z$58:Z427)-J427/A427)/(J427/A427/D$10-1)/(1+1*(MAX(Z$58:Z427)-J427/A427)/(J427/A427/D$10-1))+B$3-B$4,AE427*(J428/A428/B$10)/(C$27+J428/A428/B$10))</f>
        <v>-3.1378046604701976E-2</v>
      </c>
      <c r="M428" s="45">
        <f t="shared" si="166"/>
        <v>-1.3433129573366365E-2</v>
      </c>
      <c r="N428" s="46">
        <f t="shared" si="167"/>
        <v>1.3796101928025894E-2</v>
      </c>
      <c r="O428" s="37"/>
      <c r="P428" s="37">
        <f t="shared" si="168"/>
        <v>4.3798359082400833E-3</v>
      </c>
      <c r="Q428" s="47">
        <f t="shared" si="149"/>
        <v>3.6297235465952878E-4</v>
      </c>
      <c r="R428" s="6">
        <f t="shared" si="169"/>
        <v>1.6053676522014613</v>
      </c>
      <c r="S428" s="6">
        <f t="shared" si="150"/>
        <v>1.5895452115244859</v>
      </c>
      <c r="T428" s="6">
        <f t="shared" si="170"/>
        <v>4.6650069669912321E-3</v>
      </c>
      <c r="U428" s="48">
        <f t="shared" si="171"/>
        <v>2.7492678641079345E-2</v>
      </c>
      <c r="V428" s="6">
        <f t="shared" si="172"/>
        <v>3.0789039825063438E-2</v>
      </c>
      <c r="W428" s="6">
        <f t="shared" si="173"/>
        <v>3.2344042147393851E-2</v>
      </c>
      <c r="X428" s="30">
        <f t="shared" si="151"/>
        <v>967.52197630921171</v>
      </c>
      <c r="Y428">
        <f t="shared" si="152"/>
        <v>751.82924027395086</v>
      </c>
      <c r="Z428" s="49">
        <f t="shared" si="153"/>
        <v>1.2077436032530009</v>
      </c>
      <c r="AA428" s="46">
        <f t="shared" si="154"/>
        <v>1.6467479083317971</v>
      </c>
      <c r="AB428" s="46">
        <f t="shared" si="155"/>
        <v>-4.1380256130335802E-2</v>
      </c>
      <c r="AC428" s="51">
        <f>IF(R$58&gt;=AA$58,B$10,IF(K428&lt;K427,(Z428-D$10)*(1+1.25*(D$10-Z428)/MAX(Z$58:Z428)*B$10)+D$10,B$10))</f>
        <v>1.3370827491589099</v>
      </c>
      <c r="AD428" s="36">
        <f t="shared" si="156"/>
        <v>1.1113721576614943</v>
      </c>
      <c r="AE428" s="50">
        <f t="shared" si="157"/>
        <v>-0.24101025229863235</v>
      </c>
      <c r="AF428" s="46">
        <f t="shared" si="158"/>
        <v>3.2344042147393851E-2</v>
      </c>
      <c r="AG428" s="50">
        <f t="shared" si="159"/>
        <v>967.52197630921171</v>
      </c>
      <c r="AH428" s="6">
        <f t="shared" si="160"/>
        <v>4.6650069669912321E-3</v>
      </c>
      <c r="AI428" s="6"/>
      <c r="AJ428" s="6"/>
    </row>
    <row r="429" spans="1:36">
      <c r="A429" s="6">
        <f>IF(J428/A428&lt;=0.99*$B$10,IF(A428&gt;A427,IF(D$5&gt;0,$A428+($D$7-$D$3)/401,IF(J428/A428&gt;1.01*D$10,A428-($D$7-$D$3)/401,A428)),IF(D$5&lt;0,$A428+($D$7-$D$3)/401,IF(J428/A428&gt;1.01*D$10,A428-($D$7-$D$3)/401,A428))),IF(K428&gt;$B$6,IF(B$10&gt;D$10,IF(J428/A428&gt;1.01*D$10,A428-($D$7-$D$3)/401,A428),A428),IF(MAX(J$58:J428)&lt;0.99*$B$10*(A428^$K$49*(K428-A428))^(1/(1+$K$49))*($K$49^(1/(1+$K$49))),$A428+($D$7-$D$3)/401,IF(J428/A428&gt;1.01*$D$10,$A428-($D$7-$D$3)/401,A428))))</f>
        <v>623.38014339151607</v>
      </c>
      <c r="B429" s="6">
        <f t="shared" si="145"/>
        <v>970.14043017454821</v>
      </c>
      <c r="C429" s="6">
        <f t="shared" si="161"/>
        <v>0.52117306355460469</v>
      </c>
      <c r="D429" s="6">
        <f t="shared" si="162"/>
        <v>12751.586162961154</v>
      </c>
      <c r="E429" s="33">
        <f t="shared" si="146"/>
        <v>1.8021984809480258E-2</v>
      </c>
      <c r="F429" s="6">
        <f t="shared" si="147"/>
        <v>94928.605795293566</v>
      </c>
      <c r="G429" s="6">
        <f t="shared" si="148"/>
        <v>5529517.8160847491</v>
      </c>
      <c r="H429" s="33">
        <f t="shared" si="163"/>
        <v>3.8511451670464577E-3</v>
      </c>
      <c r="I429" s="33">
        <f t="shared" si="164"/>
        <v>9.3628625027545546E-4</v>
      </c>
      <c r="J429" s="6">
        <f t="shared" si="165"/>
        <v>753.54213757241132</v>
      </c>
      <c r="K429" s="38">
        <f>IF(J429&lt;$B$10*(A428^$K$49*(MAX(K$58:K428)-A428))^(1/(1+$K$49))*($K$49^(1/(1+$K$49))),IF(J429/A429&gt;D$10,IF(MAX(J$58:J428)&lt;0.99*$B$10*(A428^$K$49*(K428-A428))^(1/(1+$K$49))*($K$49^(1/(1+$K$49))),MAX(K$58:K428),((J429/$B$10)^(1+$K$49)/(A429^($K$49)*$K$49))+A429),MAX(K$58:K428)),((J429/$B$10)^(1+$K$49)/(A429^($K$49)*$K$49))+A429)</f>
        <v>1132.8817405774666</v>
      </c>
      <c r="L429" s="33">
        <f>IF(K429&lt;K428,AE428*(MAX(Z$58:Z428)-J428/A428)/(J428/A428/D$10-1)/(1+1*(MAX(Z$58:Z428)-J428/A428)/(J428/A428/D$10-1))+B$3-B$4,AE428*(J429/A429/B$10)/(C$27+J429/A429/B$10))</f>
        <v>-3.1559301246261044E-2</v>
      </c>
      <c r="M429" s="45">
        <f t="shared" si="166"/>
        <v>-1.350216302198229E-2</v>
      </c>
      <c r="N429" s="46">
        <f t="shared" si="167"/>
        <v>1.3818851096646687E-2</v>
      </c>
      <c r="O429" s="37"/>
      <c r="P429" s="37">
        <f t="shared" si="168"/>
        <v>4.3882426188968648E-3</v>
      </c>
      <c r="Q429" s="47">
        <f t="shared" si="149"/>
        <v>3.1668807466439693E-4</v>
      </c>
      <c r="R429" s="6">
        <f t="shared" si="169"/>
        <v>1.6054284596260211</v>
      </c>
      <c r="S429" s="6">
        <f t="shared" si="150"/>
        <v>1.589604429630779</v>
      </c>
      <c r="T429" s="6">
        <f t="shared" si="170"/>
        <v>4.6277522189892778E-3</v>
      </c>
      <c r="U429" s="48">
        <f t="shared" si="171"/>
        <v>2.766107960875067E-2</v>
      </c>
      <c r="V429" s="6">
        <f t="shared" si="172"/>
        <v>3.0960376839294212E-2</v>
      </c>
      <c r="W429" s="6">
        <f t="shared" si="173"/>
        <v>3.2502960912290636E-2</v>
      </c>
      <c r="X429" s="30">
        <f t="shared" si="151"/>
        <v>970.14043017454821</v>
      </c>
      <c r="Y429">
        <f t="shared" si="152"/>
        <v>753.54213757241132</v>
      </c>
      <c r="Z429" s="49">
        <f t="shared" si="153"/>
        <v>1.2088003533008695</v>
      </c>
      <c r="AA429" s="46">
        <f t="shared" si="154"/>
        <v>1.6467100692229624</v>
      </c>
      <c r="AB429" s="46">
        <f t="shared" si="155"/>
        <v>-4.1281609596941271E-2</v>
      </c>
      <c r="AC429" s="51">
        <f>IF(R$58&gt;=AA$58,B$10,IF(K429&lt;K428,(Z429-D$10)*(1+1.25*(D$10-Z429)/MAX(Z$58:Z429)*B$10)+D$10,B$10))</f>
        <v>1.3370827491589099</v>
      </c>
      <c r="AD429" s="36">
        <f t="shared" si="156"/>
        <v>1.1105065199016197</v>
      </c>
      <c r="AE429" s="50">
        <f t="shared" si="157"/>
        <v>-0.24222131144540826</v>
      </c>
      <c r="AF429" s="46">
        <f t="shared" si="158"/>
        <v>3.2502960912290636E-2</v>
      </c>
      <c r="AG429" s="50">
        <f t="shared" si="159"/>
        <v>970.14043017454821</v>
      </c>
      <c r="AH429" s="6">
        <f t="shared" si="160"/>
        <v>4.6277522189892778E-3</v>
      </c>
      <c r="AI429" s="6"/>
      <c r="AJ429" s="6"/>
    </row>
    <row r="430" spans="1:36">
      <c r="A430" s="6">
        <f>IF(J429/A429&lt;=0.99*$B$10,IF(A429&gt;A428,IF(D$5&gt;0,$A429+($D$7-$D$3)/401,IF(J429/A429&gt;1.01*D$10,A429-($D$7-$D$3)/401,A429)),IF(D$5&lt;0,$A429+($D$7-$D$3)/401,IF(J429/A429&gt;1.01*D$10,A429-($D$7-$D$3)/401,A429))),IF(K429&gt;$B$6,IF(B$10&gt;D$10,IF(J429/A429&gt;1.01*D$10,A429-($D$7-$D$3)/401,A429),A429),IF(MAX(J$58:J429)&lt;0.99*$B$10*(A429^$K$49*(K429-A429))^(1/(1+$K$49))*($K$49^(1/(1+$K$49))),$A429+($D$7-$D$3)/401,IF(J429/A429&gt;1.01*$D$10,$A429-($D$7-$D$3)/401,A429))))</f>
        <v>624.25296134662824</v>
      </c>
      <c r="B430" s="6">
        <f t="shared" si="145"/>
        <v>972.75888403988472</v>
      </c>
      <c r="C430" s="6">
        <f t="shared" si="161"/>
        <v>0.52168858538525931</v>
      </c>
      <c r="D430" s="6">
        <f t="shared" si="162"/>
        <v>12803.571939009695</v>
      </c>
      <c r="E430" s="33">
        <f t="shared" si="146"/>
        <v>1.8021307900573026E-2</v>
      </c>
      <c r="F430" s="6">
        <f t="shared" si="147"/>
        <v>95061.425918897599</v>
      </c>
      <c r="G430" s="6">
        <f t="shared" si="148"/>
        <v>5536189.6365336273</v>
      </c>
      <c r="H430" s="33">
        <f t="shared" si="163"/>
        <v>3.8571582065040936E-3</v>
      </c>
      <c r="I430" s="33">
        <f t="shared" si="164"/>
        <v>9.3942008447086634E-4</v>
      </c>
      <c r="J430" s="6">
        <f t="shared" si="165"/>
        <v>755.25456592932778</v>
      </c>
      <c r="K430" s="38">
        <f>IF(J430&lt;$B$10*(A429^$K$49*(MAX(K$58:K429)-A429))^(1/(1+$K$49))*($K$49^(1/(1+$K$49))),IF(J430/A430&gt;D$10,IF(MAX(J$58:J429)&lt;0.99*$B$10*(A429^$K$49*(K429-A429))^(1/(1+$K$49))*($K$49^(1/(1+$K$49))),MAX(K$58:K429),((J430/$B$10)^(1+$K$49)/(A430^($K$49)*$K$49))+A430),MAX(K$58:K429)),((J430/$B$10)^(1+$K$49)/(A430^($K$49)*$K$49))+A430)</f>
        <v>1135.3572633736085</v>
      </c>
      <c r="L430" s="33">
        <f>IF(K430&lt;K429,AE429*(MAX(Z$58:Z429)-J429/A429)/(J429/A429/D$10-1)/(1+1*(MAX(Z$58:Z429)-J429/A429)/(J429/A429/D$10-1))+B$3-B$4,AE429*(J430/A430/B$10)/(C$27+J430/A430/B$10))</f>
        <v>-3.1741894525963085E-2</v>
      </c>
      <c r="M430" s="45">
        <f t="shared" si="166"/>
        <v>-1.3571448298670396E-2</v>
      </c>
      <c r="N430" s="46">
        <f t="shared" si="167"/>
        <v>1.3841551911715143E-2</v>
      </c>
      <c r="O430" s="37"/>
      <c r="P430" s="37">
        <f t="shared" si="168"/>
        <v>4.3966375672367013E-3</v>
      </c>
      <c r="Q430" s="47">
        <f t="shared" si="149"/>
        <v>2.7010361304474761E-4</v>
      </c>
      <c r="R430" s="6">
        <f t="shared" si="169"/>
        <v>1.6054897701574997</v>
      </c>
      <c r="S430" s="6">
        <f t="shared" si="150"/>
        <v>1.5896641376943297</v>
      </c>
      <c r="T430" s="6">
        <f t="shared" si="170"/>
        <v>4.5901906329508064E-3</v>
      </c>
      <c r="U430" s="48">
        <f t="shared" si="171"/>
        <v>2.7830590974185263E-2</v>
      </c>
      <c r="V430" s="6">
        <f t="shared" si="172"/>
        <v>3.1132794423940045E-2</v>
      </c>
      <c r="W430" s="6">
        <f t="shared" si="173"/>
        <v>3.2662857968256978E-2</v>
      </c>
      <c r="X430" s="30">
        <f t="shared" si="151"/>
        <v>972.75888403988472</v>
      </c>
      <c r="Y430">
        <f t="shared" si="152"/>
        <v>755.25456592932778</v>
      </c>
      <c r="Z430" s="49">
        <f t="shared" si="153"/>
        <v>1.2098533970909886</v>
      </c>
      <c r="AA430" s="46">
        <f t="shared" si="154"/>
        <v>1.646672283924685</v>
      </c>
      <c r="AB430" s="46">
        <f t="shared" si="155"/>
        <v>-4.1182513767185291E-2</v>
      </c>
      <c r="AC430" s="51">
        <f>IF(R$58&gt;=AA$58,B$10,IF(K430&lt;K429,(Z430-D$10)*(1+1.25*(D$10-Z430)/MAX(Z$58:Z430)*B$10)+D$10,B$10))</f>
        <v>1.3370827491589099</v>
      </c>
      <c r="AD430" s="36">
        <f t="shared" si="156"/>
        <v>1.1096445192795978</v>
      </c>
      <c r="AE430" s="50">
        <f t="shared" si="157"/>
        <v>-0.24344157401431918</v>
      </c>
      <c r="AF430" s="46">
        <f t="shared" si="158"/>
        <v>3.2662857968256978E-2</v>
      </c>
      <c r="AG430" s="50">
        <f t="shared" si="159"/>
        <v>972.75888403988472</v>
      </c>
      <c r="AH430" s="6">
        <f t="shared" si="160"/>
        <v>4.5901906329508064E-3</v>
      </c>
      <c r="AI430" s="6"/>
      <c r="AJ430" s="6"/>
    </row>
    <row r="431" spans="1:36">
      <c r="A431" s="6">
        <f>IF(J430/A430&lt;=0.99*$B$10,IF(A430&gt;A429,IF(D$5&gt;0,$A430+($D$7-$D$3)/401,IF(J430/A430&gt;1.01*D$10,A430-($D$7-$D$3)/401,A430)),IF(D$5&lt;0,$A430+($D$7-$D$3)/401,IF(J430/A430&gt;1.01*D$10,A430-($D$7-$D$3)/401,A430))),IF(K430&gt;$B$6,IF(B$10&gt;D$10,IF(J430/A430&gt;1.01*D$10,A430-($D$7-$D$3)/401,A430),A430),IF(MAX(J$58:J430)&lt;0.99*$B$10*(A430^$K$49*(K430-A430))^(1/(1+$K$49))*($K$49^(1/(1+$K$49))),$A430+($D$7-$D$3)/401,IF(J430/A430&gt;1.01*$D$10,$A430-($D$7-$D$3)/401,A430))))</f>
        <v>625.12577930174041</v>
      </c>
      <c r="B431" s="6">
        <f t="shared" si="145"/>
        <v>975.37733790522122</v>
      </c>
      <c r="C431" s="6">
        <f t="shared" si="161"/>
        <v>0.52220170611743266</v>
      </c>
      <c r="D431" s="6">
        <f t="shared" si="162"/>
        <v>12855.584980472626</v>
      </c>
      <c r="E431" s="33">
        <f t="shared" si="146"/>
        <v>1.802062545871793E-2</v>
      </c>
      <c r="F431" s="6">
        <f t="shared" si="147"/>
        <v>95194.246042501618</v>
      </c>
      <c r="G431" s="6">
        <f t="shared" si="148"/>
        <v>5542861.4569825027</v>
      </c>
      <c r="H431" s="33">
        <f t="shared" si="163"/>
        <v>3.863161211471735E-3</v>
      </c>
      <c r="I431" s="33">
        <f t="shared" si="164"/>
        <v>9.4255178364049583E-4</v>
      </c>
      <c r="J431" s="6">
        <f t="shared" si="165"/>
        <v>756.96652856539447</v>
      </c>
      <c r="K431" s="38">
        <f>IF(J431&lt;$B$10*(A430^$K$49*(MAX(K$58:K430)-A430))^(1/(1+$K$49))*($K$49^(1/(1+$K$49))),IF(J431/A431&gt;D$10,IF(MAX(J$58:J430)&lt;0.99*$B$10*(A430^$K$49*(K430-A430))^(1/(1+$K$49))*($K$49^(1/(1+$K$49))),MAX(K$58:K430),((J431/$B$10)^(1+$K$49)/(A431^($K$49)*$K$49))+A431),MAX(K$58:K430)),((J431/$B$10)^(1+$K$49)/(A431^($K$49)*$K$49))+A431)</f>
        <v>1137.8329275274987</v>
      </c>
      <c r="L431" s="33">
        <f>IF(K431&lt;K430,AE430*(MAX(Z$58:Z430)-J430/A430)/(J430/A430/D$10-1)/(1+1*(MAX(Z$58:Z430)-J430/A430)/(J430/A430/D$10-1))+B$3-B$4,AE430*(J431/A431/B$10)/(C$27+J431/A431/B$10))</f>
        <v>-3.1925844939540308E-2</v>
      </c>
      <c r="M431" s="45">
        <f t="shared" si="166"/>
        <v>-1.3640987284203449E-2</v>
      </c>
      <c r="N431" s="46">
        <f t="shared" si="167"/>
        <v>1.386420457606634E-2</v>
      </c>
      <c r="O431" s="37"/>
      <c r="P431" s="37">
        <f t="shared" si="168"/>
        <v>4.4050207861282848E-3</v>
      </c>
      <c r="Q431" s="47">
        <f t="shared" si="149"/>
        <v>2.2321729186289101E-4</v>
      </c>
      <c r="R431" s="6">
        <f t="shared" si="169"/>
        <v>1.6055515864943462</v>
      </c>
      <c r="S431" s="6">
        <f t="shared" si="150"/>
        <v>1.5897243383430582</v>
      </c>
      <c r="T431" s="6">
        <f t="shared" si="170"/>
        <v>4.5523205902789085E-3</v>
      </c>
      <c r="U431" s="48">
        <f t="shared" si="171"/>
        <v>2.8001227145578338E-2</v>
      </c>
      <c r="V431" s="6">
        <f t="shared" si="172"/>
        <v>3.1306306768631248E-2</v>
      </c>
      <c r="W431" s="6">
        <f t="shared" si="173"/>
        <v>3.2823746965390886E-2</v>
      </c>
      <c r="X431" s="30">
        <f t="shared" si="151"/>
        <v>975.37733790522122</v>
      </c>
      <c r="Y431">
        <f t="shared" si="152"/>
        <v>756.96652856539447</v>
      </c>
      <c r="Z431" s="49">
        <f t="shared" si="153"/>
        <v>1.2109027552997718</v>
      </c>
      <c r="AA431" s="46">
        <f t="shared" si="154"/>
        <v>1.6466345522853656</v>
      </c>
      <c r="AB431" s="46">
        <f t="shared" si="155"/>
        <v>-4.1082965791019443E-2</v>
      </c>
      <c r="AC431" s="51">
        <f>IF(R$58&gt;=AA$58,B$10,IF(K431&lt;K430,(Z431-D$10)*(1+1.25*(D$10-Z431)/MAX(Z$58:Z431)*B$10)+D$10,B$10))</f>
        <v>1.3370827491589099</v>
      </c>
      <c r="AD431" s="36">
        <f t="shared" si="156"/>
        <v>1.1087861329031707</v>
      </c>
      <c r="AE431" s="50">
        <f t="shared" si="157"/>
        <v>-0.24467116922165119</v>
      </c>
      <c r="AF431" s="46">
        <f t="shared" si="158"/>
        <v>3.2823746965390886E-2</v>
      </c>
      <c r="AG431" s="50">
        <f t="shared" si="159"/>
        <v>975.37733790522122</v>
      </c>
      <c r="AH431" s="6">
        <f t="shared" si="160"/>
        <v>4.5523205902789085E-3</v>
      </c>
      <c r="AI431" s="6"/>
      <c r="AJ431" s="6"/>
    </row>
    <row r="432" spans="1:36">
      <c r="A432" s="6">
        <f>IF(J431/A431&lt;=0.99*$B$10,IF(A431&gt;A430,IF(D$5&gt;0,$A431+($D$7-$D$3)/401,IF(J431/A431&gt;1.01*D$10,A431-($D$7-$D$3)/401,A431)),IF(D$5&lt;0,$A431+($D$7-$D$3)/401,IF(J431/A431&gt;1.01*D$10,A431-($D$7-$D$3)/401,A431))),IF(K431&gt;$B$6,IF(B$10&gt;D$10,IF(J431/A431&gt;1.01*D$10,A431-($D$7-$D$3)/401,A431),A431),IF(MAX(J$58:J431)&lt;0.99*$B$10*(A431^$K$49*(K431-A431))^(1/(1+$K$49))*($K$49^(1/(1+$K$49))),$A431+($D$7-$D$3)/401,IF(J431/A431&gt;1.01*$D$10,$A431-($D$7-$D$3)/401,A431))))</f>
        <v>625.99859725685258</v>
      </c>
      <c r="B432" s="6">
        <f t="shared" si="145"/>
        <v>977.99579177055773</v>
      </c>
      <c r="C432" s="6">
        <f t="shared" si="161"/>
        <v>0.52271244379010384</v>
      </c>
      <c r="D432" s="6">
        <f t="shared" si="162"/>
        <v>12907.625130832499</v>
      </c>
      <c r="E432" s="33">
        <f t="shared" si="146"/>
        <v>1.8019937454840637E-2</v>
      </c>
      <c r="F432" s="6">
        <f t="shared" si="147"/>
        <v>95327.066166105651</v>
      </c>
      <c r="G432" s="6">
        <f t="shared" si="148"/>
        <v>5549533.2774313809</v>
      </c>
      <c r="H432" s="33">
        <f t="shared" si="163"/>
        <v>3.8691542211352413E-3</v>
      </c>
      <c r="I432" s="33">
        <f t="shared" si="164"/>
        <v>9.4568134351155706E-4</v>
      </c>
      <c r="J432" s="6">
        <f t="shared" si="165"/>
        <v>758.67802867472324</v>
      </c>
      <c r="K432" s="38">
        <f>IF(J432&lt;$B$10*(A431^$K$49*(MAX(K$58:K431)-A431))^(1/(1+$K$49))*($K$49^(1/(1+$K$49))),IF(J432/A432&gt;D$10,IF(MAX(J$58:J431)&lt;0.99*$B$10*(A431^$K$49*(K431-A431))^(1/(1+$K$49))*($K$49^(1/(1+$K$49))),MAX(K$58:K431),((J432/$B$10)^(1+$K$49)/(A432^($K$49)*$K$49))+A432),MAX(K$58:K431)),((J432/$B$10)^(1+$K$49)/(A432^($K$49)*$K$49))+A432)</f>
        <v>1140.308732503996</v>
      </c>
      <c r="L432" s="33">
        <f>IF(K432&lt;K431,AE431*(MAX(Z$58:Z431)-J431/A431)/(J431/A431/D$10-1)/(1+1*(MAX(Z$58:Z431)-J431/A431)/(J431/A431/D$10-1))+B$3-B$4,AE431*(J432/A432/B$10)/(C$27+J432/A432/B$10))</f>
        <v>-3.2111171351946702E-2</v>
      </c>
      <c r="M432" s="45">
        <f t="shared" si="166"/>
        <v>-1.3710781888489128E-2</v>
      </c>
      <c r="N432" s="46">
        <f t="shared" si="167"/>
        <v>1.3886809291310621E-2</v>
      </c>
      <c r="O432" s="37"/>
      <c r="P432" s="37">
        <f t="shared" si="168"/>
        <v>4.4133923083027275E-3</v>
      </c>
      <c r="Q432" s="47">
        <f t="shared" si="149"/>
        <v>1.7602740282149365E-4</v>
      </c>
      <c r="R432" s="6">
        <f t="shared" si="169"/>
        <v>1.6056139113848544</v>
      </c>
      <c r="S432" s="6">
        <f t="shared" si="150"/>
        <v>1.5897850342534265</v>
      </c>
      <c r="T432" s="6">
        <f t="shared" si="170"/>
        <v>4.514140442372477E-3</v>
      </c>
      <c r="U432" s="48">
        <f t="shared" si="171"/>
        <v>2.8173002819625773E-2</v>
      </c>
      <c r="V432" s="6">
        <f t="shared" si="172"/>
        <v>3.1480928346101028E-2</v>
      </c>
      <c r="W432" s="6">
        <f t="shared" si="173"/>
        <v>3.2985641826891857E-2</v>
      </c>
      <c r="X432" s="30">
        <f t="shared" si="151"/>
        <v>977.99579177055773</v>
      </c>
      <c r="Y432">
        <f t="shared" si="152"/>
        <v>758.67802867472324</v>
      </c>
      <c r="Z432" s="49">
        <f t="shared" si="153"/>
        <v>1.2119484484458536</v>
      </c>
      <c r="AA432" s="46">
        <f t="shared" si="154"/>
        <v>1.6465968741540415</v>
      </c>
      <c r="AB432" s="46">
        <f t="shared" si="155"/>
        <v>-4.0982962769187115E-2</v>
      </c>
      <c r="AC432" s="51">
        <f>IF(R$58&gt;=AA$58,B$10,IF(K432&lt;K431,(Z432-D$10)*(1+1.25*(D$10-Z432)/MAX(Z$58:Z432)*B$10)+D$10,B$10))</f>
        <v>1.3370827491589099</v>
      </c>
      <c r="AD432" s="36">
        <f t="shared" si="156"/>
        <v>1.1079313380672573</v>
      </c>
      <c r="AE432" s="50">
        <f t="shared" si="157"/>
        <v>-0.24591022888813072</v>
      </c>
      <c r="AF432" s="46">
        <f t="shared" si="158"/>
        <v>3.2985641826891857E-2</v>
      </c>
      <c r="AG432" s="50">
        <f t="shared" si="159"/>
        <v>977.99579177055773</v>
      </c>
      <c r="AH432" s="6">
        <f t="shared" si="160"/>
        <v>4.514140442372477E-3</v>
      </c>
      <c r="AI432" s="6"/>
      <c r="AJ432" s="6"/>
    </row>
    <row r="433" spans="1:36">
      <c r="A433" s="6">
        <f>IF(J432/A432&lt;=0.99*$B$10,IF(A432&gt;A431,IF(D$5&gt;0,$A432+($D$7-$D$3)/401,IF(J432/A432&gt;1.01*D$10,A432-($D$7-$D$3)/401,A432)),IF(D$5&lt;0,$A432+($D$7-$D$3)/401,IF(J432/A432&gt;1.01*D$10,A432-($D$7-$D$3)/401,A432))),IF(K432&gt;$B$6,IF(B$10&gt;D$10,IF(J432/A432&gt;1.01*D$10,A432-($D$7-$D$3)/401,A432),A432),IF(MAX(J$58:J432)&lt;0.99*$B$10*(A432^$K$49*(K432-A432))^(1/(1+$K$49))*($K$49^(1/(1+$K$49))),$A432+($D$7-$D$3)/401,IF(J432/A432&gt;1.01*$D$10,$A432-($D$7-$D$3)/401,A432))))</f>
        <v>626.87141521196475</v>
      </c>
      <c r="B433" s="6">
        <f t="shared" si="145"/>
        <v>980.61424563589424</v>
      </c>
      <c r="C433" s="6">
        <f t="shared" si="161"/>
        <v>0.52322081626980965</v>
      </c>
      <c r="D433" s="6">
        <f t="shared" si="162"/>
        <v>12959.692235090877</v>
      </c>
      <c r="E433" s="33">
        <f t="shared" si="146"/>
        <v>1.8019243859325837E-2</v>
      </c>
      <c r="F433" s="6">
        <f t="shared" si="147"/>
        <v>95459.88628970967</v>
      </c>
      <c r="G433" s="6">
        <f t="shared" si="148"/>
        <v>5556205.0978802582</v>
      </c>
      <c r="H433" s="33">
        <f t="shared" si="163"/>
        <v>3.8751372744248854E-3</v>
      </c>
      <c r="I433" s="33">
        <f t="shared" si="164"/>
        <v>9.4880875991791341E-4</v>
      </c>
      <c r="J433" s="6">
        <f t="shared" si="165"/>
        <v>760.38906942517497</v>
      </c>
      <c r="K433" s="38">
        <f>IF(J433&lt;$B$10*(A432^$K$49*(MAX(K$58:K432)-A432))^(1/(1+$K$49))*($K$49^(1/(1+$K$49))),IF(J433/A433&gt;D$10,IF(MAX(J$58:J432)&lt;0.99*$B$10*(A432^$K$49*(K432-A432))^(1/(1+$K$49))*($K$49^(1/(1+$K$49))),MAX(K$58:K432),((J433/$B$10)^(1+$K$49)/(A433^($K$49)*$K$49))+A433),MAX(K$58:K432)),((J433/$B$10)^(1+$K$49)/(A433^($K$49)*$K$49))+A433)</f>
        <v>1142.7846777754912</v>
      </c>
      <c r="L433" s="33">
        <f>IF(K433&lt;K432,AE432*(MAX(Z$58:Z432)-J432/A432)/(J432/A432/D$10-1)/(1+1*(MAX(Z$58:Z432)-J432/A432)/(J432/A432/D$10-1))+B$3-B$4,AE432*(J433/A433/B$10)/(C$27+J433/A433/B$10))</f>
        <v>-3.2297893006958178E-2</v>
      </c>
      <c r="M433" s="45">
        <f t="shared" si="166"/>
        <v>-1.3780834051146851E-2</v>
      </c>
      <c r="N433" s="46">
        <f t="shared" si="167"/>
        <v>1.3909366257843496E-2</v>
      </c>
      <c r="O433" s="37"/>
      <c r="P433" s="37">
        <f t="shared" si="168"/>
        <v>4.421752166354328E-3</v>
      </c>
      <c r="Q433" s="47">
        <f t="shared" si="149"/>
        <v>1.2853220669664482E-4</v>
      </c>
      <c r="R433" s="6">
        <f t="shared" si="169"/>
        <v>1.6056767476280915</v>
      </c>
      <c r="S433" s="6">
        <f t="shared" si="150"/>
        <v>1.5898462281513428</v>
      </c>
      <c r="T433" s="6">
        <f t="shared" si="170"/>
        <v>4.4756485100685642E-3</v>
      </c>
      <c r="U433" s="48">
        <f t="shared" si="171"/>
        <v>2.8345932989192753E-2</v>
      </c>
      <c r="V433" s="6">
        <f t="shared" si="172"/>
        <v>3.165667391971997E-2</v>
      </c>
      <c r="W433" s="6">
        <f t="shared" si="173"/>
        <v>3.3148556756409493E-2</v>
      </c>
      <c r="X433" s="30">
        <f t="shared" si="151"/>
        <v>980.61424563589424</v>
      </c>
      <c r="Y433">
        <f t="shared" si="152"/>
        <v>760.38906942517497</v>
      </c>
      <c r="Z433" s="49">
        <f t="shared" si="153"/>
        <v>1.2129904968917171</v>
      </c>
      <c r="AA433" s="46">
        <f t="shared" si="154"/>
        <v>1.646559249380386</v>
      </c>
      <c r="AB433" s="46">
        <f t="shared" si="155"/>
        <v>-4.0882501752294464E-2</v>
      </c>
      <c r="AC433" s="51">
        <f>IF(R$58&gt;=AA$58,B$10,IF(K433&lt;K432,(Z433-D$10)*(1+1.25*(D$10-Z433)/MAX(Z$58:Z433)*B$10)+D$10,B$10))</f>
        <v>1.3370827491589099</v>
      </c>
      <c r="AD433" s="36">
        <f t="shared" si="156"/>
        <v>1.1070801122520344</v>
      </c>
      <c r="AE433" s="50">
        <f t="shared" si="157"/>
        <v>-0.24715888750717832</v>
      </c>
      <c r="AF433" s="46">
        <f t="shared" si="158"/>
        <v>3.3148556756409493E-2</v>
      </c>
      <c r="AG433" s="50">
        <f t="shared" si="159"/>
        <v>980.61424563589424</v>
      </c>
      <c r="AH433" s="6">
        <f t="shared" si="160"/>
        <v>4.4756485100685642E-3</v>
      </c>
      <c r="AI433" s="6"/>
      <c r="AJ433" s="6"/>
    </row>
    <row r="434" spans="1:36">
      <c r="A434" s="6">
        <f>IF(J433/A433&lt;=0.99*$B$10,IF(A433&gt;A432,IF(D$5&gt;0,$A433+($D$7-$D$3)/401,IF(J433/A433&gt;1.01*D$10,A433-($D$7-$D$3)/401,A433)),IF(D$5&lt;0,$A433+($D$7-$D$3)/401,IF(J433/A433&gt;1.01*D$10,A433-($D$7-$D$3)/401,A433))),IF(K433&gt;$B$6,IF(B$10&gt;D$10,IF(J433/A433&gt;1.01*D$10,A433-($D$7-$D$3)/401,A433),A433),IF(MAX(J$58:J433)&lt;0.99*$B$10*(A433^$K$49*(K433-A433))^(1/(1+$K$49))*($K$49^(1/(1+$K$49))),$A433+($D$7-$D$3)/401,IF(J433/A433&gt;1.01*$D$10,$A433-($D$7-$D$3)/401,A433))))</f>
        <v>627.74423316707691</v>
      </c>
      <c r="B434" s="6">
        <f t="shared" si="145"/>
        <v>983.23269950123074</v>
      </c>
      <c r="C434" s="6">
        <f t="shared" si="161"/>
        <v>0.52372684125250712</v>
      </c>
      <c r="D434" s="6">
        <f t="shared" si="162"/>
        <v>13011.786139752101</v>
      </c>
      <c r="E434" s="33">
        <f t="shared" si="146"/>
        <v>1.8018544642007115E-2</v>
      </c>
      <c r="F434" s="6">
        <f t="shared" si="147"/>
        <v>95592.706413313703</v>
      </c>
      <c r="G434" s="6">
        <f t="shared" si="148"/>
        <v>5562876.9183291355</v>
      </c>
      <c r="H434" s="33">
        <f t="shared" si="163"/>
        <v>3.8811104100179221E-3</v>
      </c>
      <c r="I434" s="33">
        <f t="shared" si="164"/>
        <v>9.5193402879859229E-4</v>
      </c>
      <c r="J434" s="6">
        <f t="shared" si="165"/>
        <v>762.0996539586879</v>
      </c>
      <c r="K434" s="38">
        <f>IF(J434&lt;$B$10*(A433^$K$49*(MAX(K$58:K433)-A433))^(1/(1+$K$49))*($K$49^(1/(1+$K$49))),IF(J434/A434&gt;D$10,IF(MAX(J$58:J433)&lt;0.99*$B$10*(A433^$K$49*(K433-A433))^(1/(1+$K$49))*($K$49^(1/(1+$K$49))),MAX(K$58:K433),((J434/$B$10)^(1+$K$49)/(A434^($K$49)*$K$49))+A434),MAX(K$58:K433)),((J434/$B$10)^(1+$K$49)/(A434^($K$49)*$K$49))+A434)</f>
        <v>1145.2607628218752</v>
      </c>
      <c r="L434" s="33">
        <f>IF(K434&lt;K433,AE433*(MAX(Z$58:Z433)-J433/A433)/(J433/A433/D$10-1)/(1+1*(MAX(Z$58:Z433)-J433/A433)/(J433/A433/D$10-1))+B$3-B$4,AE433*(J434/A434/B$10)/(C$27+J434/A434/B$10))</f>
        <v>-3.2486029537083939E-2</v>
      </c>
      <c r="M434" s="45">
        <f t="shared" si="166"/>
        <v>-1.3851145742100123E-2</v>
      </c>
      <c r="N434" s="46">
        <f t="shared" si="167"/>
        <v>1.3931875674855486E-2</v>
      </c>
      <c r="O434" s="37"/>
      <c r="P434" s="37">
        <f t="shared" si="168"/>
        <v>4.4301003927413318E-3</v>
      </c>
      <c r="Q434" s="47">
        <f t="shared" si="149"/>
        <v>8.0729932755362402E-5</v>
      </c>
      <c r="R434" s="6">
        <f t="shared" si="169"/>
        <v>1.6057400980748493</v>
      </c>
      <c r="S434" s="6">
        <f t="shared" si="150"/>
        <v>1.5899079228130879</v>
      </c>
      <c r="T434" s="6">
        <f t="shared" si="170"/>
        <v>4.4368430830702297E-3</v>
      </c>
      <c r="U434" s="48">
        <f t="shared" si="171"/>
        <v>2.8520032951240518E-2</v>
      </c>
      <c r="V434" s="6">
        <f t="shared" si="172"/>
        <v>3.1833558551283961E-2</v>
      </c>
      <c r="W434" s="6">
        <f t="shared" si="173"/>
        <v>3.3312506245640701E-2</v>
      </c>
      <c r="X434" s="30">
        <f t="shared" si="151"/>
        <v>983.23269950123074</v>
      </c>
      <c r="Y434">
        <f t="shared" si="152"/>
        <v>762.0996539586879</v>
      </c>
      <c r="Z434" s="49">
        <f t="shared" si="153"/>
        <v>1.2140289208453019</v>
      </c>
      <c r="AA434" s="46">
        <f t="shared" si="154"/>
        <v>1.646521677814702</v>
      </c>
      <c r="AB434" s="46">
        <f t="shared" si="155"/>
        <v>-4.0781579739852747E-2</v>
      </c>
      <c r="AC434" s="51">
        <f>IF(R$58&gt;=AA$58,B$10,IF(K434&lt;K433,(Z434-D$10)*(1+1.25*(D$10-Z434)/MAX(Z$58:Z434)*B$10)+D$10,B$10))</f>
        <v>1.3370827491589099</v>
      </c>
      <c r="AD434" s="36">
        <f t="shared" si="156"/>
        <v>1.1062324331210347</v>
      </c>
      <c r="AE434" s="50">
        <f t="shared" si="157"/>
        <v>-0.24841728231535004</v>
      </c>
      <c r="AF434" s="46">
        <f t="shared" si="158"/>
        <v>3.3312506245640701E-2</v>
      </c>
      <c r="AG434" s="50">
        <f t="shared" si="159"/>
        <v>983.23269950123074</v>
      </c>
      <c r="AH434" s="6">
        <f t="shared" si="160"/>
        <v>4.4368430830702297E-3</v>
      </c>
      <c r="AI434" s="6"/>
      <c r="AJ434" s="6"/>
    </row>
    <row r="435" spans="1:36">
      <c r="A435" s="6">
        <f>IF(J434/A434&lt;=0.99*$B$10,IF(A434&gt;A433,IF(D$5&gt;0,$A434+($D$7-$D$3)/401,IF(J434/A434&gt;1.01*D$10,A434-($D$7-$D$3)/401,A434)),IF(D$5&lt;0,$A434+($D$7-$D$3)/401,IF(J434/A434&gt;1.01*D$10,A434-($D$7-$D$3)/401,A434))),IF(K434&gt;$B$6,IF(B$10&gt;D$10,IF(J434/A434&gt;1.01*D$10,A434-($D$7-$D$3)/401,A434),A434),IF(MAX(J$58:J434)&lt;0.99*$B$10*(A434^$K$49*(K434-A434))^(1/(1+$K$49))*($K$49^(1/(1+$K$49))),$A434+($D$7-$D$3)/401,IF(J434/A434&gt;1.01*$D$10,$A434-($D$7-$D$3)/401,A434))))</f>
        <v>628.61705112218908</v>
      </c>
      <c r="B435" s="6">
        <f t="shared" si="145"/>
        <v>985.85115336656725</v>
      </c>
      <c r="C435" s="6">
        <f t="shared" si="161"/>
        <v>0.52423053626541438</v>
      </c>
      <c r="D435" s="6">
        <f t="shared" si="162"/>
        <v>13063.906692807283</v>
      </c>
      <c r="E435" s="33">
        <f t="shared" si="146"/>
        <v>1.8017839772156579E-2</v>
      </c>
      <c r="F435" s="6">
        <f t="shared" si="147"/>
        <v>95725.526536917721</v>
      </c>
      <c r="G435" s="6">
        <f t="shared" si="148"/>
        <v>5569548.7387780137</v>
      </c>
      <c r="H435" s="33">
        <f t="shared" si="163"/>
        <v>3.8870736663411233E-3</v>
      </c>
      <c r="I435" s="33">
        <f t="shared" si="164"/>
        <v>9.5505714619632158E-4</v>
      </c>
      <c r="J435" s="6">
        <f t="shared" si="165"/>
        <v>763.80978539160128</v>
      </c>
      <c r="K435" s="38">
        <f>IF(J435&lt;$B$10*(A434^$K$49*(MAX(K$58:K434)-A434))^(1/(1+$K$49))*($K$49^(1/(1+$K$49))),IF(J435/A435&gt;D$10,IF(MAX(J$58:J434)&lt;0.99*$B$10*(A434^$K$49*(K434-A434))^(1/(1+$K$49))*($K$49^(1/(1+$K$49))),MAX(K$58:K434),((J435/$B$10)^(1+$K$49)/(A435^($K$49)*$K$49))+A435),MAX(K$58:K434)),((J435/$B$10)^(1+$K$49)/(A435^($K$49)*$K$49))+A435)</f>
        <v>1147.736987130505</v>
      </c>
      <c r="L435" s="33">
        <f>IF(K435&lt;K434,AE434*(MAX(Z$58:Z434)-J434/A434)/(J434/A434/D$10-1)/(1+1*(MAX(Z$58:Z434)-J434/A434)/(J434/A434/D$10-1))+B$3-B$4,AE434*(J435/A435/B$10)/(C$27+J435/A435/B$10))</f>
        <v>-3.2675600973795037E-2</v>
      </c>
      <c r="M435" s="45">
        <f t="shared" si="166"/>
        <v>-1.3921718962184686E-2</v>
      </c>
      <c r="N435" s="46">
        <f t="shared" si="167"/>
        <v>1.3954337740341842E-2</v>
      </c>
      <c r="O435" s="37"/>
      <c r="P435" s="37">
        <f t="shared" si="168"/>
        <v>4.4384370197866896E-3</v>
      </c>
      <c r="Q435" s="47">
        <f t="shared" si="149"/>
        <v>3.261877815715665E-5</v>
      </c>
      <c r="R435" s="6">
        <f t="shared" si="169"/>
        <v>1.6058039656286229</v>
      </c>
      <c r="S435" s="6">
        <f t="shared" si="150"/>
        <v>1.5899701210662687</v>
      </c>
      <c r="T435" s="6">
        <f t="shared" si="170"/>
        <v>4.397722419358637E-3</v>
      </c>
      <c r="U435" s="48">
        <f t="shared" si="171"/>
        <v>2.8695318315021059E-2</v>
      </c>
      <c r="V435" s="6">
        <f t="shared" si="172"/>
        <v>3.2011597609065315E-2</v>
      </c>
      <c r="W435" s="6">
        <f t="shared" si="173"/>
        <v>3.3477505082184861E-2</v>
      </c>
      <c r="X435" s="30">
        <f t="shared" si="151"/>
        <v>985.85115336656725</v>
      </c>
      <c r="Y435">
        <f t="shared" si="152"/>
        <v>763.80978539160128</v>
      </c>
      <c r="Z435" s="49">
        <f t="shared" si="153"/>
        <v>1.2150637403615923</v>
      </c>
      <c r="AA435" s="46">
        <f t="shared" si="154"/>
        <v>1.6464841593079207</v>
      </c>
      <c r="AB435" s="46">
        <f t="shared" si="155"/>
        <v>-4.068019367929776E-2</v>
      </c>
      <c r="AC435" s="51">
        <f>IF(R$58&gt;=AA$58,B$10,IF(K435&lt;K434,(Z435-D$10)*(1+1.25*(D$10-Z435)/MAX(Z$58:Z435)*B$10)+D$10,B$10))</f>
        <v>1.3370827491589099</v>
      </c>
      <c r="AD435" s="36">
        <f t="shared" si="156"/>
        <v>1.1053882785192768</v>
      </c>
      <c r="AE435" s="50">
        <f t="shared" si="157"/>
        <v>-0.24968555336506887</v>
      </c>
      <c r="AF435" s="46">
        <f t="shared" si="158"/>
        <v>3.3477505082184861E-2</v>
      </c>
      <c r="AG435" s="50">
        <f t="shared" si="159"/>
        <v>985.85115336656725</v>
      </c>
      <c r="AH435" s="6">
        <f t="shared" si="160"/>
        <v>4.397722419358637E-3</v>
      </c>
      <c r="AI435" s="6"/>
      <c r="AJ435" s="6"/>
    </row>
    <row r="436" spans="1:36">
      <c r="A436" s="6">
        <f>IF(J435/A435&lt;=0.99*$B$10,IF(A435&gt;A434,IF(D$5&gt;0,$A435+($D$7-$D$3)/401,IF(J435/A435&gt;1.01*D$10,A435-($D$7-$D$3)/401,A435)),IF(D$5&lt;0,$A435+($D$7-$D$3)/401,IF(J435/A435&gt;1.01*D$10,A435-($D$7-$D$3)/401,A435))),IF(K435&gt;$B$6,IF(B$10&gt;D$10,IF(J435/A435&gt;1.01*D$10,A435-($D$7-$D$3)/401,A435),A435),IF(MAX(J$58:J435)&lt;0.99*$B$10*(A435^$K$49*(K435-A435))^(1/(1+$K$49))*($K$49^(1/(1+$K$49))),$A435+($D$7-$D$3)/401,IF(J435/A435&gt;1.01*$D$10,$A435-($D$7-$D$3)/401,A435))))</f>
        <v>629.48986907730125</v>
      </c>
      <c r="B436" s="6">
        <f t="shared" si="145"/>
        <v>988.46960723190375</v>
      </c>
      <c r="C436" s="6">
        <f t="shared" si="161"/>
        <v>0.52473191866883273</v>
      </c>
      <c r="D436" s="6">
        <f t="shared" si="162"/>
        <v>13116.053743718532</v>
      </c>
      <c r="E436" s="33">
        <f t="shared" si="146"/>
        <v>1.8017129218474173E-2</v>
      </c>
      <c r="F436" s="6">
        <f t="shared" si="147"/>
        <v>95858.346660521755</v>
      </c>
      <c r="G436" s="6">
        <f t="shared" si="148"/>
        <v>5576220.559226891</v>
      </c>
      <c r="H436" s="33">
        <f t="shared" si="163"/>
        <v>3.8930270815732857E-3</v>
      </c>
      <c r="I436" s="33">
        <f t="shared" si="164"/>
        <v>9.5817810825608873E-4</v>
      </c>
      <c r="J436" s="6">
        <f t="shared" si="165"/>
        <v>765.51946681497623</v>
      </c>
      <c r="K436" s="38">
        <f>IF(J436&lt;$B$10*(A435^$K$49*(MAX(K$58:K435)-A435))^(1/(1+$K$49))*($K$49^(1/(1+$K$49))),IF(J436/A436&gt;D$10,IF(MAX(J$58:J435)&lt;0.99*$B$10*(A435^$K$49*(K435-A435))^(1/(1+$K$49))*($K$49^(1/(1+$K$49))),MAX(K$58:K435),((J436/$B$10)^(1+$K$49)/(A436^($K$49)*$K$49))+A436),MAX(K$58:K435)),((J436/$B$10)^(1+$K$49)/(A436^($K$49)*$K$49))+A436)</f>
        <v>1150.2133501961762</v>
      </c>
      <c r="L436" s="33">
        <f>IF(K436&lt;K435,AE435*(MAX(Z$58:Z435)-J435/A435)/(J435/A435/D$10-1)/(1+1*(MAX(Z$58:Z435)-J435/A435)/(J435/A435/D$10-1))+B$3-B$4,AE435*(J436/A436/B$10)/(C$27+J436/A436/B$10))</f>
        <v>-3.2866627758085132E-2</v>
      </c>
      <c r="M436" s="45">
        <f t="shared" si="166"/>
        <v>-1.3992555743773246E-2</v>
      </c>
      <c r="N436" s="46">
        <f t="shared" si="167"/>
        <v>1.397675265111223E-2</v>
      </c>
      <c r="O436" s="37"/>
      <c r="P436" s="37">
        <f t="shared" si="168"/>
        <v>4.4467620796788052E-3</v>
      </c>
      <c r="Q436" s="47">
        <f t="shared" si="149"/>
        <v>-1.5803092661016011E-5</v>
      </c>
      <c r="R436" s="6">
        <f t="shared" si="169"/>
        <v>1.6058683532466171</v>
      </c>
      <c r="S436" s="6">
        <f t="shared" si="150"/>
        <v>1.5900328257907974</v>
      </c>
      <c r="T436" s="6">
        <f t="shared" si="170"/>
        <v>4.3582847445885675E-3</v>
      </c>
      <c r="U436" s="48">
        <f t="shared" si="171"/>
        <v>2.8871805010551463E-2</v>
      </c>
      <c r="V436" s="6">
        <f t="shared" si="172"/>
        <v>3.2190806776138475E-2</v>
      </c>
      <c r="W436" s="6">
        <f t="shared" si="173"/>
        <v>3.3643568357667998E-2</v>
      </c>
      <c r="X436" s="30">
        <f t="shared" si="151"/>
        <v>988.46960723190375</v>
      </c>
      <c r="Y436">
        <f t="shared" si="152"/>
        <v>765.51946681497623</v>
      </c>
      <c r="Z436" s="49">
        <f t="shared" si="153"/>
        <v>1.2160949753441872</v>
      </c>
      <c r="AA436" s="46">
        <f t="shared" si="154"/>
        <v>1.6464466937115965</v>
      </c>
      <c r="AB436" s="46">
        <f t="shared" si="155"/>
        <v>-4.0578340464979323E-2</v>
      </c>
      <c r="AC436" s="51">
        <f>IF(R$58&gt;=AA$58,B$10,IF(K436&lt;K435,(Z436-D$10)*(1+1.25*(D$10-Z436)/MAX(Z$58:Z436)*B$10)+D$10,B$10))</f>
        <v>1.3370827491589099</v>
      </c>
      <c r="AD436" s="36">
        <f t="shared" si="156"/>
        <v>1.1045476264714034</v>
      </c>
      <c r="AE436" s="50">
        <f t="shared" si="157"/>
        <v>-0.2509638435997596</v>
      </c>
      <c r="AF436" s="46">
        <f t="shared" si="158"/>
        <v>3.3643568357667998E-2</v>
      </c>
      <c r="AG436" s="50">
        <f t="shared" si="159"/>
        <v>988.46960723190375</v>
      </c>
      <c r="AH436" s="6">
        <f t="shared" si="160"/>
        <v>4.3582847445885675E-3</v>
      </c>
      <c r="AI436" s="6"/>
      <c r="AJ436" s="6"/>
    </row>
    <row r="437" spans="1:36">
      <c r="A437" s="6">
        <f>IF(J436/A436&lt;=0.99*$B$10,IF(A436&gt;A435,IF(D$5&gt;0,$A436+($D$7-$D$3)/401,IF(J436/A436&gt;1.01*D$10,A436-($D$7-$D$3)/401,A436)),IF(D$5&lt;0,$A436+($D$7-$D$3)/401,IF(J436/A436&gt;1.01*D$10,A436-($D$7-$D$3)/401,A436))),IF(K436&gt;$B$6,IF(B$10&gt;D$10,IF(J436/A436&gt;1.01*D$10,A436-($D$7-$D$3)/401,A436),A436),IF(MAX(J$58:J436)&lt;0.99*$B$10*(A436^$K$49*(K436-A436))^(1/(1+$K$49))*($K$49^(1/(1+$K$49))),$A436+($D$7-$D$3)/401,IF(J436/A436&gt;1.01*$D$10,$A436-($D$7-$D$3)/401,A436))))</f>
        <v>630.36268703241342</v>
      </c>
      <c r="B437" s="6">
        <f t="shared" si="145"/>
        <v>991.08806109724026</v>
      </c>
      <c r="C437" s="6">
        <f t="shared" si="161"/>
        <v>0.52523100565794734</v>
      </c>
      <c r="D437" s="6">
        <f t="shared" si="162"/>
        <v>13168.227143403425</v>
      </c>
      <c r="E437" s="33">
        <f t="shared" si="146"/>
        <v>1.8016412949076688E-2</v>
      </c>
      <c r="F437" s="6">
        <f t="shared" si="147"/>
        <v>95991.166784125773</v>
      </c>
      <c r="G437" s="6">
        <f t="shared" si="148"/>
        <v>5582892.3796757683</v>
      </c>
      <c r="H437" s="33">
        <f t="shared" si="163"/>
        <v>3.898970693647706E-3</v>
      </c>
      <c r="I437" s="33">
        <f t="shared" si="164"/>
        <v>9.612969112237225E-4</v>
      </c>
      <c r="J437" s="6">
        <f t="shared" si="165"/>
        <v>767.22870129491253</v>
      </c>
      <c r="K437" s="38">
        <f>IF(J437&lt;$B$10*(A436^$K$49*(MAX(K$58:K436)-A436))^(1/(1+$K$49))*($K$49^(1/(1+$K$49))),IF(J437/A437&gt;D$10,IF(MAX(J$58:J436)&lt;0.99*$B$10*(A436^$K$49*(K436-A436))^(1/(1+$K$49))*($K$49^(1/(1+$K$49))),MAX(K$58:K436),((J437/$B$10)^(1+$K$49)/(A437^($K$49)*$K$49))+A437),MAX(K$58:K436)),((J437/$B$10)^(1+$K$49)/(A437^($K$49)*$K$49))+A437)</f>
        <v>1152.6898515210933</v>
      </c>
      <c r="L437" s="33">
        <f>IF(K437&lt;K436,AE436*(MAX(Z$58:Z436)-J436/A436)/(J436/A436/D$10-1)/(1+1*(MAX(Z$58:Z436)-J436/A436)/(J436/A436/D$10-1))+B$3-B$4,AE436*(J437/A437/B$10)/(C$27+J437/A437/B$10))</f>
        <v>-3.305913075137918E-2</v>
      </c>
      <c r="M437" s="45">
        <f t="shared" si="166"/>
        <v>-1.4063658151417082E-2</v>
      </c>
      <c r="N437" s="46">
        <f t="shared" si="167"/>
        <v>1.3999120602800284E-2</v>
      </c>
      <c r="O437" s="37"/>
      <c r="P437" s="37">
        <f t="shared" si="168"/>
        <v>4.455075604472284E-3</v>
      </c>
      <c r="Q437" s="47">
        <f t="shared" si="149"/>
        <v>-6.4537548616797752E-5</v>
      </c>
      <c r="R437" s="6">
        <f t="shared" si="169"/>
        <v>1.6059332639407795</v>
      </c>
      <c r="S437" s="6">
        <f t="shared" si="150"/>
        <v>1.5900960399198989</v>
      </c>
      <c r="T437" s="6">
        <f t="shared" si="170"/>
        <v>4.3185282514670836E-3</v>
      </c>
      <c r="U437" s="48">
        <f t="shared" si="171"/>
        <v>2.9049509297378661E-2</v>
      </c>
      <c r="V437" s="6">
        <f t="shared" si="172"/>
        <v>3.237120205899096E-2</v>
      </c>
      <c r="W437" s="6">
        <f t="shared" si="173"/>
        <v>3.3810711476146657E-2</v>
      </c>
      <c r="X437" s="30">
        <f t="shared" si="151"/>
        <v>991.08806109724026</v>
      </c>
      <c r="Y437">
        <f t="shared" si="152"/>
        <v>767.22870129491253</v>
      </c>
      <c r="Z437" s="49">
        <f t="shared" si="153"/>
        <v>1.2171226455468507</v>
      </c>
      <c r="AA437" s="46">
        <f t="shared" si="154"/>
        <v>1.6464092808779049</v>
      </c>
      <c r="AB437" s="46">
        <f t="shared" si="155"/>
        <v>-4.0476016937125436E-2</v>
      </c>
      <c r="AC437" s="51">
        <f>IF(R$58&gt;=AA$58,B$10,IF(K437&lt;K436,(Z437-D$10)*(1+1.25*(D$10-Z437)/MAX(Z$58:Z437)*B$10)+D$10,B$10))</f>
        <v>1.3370827491589099</v>
      </c>
      <c r="AD437" s="36">
        <f t="shared" si="156"/>
        <v>1.1037104551798544</v>
      </c>
      <c r="AE437" s="50">
        <f t="shared" si="157"/>
        <v>-0.25225229893141238</v>
      </c>
      <c r="AF437" s="46">
        <f t="shared" si="158"/>
        <v>3.3810711476146657E-2</v>
      </c>
      <c r="AG437" s="50">
        <f t="shared" si="159"/>
        <v>991.08806109724026</v>
      </c>
      <c r="AH437" s="6">
        <f t="shared" si="160"/>
        <v>4.3185282514670836E-3</v>
      </c>
      <c r="AI437" s="6"/>
      <c r="AJ437" s="6"/>
    </row>
    <row r="438" spans="1:36">
      <c r="A438" s="6">
        <f>IF(J437/A437&lt;=0.99*$B$10,IF(A437&gt;A436,IF(D$5&gt;0,$A437+($D$7-$D$3)/401,IF(J437/A437&gt;1.01*D$10,A437-($D$7-$D$3)/401,A437)),IF(D$5&lt;0,$A437+($D$7-$D$3)/401,IF(J437/A437&gt;1.01*D$10,A437-($D$7-$D$3)/401,A437))),IF(K437&gt;$B$6,IF(B$10&gt;D$10,IF(J437/A437&gt;1.01*D$10,A437-($D$7-$D$3)/401,A437),A437),IF(MAX(J$58:J437)&lt;0.99*$B$10*(A437^$K$49*(K437-A437))^(1/(1+$K$49))*($K$49^(1/(1+$K$49))),$A437+($D$7-$D$3)/401,IF(J437/A437&gt;1.01*$D$10,$A437-($D$7-$D$3)/401,A437))))</f>
        <v>631.23550498752559</v>
      </c>
      <c r="B438" s="6">
        <f t="shared" si="145"/>
        <v>993.70651496257676</v>
      </c>
      <c r="C438" s="6">
        <f t="shared" si="161"/>
        <v>0.52572781426461046</v>
      </c>
      <c r="D438" s="6">
        <f t="shared" si="162"/>
        <v>13220.42674421968</v>
      </c>
      <c r="E438" s="33">
        <f t="shared" si="146"/>
        <v>1.8015690931486507E-2</v>
      </c>
      <c r="F438" s="6">
        <f t="shared" si="147"/>
        <v>96123.986907729792</v>
      </c>
      <c r="G438" s="6">
        <f t="shared" si="148"/>
        <v>5589564.2001246456</v>
      </c>
      <c r="H438" s="33">
        <f t="shared" si="163"/>
        <v>3.9049045402546291E-3</v>
      </c>
      <c r="I438" s="33">
        <f t="shared" si="164"/>
        <v>9.6441355144449674E-4</v>
      </c>
      <c r="J438" s="6">
        <f t="shared" si="165"/>
        <v>768.93749187286221</v>
      </c>
      <c r="K438" s="38">
        <f>IF(J438&lt;$B$10*(A437^$K$49*(MAX(K$58:K437)-A437))^(1/(1+$K$49))*($K$49^(1/(1+$K$49))),IF(J438/A438&gt;D$10,IF(MAX(J$58:J437)&lt;0.99*$B$10*(A437^$K$49*(K437-A437))^(1/(1+$K$49))*($K$49^(1/(1+$K$49))),MAX(K$58:K437),((J438/$B$10)^(1+$K$49)/(A438^($K$49)*$K$49))+A438),MAX(K$58:K437)),((J438/$B$10)^(1+$K$49)/(A438^($K$49)*$K$49))+A438)</f>
        <v>1155.1664906148421</v>
      </c>
      <c r="L438" s="33">
        <f>IF(K438&lt;K437,AE437*(MAX(Z$58:Z437)-J437/A437)/(J437/A437/D$10-1)/(1+1*(MAX(Z$58:Z437)-J437/A437)/(J437/A437/D$10-1))+B$3-B$4,AE437*(J438/A438/B$10)/(C$27+J438/A438/B$10))</f>
        <v>-3.3253131246794916E-2</v>
      </c>
      <c r="M438" s="45">
        <f t="shared" si="166"/>
        <v>-1.4135028282505183E-2</v>
      </c>
      <c r="N438" s="46">
        <f t="shared" si="167"/>
        <v>1.402144178987309E-2</v>
      </c>
      <c r="O438" s="37"/>
      <c r="P438" s="37">
        <f t="shared" si="168"/>
        <v>4.4633776260886724E-3</v>
      </c>
      <c r="Q438" s="47">
        <f t="shared" si="149"/>
        <v>-1.1358649263209369E-4</v>
      </c>
      <c r="R438" s="6">
        <f t="shared" si="169"/>
        <v>1.6059987007788632</v>
      </c>
      <c r="S438" s="6">
        <f t="shared" si="150"/>
        <v>1.5901597664411447</v>
      </c>
      <c r="T438" s="6">
        <f t="shared" si="170"/>
        <v>4.2784510991153522E-3</v>
      </c>
      <c r="U438" s="48">
        <f t="shared" si="171"/>
        <v>2.9228447773646988E-2</v>
      </c>
      <c r="V438" s="6">
        <f t="shared" si="172"/>
        <v>3.2552799796431664E-2</v>
      </c>
      <c r="W438" s="6">
        <f t="shared" si="173"/>
        <v>3.3978950162803445E-2</v>
      </c>
      <c r="X438" s="30">
        <f t="shared" si="151"/>
        <v>993.70651496257676</v>
      </c>
      <c r="Y438">
        <f t="shared" si="152"/>
        <v>768.93749187286221</v>
      </c>
      <c r="Z438" s="49">
        <f t="shared" si="153"/>
        <v>1.2181467705750453</v>
      </c>
      <c r="AA438" s="46">
        <f t="shared" si="154"/>
        <v>1.6463719206596379</v>
      </c>
      <c r="AB438" s="46">
        <f t="shared" si="155"/>
        <v>-4.0373219880774691E-2</v>
      </c>
      <c r="AC438" s="51">
        <f>IF(R$58&gt;=AA$58,B$10,IF(K438&lt;K437,(Z438-D$10)*(1+1.25*(D$10-Z438)/MAX(Z$58:Z438)*B$10)+D$10,B$10))</f>
        <v>1.3370827491589099</v>
      </c>
      <c r="AD438" s="36">
        <f t="shared" si="156"/>
        <v>1.1028767430230493</v>
      </c>
      <c r="AE438" s="50">
        <f t="shared" si="157"/>
        <v>-0.25355106832075114</v>
      </c>
      <c r="AF438" s="46">
        <f t="shared" si="158"/>
        <v>3.3978950162803445E-2</v>
      </c>
      <c r="AG438" s="50">
        <f t="shared" si="159"/>
        <v>993.70651496257676</v>
      </c>
      <c r="AH438" s="6">
        <f t="shared" si="160"/>
        <v>4.2784510991153522E-3</v>
      </c>
      <c r="AI438" s="6"/>
      <c r="AJ438" s="6"/>
    </row>
    <row r="439" spans="1:36">
      <c r="A439" s="6">
        <f>IF(J438/A438&lt;=0.99*$B$10,IF(A438&gt;A437,IF(D$5&gt;0,$A438+($D$7-$D$3)/401,IF(J438/A438&gt;1.01*D$10,A438-($D$7-$D$3)/401,A438)),IF(D$5&lt;0,$A438+($D$7-$D$3)/401,IF(J438/A438&gt;1.01*D$10,A438-($D$7-$D$3)/401,A438))),IF(K438&gt;$B$6,IF(B$10&gt;D$10,IF(J438/A438&gt;1.01*D$10,A438-($D$7-$D$3)/401,A438),A438),IF(MAX(J$58:J438)&lt;0.99*$B$10*(A438^$K$49*(K438-A438))^(1/(1+$K$49))*($K$49^(1/(1+$K$49))),$A438+($D$7-$D$3)/401,IF(J438/A438&gt;1.01*$D$10,$A438-($D$7-$D$3)/401,A438))))</f>
        <v>632.10832294263776</v>
      </c>
      <c r="B439" s="6">
        <f t="shared" si="145"/>
        <v>996.32496882791327</v>
      </c>
      <c r="C439" s="6">
        <f t="shared" si="161"/>
        <v>0.5262223613591035</v>
      </c>
      <c r="D439" s="6">
        <f t="shared" si="162"/>
        <v>13272.652399950068</v>
      </c>
      <c r="E439" s="33">
        <f t="shared" si="146"/>
        <v>1.8014963132619976E-2</v>
      </c>
      <c r="F439" s="6">
        <f t="shared" si="147"/>
        <v>96256.807031333825</v>
      </c>
      <c r="G439" s="6">
        <f t="shared" si="148"/>
        <v>5596236.020573522</v>
      </c>
      <c r="H439" s="33">
        <f t="shared" si="163"/>
        <v>3.9108286588436653E-3</v>
      </c>
      <c r="I439" s="33">
        <f t="shared" si="164"/>
        <v>9.6752802536175506E-4</v>
      </c>
      <c r="J439" s="6">
        <f t="shared" si="165"/>
        <v>770.64584156593924</v>
      </c>
      <c r="K439" s="38">
        <f>IF(J439&lt;$B$10*(A438^$K$49*(MAX(K$58:K438)-A438))^(1/(1+$K$49))*($K$49^(1/(1+$K$49))),IF(J439/A439&gt;D$10,IF(MAX(J$58:J438)&lt;0.99*$B$10*(A438^$K$49*(K438-A438))^(1/(1+$K$49))*($K$49^(1/(1+$K$49))),MAX(K$58:K438),((J439/$B$10)^(1+$K$49)/(A439^($K$49)*$K$49))+A439),MAX(K$58:K438)),((J439/$B$10)^(1+$K$49)/(A439^($K$49)*$K$49))+A439)</f>
        <v>1157.6432669943679</v>
      </c>
      <c r="L439" s="33">
        <f>IF(K439&lt;K438,AE438*(MAX(Z$58:Z438)-J438/A438)/(J438/A438/D$10-1)/(1+1*(MAX(Z$58:Z438)-J438/A438)/(J438/A438/D$10-1))+B$3-B$4,AE438*(J439/A439/B$10)/(C$27+J439/A439/B$10))</f>
        <v>-3.3448650980781321E-2</v>
      </c>
      <c r="M439" s="45">
        <f t="shared" si="166"/>
        <v>-1.4206668267941631E-2</v>
      </c>
      <c r="N439" s="46">
        <f t="shared" si="167"/>
        <v>1.4043716405640618E-2</v>
      </c>
      <c r="O439" s="37"/>
      <c r="P439" s="37">
        <f t="shared" si="168"/>
        <v>4.4716681763171924E-3</v>
      </c>
      <c r="Q439" s="47">
        <f t="shared" si="149"/>
        <v>-1.629518623010133E-4</v>
      </c>
      <c r="R439" s="6">
        <f t="shared" si="169"/>
        <v>1.6060646668855192</v>
      </c>
      <c r="S439" s="6">
        <f t="shared" si="150"/>
        <v>1.590224008397517</v>
      </c>
      <c r="T439" s="6">
        <f t="shared" si="170"/>
        <v>4.2380514124121024E-3</v>
      </c>
      <c r="U439" s="48">
        <f t="shared" si="171"/>
        <v>2.9408637385481363E-2</v>
      </c>
      <c r="V439" s="6">
        <f t="shared" si="172"/>
        <v>3.273561666880917E-2</v>
      </c>
      <c r="W439" s="6">
        <f t="shared" si="173"/>
        <v>3.4148300472946536E-2</v>
      </c>
      <c r="X439" s="30">
        <f t="shared" si="151"/>
        <v>996.32496882791327</v>
      </c>
      <c r="Y439">
        <f t="shared" si="152"/>
        <v>770.64584156593924</v>
      </c>
      <c r="Z439" s="49">
        <f t="shared" si="153"/>
        <v>1.2191673698874448</v>
      </c>
      <c r="AA439" s="46">
        <f t="shared" si="154"/>
        <v>1.646334612910201</v>
      </c>
      <c r="AB439" s="46">
        <f t="shared" si="155"/>
        <v>-4.0269946024681813E-2</v>
      </c>
      <c r="AC439" s="51">
        <f>IF(R$58&gt;=AA$58,B$10,IF(K439&lt;K438,(Z439-D$10)*(1+1.25*(D$10-Z439)/MAX(Z$58:Z439)*B$10)+D$10,B$10))</f>
        <v>1.3370827491589099</v>
      </c>
      <c r="AD439" s="36">
        <f t="shared" si="156"/>
        <v>1.1020464685535998</v>
      </c>
      <c r="AE439" s="50">
        <f t="shared" si="157"/>
        <v>-0.2548603038600486</v>
      </c>
      <c r="AF439" s="46">
        <f t="shared" si="158"/>
        <v>3.4148300472946536E-2</v>
      </c>
      <c r="AG439" s="50">
        <f t="shared" si="159"/>
        <v>996.32496882791327</v>
      </c>
      <c r="AH439" s="6">
        <f t="shared" si="160"/>
        <v>4.2380514124121024E-3</v>
      </c>
      <c r="AI439" s="6"/>
      <c r="AJ439" s="6"/>
    </row>
    <row r="440" spans="1:36">
      <c r="A440" s="6">
        <f>IF(J439/A439&lt;=0.99*$B$10,IF(A439&gt;A438,IF(D$5&gt;0,$A439+($D$7-$D$3)/401,IF(J439/A439&gt;1.01*D$10,A439-($D$7-$D$3)/401,A439)),IF(D$5&lt;0,$A439+($D$7-$D$3)/401,IF(J439/A439&gt;1.01*D$10,A439-($D$7-$D$3)/401,A439))),IF(K439&gt;$B$6,IF(B$10&gt;D$10,IF(J439/A439&gt;1.01*D$10,A439-($D$7-$D$3)/401,A439),A439),IF(MAX(J$58:J439)&lt;0.99*$B$10*(A439^$K$49*(K439-A439))^(1/(1+$K$49))*($K$49^(1/(1+$K$49))),$A439+($D$7-$D$3)/401,IF(J439/A439&gt;1.01*$D$10,$A439-($D$7-$D$3)/401,A439))))</f>
        <v>632.98114089774992</v>
      </c>
      <c r="B440" s="6">
        <f t="shared" si="145"/>
        <v>998.94342269324977</v>
      </c>
      <c r="C440" s="6">
        <f t="shared" si="161"/>
        <v>0.52671466365187969</v>
      </c>
      <c r="D440" s="6">
        <f t="shared" si="162"/>
        <v>13324.90396578754</v>
      </c>
      <c r="E440" s="33">
        <f t="shared" si="146"/>
        <v>1.8014229518775508E-2</v>
      </c>
      <c r="F440" s="6">
        <f t="shared" si="147"/>
        <v>96389.627154937843</v>
      </c>
      <c r="G440" s="6">
        <f t="shared" si="148"/>
        <v>5602907.8410224002</v>
      </c>
      <c r="H440" s="33">
        <f t="shared" si="163"/>
        <v>3.9167430866261796E-3</v>
      </c>
      <c r="I440" s="33">
        <f t="shared" si="164"/>
        <v>9.7064032951555768E-4</v>
      </c>
      <c r="J440" s="6">
        <f t="shared" si="165"/>
        <v>772.35375336722598</v>
      </c>
      <c r="K440" s="38">
        <f>IF(J440&lt;$B$10*(A439^$K$49*(MAX(K$58:K439)-A439))^(1/(1+$K$49))*($K$49^(1/(1+$K$49))),IF(J440/A440&gt;D$10,IF(MAX(J$58:J439)&lt;0.99*$B$10*(A439^$K$49*(K439-A439))^(1/(1+$K$49))*($K$49^(1/(1+$K$49))),MAX(K$58:K439),((J440/$B$10)^(1+$K$49)/(A440^($K$49)*$K$49))+A440),MAX(K$58:K439)),((J440/$B$10)^(1+$K$49)/(A440^($K$49)*$K$49))+A440)</f>
        <v>1160.1201801839479</v>
      </c>
      <c r="L440" s="33">
        <f>IF(K440&lt;K439,AE439*(MAX(Z$58:Z439)-J439/A439)/(J439/A439/D$10-1)/(1+1*(MAX(Z$58:Z439)-J439/A439)/(J439/A439/D$10-1))+B$3-B$4,AE439*(J440/A440/B$10)/(C$27+J440/A440/B$10))</f>
        <v>-3.3645712145141095E-2</v>
      </c>
      <c r="M440" s="45">
        <f t="shared" si="166"/>
        <v>-1.4278580272841502E-2</v>
      </c>
      <c r="N440" s="46">
        <f t="shared" si="167"/>
        <v>1.4065944642265018E-2</v>
      </c>
      <c r="O440" s="37"/>
      <c r="P440" s="37">
        <f t="shared" si="168"/>
        <v>4.4799472868154739E-3</v>
      </c>
      <c r="Q440" s="47">
        <f t="shared" si="149"/>
        <v>-2.1263563057648434E-4</v>
      </c>
      <c r="R440" s="6">
        <f t="shared" si="169"/>
        <v>1.6061311654434196</v>
      </c>
      <c r="S440" s="6">
        <f t="shared" si="150"/>
        <v>1.5902887688885028</v>
      </c>
      <c r="T440" s="6">
        <f t="shared" si="170"/>
        <v>4.1973272813187329E-3</v>
      </c>
      <c r="U440" s="48">
        <f t="shared" si="171"/>
        <v>2.9590095436698612E-2</v>
      </c>
      <c r="V440" s="6">
        <f t="shared" si="172"/>
        <v>3.2919669707552272E-2</v>
      </c>
      <c r="W440" s="6">
        <f t="shared" si="173"/>
        <v>3.4318778801325181E-2</v>
      </c>
      <c r="X440" s="30">
        <f t="shared" si="151"/>
        <v>998.94342269324977</v>
      </c>
      <c r="Y440">
        <f t="shared" si="152"/>
        <v>772.35375336722598</v>
      </c>
      <c r="Z440" s="49">
        <f t="shared" si="153"/>
        <v>1.220184462797431</v>
      </c>
      <c r="AA440" s="46">
        <f t="shared" si="154"/>
        <v>1.6462973574836102</v>
      </c>
      <c r="AB440" s="46">
        <f t="shared" si="155"/>
        <v>-4.0166192040190563E-2</v>
      </c>
      <c r="AC440" s="51">
        <f>IF(R$58&gt;=AA$58,B$10,IF(K440&lt;K439,(Z440-D$10)*(1+1.25*(D$10-Z440)/MAX(Z$58:Z440)*B$10)+D$10,B$10))</f>
        <v>1.3370827491589099</v>
      </c>
      <c r="AD440" s="36">
        <f t="shared" si="156"/>
        <v>1.1012196104965375</v>
      </c>
      <c r="AE440" s="50">
        <f t="shared" si="157"/>
        <v>-0.25618016085872108</v>
      </c>
      <c r="AF440" s="46">
        <f t="shared" si="158"/>
        <v>3.4318778801325181E-2</v>
      </c>
      <c r="AG440" s="50">
        <f t="shared" si="159"/>
        <v>998.94342269324977</v>
      </c>
      <c r="AH440" s="6">
        <f t="shared" si="160"/>
        <v>4.1973272813187329E-3</v>
      </c>
      <c r="AI440" s="6"/>
      <c r="AJ440" s="6"/>
    </row>
    <row r="441" spans="1:36">
      <c r="A441" s="6">
        <f>IF(J440/A440&lt;=0.99*$B$10,IF(A440&gt;A439,IF(D$5&gt;0,$A440+($D$7-$D$3)/401,IF(J440/A440&gt;1.01*D$10,A440-($D$7-$D$3)/401,A440)),IF(D$5&lt;0,$A440+($D$7-$D$3)/401,IF(J440/A440&gt;1.01*D$10,A440-($D$7-$D$3)/401,A440))),IF(K440&gt;$B$6,IF(B$10&gt;D$10,IF(J440/A440&gt;1.01*D$10,A440-($D$7-$D$3)/401,A440),A440),IF(MAX(J$58:J440)&lt;0.99*$B$10*(A440^$K$49*(K440-A440))^(1/(1+$K$49))*($K$49^(1/(1+$K$49))),$A440+($D$7-$D$3)/401,IF(J440/A440&gt;1.01*$D$10,$A440-($D$7-$D$3)/401,A440))))</f>
        <v>633.85395885286209</v>
      </c>
      <c r="B441" s="6">
        <f t="shared" si="145"/>
        <v>1001.5618765585863</v>
      </c>
      <c r="C441" s="6">
        <f t="shared" si="161"/>
        <v>0.52720473769528864</v>
      </c>
      <c r="D441" s="6">
        <f t="shared" si="162"/>
        <v>13377.181298320585</v>
      </c>
      <c r="E441" s="33">
        <f t="shared" si="146"/>
        <v>1.8013490055621292E-2</v>
      </c>
      <c r="F441" s="6">
        <f t="shared" si="147"/>
        <v>96522.447278541877</v>
      </c>
      <c r="G441" s="6">
        <f t="shared" si="148"/>
        <v>5609579.6614712775</v>
      </c>
      <c r="H441" s="33">
        <f t="shared" si="163"/>
        <v>3.9226478605776547E-3</v>
      </c>
      <c r="I441" s="33">
        <f t="shared" si="164"/>
        <v>9.7375046054134931E-4</v>
      </c>
      <c r="J441" s="6">
        <f t="shared" si="165"/>
        <v>774.06123024607655</v>
      </c>
      <c r="K441" s="38">
        <f>IF(J441&lt;$B$10*(A440^$K$49*(MAX(K$58:K440)-A440))^(1/(1+$K$49))*($K$49^(1/(1+$K$49))),IF(J441/A441&gt;D$10,IF(MAX(J$58:J440)&lt;0.99*$B$10*(A440^$K$49*(K440-A440))^(1/(1+$K$49))*($K$49^(1/(1+$K$49))),MAX(K$58:K440),((J441/$B$10)^(1+$K$49)/(A441^($K$49)*$K$49))+A441),MAX(K$58:K440)),((J441/$B$10)^(1+$K$49)/(A441^($K$49)*$K$49))+A441)</f>
        <v>1162.5972297151725</v>
      </c>
      <c r="L441" s="33">
        <f>IF(K441&lt;K440,AE440*(MAX(Z$58:Z440)-J440/A440)/(J440/A440/D$10-1)/(1+1*(MAX(Z$58:Z440)-J440/A440)/(J440/A440/D$10-1))+B$3-B$4,AE440*(J441/A441/B$10)/(C$27+J441/A441/B$10))</f>
        <v>-3.3844337399456012E-2</v>
      </c>
      <c r="M441" s="45">
        <f t="shared" si="166"/>
        <v>-1.4350766497246278E-2</v>
      </c>
      <c r="N441" s="46">
        <f t="shared" si="167"/>
        <v>1.408812669076988E-2</v>
      </c>
      <c r="O441" s="37"/>
      <c r="P441" s="37">
        <f t="shared" si="168"/>
        <v>4.488214989110278E-3</v>
      </c>
      <c r="Q441" s="47">
        <f t="shared" si="149"/>
        <v>-2.6263980647639809E-4</v>
      </c>
      <c r="R441" s="6">
        <f t="shared" si="169"/>
        <v>1.6061981996944126</v>
      </c>
      <c r="S441" s="6">
        <f t="shared" si="150"/>
        <v>1.5903540510712184</v>
      </c>
      <c r="T441" s="6">
        <f t="shared" si="170"/>
        <v>4.1562767601852364E-3</v>
      </c>
      <c r="U441" s="48">
        <f t="shared" si="171"/>
        <v>2.9772839598861688E-2</v>
      </c>
      <c r="V441" s="6">
        <f t="shared" si="172"/>
        <v>3.3104976305047322E-2</v>
      </c>
      <c r="W441" s="6">
        <f t="shared" si="173"/>
        <v>3.4490401891775734E-2</v>
      </c>
      <c r="X441" s="30">
        <f t="shared" si="151"/>
        <v>1001.5618765585863</v>
      </c>
      <c r="Y441">
        <f t="shared" si="152"/>
        <v>774.06123024607655</v>
      </c>
      <c r="Z441" s="49">
        <f t="shared" si="153"/>
        <v>1.2211980684745729</v>
      </c>
      <c r="AA441" s="46">
        <f t="shared" si="154"/>
        <v>1.6462601542344881</v>
      </c>
      <c r="AB441" s="46">
        <f t="shared" si="155"/>
        <v>-4.0061954540075551E-2</v>
      </c>
      <c r="AC441" s="51">
        <f>IF(R$58&gt;=AA$58,B$10,IF(K441&lt;K440,(Z441-D$10)*(1+1.25*(D$10-Z441)/MAX(Z$58:Z441)*B$10)+D$10,B$10))</f>
        <v>1.3370827491589099</v>
      </c>
      <c r="AD441" s="36">
        <f t="shared" si="156"/>
        <v>1.1003961477475614</v>
      </c>
      <c r="AE441" s="50">
        <f t="shared" si="157"/>
        <v>-0.25751079793182247</v>
      </c>
      <c r="AF441" s="46">
        <f t="shared" si="158"/>
        <v>3.4490401891775734E-2</v>
      </c>
      <c r="AG441" s="50">
        <f t="shared" si="159"/>
        <v>1001.5618765585863</v>
      </c>
      <c r="AH441" s="6">
        <f t="shared" si="160"/>
        <v>4.1562767601852364E-3</v>
      </c>
      <c r="AI441" s="6"/>
      <c r="AJ441" s="6"/>
    </row>
    <row r="442" spans="1:36">
      <c r="A442" s="6">
        <f>IF(J441/A441&lt;=0.99*$B$10,IF(A441&gt;A440,IF(D$5&gt;0,$A441+($D$7-$D$3)/401,IF(J441/A441&gt;1.01*D$10,A441-($D$7-$D$3)/401,A441)),IF(D$5&lt;0,$A441+($D$7-$D$3)/401,IF(J441/A441&gt;1.01*D$10,A441-($D$7-$D$3)/401,A441))),IF(K441&gt;$B$6,IF(B$10&gt;D$10,IF(J441/A441&gt;1.01*D$10,A441-($D$7-$D$3)/401,A441),A441),IF(MAX(J$58:J441)&lt;0.99*$B$10*(A441^$K$49*(K441-A441))^(1/(1+$K$49))*($K$49^(1/(1+$K$49))),$A441+($D$7-$D$3)/401,IF(J441/A441&gt;1.01*$D$10,$A441-($D$7-$D$3)/401,A441))))</f>
        <v>634.72677680797426</v>
      </c>
      <c r="B442" s="6">
        <f t="shared" ref="B442:B505" si="174">$D$4+(A442-$D$3)*$D$5</f>
        <v>1004.1803304239228</v>
      </c>
      <c r="C442" s="6">
        <f t="shared" si="161"/>
        <v>0.52769259988528261</v>
      </c>
      <c r="D442" s="6">
        <f t="shared" si="162"/>
        <v>13429.484255518775</v>
      </c>
      <c r="E442" s="33">
        <f t="shared" ref="E442:E505" si="175">(1/$C$16)*($C$12/100)/S442</f>
        <v>1.8012744708182704E-2</v>
      </c>
      <c r="F442" s="6">
        <f t="shared" ref="F442:F505" si="176">3*(1-2*$B$9)*(A443+A442)/(4*(1+$B$9)*$B$4)</f>
        <v>96655.267402145895</v>
      </c>
      <c r="G442" s="6">
        <f t="shared" ref="G442:G505" si="177">$C$18*$C$17*(A442+100)/100/(2*(1+$C$19))*1000</f>
        <v>5616251.4819201548</v>
      </c>
      <c r="H442" s="33">
        <f t="shared" si="163"/>
        <v>3.928543017440023E-3</v>
      </c>
      <c r="I442" s="33">
        <f t="shared" si="164"/>
        <v>9.7685841516864679E-4</v>
      </c>
      <c r="J442" s="6">
        <f t="shared" si="165"/>
        <v>775.76827514841659</v>
      </c>
      <c r="K442" s="38">
        <f>IF(J442&lt;$B$10*(A441^$K$49*(MAX(K$58:K441)-A441))^(1/(1+$K$49))*($K$49^(1/(1+$K$49))),IF(J442/A442&gt;D$10,IF(MAX(J$58:J441)&lt;0.99*$B$10*(A441^$K$49*(K441-A441))^(1/(1+$K$49))*($K$49^(1/(1+$K$49))),MAX(K$58:K441),((J442/$B$10)^(1+$K$49)/(A442^($K$49)*$K$49))+A442),MAX(K$58:K441)),((J442/$B$10)^(1+$K$49)/(A442^($K$49)*$K$49))+A442)</f>
        <v>1165.0744151269237</v>
      </c>
      <c r="L442" s="33">
        <f>IF(K442&lt;K441,AE441*(MAX(Z$58:Z441)-J441/A441)/(J441/A441/D$10-1)/(1+1*(MAX(Z$58:Z441)-J441/A441)/(J441/A441/D$10-1))+B$3-B$4,AE441*(J442/A442/B$10)/(C$27+J442/A442/B$10))</f>
        <v>-3.4044549883932303E-2</v>
      </c>
      <c r="M442" s="45">
        <f t="shared" si="166"/>
        <v>-1.4423229176859178E-2</v>
      </c>
      <c r="N442" s="46">
        <f t="shared" si="167"/>
        <v>1.4110262741049394E-2</v>
      </c>
      <c r="O442" s="37"/>
      <c r="P442" s="37">
        <f t="shared" si="168"/>
        <v>4.4964713145982174E-3</v>
      </c>
      <c r="Q442" s="47">
        <f t="shared" ref="Q442:Q505" si="178">M442+N442</f>
        <v>-3.1296643580978369E-4</v>
      </c>
      <c r="R442" s="6">
        <f t="shared" si="169"/>
        <v>1.6062657729407097</v>
      </c>
      <c r="S442" s="6">
        <f t="shared" ref="S442:S505" si="179">$C$21*(R442-1)+1</f>
        <v>1.5904198581615656</v>
      </c>
      <c r="T442" s="6">
        <f t="shared" si="170"/>
        <v>4.1148978670369606E-3</v>
      </c>
      <c r="U442" s="48">
        <f t="shared" si="171"/>
        <v>2.9956887921690708E-2</v>
      </c>
      <c r="V442" s="6">
        <f t="shared" si="172"/>
        <v>3.3291554224865925E-2</v>
      </c>
      <c r="W442" s="6">
        <f t="shared" si="173"/>
        <v>3.4663186847211577E-2</v>
      </c>
      <c r="X442" s="30">
        <f t="shared" ref="X442:X505" si="180">IF(D$6="E",-B442,B442)</f>
        <v>1004.1803304239228</v>
      </c>
      <c r="Y442">
        <f t="shared" ref="Y442:Y505" si="181">IF(D$6="E",-J442,J442)</f>
        <v>775.76827514841659</v>
      </c>
      <c r="Z442" s="49">
        <f t="shared" ref="Z442:Z505" si="182">J442/A442</f>
        <v>1.222208205946087</v>
      </c>
      <c r="AA442" s="46">
        <f t="shared" ref="AA442:AA505" si="183">B$8/A442^B$3*((1+K$49)/K$49)^-B$3</f>
        <v>1.6462230030180609</v>
      </c>
      <c r="AB442" s="46">
        <f t="shared" ref="AB442:AB505" si="184">(R442-AA442)</f>
        <v>-3.9957230077351191E-2</v>
      </c>
      <c r="AC442" s="51">
        <f>IF(R$58&gt;=AA$58,B$10,IF(K442&lt;K441,(Z442-D$10)*(1+1.25*(D$10-Z442)/MAX(Z$58:Z442)*B$10)+D$10,B$10))</f>
        <v>1.3370827491589099</v>
      </c>
      <c r="AD442" s="36">
        <f t="shared" ref="AD442:AD505" si="185">IF(K442&gt;K441,(1-A442/K442)/((J442+0.01)/A442/$B$10)^(1+K$49)+A442/K442+0.01,(1-A442/K442)/((J442+0.01)/A442/$D$10)^(1+K$49)+A442/K442+0.01)</f>
        <v>1.09957605937131</v>
      </c>
      <c r="AE442" s="50">
        <f t="shared" ref="AE442:AE505" si="186">IF(ABS(-LN(1-(R442-AA442)/R442)/LN(AD442))&lt;1.2*B$3,1.2*SIGN(-LN(1-(R442-AA442)/R442)/LN(AD442))*B$3,-LN(1-(R442-AA442)/R442)/LN(AD442))</f>
        <v>-0.25885237709151132</v>
      </c>
      <c r="AF442" s="46">
        <f t="shared" ref="AF442:AF505" si="187">W442</f>
        <v>3.4663186847211577E-2</v>
      </c>
      <c r="AG442" s="50">
        <f t="shared" ref="AG442:AG505" si="188">IF(D$6="E",-B442,IF(D$6="T",-B442,B442))</f>
        <v>1004.1803304239228</v>
      </c>
      <c r="AH442" s="6">
        <f t="shared" ref="AH442:AH505" si="189">T442</f>
        <v>4.1148978670369606E-3</v>
      </c>
      <c r="AI442" s="6"/>
      <c r="AJ442" s="6"/>
    </row>
    <row r="443" spans="1:36">
      <c r="A443" s="6">
        <f>IF(J442/A442&lt;=0.99*$B$10,IF(A442&gt;A441,IF(D$5&gt;0,$A442+($D$7-$D$3)/401,IF(J442/A442&gt;1.01*D$10,A442-($D$7-$D$3)/401,A442)),IF(D$5&lt;0,$A442+($D$7-$D$3)/401,IF(J442/A442&gt;1.01*D$10,A442-($D$7-$D$3)/401,A442))),IF(K442&gt;$B$6,IF(B$10&gt;D$10,IF(J442/A442&gt;1.01*D$10,A442-($D$7-$D$3)/401,A442),A442),IF(MAX(J$58:J442)&lt;0.99*$B$10*(A442^$K$49*(K442-A442))^(1/(1+$K$49))*($K$49^(1/(1+$K$49))),$A442+($D$7-$D$3)/401,IF(J442/A442&gt;1.01*$D$10,$A442-($D$7-$D$3)/401,A442))))</f>
        <v>635.59959476308643</v>
      </c>
      <c r="B443" s="6">
        <f t="shared" si="174"/>
        <v>1006.7987842892593</v>
      </c>
      <c r="C443" s="6">
        <f t="shared" ref="C443:C506" si="190">2/PI()*(ATAN((B443/A443)^2))/(1+C$12/C$14*10*(100/A442)^0.5)</f>
        <v>0.52817826646310062</v>
      </c>
      <c r="D443" s="6">
        <f t="shared" ref="D443:D506" si="191">3*G442*(I443-I442)+D442</f>
        <v>13481.812696718571</v>
      </c>
      <c r="E443" s="33">
        <f t="shared" si="175"/>
        <v>1.8011993440829321E-2</v>
      </c>
      <c r="F443" s="6">
        <f t="shared" si="176"/>
        <v>96788.087525749928</v>
      </c>
      <c r="G443" s="6">
        <f t="shared" si="177"/>
        <v>5622923.302369033</v>
      </c>
      <c r="H443" s="33">
        <f t="shared" ref="H443:H506" si="192">(B443-B442)/(3*(1-E442)*F442+3*C442*E442*G442)+H442</f>
        <v>3.9344285937239765E-3</v>
      </c>
      <c r="I443" s="33">
        <f t="shared" ref="I443:I506" si="193">C442*(H443-H442)+I442</f>
        <v>9.7996419021974929E-4</v>
      </c>
      <c r="J443" s="6">
        <f t="shared" ref="J443:J506" si="194">J442+3*(H443-H442)*F442</f>
        <v>777.47489099704035</v>
      </c>
      <c r="K443" s="38">
        <f>IF(J443&lt;$B$10*(A442^$K$49*(MAX(K$58:K442)-A442))^(1/(1+$K$49))*($K$49^(1/(1+$K$49))),IF(J443/A443&gt;D$10,IF(MAX(J$58:J442)&lt;0.99*$B$10*(A442^$K$49*(K442-A442))^(1/(1+$K$49))*($K$49^(1/(1+$K$49))),MAX(K$58:K442),((J443/$B$10)^(1+$K$49)/(A443^($K$49)*$K$49))+A443),MAX(K$58:K442)),((J443/$B$10)^(1+$K$49)/(A443^($K$49)*$K$49))+A443)</f>
        <v>1167.5517359653568</v>
      </c>
      <c r="L443" s="33">
        <f>IF(K443&lt;K442,AE442*(MAX(Z$58:Z442)-J442/A442)/(J442/A442/D$10-1)/(1+1*(MAX(Z$58:Z442)-J442/A442)/(J442/A442/D$10-1))+B$3-B$4,AE442*(J443/A443/B$10)/(C$27+J443/A443/B$10))</f>
        <v>-3.424637323267736E-2</v>
      </c>
      <c r="M443" s="45">
        <f t="shared" ref="M443:M506" si="195">M442+L443*2*(K443-K442)/(K442+K443)</f>
        <v>-1.4495970583801171E-2</v>
      </c>
      <c r="N443" s="46">
        <f t="shared" ref="N443:N506" si="196">N442+(B$3-B$4)*2*(K443-K442)/(K442+K443)</f>
        <v>1.4132352981877433E-2</v>
      </c>
      <c r="O443" s="37"/>
      <c r="P443" s="37">
        <f t="shared" ref="P443:P506" si="197">P442+$B$4*2*(A443-A442)/(A443+A442)</f>
        <v>4.5047162945464746E-3</v>
      </c>
      <c r="Q443" s="47">
        <f t="shared" si="178"/>
        <v>-3.6361760192373839E-4</v>
      </c>
      <c r="R443" s="6">
        <f t="shared" ref="R443:R506" si="198">R442-(Q443-Q442+P443-P442)*R442</f>
        <v>1.6063338885461087</v>
      </c>
      <c r="S443" s="6">
        <f t="shared" si="179"/>
        <v>1.5904861934354226</v>
      </c>
      <c r="T443" s="6">
        <f t="shared" ref="T443:T506" si="199">-(S443-S442)/S442+T442</f>
        <v>4.0731885828397037E-3</v>
      </c>
      <c r="U443" s="48">
        <f t="shared" ref="U443:U506" si="200">(N443-N442)/(K$49/(1+K$49)*(AC443^(1+K$49)-(J443/A443)^(1+K$49))/(J443/A443)^K$49)*K$50+U442</f>
        <v>3.0142258843846418E-2</v>
      </c>
      <c r="V443" s="6">
        <f t="shared" ref="V443:V506" si="201">IF(D$6="E",-IF(K442=$B$6,-V442+(H443-H442)*(1-E442)+(I443-I442)*E442,-V442+(H443-H442)*(1-E442)+(I443-I442)*E442+(U443-U442)*(1-E442)),IF(K442=$B$6,V442+(H443-H442)*(1-E442)+(I443-I442)*E442,V442+(H443-H442)*(1-E442)+(I443-I442)*E442+(U443-U442)*(1-E442)))</f>
        <v>3.3479421612358534E-2</v>
      </c>
      <c r="W443" s="6">
        <f t="shared" ref="W443:W506" si="202">T443/3+V443</f>
        <v>3.4837151139971767E-2</v>
      </c>
      <c r="X443" s="30">
        <f t="shared" si="180"/>
        <v>1006.7987842892593</v>
      </c>
      <c r="Y443">
        <f t="shared" si="181"/>
        <v>777.47489099704035</v>
      </c>
      <c r="Z443" s="49">
        <f t="shared" si="182"/>
        <v>1.223214894098283</v>
      </c>
      <c r="AA443" s="46">
        <f t="shared" si="183"/>
        <v>1.6461859036901541</v>
      </c>
      <c r="AB443" s="46">
        <f t="shared" si="184"/>
        <v>-3.985201514404535E-2</v>
      </c>
      <c r="AC443" s="51">
        <f>IF(R$58&gt;=AA$58,B$10,IF(K443&lt;K442,(Z443-D$10)*(1+1.25*(D$10-Z443)/MAX(Z$58:Z443)*B$10)+D$10,B$10))</f>
        <v>1.3370827491589099</v>
      </c>
      <c r="AD443" s="36">
        <f t="shared" si="185"/>
        <v>1.098759324599647</v>
      </c>
      <c r="AE443" s="50">
        <f t="shared" si="186"/>
        <v>-0.2602050638416557</v>
      </c>
      <c r="AF443" s="46">
        <f t="shared" si="187"/>
        <v>3.4837151139971767E-2</v>
      </c>
      <c r="AG443" s="50">
        <f t="shared" si="188"/>
        <v>1006.7987842892593</v>
      </c>
      <c r="AH443" s="6">
        <f t="shared" si="189"/>
        <v>4.0731885828397037E-3</v>
      </c>
      <c r="AI443" s="6"/>
      <c r="AJ443" s="6"/>
    </row>
    <row r="444" spans="1:36">
      <c r="A444" s="6">
        <f>IF(J443/A443&lt;=0.99*$B$10,IF(A443&gt;A442,IF(D$5&gt;0,$A443+($D$7-$D$3)/401,IF(J443/A443&gt;1.01*D$10,A443-($D$7-$D$3)/401,A443)),IF(D$5&lt;0,$A443+($D$7-$D$3)/401,IF(J443/A443&gt;1.01*D$10,A443-($D$7-$D$3)/401,A443))),IF(K443&gt;$B$6,IF(B$10&gt;D$10,IF(J443/A443&gt;1.01*D$10,A443-($D$7-$D$3)/401,A443),A443),IF(MAX(J$58:J443)&lt;0.99*$B$10*(A443^$K$49*(K443-A443))^(1/(1+$K$49))*($K$49^(1/(1+$K$49))),$A443+($D$7-$D$3)/401,IF(J443/A443&gt;1.01*$D$10,$A443-($D$7-$D$3)/401,A443))))</f>
        <v>636.4724127181986</v>
      </c>
      <c r="B444" s="6">
        <f t="shared" si="174"/>
        <v>1009.4172381545958</v>
      </c>
      <c r="C444" s="6">
        <f t="shared" si="190"/>
        <v>0.52866175351693756</v>
      </c>
      <c r="D444" s="6">
        <f t="shared" si="191"/>
        <v>13534.166482609276</v>
      </c>
      <c r="E444" s="33">
        <f t="shared" si="175"/>
        <v>1.8011236217261573E-2</v>
      </c>
      <c r="F444" s="6">
        <f t="shared" si="176"/>
        <v>96920.907649353947</v>
      </c>
      <c r="G444" s="6">
        <f t="shared" si="177"/>
        <v>5629595.1228179103</v>
      </c>
      <c r="H444" s="33">
        <f t="shared" si="192"/>
        <v>3.9403046257112436E-3</v>
      </c>
      <c r="I444" s="33">
        <f t="shared" si="193"/>
        <v>9.8306778260846567E-4</v>
      </c>
      <c r="J444" s="6">
        <f t="shared" si="194"/>
        <v>779.1810806919035</v>
      </c>
      <c r="K444" s="38">
        <f>IF(J444&lt;$B$10*(A443^$K$49*(MAX(K$58:K443)-A443))^(1/(1+$K$49))*($K$49^(1/(1+$K$49))),IF(J444/A444&gt;D$10,IF(MAX(J$58:J443)&lt;0.99*$B$10*(A443^$K$49*(K443-A443))^(1/(1+$K$49))*($K$49^(1/(1+$K$49))),MAX(K$58:K443),((J444/$B$10)^(1+$K$49)/(A444^($K$49)*$K$49))+A444),MAX(K$58:K443)),((J444/$B$10)^(1+$K$49)/(A444^($K$49)*$K$49))+A444)</f>
        <v>1170.0291917838838</v>
      </c>
      <c r="L444" s="33">
        <f>IF(K444&lt;K443,AE443*(MAX(Z$58:Z443)-J443/A443)/(J443/A443/D$10-1)/(1+1*(MAX(Z$58:Z443)-J443/A443)/(J443/A443/D$10-1))+B$3-B$4,AE443*(J444/A444/B$10)/(C$27+J444/A444/B$10))</f>
        <v>-3.4449831587431E-2</v>
      </c>
      <c r="M444" s="45">
        <f t="shared" si="195"/>
        <v>-1.4568993027388384E-2</v>
      </c>
      <c r="N444" s="46">
        <f t="shared" si="196"/>
        <v>1.415439760091656E-2</v>
      </c>
      <c r="O444" s="37"/>
      <c r="P444" s="37">
        <f t="shared" si="197"/>
        <v>4.5129499600935095E-3</v>
      </c>
      <c r="Q444" s="47">
        <f t="shared" si="178"/>
        <v>-4.1459542647182338E-4</v>
      </c>
      <c r="R444" s="6">
        <f t="shared" si="198"/>
        <v>1.6064025499372494</v>
      </c>
      <c r="S444" s="6">
        <f t="shared" si="179"/>
        <v>1.5905530602298681</v>
      </c>
      <c r="T444" s="6">
        <f t="shared" si="199"/>
        <v>4.0311468507445505E-3</v>
      </c>
      <c r="U444" s="48">
        <f t="shared" si="200"/>
        <v>3.0328971204102096E-2</v>
      </c>
      <c r="V444" s="6">
        <f t="shared" si="201"/>
        <v>3.3668597005629367E-2</v>
      </c>
      <c r="W444" s="6">
        <f t="shared" si="202"/>
        <v>3.5012312622544214E-2</v>
      </c>
      <c r="X444" s="30">
        <f t="shared" si="180"/>
        <v>1009.4172381545958</v>
      </c>
      <c r="Y444">
        <f t="shared" si="181"/>
        <v>779.1810806919035</v>
      </c>
      <c r="Z444" s="49">
        <f t="shared" si="182"/>
        <v>1.2242181516779893</v>
      </c>
      <c r="AA444" s="46">
        <f t="shared" si="183"/>
        <v>1.6461488561071911</v>
      </c>
      <c r="AB444" s="46">
        <f t="shared" si="184"/>
        <v>-3.9746306169941681E-2</v>
      </c>
      <c r="AC444" s="51">
        <f>IF(R$58&gt;=AA$58,B$10,IF(K444&lt;K443,(Z444-D$10)*(1+1.25*(D$10-Z444)/MAX(Z$58:Z444)*B$10)+D$10,B$10))</f>
        <v>1.3370827491589099</v>
      </c>
      <c r="AD444" s="36">
        <f t="shared" si="185"/>
        <v>1.0979459228299728</v>
      </c>
      <c r="AE444" s="50">
        <f t="shared" si="186"/>
        <v>-0.26156902727569592</v>
      </c>
      <c r="AF444" s="46">
        <f t="shared" si="187"/>
        <v>3.5012312622544214E-2</v>
      </c>
      <c r="AG444" s="50">
        <f t="shared" si="188"/>
        <v>1009.4172381545958</v>
      </c>
      <c r="AH444" s="6">
        <f t="shared" si="189"/>
        <v>4.0311468507445505E-3</v>
      </c>
      <c r="AI444" s="6"/>
      <c r="AJ444" s="6"/>
    </row>
    <row r="445" spans="1:36">
      <c r="A445" s="6">
        <f>IF(J444/A444&lt;=0.99*$B$10,IF(A444&gt;A443,IF(D$5&gt;0,$A444+($D$7-$D$3)/401,IF(J444/A444&gt;1.01*D$10,A444-($D$7-$D$3)/401,A444)),IF(D$5&lt;0,$A444+($D$7-$D$3)/401,IF(J444/A444&gt;1.01*D$10,A444-($D$7-$D$3)/401,A444))),IF(K444&gt;$B$6,IF(B$10&gt;D$10,IF(J444/A444&gt;1.01*D$10,A444-($D$7-$D$3)/401,A444),A444),IF(MAX(J$58:J444)&lt;0.99*$B$10*(A444^$K$49*(K444-A444))^(1/(1+$K$49))*($K$49^(1/(1+$K$49))),$A444+($D$7-$D$3)/401,IF(J444/A444&gt;1.01*$D$10,$A444-($D$7-$D$3)/401,A444))))</f>
        <v>637.34523067331077</v>
      </c>
      <c r="B445" s="6">
        <f t="shared" si="174"/>
        <v>1012.0356920199323</v>
      </c>
      <c r="C445" s="6">
        <f t="shared" si="190"/>
        <v>0.52914307698359353</v>
      </c>
      <c r="D445" s="6">
        <f t="shared" si="191"/>
        <v>13586.545475219271</v>
      </c>
      <c r="E445" s="33">
        <f t="shared" si="175"/>
        <v>1.8010473000497018E-2</v>
      </c>
      <c r="F445" s="6">
        <f t="shared" si="176"/>
        <v>97053.72777295798</v>
      </c>
      <c r="G445" s="6">
        <f t="shared" si="177"/>
        <v>5636266.9432667885</v>
      </c>
      <c r="H445" s="33">
        <f t="shared" si="192"/>
        <v>3.9461711494568471E-3</v>
      </c>
      <c r="I445" s="33">
        <f t="shared" si="193"/>
        <v>9.8616918933886518E-4</v>
      </c>
      <c r="J445" s="6">
        <f t="shared" si="194"/>
        <v>780.88684711041469</v>
      </c>
      <c r="K445" s="38">
        <f>IF(J445&lt;$B$10*(A444^$K$49*(MAX(K$58:K444)-A444))^(1/(1+$K$49))*($K$49^(1/(1+$K$49))),IF(J445/A445&gt;D$10,IF(MAX(J$58:J444)&lt;0.99*$B$10*(A444^$K$49*(K444-A444))^(1/(1+$K$49))*($K$49^(1/(1+$K$49))),MAX(K$58:K444),((J445/$B$10)^(1+$K$49)/(A445^($K$49)*$K$49))+A445),MAX(K$58:K444)),((J445/$B$10)^(1+$K$49)/(A445^($K$49)*$K$49))+A445)</f>
        <v>1172.506782143158</v>
      </c>
      <c r="L445" s="33">
        <f>IF(K445&lt;K444,AE444*(MAX(Z$58:Z444)-J444/A444)/(J444/A444/D$10-1)/(1+1*(MAX(Z$58:Z444)-J444/A444)/(J444/A444/D$10-1))+B$3-B$4,AE444*(J445/A445/B$10)/(C$27+J445/A445/B$10))</f>
        <v>-3.4654949611768834E-2</v>
      </c>
      <c r="M445" s="45">
        <f t="shared" si="195"/>
        <v>-1.4642298854931613E-2</v>
      </c>
      <c r="N445" s="46">
        <f t="shared" si="196"/>
        <v>1.4176396784726965E-2</v>
      </c>
      <c r="O445" s="37"/>
      <c r="P445" s="37">
        <f t="shared" si="197"/>
        <v>4.5211723422497654E-3</v>
      </c>
      <c r="Q445" s="47">
        <f t="shared" si="178"/>
        <v>-4.6590207020464833E-4</v>
      </c>
      <c r="R445" s="6">
        <f t="shared" si="198"/>
        <v>1.6064717606049081</v>
      </c>
      <c r="S445" s="6">
        <f t="shared" si="179"/>
        <v>1.5906204619444397</v>
      </c>
      <c r="T445" s="6">
        <f t="shared" si="199"/>
        <v>3.9887705753112084E-3</v>
      </c>
      <c r="U445" s="48">
        <f t="shared" si="200"/>
        <v>3.0517044252920785E-2</v>
      </c>
      <c r="V445" s="6">
        <f t="shared" si="201"/>
        <v>3.3859099346909553E-2</v>
      </c>
      <c r="W445" s="6">
        <f t="shared" si="202"/>
        <v>3.5188689538679957E-2</v>
      </c>
      <c r="X445" s="30">
        <f t="shared" si="180"/>
        <v>1012.0356920199323</v>
      </c>
      <c r="Y445">
        <f t="shared" si="181"/>
        <v>780.88684711041469</v>
      </c>
      <c r="Z445" s="49">
        <f t="shared" si="182"/>
        <v>1.2252179972939661</v>
      </c>
      <c r="AA445" s="46">
        <f t="shared" si="183"/>
        <v>1.6461118601261879</v>
      </c>
      <c r="AB445" s="46">
        <f t="shared" si="184"/>
        <v>-3.9640099521279781E-2</v>
      </c>
      <c r="AC445" s="51">
        <f>IF(R$58&gt;=AA$58,B$10,IF(K445&lt;K444,(Z445-D$10)*(1+1.25*(D$10-Z445)/MAX(Z$58:Z445)*B$10)+D$10,B$10))</f>
        <v>1.3370827491589099</v>
      </c>
      <c r="AD445" s="36">
        <f t="shared" si="185"/>
        <v>1.0971358336235484</v>
      </c>
      <c r="AE445" s="50">
        <f t="shared" si="186"/>
        <v>-0.26294444017787166</v>
      </c>
      <c r="AF445" s="46">
        <f t="shared" si="187"/>
        <v>3.5188689538679957E-2</v>
      </c>
      <c r="AG445" s="50">
        <f t="shared" si="188"/>
        <v>1012.0356920199323</v>
      </c>
      <c r="AH445" s="6">
        <f t="shared" si="189"/>
        <v>3.9887705753112084E-3</v>
      </c>
      <c r="AI445" s="6"/>
      <c r="AJ445" s="6"/>
    </row>
    <row r="446" spans="1:36">
      <c r="A446" s="6">
        <f>IF(J445/A445&lt;=0.99*$B$10,IF(A445&gt;A444,IF(D$5&gt;0,$A445+($D$7-$D$3)/401,IF(J445/A445&gt;1.01*D$10,A445-($D$7-$D$3)/401,A445)),IF(D$5&lt;0,$A445+($D$7-$D$3)/401,IF(J445/A445&gt;1.01*D$10,A445-($D$7-$D$3)/401,A445))),IF(K445&gt;$B$6,IF(B$10&gt;D$10,IF(J445/A445&gt;1.01*D$10,A445-($D$7-$D$3)/401,A445),A445),IF(MAX(J$58:J445)&lt;0.99*$B$10*(A445^$K$49*(K445-A445))^(1/(1+$K$49))*($K$49^(1/(1+$K$49))),$A445+($D$7-$D$3)/401,IF(J445/A445&gt;1.01*$D$10,$A445-($D$7-$D$3)/401,A445))))</f>
        <v>638.21804862842293</v>
      </c>
      <c r="B446" s="6">
        <f t="shared" si="174"/>
        <v>1014.6541458852688</v>
      </c>
      <c r="C446" s="6">
        <f t="shared" si="190"/>
        <v>0.52962225265010365</v>
      </c>
      <c r="D446" s="6">
        <f t="shared" si="191"/>
        <v>13638.949537902374</v>
      </c>
      <c r="E446" s="33">
        <f t="shared" si="175"/>
        <v>1.8009703752856213E-2</v>
      </c>
      <c r="F446" s="6">
        <f t="shared" si="176"/>
        <v>97186.547896561999</v>
      </c>
      <c r="G446" s="6">
        <f t="shared" si="177"/>
        <v>5642938.7637156649</v>
      </c>
      <c r="H446" s="33">
        <f t="shared" si="192"/>
        <v>3.9520282007913287E-3</v>
      </c>
      <c r="I446" s="33">
        <f t="shared" si="193"/>
        <v>9.8926840750404371E-4</v>
      </c>
      <c r="J446" s="6">
        <f t="shared" si="194"/>
        <v>782.59219310772176</v>
      </c>
      <c r="K446" s="38">
        <f>IF(J446&lt;$B$10*(A445^$K$49*(MAX(K$58:K445)-A445))^(1/(1+$K$49))*($K$49^(1/(1+$K$49))),IF(J446/A446&gt;D$10,IF(MAX(J$58:J445)&lt;0.99*$B$10*(A445^$K$49*(K445-A445))^(1/(1+$K$49))*($K$49^(1/(1+$K$49))),MAX(K$58:K445),((J446/$B$10)^(1+$K$49)/(A446^($K$49)*$K$49))+A446),MAX(K$58:K445)),((J446/$B$10)^(1+$K$49)/(A446^($K$49)*$K$49))+A446)</f>
        <v>1174.9845066110593</v>
      </c>
      <c r="L446" s="33">
        <f>IF(K446&lt;K445,AE445*(MAX(Z$58:Z445)-J445/A445)/(J445/A445/D$10-1)/(1+1*(MAX(Z$58:Z445)-J445/A445)/(J445/A445/D$10-1))+B$3-B$4,AE445*(J446/A446/B$10)/(C$27+J446/A446/B$10))</f>
        <v>-3.4861752505793445E-2</v>
      </c>
      <c r="M446" s="45">
        <f t="shared" si="195"/>
        <v>-1.4715890452558679E-2</v>
      </c>
      <c r="N446" s="46">
        <f t="shared" si="196"/>
        <v>1.4198350718775298E-2</v>
      </c>
      <c r="O446" s="37"/>
      <c r="P446" s="37">
        <f t="shared" si="197"/>
        <v>4.5293834718983699E-3</v>
      </c>
      <c r="Q446" s="47">
        <f t="shared" si="178"/>
        <v>-5.1753973378338043E-4</v>
      </c>
      <c r="R446" s="6">
        <f t="shared" si="198"/>
        <v>1.6065415241053278</v>
      </c>
      <c r="S446" s="6">
        <f t="shared" si="179"/>
        <v>1.5906884020424314</v>
      </c>
      <c r="T446" s="6">
        <f t="shared" si="199"/>
        <v>3.9460576217077688E-3</v>
      </c>
      <c r="U446" s="48">
        <f t="shared" si="200"/>
        <v>3.0706497664455486E-2</v>
      </c>
      <c r="V446" s="6">
        <f t="shared" si="201"/>
        <v>3.4050947994345604E-2</v>
      </c>
      <c r="W446" s="6">
        <f t="shared" si="202"/>
        <v>3.5366300534914859E-2</v>
      </c>
      <c r="X446" s="30">
        <f t="shared" si="180"/>
        <v>1014.6541458852688</v>
      </c>
      <c r="Y446">
        <f t="shared" si="181"/>
        <v>782.59219310772176</v>
      </c>
      <c r="Z446" s="49">
        <f t="shared" si="182"/>
        <v>1.2262144494182974</v>
      </c>
      <c r="AA446" s="46">
        <f t="shared" si="183"/>
        <v>1.6460749156047516</v>
      </c>
      <c r="AB446" s="46">
        <f t="shared" si="184"/>
        <v>-3.9533391499423809E-2</v>
      </c>
      <c r="AC446" s="51">
        <f>IF(R$58&gt;=AA$58,B$10,IF(K446&lt;K445,(Z446-D$10)*(1+1.25*(D$10-Z446)/MAX(Z$58:Z446)*B$10)+D$10,B$10))</f>
        <v>1.3370827491589099</v>
      </c>
      <c r="AD446" s="36">
        <f t="shared" si="185"/>
        <v>1.0963290367038445</v>
      </c>
      <c r="AE446" s="50">
        <f t="shared" si="186"/>
        <v>-0.26433147912797345</v>
      </c>
      <c r="AF446" s="46">
        <f t="shared" si="187"/>
        <v>3.5366300534914859E-2</v>
      </c>
      <c r="AG446" s="50">
        <f t="shared" si="188"/>
        <v>1014.6541458852688</v>
      </c>
      <c r="AH446" s="6">
        <f t="shared" si="189"/>
        <v>3.9460576217077688E-3</v>
      </c>
      <c r="AI446" s="6"/>
      <c r="AJ446" s="6"/>
    </row>
    <row r="447" spans="1:36">
      <c r="A447" s="6">
        <f>IF(J446/A446&lt;=0.99*$B$10,IF(A446&gt;A445,IF(D$5&gt;0,$A446+($D$7-$D$3)/401,IF(J446/A446&gt;1.01*D$10,A446-($D$7-$D$3)/401,A446)),IF(D$5&lt;0,$A446+($D$7-$D$3)/401,IF(J446/A446&gt;1.01*D$10,A446-($D$7-$D$3)/401,A446))),IF(K446&gt;$B$6,IF(B$10&gt;D$10,IF(J446/A446&gt;1.01*D$10,A446-($D$7-$D$3)/401,A446),A446),IF(MAX(J$58:J446)&lt;0.99*$B$10*(A446^$K$49*(K446-A446))^(1/(1+$K$49))*($K$49^(1/(1+$K$49))),$A446+($D$7-$D$3)/401,IF(J446/A446&gt;1.01*$D$10,$A446-($D$7-$D$3)/401,A446))))</f>
        <v>639.0908665835351</v>
      </c>
      <c r="B447" s="6">
        <f t="shared" si="174"/>
        <v>1017.2725997506053</v>
      </c>
      <c r="C447" s="6">
        <f t="shared" si="190"/>
        <v>0.53009929615535167</v>
      </c>
      <c r="D447" s="6">
        <f t="shared" si="191"/>
        <v>13691.378535324488</v>
      </c>
      <c r="E447" s="33">
        <f t="shared" si="175"/>
        <v>1.8008928435948153E-2</v>
      </c>
      <c r="F447" s="6">
        <f t="shared" si="176"/>
        <v>97319.368020166032</v>
      </c>
      <c r="G447" s="6">
        <f t="shared" si="177"/>
        <v>5649610.5841645421</v>
      </c>
      <c r="H447" s="33">
        <f t="shared" si="192"/>
        <v>3.9578758153229563E-3</v>
      </c>
      <c r="I447" s="33">
        <f t="shared" si="193"/>
        <v>9.9236543428491385E-4</v>
      </c>
      <c r="J447" s="6">
        <f t="shared" si="194"/>
        <v>784.29712151699778</v>
      </c>
      <c r="K447" s="38">
        <f>IF(J447&lt;$B$10*(A446^$K$49*(MAX(K$58:K446)-A446))^(1/(1+$K$49))*($K$49^(1/(1+$K$49))),IF(J447/A447&gt;D$10,IF(MAX(J$58:J446)&lt;0.99*$B$10*(A446^$K$49*(K446-A446))^(1/(1+$K$49))*($K$49^(1/(1+$K$49))),MAX(K$58:K446),((J447/$B$10)^(1+$K$49)/(A447^($K$49)*$K$49))+A447),MAX(K$58:K446)),((J447/$B$10)^(1+$K$49)/(A447^($K$49)*$K$49))+A447)</f>
        <v>1177.4623647626838</v>
      </c>
      <c r="L447" s="33">
        <f>IF(K447&lt;K446,AE446*(MAX(Z$58:Z446)-J446/A446)/(J446/A446/D$10-1)/(1+1*(MAX(Z$58:Z446)-J446/A446)/(J446/A446/D$10-1))+B$3-B$4,AE446*(J447/A447/B$10)/(C$27+J447/A447/B$10))</f>
        <v>-3.507026602133631E-2</v>
      </c>
      <c r="M447" s="45">
        <f t="shared" si="195"/>
        <v>-1.4789770246060551E-2</v>
      </c>
      <c r="N447" s="46">
        <f t="shared" si="196"/>
        <v>1.4220259587443475E-2</v>
      </c>
      <c r="O447" s="37"/>
      <c r="P447" s="37">
        <f t="shared" si="197"/>
        <v>4.5375833797958324E-3</v>
      </c>
      <c r="Q447" s="47">
        <f t="shared" si="178"/>
        <v>-5.6951065861707631E-4</v>
      </c>
      <c r="R447" s="6">
        <f t="shared" si="198"/>
        <v>1.6066118440615882</v>
      </c>
      <c r="S447" s="6">
        <f t="shared" si="179"/>
        <v>1.5907568840522268</v>
      </c>
      <c r="T447" s="6">
        <f t="shared" si="199"/>
        <v>3.9030058148878805E-3</v>
      </c>
      <c r="U447" s="48">
        <f t="shared" si="200"/>
        <v>3.0897351548991356E-2</v>
      </c>
      <c r="V447" s="6">
        <f t="shared" si="201"/>
        <v>3.424416273422199E-2</v>
      </c>
      <c r="W447" s="6">
        <f t="shared" si="202"/>
        <v>3.5545164672517948E-2</v>
      </c>
      <c r="X447" s="30">
        <f t="shared" si="180"/>
        <v>1017.2725997506053</v>
      </c>
      <c r="Y447">
        <f t="shared" si="181"/>
        <v>784.29712151699778</v>
      </c>
      <c r="Z447" s="49">
        <f t="shared" si="182"/>
        <v>1.227207526387772</v>
      </c>
      <c r="AA447" s="46">
        <f t="shared" si="183"/>
        <v>1.6460380224010753</v>
      </c>
      <c r="AB447" s="46">
        <f t="shared" si="184"/>
        <v>-3.9426178339487139E-2</v>
      </c>
      <c r="AC447" s="51">
        <f>IF(R$58&gt;=AA$58,B$10,IF(K447&lt;K446,(Z447-D$10)*(1+1.25*(D$10-Z447)/MAX(Z$58:Z447)*B$10)+D$10,B$10))</f>
        <v>1.3370827491589099</v>
      </c>
      <c r="AD447" s="36">
        <f t="shared" si="185"/>
        <v>1.0955255119549043</v>
      </c>
      <c r="AE447" s="50">
        <f t="shared" si="186"/>
        <v>-0.26573032460976026</v>
      </c>
      <c r="AF447" s="46">
        <f t="shared" si="187"/>
        <v>3.5545164672517948E-2</v>
      </c>
      <c r="AG447" s="50">
        <f t="shared" si="188"/>
        <v>1017.2725997506053</v>
      </c>
      <c r="AH447" s="6">
        <f t="shared" si="189"/>
        <v>3.9030058148878805E-3</v>
      </c>
      <c r="AI447" s="6"/>
      <c r="AJ447" s="6"/>
    </row>
    <row r="448" spans="1:36">
      <c r="A448" s="6">
        <f>IF(J447/A447&lt;=0.99*$B$10,IF(A447&gt;A446,IF(D$5&gt;0,$A447+($D$7-$D$3)/401,IF(J447/A447&gt;1.01*D$10,A447-($D$7-$D$3)/401,A447)),IF(D$5&lt;0,$A447+($D$7-$D$3)/401,IF(J447/A447&gt;1.01*D$10,A447-($D$7-$D$3)/401,A447))),IF(K447&gt;$B$6,IF(B$10&gt;D$10,IF(J447/A447&gt;1.01*D$10,A447-($D$7-$D$3)/401,A447),A447),IF(MAX(J$58:J447)&lt;0.99*$B$10*(A447^$K$49*(K447-A447))^(1/(1+$K$49))*($K$49^(1/(1+$K$49))),$A447+($D$7-$D$3)/401,IF(J447/A447&gt;1.01*$D$10,$A447-($D$7-$D$3)/401,A447))))</f>
        <v>639.96368453864727</v>
      </c>
      <c r="B448" s="6">
        <f t="shared" si="174"/>
        <v>1019.8910536159418</v>
      </c>
      <c r="C448" s="6">
        <f t="shared" si="190"/>
        <v>0.5305742229916649</v>
      </c>
      <c r="D448" s="6">
        <f t="shared" si="191"/>
        <v>13743.832333450369</v>
      </c>
      <c r="E448" s="33">
        <f t="shared" si="175"/>
        <v>1.8008147010655326E-2</v>
      </c>
      <c r="F448" s="6">
        <f t="shared" si="176"/>
        <v>97452.18814377005</v>
      </c>
      <c r="G448" s="6">
        <f t="shared" si="177"/>
        <v>5656282.4046134194</v>
      </c>
      <c r="H448" s="33">
        <f t="shared" si="192"/>
        <v>3.9637140284398981E-3</v>
      </c>
      <c r="I448" s="33">
        <f t="shared" si="193"/>
        <v>9.9546026694900965E-4</v>
      </c>
      <c r="J448" s="6">
        <f t="shared" si="194"/>
        <v>786.00163514972121</v>
      </c>
      <c r="K448" s="38">
        <f>IF(J448&lt;$B$10*(A447^$K$49*(MAX(K$58:K447)-A447))^(1/(1+$K$49))*($K$49^(1/(1+$K$49))),IF(J448/A448&gt;D$10,IF(MAX(J$58:J447)&lt;0.99*$B$10*(A447^$K$49*(K447-A447))^(1/(1+$K$49))*($K$49^(1/(1+$K$49))),MAX(K$58:K447),((J448/$B$10)^(1+$K$49)/(A448^($K$49)*$K$49))+A448),MAX(K$58:K447)),((J448/$B$10)^(1+$K$49)/(A448^($K$49)*$K$49))+A448)</f>
        <v>1179.9403561803317</v>
      </c>
      <c r="L448" s="33">
        <f>IF(K448&lt;K447,AE447*(MAX(Z$58:Z447)-J447/A447)/(J447/A447/D$10-1)/(1+1*(MAX(Z$58:Z447)-J447/A447)/(J447/A447/D$10-1))+B$3-B$4,AE447*(J448/A448/B$10)/(C$27+J448/A448/B$10))</f>
        <v>-3.5280516477691065E-2</v>
      </c>
      <c r="M448" s="45">
        <f t="shared" si="195"/>
        <v>-1.4863940701761842E-2</v>
      </c>
      <c r="N448" s="46">
        <f t="shared" si="196"/>
        <v>1.4242123574037356E-2</v>
      </c>
      <c r="O448" s="37"/>
      <c r="P448" s="37">
        <f t="shared" si="197"/>
        <v>4.5457720965727333E-3</v>
      </c>
      <c r="Q448" s="47">
        <f t="shared" si="178"/>
        <v>-6.218171277244857E-4</v>
      </c>
      <c r="R448" s="6">
        <f t="shared" si="198"/>
        <v>1.6066827241650157</v>
      </c>
      <c r="S448" s="6">
        <f t="shared" si="179"/>
        <v>1.5908259115686727</v>
      </c>
      <c r="T448" s="6">
        <f t="shared" si="199"/>
        <v>3.8596129387432569E-3</v>
      </c>
      <c r="U448" s="48">
        <f t="shared" si="200"/>
        <v>3.1089626465848976E-2</v>
      </c>
      <c r="V448" s="6">
        <f t="shared" si="201"/>
        <v>3.4438763793636591E-2</v>
      </c>
      <c r="W448" s="6">
        <f t="shared" si="202"/>
        <v>3.5725301439884345E-2</v>
      </c>
      <c r="X448" s="30">
        <f t="shared" si="180"/>
        <v>1019.8910536159418</v>
      </c>
      <c r="Y448">
        <f t="shared" si="181"/>
        <v>786.00163514972121</v>
      </c>
      <c r="Z448" s="49">
        <f t="shared" si="182"/>
        <v>1.2281972464052446</v>
      </c>
      <c r="AA448" s="46">
        <f t="shared" si="183"/>
        <v>1.6460011803739363</v>
      </c>
      <c r="AB448" s="46">
        <f t="shared" si="184"/>
        <v>-3.9318456208920605E-2</v>
      </c>
      <c r="AC448" s="51">
        <f>IF(R$58&gt;=AA$58,B$10,IF(K448&lt;K447,(Z448-D$10)*(1+1.25*(D$10-Z448)/MAX(Z$58:Z448)*B$10)+D$10,B$10))</f>
        <v>1.3370827491589099</v>
      </c>
      <c r="AD448" s="36">
        <f t="shared" si="185"/>
        <v>1.0947252394197278</v>
      </c>
      <c r="AE448" s="50">
        <f t="shared" si="186"/>
        <v>-0.26714116112320963</v>
      </c>
      <c r="AF448" s="46">
        <f t="shared" si="187"/>
        <v>3.5725301439884345E-2</v>
      </c>
      <c r="AG448" s="50">
        <f t="shared" si="188"/>
        <v>1019.8910536159418</v>
      </c>
      <c r="AH448" s="6">
        <f t="shared" si="189"/>
        <v>3.8596129387432569E-3</v>
      </c>
      <c r="AI448" s="6"/>
      <c r="AJ448" s="6"/>
    </row>
    <row r="449" spans="1:36">
      <c r="A449" s="6">
        <f>IF(J448/A448&lt;=0.99*$B$10,IF(A448&gt;A447,IF(D$5&gt;0,$A448+($D$7-$D$3)/401,IF(J448/A448&gt;1.01*D$10,A448-($D$7-$D$3)/401,A448)),IF(D$5&lt;0,$A448+($D$7-$D$3)/401,IF(J448/A448&gt;1.01*D$10,A448-($D$7-$D$3)/401,A448))),IF(K448&gt;$B$6,IF(B$10&gt;D$10,IF(J448/A448&gt;1.01*D$10,A448-($D$7-$D$3)/401,A448),A448),IF(MAX(J$58:J448)&lt;0.99*$B$10*(A448^$K$49*(K448-A448))^(1/(1+$K$49))*($K$49^(1/(1+$K$49))),$A448+($D$7-$D$3)/401,IF(J448/A448&gt;1.01*$D$10,$A448-($D$7-$D$3)/401,A448))))</f>
        <v>640.83650249375944</v>
      </c>
      <c r="B449" s="6">
        <f t="shared" si="174"/>
        <v>1022.5095074812783</v>
      </c>
      <c r="C449" s="6">
        <f t="shared" si="190"/>
        <v>0.53104704850638984</v>
      </c>
      <c r="D449" s="6">
        <f t="shared" si="191"/>
        <v>13796.310799530675</v>
      </c>
      <c r="E449" s="33">
        <f t="shared" si="175"/>
        <v>1.8007359437118283E-2</v>
      </c>
      <c r="F449" s="6">
        <f t="shared" si="176"/>
        <v>97585.008267374084</v>
      </c>
      <c r="G449" s="6">
        <f t="shared" si="177"/>
        <v>5662954.2250622958</v>
      </c>
      <c r="H449" s="33">
        <f t="shared" si="192"/>
        <v>3.9695428753123803E-3</v>
      </c>
      <c r="I449" s="33">
        <f t="shared" si="193"/>
        <v>9.9855290284931418E-4</v>
      </c>
      <c r="J449" s="6">
        <f t="shared" si="194"/>
        <v>787.70573679595623</v>
      </c>
      <c r="K449" s="38">
        <f>IF(J449&lt;$B$10*(A448^$K$49*(MAX(K$58:K448)-A448))^(1/(1+$K$49))*($K$49^(1/(1+$K$49))),IF(J449/A449&gt;D$10,IF(MAX(J$58:J448)&lt;0.99*$B$10*(A448^$K$49*(K448-A448))^(1/(1+$K$49))*($K$49^(1/(1+$K$49))),MAX(K$58:K448),((J449/$B$10)^(1+$K$49)/(A449^($K$49)*$K$49))+A449),MAX(K$58:K448)),((J449/$B$10)^(1+$K$49)/(A449^($K$49)*$K$49))+A449)</f>
        <v>1182.4184804534996</v>
      </c>
      <c r="L449" s="33">
        <f>IF(K449&lt;K448,AE448*(MAX(Z$58:Z448)-J448/A448)/(J448/A448/D$10-1)/(1+1*(MAX(Z$58:Z448)-J448/A448)/(J448/A448/D$10-1))+B$3-B$4,AE448*(J449/A449/B$10)/(C$27+J449/A449/B$10))</f>
        <v>-3.5492530777901911E-2</v>
      </c>
      <c r="M449" s="45">
        <f t="shared" si="195"/>
        <v>-1.4938404327416787E-2</v>
      </c>
      <c r="N449" s="46">
        <f t="shared" si="196"/>
        <v>1.4263942860795392E-2</v>
      </c>
      <c r="O449" s="37"/>
      <c r="P449" s="37">
        <f t="shared" si="197"/>
        <v>4.5539496527344124E-3</v>
      </c>
      <c r="Q449" s="47">
        <f t="shared" si="178"/>
        <v>-6.744614666213955E-4</v>
      </c>
      <c r="R449" s="6">
        <f t="shared" si="198"/>
        <v>1.6067541681766355</v>
      </c>
      <c r="S449" s="6">
        <f t="shared" si="179"/>
        <v>1.5908954882544921</v>
      </c>
      <c r="T449" s="6">
        <f t="shared" si="199"/>
        <v>3.8158767352319566E-3</v>
      </c>
      <c r="U449" s="48">
        <f t="shared" si="200"/>
        <v>3.1283343436769889E-2</v>
      </c>
      <c r="V449" s="6">
        <f t="shared" si="201"/>
        <v>3.4634771853649743E-2</v>
      </c>
      <c r="W449" s="6">
        <f t="shared" si="202"/>
        <v>3.5906730765393725E-2</v>
      </c>
      <c r="X449" s="30">
        <f t="shared" si="180"/>
        <v>1022.5095074812783</v>
      </c>
      <c r="Y449">
        <f t="shared" si="181"/>
        <v>787.70573679595623</v>
      </c>
      <c r="Z449" s="49">
        <f t="shared" si="182"/>
        <v>1.2291836275409842</v>
      </c>
      <c r="AA449" s="46">
        <f t="shared" si="183"/>
        <v>1.6459643893826932</v>
      </c>
      <c r="AB449" s="46">
        <f t="shared" si="184"/>
        <v>-3.921022120605766E-2</v>
      </c>
      <c r="AC449" s="51">
        <f>IF(R$58&gt;=AA$58,B$10,IF(K449&lt;K448,(Z449-D$10)*(1+1.25*(D$10-Z449)/MAX(Z$58:Z449)*B$10)+D$10,B$10))</f>
        <v>1.3370827491589099</v>
      </c>
      <c r="AD449" s="36">
        <f t="shared" si="185"/>
        <v>1.0939281992986711</v>
      </c>
      <c r="AE449" s="50">
        <f t="shared" si="186"/>
        <v>-0.26856417730073145</v>
      </c>
      <c r="AF449" s="46">
        <f t="shared" si="187"/>
        <v>3.5906730765393725E-2</v>
      </c>
      <c r="AG449" s="50">
        <f t="shared" si="188"/>
        <v>1022.5095074812783</v>
      </c>
      <c r="AH449" s="6">
        <f t="shared" si="189"/>
        <v>3.8158767352319566E-3</v>
      </c>
      <c r="AI449" s="6"/>
      <c r="AJ449" s="6"/>
    </row>
    <row r="450" spans="1:36">
      <c r="A450" s="6">
        <f>IF(J449/A449&lt;=0.99*$B$10,IF(A449&gt;A448,IF(D$5&gt;0,$A449+($D$7-$D$3)/401,IF(J449/A449&gt;1.01*D$10,A449-($D$7-$D$3)/401,A449)),IF(D$5&lt;0,$A449+($D$7-$D$3)/401,IF(J449/A449&gt;1.01*D$10,A449-($D$7-$D$3)/401,A449))),IF(K449&gt;$B$6,IF(B$10&gt;D$10,IF(J449/A449&gt;1.01*D$10,A449-($D$7-$D$3)/401,A449),A449),IF(MAX(J$58:J449)&lt;0.99*$B$10*(A449^$K$49*(K449-A449))^(1/(1+$K$49))*($K$49^(1/(1+$K$49))),$A449+($D$7-$D$3)/401,IF(J449/A449&gt;1.01*$D$10,$A449-($D$7-$D$3)/401,A449))))</f>
        <v>641.70932044887161</v>
      </c>
      <c r="B450" s="6">
        <f t="shared" si="174"/>
        <v>1025.1279613466149</v>
      </c>
      <c r="C450" s="6">
        <f t="shared" si="190"/>
        <v>0.53151778790345372</v>
      </c>
      <c r="D450" s="6">
        <f t="shared" si="191"/>
        <v>13848.813802089146</v>
      </c>
      <c r="E450" s="33">
        <f t="shared" si="175"/>
        <v>1.8006565674719761E-2</v>
      </c>
      <c r="F450" s="6">
        <f t="shared" si="176"/>
        <v>97717.828390978102</v>
      </c>
      <c r="G450" s="6">
        <f t="shared" si="177"/>
        <v>5669626.0455111749</v>
      </c>
      <c r="H450" s="33">
        <f t="shared" si="192"/>
        <v>3.9753623908948144E-3</v>
      </c>
      <c r="I450" s="33">
        <f t="shared" si="193"/>
        <v>1.0016433394231029E-3</v>
      </c>
      <c r="J450" s="6">
        <f t="shared" si="194"/>
        <v>789.40942922462807</v>
      </c>
      <c r="K450" s="38">
        <f>IF(J450&lt;$B$10*(A449^$K$49*(MAX(K$58:K449)-A449))^(1/(1+$K$49))*($K$49^(1/(1+$K$49))),IF(J450/A450&gt;D$10,IF(MAX(J$58:J449)&lt;0.99*$B$10*(A449^$K$49*(K449-A449))^(1/(1+$K$49))*($K$49^(1/(1+$K$49))),MAX(K$58:K449),((J450/$B$10)^(1+$K$49)/(A450^($K$49)*$K$49))+A450),MAX(K$58:K449)),((J450/$B$10)^(1+$K$49)/(A450^($K$49)*$K$49))+A450)</f>
        <v>1184.8967371788731</v>
      </c>
      <c r="L450" s="33">
        <f>IF(K450&lt;K449,AE449*(MAX(Z$58:Z449)-J449/A449)/(J449/A449/D$10-1)/(1+1*(MAX(Z$58:Z449)-J449/A449)/(J449/A449/D$10-1))+B$3-B$4,AE449*(J450/A450/B$10)/(C$27+J450/A450/B$10))</f>
        <v>-3.5706336425626761E-2</v>
      </c>
      <c r="M450" s="45">
        <f t="shared" si="195"/>
        <v>-1.5013163673131432E-2</v>
      </c>
      <c r="N450" s="46">
        <f t="shared" si="196"/>
        <v>1.4285717628897176E-2</v>
      </c>
      <c r="O450" s="37"/>
      <c r="P450" s="37">
        <f t="shared" si="197"/>
        <v>4.5621160786616472E-3</v>
      </c>
      <c r="Q450" s="47">
        <f t="shared" si="178"/>
        <v>-7.2744604423425653E-4</v>
      </c>
      <c r="R450" s="6">
        <f t="shared" si="198"/>
        <v>1.6068261799286663</v>
      </c>
      <c r="S450" s="6">
        <f t="shared" si="179"/>
        <v>1.590965617841742</v>
      </c>
      <c r="T450" s="6">
        <f t="shared" si="199"/>
        <v>3.7717949034789611E-3</v>
      </c>
      <c r="U450" s="48">
        <f t="shared" si="200"/>
        <v>3.1478523959805903E-2</v>
      </c>
      <c r="V450" s="6">
        <f t="shared" si="201"/>
        <v>3.4832208062928117E-2</v>
      </c>
      <c r="W450" s="6">
        <f t="shared" si="202"/>
        <v>3.6089473030754438E-2</v>
      </c>
      <c r="X450" s="30">
        <f t="shared" si="180"/>
        <v>1025.1279613466149</v>
      </c>
      <c r="Y450">
        <f t="shared" si="181"/>
        <v>789.40942922462807</v>
      </c>
      <c r="Z450" s="49">
        <f t="shared" si="182"/>
        <v>1.2301666877340058</v>
      </c>
      <c r="AA450" s="46">
        <f t="shared" si="183"/>
        <v>1.6459276492872807</v>
      </c>
      <c r="AB450" s="46">
        <f t="shared" si="184"/>
        <v>-3.9101469358614471E-2</v>
      </c>
      <c r="AC450" s="51">
        <f>IF(R$58&gt;=AA$58,B$10,IF(K450&lt;K449,(Z450-D$10)*(1+1.25*(D$10-Z450)/MAX(Z$58:Z450)*B$10)+D$10,B$10))</f>
        <v>1.3370827491589099</v>
      </c>
      <c r="AD450" s="36">
        <f t="shared" si="185"/>
        <v>1.0931343719478679</v>
      </c>
      <c r="AE450" s="50">
        <f t="shared" si="186"/>
        <v>-0.26999956602752079</v>
      </c>
      <c r="AF450" s="46">
        <f t="shared" si="187"/>
        <v>3.6089473030754438E-2</v>
      </c>
      <c r="AG450" s="50">
        <f t="shared" si="188"/>
        <v>1025.1279613466149</v>
      </c>
      <c r="AH450" s="6">
        <f t="shared" si="189"/>
        <v>3.7717949034789611E-3</v>
      </c>
      <c r="AI450" s="6"/>
      <c r="AJ450" s="6"/>
    </row>
    <row r="451" spans="1:36">
      <c r="A451" s="6">
        <f>IF(J450/A450&lt;=0.99*$B$10,IF(A450&gt;A449,IF(D$5&gt;0,$A450+($D$7-$D$3)/401,IF(J450/A450&gt;1.01*D$10,A450-($D$7-$D$3)/401,A450)),IF(D$5&lt;0,$A450+($D$7-$D$3)/401,IF(J450/A450&gt;1.01*D$10,A450-($D$7-$D$3)/401,A450))),IF(K450&gt;$B$6,IF(B$10&gt;D$10,IF(J450/A450&gt;1.01*D$10,A450-($D$7-$D$3)/401,A450),A450),IF(MAX(J$58:J450)&lt;0.99*$B$10*(A450^$K$49*(K450-A450))^(1/(1+$K$49))*($K$49^(1/(1+$K$49))),$A450+($D$7-$D$3)/401,IF(J450/A450&gt;1.01*$D$10,$A450-($D$7-$D$3)/401,A450))))</f>
        <v>642.58213840398378</v>
      </c>
      <c r="B451" s="6">
        <f t="shared" si="174"/>
        <v>1027.7464152119514</v>
      </c>
      <c r="C451" s="6">
        <f t="shared" si="190"/>
        <v>0.5319864562449037</v>
      </c>
      <c r="D451" s="6">
        <f t="shared" si="191"/>
        <v>13901.341210909985</v>
      </c>
      <c r="E451" s="33">
        <f t="shared" si="175"/>
        <v>1.8005765682068353E-2</v>
      </c>
      <c r="F451" s="6">
        <f t="shared" si="176"/>
        <v>97850.648514582135</v>
      </c>
      <c r="G451" s="6">
        <f t="shared" si="177"/>
        <v>5676297.8659600522</v>
      </c>
      <c r="H451" s="33">
        <f t="shared" si="192"/>
        <v>3.9811726099279023E-3</v>
      </c>
      <c r="I451" s="33">
        <f t="shared" si="193"/>
        <v>1.0047315741908043E-3</v>
      </c>
      <c r="J451" s="6">
        <f t="shared" si="194"/>
        <v>791.1127151837959</v>
      </c>
      <c r="K451" s="38">
        <f>IF(J451&lt;$B$10*(A450^$K$49*(MAX(K$58:K450)-A450))^(1/(1+$K$49))*($K$49^(1/(1+$K$49))),IF(J451/A451&gt;D$10,IF(MAX(J$58:J450)&lt;0.99*$B$10*(A450^$K$49*(K450-A450))^(1/(1+$K$49))*($K$49^(1/(1+$K$49))),MAX(K$58:K450),((J451/$B$10)^(1+$K$49)/(A451^($K$49)*$K$49))+A451),MAX(K$58:K450)),((J451/$B$10)^(1+$K$49)/(A451^($K$49)*$K$49))+A451)</f>
        <v>1187.3751259603202</v>
      </c>
      <c r="L451" s="33">
        <f>IF(K451&lt;K450,AE450*(MAX(Z$58:Z450)-J450/A450)/(J450/A450/D$10-1)/(1+1*(MAX(Z$58:Z450)-J450/A450)/(J450/A450/D$10-1))+B$3-B$4,AE450*(J451/A451/B$10)/(C$27+J451/A451/B$10))</f>
        <v>-3.5921961542600106E-2</v>
      </c>
      <c r="M451" s="45">
        <f t="shared" si="195"/>
        <v>-1.5088221332312995E-2</v>
      </c>
      <c r="N451" s="46">
        <f t="shared" si="196"/>
        <v>1.4307448058471922E-2</v>
      </c>
      <c r="O451" s="37"/>
      <c r="P451" s="37">
        <f t="shared" si="197"/>
        <v>4.5702714046113356E-3</v>
      </c>
      <c r="Q451" s="47">
        <f t="shared" si="178"/>
        <v>-7.8077327384107331E-4</v>
      </c>
      <c r="R451" s="6">
        <f t="shared" si="198"/>
        <v>1.6068987633260599</v>
      </c>
      <c r="S451" s="6">
        <f t="shared" si="179"/>
        <v>1.5910363041333104</v>
      </c>
      <c r="T451" s="6">
        <f t="shared" si="199"/>
        <v>3.7273650988522786E-3</v>
      </c>
      <c r="U451" s="48">
        <f t="shared" si="200"/>
        <v>3.1675190023734909E-2</v>
      </c>
      <c r="V451" s="6">
        <f t="shared" si="201"/>
        <v>3.5031094051905645E-2</v>
      </c>
      <c r="W451" s="6">
        <f t="shared" si="202"/>
        <v>3.6273549084856402E-2</v>
      </c>
      <c r="X451" s="30">
        <f t="shared" si="180"/>
        <v>1027.7464152119514</v>
      </c>
      <c r="Y451">
        <f t="shared" si="181"/>
        <v>791.1127151837959</v>
      </c>
      <c r="Z451" s="49">
        <f t="shared" si="182"/>
        <v>1.2311464447933855</v>
      </c>
      <c r="AA451" s="46">
        <f t="shared" si="183"/>
        <v>1.645890959948209</v>
      </c>
      <c r="AB451" s="46">
        <f t="shared" si="184"/>
        <v>-3.8992196622149145E-2</v>
      </c>
      <c r="AC451" s="51">
        <f>IF(R$58&gt;=AA$58,B$10,IF(K451&lt;K450,(Z451-D$10)*(1+1.25*(D$10-Z451)/MAX(Z$58:Z451)*B$10)+D$10,B$10))</f>
        <v>1.3370827491589099</v>
      </c>
      <c r="AD451" s="36">
        <f t="shared" si="185"/>
        <v>1.092343737877665</v>
      </c>
      <c r="AE451" s="50">
        <f t="shared" si="186"/>
        <v>-0.27144752456626026</v>
      </c>
      <c r="AF451" s="46">
        <f t="shared" si="187"/>
        <v>3.6273549084856402E-2</v>
      </c>
      <c r="AG451" s="50">
        <f t="shared" si="188"/>
        <v>1027.7464152119514</v>
      </c>
      <c r="AH451" s="6">
        <f t="shared" si="189"/>
        <v>3.7273650988522786E-3</v>
      </c>
      <c r="AI451" s="6"/>
      <c r="AJ451" s="6"/>
    </row>
    <row r="452" spans="1:36">
      <c r="A452" s="6">
        <f>IF(J451/A451&lt;=0.99*$B$10,IF(A451&gt;A450,IF(D$5&gt;0,$A451+($D$7-$D$3)/401,IF(J451/A451&gt;1.01*D$10,A451-($D$7-$D$3)/401,A451)),IF(D$5&lt;0,$A451+($D$7-$D$3)/401,IF(J451/A451&gt;1.01*D$10,A451-($D$7-$D$3)/401,A451))),IF(K451&gt;$B$6,IF(B$10&gt;D$10,IF(J451/A451&gt;1.01*D$10,A451-($D$7-$D$3)/401,A451),A451),IF(MAX(J$58:J451)&lt;0.99*$B$10*(A451^$K$49*(K451-A451))^(1/(1+$K$49))*($K$49^(1/(1+$K$49))),$A451+($D$7-$D$3)/401,IF(J451/A451&gt;1.01*$D$10,$A451-($D$7-$D$3)/401,A451))))</f>
        <v>643.45495635909595</v>
      </c>
      <c r="B452" s="6">
        <f t="shared" si="174"/>
        <v>1030.3648690772879</v>
      </c>
      <c r="C452" s="6">
        <f t="shared" si="190"/>
        <v>0.53245306845243401</v>
      </c>
      <c r="D452" s="6">
        <f t="shared" si="191"/>
        <v>13953.892897025493</v>
      </c>
      <c r="E452" s="33">
        <f t="shared" si="175"/>
        <v>1.8004959416981672E-2</v>
      </c>
      <c r="F452" s="6">
        <f t="shared" si="176"/>
        <v>97983.468638186154</v>
      </c>
      <c r="G452" s="6">
        <f t="shared" si="177"/>
        <v>5682969.6864089295</v>
      </c>
      <c r="H452" s="33">
        <f t="shared" si="192"/>
        <v>3.9869735669407222E-3</v>
      </c>
      <c r="I452" s="33">
        <f t="shared" si="193"/>
        <v>1.0078176047548834E-3</v>
      </c>
      <c r="J452" s="6">
        <f t="shared" si="194"/>
        <v>792.81559740092484</v>
      </c>
      <c r="K452" s="38">
        <f>IF(J452&lt;$B$10*(A451^$K$49*(MAX(K$58:K451)-A451))^(1/(1+$K$49))*($K$49^(1/(1+$K$49))),IF(J452/A452&gt;D$10,IF(MAX(J$58:J451)&lt;0.99*$B$10*(A451^$K$49*(K451-A451))^(1/(1+$K$49))*($K$49^(1/(1+$K$49))),MAX(K$58:K451),((J452/$B$10)^(1+$K$49)/(A452^($K$49)*$K$49))+A452),MAX(K$58:K451)),((J452/$B$10)^(1+$K$49)/(A452^($K$49)*$K$49))+A452)</f>
        <v>1189.8536464088884</v>
      </c>
      <c r="L452" s="33">
        <f>IF(K452&lt;K451,AE451*(MAX(Z$58:Z451)-J451/A451)/(J451/A451/D$10-1)/(1+1*(MAX(Z$58:Z451)-J451/A451)/(J451/A451/D$10-1))+B$3-B$4,AE451*(J452/A452/B$10)/(C$27+J452/A452/B$10))</f>
        <v>-3.6139434886726031E-2</v>
      </c>
      <c r="M452" s="45">
        <f t="shared" si="195"/>
        <v>-1.5163579942647479E-2</v>
      </c>
      <c r="N452" s="46">
        <f t="shared" si="196"/>
        <v>1.432913432860689E-2</v>
      </c>
      <c r="O452" s="37"/>
      <c r="P452" s="37">
        <f t="shared" si="197"/>
        <v>4.5784156607171639E-3</v>
      </c>
      <c r="Q452" s="47">
        <f t="shared" si="178"/>
        <v>-8.3444561404058884E-4</v>
      </c>
      <c r="R452" s="6">
        <f t="shared" si="198"/>
        <v>1.6069719223480865</v>
      </c>
      <c r="S452" s="6">
        <f t="shared" si="179"/>
        <v>1.5911075510044617</v>
      </c>
      <c r="T452" s="6">
        <f t="shared" si="199"/>
        <v>3.6825849320099879E-3</v>
      </c>
      <c r="U452" s="48">
        <f t="shared" si="200"/>
        <v>3.1873364123027825E-2</v>
      </c>
      <c r="V452" s="6">
        <f t="shared" si="201"/>
        <v>3.5231451947485774E-2</v>
      </c>
      <c r="W452" s="6">
        <f t="shared" si="202"/>
        <v>3.645898025815577E-2</v>
      </c>
      <c r="X452" s="30">
        <f t="shared" si="180"/>
        <v>1030.3648690772879</v>
      </c>
      <c r="Y452">
        <f t="shared" si="181"/>
        <v>792.81559740092484</v>
      </c>
      <c r="Z452" s="49">
        <f t="shared" si="182"/>
        <v>1.2321229163995662</v>
      </c>
      <c r="AA452" s="46">
        <f t="shared" si="183"/>
        <v>1.6458543212265579</v>
      </c>
      <c r="AB452" s="46">
        <f t="shared" si="184"/>
        <v>-3.8882398878471447E-2</v>
      </c>
      <c r="AC452" s="51">
        <f>IF(R$58&gt;=AA$58,B$10,IF(K452&lt;K451,(Z452-D$10)*(1+1.25*(D$10-Z452)/MAX(Z$58:Z452)*B$10)+D$10,B$10))</f>
        <v>1.3370827491589099</v>
      </c>
      <c r="AD452" s="36">
        <f t="shared" si="185"/>
        <v>1.0915562777510754</v>
      </c>
      <c r="AE452" s="50">
        <f t="shared" si="186"/>
        <v>-0.27290825468631136</v>
      </c>
      <c r="AF452" s="46">
        <f t="shared" si="187"/>
        <v>3.645898025815577E-2</v>
      </c>
      <c r="AG452" s="50">
        <f t="shared" si="188"/>
        <v>1030.3648690772879</v>
      </c>
      <c r="AH452" s="6">
        <f t="shared" si="189"/>
        <v>3.6825849320099879E-3</v>
      </c>
      <c r="AI452" s="6"/>
      <c r="AJ452" s="6"/>
    </row>
    <row r="453" spans="1:36">
      <c r="A453" s="6">
        <f>IF(J452/A452&lt;=0.99*$B$10,IF(A452&gt;A451,IF(D$5&gt;0,$A452+($D$7-$D$3)/401,IF(J452/A452&gt;1.01*D$10,A452-($D$7-$D$3)/401,A452)),IF(D$5&lt;0,$A452+($D$7-$D$3)/401,IF(J452/A452&gt;1.01*D$10,A452-($D$7-$D$3)/401,A452))),IF(K452&gt;$B$6,IF(B$10&gt;D$10,IF(J452/A452&gt;1.01*D$10,A452-($D$7-$D$3)/401,A452),A452),IF(MAX(J$58:J452)&lt;0.99*$B$10*(A452^$K$49*(K452-A452))^(1/(1+$K$49))*($K$49^(1/(1+$K$49))),$A452+($D$7-$D$3)/401,IF(J452/A452&gt;1.01*$D$10,$A452-($D$7-$D$3)/401,A452))))</f>
        <v>644.32777431420811</v>
      </c>
      <c r="B453" s="6">
        <f t="shared" si="174"/>
        <v>1032.9833229426245</v>
      </c>
      <c r="C453" s="6">
        <f t="shared" si="190"/>
        <v>0.53291763930889158</v>
      </c>
      <c r="D453" s="6">
        <f t="shared" si="191"/>
        <v>14006.468732703821</v>
      </c>
      <c r="E453" s="33">
        <f t="shared" si="175"/>
        <v>1.8004146836468983E-2</v>
      </c>
      <c r="F453" s="6">
        <f t="shared" si="176"/>
        <v>98116.288761790187</v>
      </c>
      <c r="G453" s="6">
        <f t="shared" si="177"/>
        <v>5689641.5068578068</v>
      </c>
      <c r="H453" s="33">
        <f t="shared" si="192"/>
        <v>3.9927652962527859E-3</v>
      </c>
      <c r="I453" s="33">
        <f t="shared" si="193"/>
        <v>1.0109014287987377E-3</v>
      </c>
      <c r="J453" s="6">
        <f t="shared" si="194"/>
        <v>794.51807858315317</v>
      </c>
      <c r="K453" s="38">
        <f>IF(J453&lt;$B$10*(A452^$K$49*(MAX(K$58:K452)-A452))^(1/(1+$K$49))*($K$49^(1/(1+$K$49))),IF(J453/A453&gt;D$10,IF(MAX(J$58:J452)&lt;0.99*$B$10*(A452^$K$49*(K452-A452))^(1/(1+$K$49))*($K$49^(1/(1+$K$49))),MAX(K$58:K452),((J453/$B$10)^(1+$K$49)/(A453^($K$49)*$K$49))+A453),MAX(K$58:K452)),((J453/$B$10)^(1+$K$49)/(A453^($K$49)*$K$49))+A453)</f>
        <v>1192.3322981428023</v>
      </c>
      <c r="L453" s="33">
        <f>IF(K453&lt;K452,AE452*(MAX(Z$58:Z452)-J452/A452)/(J452/A452/D$10-1)/(1+1*(MAX(Z$58:Z452)-J452/A452)/(J452/A452/D$10-1))+B$3-B$4,AE452*(J453/A453/B$10)/(C$27+J453/A453/B$10))</f>
        <v>-3.6358785870821725E-2</v>
      </c>
      <c r="M453" s="45">
        <f t="shared" si="195"/>
        <v>-1.5239242187106468E-2</v>
      </c>
      <c r="N453" s="46">
        <f t="shared" si="196"/>
        <v>1.4350776617355728E-2</v>
      </c>
      <c r="O453" s="37"/>
      <c r="P453" s="37">
        <f t="shared" si="197"/>
        <v>4.5865488769902766E-3</v>
      </c>
      <c r="Q453" s="47">
        <f t="shared" si="178"/>
        <v>-8.8846556975073938E-4</v>
      </c>
      <c r="R453" s="6">
        <f t="shared" si="198"/>
        <v>1.6070456610499699</v>
      </c>
      <c r="S453" s="6">
        <f t="shared" si="179"/>
        <v>1.5911793624044288</v>
      </c>
      <c r="T453" s="6">
        <f t="shared" si="199"/>
        <v>3.6374519679172631E-3</v>
      </c>
      <c r="U453" s="48">
        <f t="shared" si="200"/>
        <v>3.2073069273391618E-2</v>
      </c>
      <c r="V453" s="6">
        <f t="shared" si="201"/>
        <v>3.5433304388309515E-2</v>
      </c>
      <c r="W453" s="6">
        <f t="shared" si="202"/>
        <v>3.6645788377615271E-2</v>
      </c>
      <c r="X453" s="30">
        <f t="shared" si="180"/>
        <v>1032.9833229426245</v>
      </c>
      <c r="Y453">
        <f t="shared" si="181"/>
        <v>794.51807858315317</v>
      </c>
      <c r="Z453" s="49">
        <f t="shared" si="182"/>
        <v>1.2330961201056412</v>
      </c>
      <c r="AA453" s="46">
        <f t="shared" si="183"/>
        <v>1.6458177329839769</v>
      </c>
      <c r="AB453" s="46">
        <f t="shared" si="184"/>
        <v>-3.8772071934007002E-2</v>
      </c>
      <c r="AC453" s="51">
        <f>IF(R$58&gt;=AA$58,B$10,IF(K453&lt;K452,(Z453-D$10)*(1+1.25*(D$10-Z453)/MAX(Z$58:Z453)*B$10)+D$10,B$10))</f>
        <v>1.3370827491589099</v>
      </c>
      <c r="AD453" s="36">
        <f t="shared" si="185"/>
        <v>1.0907719723822515</v>
      </c>
      <c r="AE453" s="50">
        <f t="shared" si="186"/>
        <v>-0.27438196279760524</v>
      </c>
      <c r="AF453" s="46">
        <f t="shared" si="187"/>
        <v>3.6645788377615271E-2</v>
      </c>
      <c r="AG453" s="50">
        <f t="shared" si="188"/>
        <v>1032.9833229426245</v>
      </c>
      <c r="AH453" s="6">
        <f t="shared" si="189"/>
        <v>3.6374519679172631E-3</v>
      </c>
      <c r="AI453" s="6"/>
      <c r="AJ453" s="6"/>
    </row>
    <row r="454" spans="1:36">
      <c r="A454" s="6">
        <f>IF(J453/A453&lt;=0.99*$B$10,IF(A453&gt;A452,IF(D$5&gt;0,$A453+($D$7-$D$3)/401,IF(J453/A453&gt;1.01*D$10,A453-($D$7-$D$3)/401,A453)),IF(D$5&lt;0,$A453+($D$7-$D$3)/401,IF(J453/A453&gt;1.01*D$10,A453-($D$7-$D$3)/401,A453))),IF(K453&gt;$B$6,IF(B$10&gt;D$10,IF(J453/A453&gt;1.01*D$10,A453-($D$7-$D$3)/401,A453),A453),IF(MAX(J$58:J453)&lt;0.99*$B$10*(A453^$K$49*(K453-A453))^(1/(1+$K$49))*($K$49^(1/(1+$K$49))),$A453+($D$7-$D$3)/401,IF(J453/A453&gt;1.01*$D$10,$A453-($D$7-$D$3)/401,A453))))</f>
        <v>645.20059226932028</v>
      </c>
      <c r="B454" s="6">
        <f t="shared" si="174"/>
        <v>1035.601776807961</v>
      </c>
      <c r="C454" s="6">
        <f t="shared" si="190"/>
        <v>0.53338018345976734</v>
      </c>
      <c r="D454" s="6">
        <f t="shared" si="191"/>
        <v>14059.068591436966</v>
      </c>
      <c r="E454" s="33">
        <f t="shared" si="175"/>
        <v>1.8003327896713352E-2</v>
      </c>
      <c r="F454" s="6">
        <f t="shared" si="176"/>
        <v>98249.108885394206</v>
      </c>
      <c r="G454" s="6">
        <f t="shared" si="177"/>
        <v>5696313.3273066841</v>
      </c>
      <c r="H454" s="33">
        <f t="shared" si="192"/>
        <v>3.998547831976079E-3</v>
      </c>
      <c r="I454" s="33">
        <f t="shared" si="193"/>
        <v>1.0139830440856145E-3</v>
      </c>
      <c r="J454" s="6">
        <f t="shared" si="194"/>
        <v>796.22016141755921</v>
      </c>
      <c r="K454" s="38">
        <f>IF(J454&lt;$B$10*(A453^$K$49*(MAX(K$58:K453)-A453))^(1/(1+$K$49))*($K$49^(1/(1+$K$49))),IF(J454/A454&gt;D$10,IF(MAX(J$58:J453)&lt;0.99*$B$10*(A453^$K$49*(K453-A453))^(1/(1+$K$49))*($K$49^(1/(1+$K$49))),MAX(K$58:K453),((J454/$B$10)^(1+$K$49)/(A454^($K$49)*$K$49))+A454),MAX(K$58:K453)),((J454/$B$10)^(1+$K$49)/(A454^($K$49)*$K$49))+A454)</f>
        <v>1194.8110807874623</v>
      </c>
      <c r="L454" s="33">
        <f>IF(K454&lt;K453,AE453*(MAX(Z$58:Z453)-J453/A453)/(J453/A453/D$10-1)/(1+1*(MAX(Z$58:Z453)-J453/A453)/(J453/A453/D$10-1))+B$3-B$4,AE453*(J454/A454/B$10)/(C$27+J454/A454/B$10))</f>
        <v>-3.6580044582042122E-2</v>
      </c>
      <c r="M454" s="45">
        <f t="shared" si="195"/>
        <v>-1.531521079498413E-2</v>
      </c>
      <c r="N454" s="46">
        <f t="shared" si="196"/>
        <v>1.4372375101746738E-2</v>
      </c>
      <c r="O454" s="37"/>
      <c r="P454" s="37">
        <f t="shared" si="197"/>
        <v>4.5946710833199402E-3</v>
      </c>
      <c r="Q454" s="47">
        <f t="shared" si="178"/>
        <v>-9.4283569323739234E-4</v>
      </c>
      <c r="R454" s="6">
        <f t="shared" si="198"/>
        <v>1.6071199835645698</v>
      </c>
      <c r="S454" s="6">
        <f t="shared" si="179"/>
        <v>1.5912517423580512</v>
      </c>
      <c r="T454" s="6">
        <f t="shared" si="199"/>
        <v>3.5919637248363312E-3</v>
      </c>
      <c r="U454" s="48">
        <f t="shared" si="200"/>
        <v>3.2274329027915369E-2</v>
      </c>
      <c r="V454" s="6">
        <f t="shared" si="201"/>
        <v>3.5636674540615712E-2</v>
      </c>
      <c r="W454" s="6">
        <f t="shared" si="202"/>
        <v>3.6833995782227825E-2</v>
      </c>
      <c r="X454" s="30">
        <f t="shared" si="180"/>
        <v>1035.601776807961</v>
      </c>
      <c r="Y454">
        <f t="shared" si="181"/>
        <v>796.22016141755921</v>
      </c>
      <c r="Z454" s="49">
        <f t="shared" si="182"/>
        <v>1.2340660733386311</v>
      </c>
      <c r="AA454" s="46">
        <f t="shared" si="183"/>
        <v>1.6457811950826795</v>
      </c>
      <c r="AB454" s="46">
        <f t="shared" si="184"/>
        <v>-3.866121151810975E-2</v>
      </c>
      <c r="AC454" s="51">
        <f>IF(R$58&gt;=AA$58,B$10,IF(K454&lt;K453,(Z454-D$10)*(1+1.25*(D$10-Z454)/MAX(Z$58:Z454)*B$10)+D$10,B$10))</f>
        <v>1.3370827491589099</v>
      </c>
      <c r="AD454" s="36">
        <f t="shared" si="185"/>
        <v>1.0899908027349696</v>
      </c>
      <c r="AE454" s="50">
        <f t="shared" si="186"/>
        <v>-0.27586886008946881</v>
      </c>
      <c r="AF454" s="46">
        <f t="shared" si="187"/>
        <v>3.6833995782227825E-2</v>
      </c>
      <c r="AG454" s="50">
        <f t="shared" si="188"/>
        <v>1035.601776807961</v>
      </c>
      <c r="AH454" s="6">
        <f t="shared" si="189"/>
        <v>3.5919637248363312E-3</v>
      </c>
      <c r="AI454" s="6"/>
      <c r="AJ454" s="6"/>
    </row>
    <row r="455" spans="1:36">
      <c r="A455" s="6">
        <f>IF(J454/A454&lt;=0.99*$B$10,IF(A454&gt;A453,IF(D$5&gt;0,$A454+($D$7-$D$3)/401,IF(J454/A454&gt;1.01*D$10,A454-($D$7-$D$3)/401,A454)),IF(D$5&lt;0,$A454+($D$7-$D$3)/401,IF(J454/A454&gt;1.01*D$10,A454-($D$7-$D$3)/401,A454))),IF(K454&gt;$B$6,IF(B$10&gt;D$10,IF(J454/A454&gt;1.01*D$10,A454-($D$7-$D$3)/401,A454),A454),IF(MAX(J$58:J454)&lt;0.99*$B$10*(A454^$K$49*(K454-A454))^(1/(1+$K$49))*($K$49^(1/(1+$K$49))),$A454+($D$7-$D$3)/401,IF(J454/A454&gt;1.01*$D$10,$A454-($D$7-$D$3)/401,A454))))</f>
        <v>646.07341022443245</v>
      </c>
      <c r="B455" s="6">
        <f t="shared" si="174"/>
        <v>1038.2202306732975</v>
      </c>
      <c r="C455" s="6">
        <f t="shared" si="190"/>
        <v>0.5338407154146696</v>
      </c>
      <c r="D455" s="6">
        <f t="shared" si="191"/>
        <v>14111.692347928907</v>
      </c>
      <c r="E455" s="33">
        <f t="shared" si="175"/>
        <v>1.8002502553053225E-2</v>
      </c>
      <c r="F455" s="6">
        <f t="shared" si="176"/>
        <v>98381.929008998239</v>
      </c>
      <c r="G455" s="6">
        <f t="shared" si="177"/>
        <v>5702985.1477555614</v>
      </c>
      <c r="H455" s="33">
        <f t="shared" si="192"/>
        <v>4.004321208017074E-3</v>
      </c>
      <c r="I455" s="33">
        <f t="shared" si="193"/>
        <v>1.0170624484575426E-3</v>
      </c>
      <c r="J455" s="6">
        <f t="shared" si="194"/>
        <v>797.92184857142331</v>
      </c>
      <c r="K455" s="38">
        <f>IF(J455&lt;$B$10*(A454^$K$49*(MAX(K$58:K454)-A454))^(1/(1+$K$49))*($K$49^(1/(1+$K$49))),IF(J455/A455&gt;D$10,IF(MAX(J$58:J454)&lt;0.99*$B$10*(A454^$K$49*(K454-A454))^(1/(1+$K$49))*($K$49^(1/(1+$K$49))),MAX(K$58:K454),((J455/$B$10)^(1+$K$49)/(A455^($K$49)*$K$49))+A455),MAX(K$58:K454)),((J455/$B$10)^(1+$K$49)/(A455^($K$49)*$K$49))+A455)</f>
        <v>1197.2899939754468</v>
      </c>
      <c r="L455" s="33">
        <f>IF(K455&lt;K454,AE454*(MAX(Z$58:Z454)-J454/A454)/(J454/A454/D$10-1)/(1+1*(MAX(Z$58:Z454)-J454/A454)/(J454/A454/D$10-1))+B$3-B$4,AE454*(J455/A455/B$10)/(C$27+J455/A455/B$10))</f>
        <v>-3.6803241802019236E-2</v>
      </c>
      <c r="M455" s="45">
        <f t="shared" si="195"/>
        <v>-1.5391488542965704E-2</v>
      </c>
      <c r="N455" s="46">
        <f t="shared" si="196"/>
        <v>1.43939299577911E-2</v>
      </c>
      <c r="O455" s="37"/>
      <c r="P455" s="37">
        <f t="shared" si="197"/>
        <v>4.602782309474202E-3</v>
      </c>
      <c r="Q455" s="47">
        <f t="shared" si="178"/>
        <v>-9.9755858517460404E-4</v>
      </c>
      <c r="R455" s="6">
        <f t="shared" si="198"/>
        <v>1.6071948941041168</v>
      </c>
      <c r="S455" s="6">
        <f t="shared" si="179"/>
        <v>1.5913246949674646</v>
      </c>
      <c r="T455" s="6">
        <f t="shared" si="199"/>
        <v>3.5461176732836611E-3</v>
      </c>
      <c r="U455" s="48">
        <f t="shared" si="200"/>
        <v>3.2477167493847936E-2</v>
      </c>
      <c r="V455" s="6">
        <f t="shared" si="201"/>
        <v>3.584158611472172E-2</v>
      </c>
      <c r="W455" s="6">
        <f t="shared" si="202"/>
        <v>3.7023625339149609E-2</v>
      </c>
      <c r="X455" s="30">
        <f t="shared" si="180"/>
        <v>1038.2202306732975</v>
      </c>
      <c r="Y455">
        <f t="shared" si="181"/>
        <v>797.92184857142331</v>
      </c>
      <c r="Z455" s="49">
        <f t="shared" si="182"/>
        <v>1.2350327934007403</v>
      </c>
      <c r="AA455" s="46">
        <f t="shared" si="183"/>
        <v>1.6457447073854414</v>
      </c>
      <c r="AB455" s="46">
        <f t="shared" si="184"/>
        <v>-3.8549813281324674E-2</v>
      </c>
      <c r="AC455" s="51">
        <f>IF(R$58&gt;=AA$58,B$10,IF(K455&lt;K454,(Z455-D$10)*(1+1.25*(D$10-Z455)/MAX(Z$58:Z455)*B$10)+D$10,B$10))</f>
        <v>1.3370827491589099</v>
      </c>
      <c r="AD455" s="36">
        <f t="shared" si="185"/>
        <v>1.0892127499211381</v>
      </c>
      <c r="AE455" s="50">
        <f t="shared" si="186"/>
        <v>-0.27736916267452161</v>
      </c>
      <c r="AF455" s="46">
        <f t="shared" si="187"/>
        <v>3.7023625339149609E-2</v>
      </c>
      <c r="AG455" s="50">
        <f t="shared" si="188"/>
        <v>1038.2202306732975</v>
      </c>
      <c r="AH455" s="6">
        <f t="shared" si="189"/>
        <v>3.5461176732836611E-3</v>
      </c>
      <c r="AI455" s="6"/>
      <c r="AJ455" s="6"/>
    </row>
    <row r="456" spans="1:36">
      <c r="A456" s="6">
        <f>IF(J455/A455&lt;=0.99*$B$10,IF(A455&gt;A454,IF(D$5&gt;0,$A455+($D$7-$D$3)/401,IF(J455/A455&gt;1.01*D$10,A455-($D$7-$D$3)/401,A455)),IF(D$5&lt;0,$A455+($D$7-$D$3)/401,IF(J455/A455&gt;1.01*D$10,A455-($D$7-$D$3)/401,A455))),IF(K455&gt;$B$6,IF(B$10&gt;D$10,IF(J455/A455&gt;1.01*D$10,A455-($D$7-$D$3)/401,A455),A455),IF(MAX(J$58:J455)&lt;0.99*$B$10*(A455^$K$49*(K455-A455))^(1/(1+$K$49))*($K$49^(1/(1+$K$49))),$A455+($D$7-$D$3)/401,IF(J455/A455&gt;1.01*$D$10,$A455-($D$7-$D$3)/401,A455))))</f>
        <v>646.94622817954462</v>
      </c>
      <c r="B456" s="6">
        <f t="shared" si="174"/>
        <v>1040.838684538634</v>
      </c>
      <c r="C456" s="6">
        <f t="shared" si="190"/>
        <v>0.53429924954878183</v>
      </c>
      <c r="D456" s="6">
        <f t="shared" si="191"/>
        <v>14164.339878083963</v>
      </c>
      <c r="E456" s="33">
        <f t="shared" si="175"/>
        <v>1.8001670759963433E-2</v>
      </c>
      <c r="F456" s="6">
        <f t="shared" si="176"/>
        <v>98514.749132602257</v>
      </c>
      <c r="G456" s="6">
        <f t="shared" si="177"/>
        <v>5709656.9682044387</v>
      </c>
      <c r="H456" s="33">
        <f t="shared" si="192"/>
        <v>4.0100854580787243E-3</v>
      </c>
      <c r="I456" s="33">
        <f t="shared" si="193"/>
        <v>1.020139639834283E-3</v>
      </c>
      <c r="J456" s="6">
        <f t="shared" si="194"/>
        <v>799.62314269248952</v>
      </c>
      <c r="K456" s="38">
        <f>IF(J456&lt;$B$10*(A455^$K$49*(MAX(K$58:K455)-A455))^(1/(1+$K$49))*($K$49^(1/(1+$K$49))),IF(J456/A456&gt;D$10,IF(MAX(J$58:J455)&lt;0.99*$B$10*(A455^$K$49*(K455-A455))^(1/(1+$K$49))*($K$49^(1/(1+$K$49))),MAX(K$58:K455),((J456/$B$10)^(1+$K$49)/(A456^($K$49)*$K$49))+A456),MAX(K$58:K455)),((J456/$B$10)^(1+$K$49)/(A456^($K$49)*$K$49))+A456)</f>
        <v>1199.7690373465134</v>
      </c>
      <c r="L456" s="33">
        <f>IF(K456&lt;K455,AE455*(MAX(Z$58:Z455)-J455/A455)/(J455/A455/D$10-1)/(1+1*(MAX(Z$58:Z455)-J455/A455)/(J455/A455/D$10-1))+B$3-B$4,AE455*(J456/A456/B$10)/(C$27+J456/A456/B$10))</f>
        <v>-3.7028409027736693E-2</v>
      </c>
      <c r="M456" s="45">
        <f t="shared" si="195"/>
        <v>-1.5468078256228401E-2</v>
      </c>
      <c r="N456" s="46">
        <f t="shared" si="196"/>
        <v>1.4415441360490994E-2</v>
      </c>
      <c r="O456" s="37"/>
      <c r="P456" s="37">
        <f t="shared" si="197"/>
        <v>4.6108825851005446E-3</v>
      </c>
      <c r="Q456" s="47">
        <f t="shared" si="178"/>
        <v>-1.052636895737407E-3</v>
      </c>
      <c r="R456" s="6">
        <f t="shared" si="198"/>
        <v>1.6072703969620017</v>
      </c>
      <c r="S456" s="6">
        <f t="shared" si="179"/>
        <v>1.5913982244138443</v>
      </c>
      <c r="T456" s="6">
        <f t="shared" si="199"/>
        <v>3.4999112349545433E-3</v>
      </c>
      <c r="U456" s="48">
        <f t="shared" si="200"/>
        <v>3.2681609350036459E-2</v>
      </c>
      <c r="V456" s="6">
        <f t="shared" si="201"/>
        <v>3.6048063382153071E-2</v>
      </c>
      <c r="W456" s="6">
        <f t="shared" si="202"/>
        <v>3.7214700460471255E-2</v>
      </c>
      <c r="X456" s="30">
        <f t="shared" si="180"/>
        <v>1040.838684538634</v>
      </c>
      <c r="Y456">
        <f t="shared" si="181"/>
        <v>799.62314269248952</v>
      </c>
      <c r="Z456" s="49">
        <f t="shared" si="182"/>
        <v>1.2359962974706038</v>
      </c>
      <c r="AA456" s="46">
        <f t="shared" si="183"/>
        <v>1.6457082697555963</v>
      </c>
      <c r="AB456" s="46">
        <f t="shared" si="184"/>
        <v>-3.8437872793594563E-2</v>
      </c>
      <c r="AC456" s="51">
        <f>IF(R$58&gt;=AA$58,B$10,IF(K456&lt;K455,(Z456-D$10)*(1+1.25*(D$10-Z456)/MAX(Z$58:Z456)*B$10)+D$10,B$10))</f>
        <v>1.3370827491589099</v>
      </c>
      <c r="AD456" s="36">
        <f t="shared" si="185"/>
        <v>1.0884377951993167</v>
      </c>
      <c r="AE456" s="50">
        <f t="shared" si="186"/>
        <v>-0.27888309173795345</v>
      </c>
      <c r="AF456" s="46">
        <f t="shared" si="187"/>
        <v>3.7214700460471255E-2</v>
      </c>
      <c r="AG456" s="50">
        <f t="shared" si="188"/>
        <v>1040.838684538634</v>
      </c>
      <c r="AH456" s="6">
        <f t="shared" si="189"/>
        <v>3.4999112349545433E-3</v>
      </c>
      <c r="AI456" s="6"/>
      <c r="AJ456" s="6"/>
    </row>
    <row r="457" spans="1:36">
      <c r="A457" s="6">
        <f>IF(J456/A456&lt;=0.99*$B$10,IF(A456&gt;A455,IF(D$5&gt;0,$A456+($D$7-$D$3)/401,IF(J456/A456&gt;1.01*D$10,A456-($D$7-$D$3)/401,A456)),IF(D$5&lt;0,$A456+($D$7-$D$3)/401,IF(J456/A456&gt;1.01*D$10,A456-($D$7-$D$3)/401,A456))),IF(K456&gt;$B$6,IF(B$10&gt;D$10,IF(J456/A456&gt;1.01*D$10,A456-($D$7-$D$3)/401,A456),A456),IF(MAX(J$58:J456)&lt;0.99*$B$10*(A456^$K$49*(K456-A456))^(1/(1+$K$49))*($K$49^(1/(1+$K$49))),$A456+($D$7-$D$3)/401,IF(J456/A456&gt;1.01*$D$10,$A456-($D$7-$D$3)/401,A456))))</f>
        <v>647.81904613465679</v>
      </c>
      <c r="B457" s="6">
        <f t="shared" si="174"/>
        <v>1043.4571384039705</v>
      </c>
      <c r="C457" s="6">
        <f t="shared" si="190"/>
        <v>0.53475580010430168</v>
      </c>
      <c r="D457" s="6">
        <f t="shared" si="191"/>
        <v>14217.011058995329</v>
      </c>
      <c r="E457" s="33">
        <f t="shared" si="175"/>
        <v>1.8000832471035625E-2</v>
      </c>
      <c r="F457" s="6">
        <f t="shared" si="176"/>
        <v>98647.56925620629</v>
      </c>
      <c r="G457" s="6">
        <f t="shared" si="177"/>
        <v>5716328.788653316</v>
      </c>
      <c r="H457" s="33">
        <f t="shared" si="192"/>
        <v>4.0158406156624383E-3</v>
      </c>
      <c r="I457" s="33">
        <f t="shared" si="193"/>
        <v>1.0232146162122964E-3</v>
      </c>
      <c r="J457" s="6">
        <f t="shared" si="194"/>
        <v>801.32404640922402</v>
      </c>
      <c r="K457" s="38">
        <f>IF(J457&lt;$B$10*(A456^$K$49*(MAX(K$58:K456)-A456))^(1/(1+$K$49))*($K$49^(1/(1+$K$49))),IF(J457/A457&gt;D$10,IF(MAX(J$58:J456)&lt;0.99*$B$10*(A456^$K$49*(K456-A456))^(1/(1+$K$49))*($K$49^(1/(1+$K$49))),MAX(K$58:K456),((J457/$B$10)^(1+$K$49)/(A457^($K$49)*$K$49))+A457),MAX(K$58:K456)),((J457/$B$10)^(1+$K$49)/(A457^($K$49)*$K$49))+A457)</f>
        <v>1202.2482105476042</v>
      </c>
      <c r="L457" s="33">
        <f>IF(K457&lt;K456,AE456*(MAX(Z$58:Z456)-J456/A456)/(J456/A456/D$10-1)/(1+1*(MAX(Z$58:Z456)-J456/A456)/(J456/A456/D$10-1))+B$3-B$4,AE456*(J457/A457/B$10)/(C$27+J457/A457/B$10))</f>
        <v>-3.7255578493183547E-2</v>
      </c>
      <c r="M457" s="45">
        <f t="shared" si="195"/>
        <v>-1.5544982809576145E-2</v>
      </c>
      <c r="N457" s="46">
        <f t="shared" si="196"/>
        <v>1.4436909483847684E-2</v>
      </c>
      <c r="O457" s="37"/>
      <c r="P457" s="37">
        <f t="shared" si="197"/>
        <v>4.6189719397265357E-3</v>
      </c>
      <c r="Q457" s="47">
        <f t="shared" si="178"/>
        <v>-1.1080733257284609E-3</v>
      </c>
      <c r="R457" s="6">
        <f t="shared" si="198"/>
        <v>1.6073464965146187</v>
      </c>
      <c r="S457" s="6">
        <f t="shared" si="179"/>
        <v>1.5914723349591986</v>
      </c>
      <c r="T457" s="6">
        <f t="shared" si="199"/>
        <v>3.4533417816163441E-3</v>
      </c>
      <c r="U457" s="48">
        <f t="shared" si="200"/>
        <v>3.2887679865057834E-2</v>
      </c>
      <c r="V457" s="6">
        <f t="shared" si="201"/>
        <v>3.6256131193453764E-2</v>
      </c>
      <c r="W457" s="6">
        <f t="shared" si="202"/>
        <v>3.740724512065921E-2</v>
      </c>
      <c r="X457" s="30">
        <f t="shared" si="180"/>
        <v>1043.4571384039705</v>
      </c>
      <c r="Y457">
        <f t="shared" si="181"/>
        <v>801.32404640922402</v>
      </c>
      <c r="Z457" s="49">
        <f t="shared" si="182"/>
        <v>1.2369566026045171</v>
      </c>
      <c r="AA457" s="46">
        <f t="shared" si="183"/>
        <v>1.6456718820570346</v>
      </c>
      <c r="AB457" s="46">
        <f t="shared" si="184"/>
        <v>-3.8325385542415935E-2</v>
      </c>
      <c r="AC457" s="51">
        <f>IF(R$58&gt;=AA$58,B$10,IF(K457&lt;K456,(Z457-D$10)*(1+1.25*(D$10-Z457)/MAX(Z$58:Z457)*B$10)+D$10,B$10))</f>
        <v>1.3370827491589099</v>
      </c>
      <c r="AD457" s="36">
        <f t="shared" si="185"/>
        <v>1.0876659199732526</v>
      </c>
      <c r="AE457" s="50">
        <f t="shared" si="186"/>
        <v>-0.28041087369239065</v>
      </c>
      <c r="AF457" s="46">
        <f t="shared" si="187"/>
        <v>3.740724512065921E-2</v>
      </c>
      <c r="AG457" s="50">
        <f t="shared" si="188"/>
        <v>1043.4571384039705</v>
      </c>
      <c r="AH457" s="6">
        <f t="shared" si="189"/>
        <v>3.4533417816163441E-3</v>
      </c>
      <c r="AI457" s="6"/>
      <c r="AJ457" s="6"/>
    </row>
    <row r="458" spans="1:36">
      <c r="A458" s="6">
        <f>IF(J457/A457&lt;=0.99*$B$10,IF(A457&gt;A456,IF(D$5&gt;0,$A457+($D$7-$D$3)/401,IF(J457/A457&gt;1.01*D$10,A457-($D$7-$D$3)/401,A457)),IF(D$5&lt;0,$A457+($D$7-$D$3)/401,IF(J457/A457&gt;1.01*D$10,A457-($D$7-$D$3)/401,A457))),IF(K457&gt;$B$6,IF(B$10&gt;D$10,IF(J457/A457&gt;1.01*D$10,A457-($D$7-$D$3)/401,A457),A457),IF(MAX(J$58:J457)&lt;0.99*$B$10*(A457^$K$49*(K457-A457))^(1/(1+$K$49))*($K$49^(1/(1+$K$49))),$A457+($D$7-$D$3)/401,IF(J457/A457&gt;1.01*$D$10,$A457-($D$7-$D$3)/401,A457))))</f>
        <v>648.69186408976896</v>
      </c>
      <c r="B458" s="6">
        <f t="shared" si="174"/>
        <v>1046.075592269307</v>
      </c>
      <c r="C458" s="6">
        <f t="shared" si="190"/>
        <v>0.53521038119186726</v>
      </c>
      <c r="D458" s="6">
        <f t="shared" si="191"/>
        <v>14269.705768933783</v>
      </c>
      <c r="E458" s="33">
        <f t="shared" si="175"/>
        <v>1.7999987638958079E-2</v>
      </c>
      <c r="F458" s="6">
        <f t="shared" si="176"/>
        <v>98780.389379810309</v>
      </c>
      <c r="G458" s="6">
        <f t="shared" si="177"/>
        <v>5723000.6091021942</v>
      </c>
      <c r="H458" s="33">
        <f t="shared" si="192"/>
        <v>4.0215867140700311E-3</v>
      </c>
      <c r="I458" s="33">
        <f t="shared" si="193"/>
        <v>1.0262873756637268E-3</v>
      </c>
      <c r="J458" s="6">
        <f t="shared" si="194"/>
        <v>803.02456233107205</v>
      </c>
      <c r="K458" s="38">
        <f>IF(J458&lt;$B$10*(A457^$K$49*(MAX(K$58:K457)-A457))^(1/(1+$K$49))*($K$49^(1/(1+$K$49))),IF(J458/A458&gt;D$10,IF(MAX(J$58:J457)&lt;0.99*$B$10*(A457^$K$49*(K457-A457))^(1/(1+$K$49))*($K$49^(1/(1+$K$49))),MAX(K$58:K457),((J458/$B$10)^(1+$K$49)/(A458^($K$49)*$K$49))+A458),MAX(K$58:K457)),((J458/$B$10)^(1+$K$49)/(A458^($K$49)*$K$49))+A458)</f>
        <v>1204.7275132328527</v>
      </c>
      <c r="L458" s="33">
        <f>IF(K458&lt;K457,AE457*(MAX(Z$58:Z457)-J457/A457)/(J457/A457/D$10-1)/(1+1*(MAX(Z$58:Z457)-J457/A457)/(J457/A457/D$10-1))+B$3-B$4,AE457*(J458/A458/B$10)/(C$27+J458/A458/B$10))</f>
        <v>-3.748478319181768E-2</v>
      </c>
      <c r="M458" s="45">
        <f t="shared" si="195"/>
        <v>-1.5622205128609313E-2</v>
      </c>
      <c r="N458" s="46">
        <f t="shared" si="196"/>
        <v>1.4458334500869531E-2</v>
      </c>
      <c r="O458" s="37"/>
      <c r="P458" s="37">
        <f t="shared" si="197"/>
        <v>4.627050402760474E-3</v>
      </c>
      <c r="Q458" s="47">
        <f t="shared" si="178"/>
        <v>-1.1638706277397812E-3</v>
      </c>
      <c r="R458" s="6">
        <f t="shared" si="198"/>
        <v>1.6074231972232667</v>
      </c>
      <c r="S458" s="6">
        <f t="shared" si="179"/>
        <v>1.591547030948222</v>
      </c>
      <c r="T458" s="6">
        <f t="shared" si="199"/>
        <v>3.40640663396557E-3</v>
      </c>
      <c r="U458" s="48">
        <f t="shared" si="200"/>
        <v>3.3095404916076147E-2</v>
      </c>
      <c r="V458" s="6">
        <f t="shared" si="201"/>
        <v>3.6465814996709561E-2</v>
      </c>
      <c r="W458" s="6">
        <f t="shared" si="202"/>
        <v>3.7601283874698084E-2</v>
      </c>
      <c r="X458" s="30">
        <f t="shared" si="180"/>
        <v>1046.075592269307</v>
      </c>
      <c r="Y458">
        <f t="shared" si="181"/>
        <v>803.02456233107205</v>
      </c>
      <c r="Z458" s="49">
        <f t="shared" si="182"/>
        <v>1.2379137257376576</v>
      </c>
      <c r="AA458" s="46">
        <f t="shared" si="183"/>
        <v>1.6456355441541994</v>
      </c>
      <c r="AB458" s="46">
        <f t="shared" si="184"/>
        <v>-3.8212346930932783E-2</v>
      </c>
      <c r="AC458" s="51">
        <f>IF(R$58&gt;=AA$58,B$10,IF(K458&lt;K457,(Z458-D$10)*(1+1.25*(D$10-Z458)/MAX(Z$58:Z458)*B$10)+D$10,B$10))</f>
        <v>1.3370827491589099</v>
      </c>
      <c r="AD458" s="36">
        <f t="shared" si="185"/>
        <v>1.0868971057904351</v>
      </c>
      <c r="AE458" s="50">
        <f t="shared" si="186"/>
        <v>-0.28195274033855866</v>
      </c>
      <c r="AF458" s="46">
        <f t="shared" si="187"/>
        <v>3.7601283874698084E-2</v>
      </c>
      <c r="AG458" s="50">
        <f t="shared" si="188"/>
        <v>1046.075592269307</v>
      </c>
      <c r="AH458" s="6">
        <f t="shared" si="189"/>
        <v>3.40640663396557E-3</v>
      </c>
      <c r="AI458" s="6"/>
      <c r="AJ458" s="6"/>
    </row>
    <row r="459" spans="1:36">
      <c r="A459" s="6">
        <f>IF(J458/A458&lt;=0.99*$B$10,IF(A458&gt;A457,IF(D$5&gt;0,$A458+($D$7-$D$3)/401,IF(J458/A458&gt;1.01*D$10,A458-($D$7-$D$3)/401,A458)),IF(D$5&lt;0,$A458+($D$7-$D$3)/401,IF(J458/A458&gt;1.01*D$10,A458-($D$7-$D$3)/401,A458))),IF(K458&gt;$B$6,IF(B$10&gt;D$10,IF(J458/A458&gt;1.01*D$10,A458-($D$7-$D$3)/401,A458),A458),IF(MAX(J$58:J458)&lt;0.99*$B$10*(A458^$K$49*(K458-A458))^(1/(1+$K$49))*($K$49^(1/(1+$K$49))),$A458+($D$7-$D$3)/401,IF(J458/A458&gt;1.01*$D$10,$A458-($D$7-$D$3)/401,A458))))</f>
        <v>649.56468204488112</v>
      </c>
      <c r="B459" s="6">
        <f t="shared" si="174"/>
        <v>1048.6940461346435</v>
      </c>
      <c r="C459" s="6">
        <f t="shared" si="190"/>
        <v>0.53566300679196399</v>
      </c>
      <c r="D459" s="6">
        <f t="shared" si="191"/>
        <v>14322.423887336587</v>
      </c>
      <c r="E459" s="33">
        <f t="shared" si="175"/>
        <v>1.7999136215494895E-2</v>
      </c>
      <c r="F459" s="6">
        <f t="shared" si="176"/>
        <v>98913.209503414342</v>
      </c>
      <c r="G459" s="6">
        <f t="shared" si="177"/>
        <v>5729672.4295510715</v>
      </c>
      <c r="H459" s="33">
        <f t="shared" si="192"/>
        <v>4.0273237864056552E-3</v>
      </c>
      <c r="I459" s="33">
        <f t="shared" si="193"/>
        <v>1.0293579163354015E-3</v>
      </c>
      <c r="J459" s="6">
        <f t="shared" si="194"/>
        <v>804.72469304871129</v>
      </c>
      <c r="K459" s="38">
        <f>IF(J459&lt;$B$10*(A458^$K$49*(MAX(K$58:K458)-A458))^(1/(1+$K$49))*($K$49^(1/(1+$K$49))),IF(J459/A459&gt;D$10,IF(MAX(J$58:J458)&lt;0.99*$B$10*(A458^$K$49*(K458-A458))^(1/(1+$K$49))*($K$49^(1/(1+$K$49))),MAX(K$58:K458),((J459/$B$10)^(1+$K$49)/(A459^($K$49)*$K$49))+A459),MAX(K$58:K458)),((J459/$B$10)^(1+$K$49)/(A459^($K$49)*$K$49))+A459)</f>
        <v>1207.20694506359</v>
      </c>
      <c r="L459" s="33">
        <f>IF(K459&lt;K458,AE458*(MAX(Z$58:Z458)-J458/A458)/(J458/A458/D$10-1)/(1+1*(MAX(Z$58:Z458)-J458/A458)/(J458/A458/D$10-1))+B$3-B$4,AE458*(J459/A459/B$10)/(C$27+J459/A459/B$10))</f>
        <v>-3.7716056899869177E-2</v>
      </c>
      <c r="M459" s="45">
        <f t="shared" si="195"/>
        <v>-1.5699748190930733E-2</v>
      </c>
      <c r="N459" s="46">
        <f t="shared" si="196"/>
        <v>1.4479716583579921E-2</v>
      </c>
      <c r="O459" s="37"/>
      <c r="P459" s="37">
        <f t="shared" si="197"/>
        <v>4.6351180034920319E-3</v>
      </c>
      <c r="Q459" s="47">
        <f t="shared" si="178"/>
        <v>-1.2200316073508119E-3</v>
      </c>
      <c r="R459" s="6">
        <f t="shared" si="198"/>
        <v>1.6075005036361103</v>
      </c>
      <c r="S459" s="6">
        <f t="shared" si="179"/>
        <v>1.5916223168102039</v>
      </c>
      <c r="T459" s="6">
        <f t="shared" si="199"/>
        <v>3.3591030604500222E-3</v>
      </c>
      <c r="U459" s="48">
        <f t="shared" si="200"/>
        <v>3.3304811008460895E-2</v>
      </c>
      <c r="V459" s="6">
        <f t="shared" si="201"/>
        <v>3.6677140856818495E-2</v>
      </c>
      <c r="W459" s="6">
        <f t="shared" si="202"/>
        <v>3.7796841876968502E-2</v>
      </c>
      <c r="X459" s="30">
        <f t="shared" si="180"/>
        <v>1048.6940461346435</v>
      </c>
      <c r="Y459">
        <f t="shared" si="181"/>
        <v>804.72469304871129</v>
      </c>
      <c r="Z459" s="49">
        <f t="shared" si="182"/>
        <v>1.2388676836852861</v>
      </c>
      <c r="AA459" s="46">
        <f t="shared" si="183"/>
        <v>1.6455992559120831</v>
      </c>
      <c r="AB459" s="46">
        <f t="shared" si="184"/>
        <v>-3.8098752275972814E-2</v>
      </c>
      <c r="AC459" s="51">
        <f>IF(R$58&gt;=AA$58,B$10,IF(K459&lt;K458,(Z459-D$10)*(1+1.25*(D$10-Z459)/MAX(Z$58:Z459)*B$10)+D$10,B$10))</f>
        <v>1.3370827491589099</v>
      </c>
      <c r="AD459" s="36">
        <f t="shared" si="185"/>
        <v>1.0861313343406629</v>
      </c>
      <c r="AE459" s="50">
        <f t="shared" si="186"/>
        <v>-0.28350892903205727</v>
      </c>
      <c r="AF459" s="46">
        <f t="shared" si="187"/>
        <v>3.7796841876968502E-2</v>
      </c>
      <c r="AG459" s="50">
        <f t="shared" si="188"/>
        <v>1048.6940461346435</v>
      </c>
      <c r="AH459" s="6">
        <f t="shared" si="189"/>
        <v>3.3591030604500222E-3</v>
      </c>
      <c r="AI459" s="6"/>
      <c r="AJ459" s="6"/>
    </row>
    <row r="460" spans="1:36">
      <c r="A460" s="6">
        <f>IF(J459/A459&lt;=0.99*$B$10,IF(A459&gt;A458,IF(D$5&gt;0,$A459+($D$7-$D$3)/401,IF(J459/A459&gt;1.01*D$10,A459-($D$7-$D$3)/401,A459)),IF(D$5&lt;0,$A459+($D$7-$D$3)/401,IF(J459/A459&gt;1.01*D$10,A459-($D$7-$D$3)/401,A459))),IF(K459&gt;$B$6,IF(B$10&gt;D$10,IF(J459/A459&gt;1.01*D$10,A459-($D$7-$D$3)/401,A459),A459),IF(MAX(J$58:J459)&lt;0.99*$B$10*(A459^$K$49*(K459-A459))^(1/(1+$K$49))*($K$49^(1/(1+$K$49))),$A459+($D$7-$D$3)/401,IF(J459/A459&gt;1.01*$D$10,$A459-($D$7-$D$3)/401,A459))))</f>
        <v>650.43749999999329</v>
      </c>
      <c r="B460" s="6">
        <f t="shared" si="174"/>
        <v>1051.31249999998</v>
      </c>
      <c r="C460" s="6">
        <f t="shared" si="190"/>
        <v>0.53611369075631721</v>
      </c>
      <c r="D460" s="6">
        <f t="shared" si="191"/>
        <v>14375.165294796525</v>
      </c>
      <c r="E460" s="33">
        <f t="shared" si="175"/>
        <v>1.7998278151464497E-2</v>
      </c>
      <c r="F460" s="6">
        <f t="shared" si="176"/>
        <v>99046.029627018361</v>
      </c>
      <c r="G460" s="6">
        <f t="shared" si="177"/>
        <v>5736344.2499999488</v>
      </c>
      <c r="H460" s="33">
        <f t="shared" si="192"/>
        <v>4.0330518655777095E-3</v>
      </c>
      <c r="I460" s="33">
        <f t="shared" si="193"/>
        <v>1.0324262364478465E-3</v>
      </c>
      <c r="J460" s="6">
        <f t="shared" si="194"/>
        <v>806.42444113430395</v>
      </c>
      <c r="K460" s="38">
        <f>IF(J460&lt;$B$10*(A459^$K$49*(MAX(K$58:K459)-A459))^(1/(1+$K$49))*($K$49^(1/(1+$K$49))),IF(J460/A460&gt;D$10,IF(MAX(J$58:J459)&lt;0.99*$B$10*(A459^$K$49*(K459-A459))^(1/(1+$K$49))*($K$49^(1/(1+$K$49))),MAX(K$58:K459),((J460/$B$10)^(1+$K$49)/(A460^($K$49)*$K$49))+A460),MAX(K$58:K459)),((J460/$B$10)^(1+$K$49)/(A460^($K$49)*$K$49))+A460)</f>
        <v>1209.6865057083555</v>
      </c>
      <c r="L460" s="33">
        <f>IF(K460&lt;K459,AE459*(MAX(Z$58:Z459)-J459/A459)/(J459/A459/D$10-1)/(1+1*(MAX(Z$58:Z459)-J459/A459)/(J459/A459/D$10-1))+B$3-B$4,AE459*(J460/A460/B$10)/(C$27+J460/A460/B$10))</f>
        <v>-3.7949434200529208E-2</v>
      </c>
      <c r="M460" s="45">
        <f t="shared" si="195"/>
        <v>-1.5777615027389492E-2</v>
      </c>
      <c r="N460" s="46">
        <f t="shared" si="196"/>
        <v>1.4501055903025157E-2</v>
      </c>
      <c r="O460" s="37"/>
      <c r="P460" s="37">
        <f t="shared" si="197"/>
        <v>4.6431747710928917E-3</v>
      </c>
      <c r="Q460" s="47">
        <f t="shared" si="178"/>
        <v>-1.2765591243643348E-3</v>
      </c>
      <c r="R460" s="6">
        <f t="shared" si="198"/>
        <v>1.6075784203902028</v>
      </c>
      <c r="S460" s="6">
        <f t="shared" si="179"/>
        <v>1.591698197061</v>
      </c>
      <c r="T460" s="6">
        <f t="shared" si="199"/>
        <v>3.3114282760525831E-3</v>
      </c>
      <c r="U460" s="48">
        <f t="shared" si="200"/>
        <v>3.3515925296203848E-2</v>
      </c>
      <c r="V460" s="6">
        <f t="shared" si="201"/>
        <v>3.689013547554576E-2</v>
      </c>
      <c r="W460" s="6">
        <f t="shared" si="202"/>
        <v>3.7993944900896623E-2</v>
      </c>
      <c r="X460" s="30">
        <f t="shared" si="180"/>
        <v>1051.31249999998</v>
      </c>
      <c r="Y460">
        <f t="shared" si="181"/>
        <v>806.42444113430395</v>
      </c>
      <c r="Z460" s="49">
        <f t="shared" si="182"/>
        <v>1.2398184931439413</v>
      </c>
      <c r="AA460" s="46">
        <f t="shared" si="183"/>
        <v>1.6455630171962254</v>
      </c>
      <c r="AB460" s="46">
        <f t="shared" si="184"/>
        <v>-3.7984596806022619E-2</v>
      </c>
      <c r="AC460" s="51">
        <f>IF(R$58&gt;=AA$58,B$10,IF(K460&lt;K459,(Z460-D$10)*(1+1.25*(D$10-Z460)/MAX(Z$58:Z460)*B$10)+D$10,B$10))</f>
        <v>1.3370827491589099</v>
      </c>
      <c r="AD460" s="36">
        <f t="shared" si="185"/>
        <v>1.0853685874546295</v>
      </c>
      <c r="AE460" s="50">
        <f t="shared" si="186"/>
        <v>-0.28507968285650642</v>
      </c>
      <c r="AF460" s="46">
        <f t="shared" si="187"/>
        <v>3.7993944900896623E-2</v>
      </c>
      <c r="AG460" s="50">
        <f t="shared" si="188"/>
        <v>1051.31249999998</v>
      </c>
      <c r="AH460" s="6">
        <f t="shared" si="189"/>
        <v>3.3114282760525831E-3</v>
      </c>
      <c r="AI460" s="6"/>
      <c r="AJ460" s="6"/>
    </row>
    <row r="461" spans="1:36">
      <c r="A461" s="6">
        <f>IF(J460/A460&lt;=0.99*$B$10,IF(A460&gt;A459,IF(D$5&gt;0,$A460+($D$7-$D$3)/401,IF(J460/A460&gt;1.01*D$10,A460-($D$7-$D$3)/401,A460)),IF(D$5&lt;0,$A460+($D$7-$D$3)/401,IF(J460/A460&gt;1.01*D$10,A460-($D$7-$D$3)/401,A460))),IF(K460&gt;$B$6,IF(B$10&gt;D$10,IF(J460/A460&gt;1.01*D$10,A460-($D$7-$D$3)/401,A460),A460),IF(MAX(J$58:J460)&lt;0.99*$B$10*(A460^$K$49*(K460-A460))^(1/(1+$K$49))*($K$49^(1/(1+$K$49))),$A460+($D$7-$D$3)/401,IF(J460/A460&gt;1.01*$D$10,$A460-($D$7-$D$3)/401,A460))))</f>
        <v>651.31031795510546</v>
      </c>
      <c r="B461" s="6">
        <f t="shared" si="174"/>
        <v>1053.9309538653165</v>
      </c>
      <c r="C461" s="6">
        <f t="shared" si="190"/>
        <v>0.53656244680926912</v>
      </c>
      <c r="D461" s="6">
        <f t="shared" si="191"/>
        <v>14427.929873051213</v>
      </c>
      <c r="E461" s="33">
        <f t="shared" si="175"/>
        <v>1.7997413396717527E-2</v>
      </c>
      <c r="F461" s="6">
        <f t="shared" si="176"/>
        <v>99178.849750622394</v>
      </c>
      <c r="G461" s="6">
        <f t="shared" si="177"/>
        <v>5743016.0704488261</v>
      </c>
      <c r="H461" s="33">
        <f t="shared" si="192"/>
        <v>4.0387709843007352E-3</v>
      </c>
      <c r="I461" s="33">
        <f t="shared" si="193"/>
        <v>1.0354923342943212E-3</v>
      </c>
      <c r="J461" s="6">
        <f t="shared" si="194"/>
        <v>808.12380914174764</v>
      </c>
      <c r="K461" s="38">
        <f>IF(J461&lt;$B$10*(A460^$K$49*(MAX(K$58:K460)-A460))^(1/(1+$K$49))*($K$49^(1/(1+$K$49))),IF(J461/A461&gt;D$10,IF(MAX(J$58:J460)&lt;0.99*$B$10*(A460^$K$49*(K460-A460))^(1/(1+$K$49))*($K$49^(1/(1+$K$49))),MAX(K$58:K460),((J461/$B$10)^(1+$K$49)/(A461^($K$49)*$K$49))+A461),MAX(K$58:K460)),((J461/$B$10)^(1+$K$49)/(A461^($K$49)*$K$49))+A461)</f>
        <v>1212.1661948429085</v>
      </c>
      <c r="L461" s="33">
        <f>IF(K461&lt;K460,AE460*(MAX(Z$58:Z460)-J460/A460)/(J460/A460/D$10-1)/(1+1*(MAX(Z$58:Z460)-J460/A460)/(J460/A460/D$10-1))+B$3-B$4,AE460*(J461/A461/B$10)/(C$27+J461/A461/B$10))</f>
        <v>-3.8184950509061594E-2</v>
      </c>
      <c r="M461" s="45">
        <f t="shared" si="195"/>
        <v>-1.5855808723363826E-2</v>
      </c>
      <c r="N461" s="46">
        <f t="shared" si="196"/>
        <v>1.4522352629282274E-2</v>
      </c>
      <c r="O461" s="37"/>
      <c r="P461" s="37">
        <f t="shared" si="197"/>
        <v>4.6512207346173775E-3</v>
      </c>
      <c r="Q461" s="47">
        <f t="shared" si="178"/>
        <v>-1.3334560940815518E-3</v>
      </c>
      <c r="R461" s="6">
        <f t="shared" si="198"/>
        <v>1.6076569522135726</v>
      </c>
      <c r="S461" s="6">
        <f t="shared" si="179"/>
        <v>1.591774676305062</v>
      </c>
      <c r="T461" s="6">
        <f t="shared" si="199"/>
        <v>3.2633794410390289E-3</v>
      </c>
      <c r="U461" s="48">
        <f t="shared" si="200"/>
        <v>3.372877560317316E-2</v>
      </c>
      <c r="V461" s="6">
        <f t="shared" si="201"/>
        <v>3.7104826212400958E-2</v>
      </c>
      <c r="W461" s="6">
        <f t="shared" si="202"/>
        <v>3.8192619359413968E-2</v>
      </c>
      <c r="X461" s="30">
        <f t="shared" si="180"/>
        <v>1053.9309538653165</v>
      </c>
      <c r="Y461">
        <f t="shared" si="181"/>
        <v>808.12380914174764</v>
      </c>
      <c r="Z461" s="49">
        <f t="shared" si="182"/>
        <v>1.2407661706926179</v>
      </c>
      <c r="AA461" s="46">
        <f t="shared" si="183"/>
        <v>1.64552682787271</v>
      </c>
      <c r="AB461" s="46">
        <f t="shared" si="184"/>
        <v>-3.7869875659137353E-2</v>
      </c>
      <c r="AC461" s="51">
        <f>IF(R$58&gt;=AA$58,B$10,IF(K461&lt;K460,(Z461-D$10)*(1+1.25*(D$10-Z461)/MAX(Z$58:Z461)*B$10)+D$10,B$10))</f>
        <v>1.3370827491589099</v>
      </c>
      <c r="AD461" s="36">
        <f t="shared" si="185"/>
        <v>1.0846088471025215</v>
      </c>
      <c r="AE461" s="50">
        <f t="shared" si="186"/>
        <v>-0.28666525080333</v>
      </c>
      <c r="AF461" s="46">
        <f t="shared" si="187"/>
        <v>3.8192619359413968E-2</v>
      </c>
      <c r="AG461" s="50">
        <f t="shared" si="188"/>
        <v>1053.9309538653165</v>
      </c>
      <c r="AH461" s="6">
        <f t="shared" si="189"/>
        <v>3.2633794410390289E-3</v>
      </c>
      <c r="AI461" s="6"/>
      <c r="AJ461" s="6"/>
    </row>
    <row r="462" spans="1:36">
      <c r="A462" s="6">
        <f>IF(J461/A461&lt;=0.99*$B$10,IF(A461&gt;A460,IF(D$5&gt;0,$A461+($D$7-$D$3)/401,IF(J461/A461&gt;1.01*D$10,A461-($D$7-$D$3)/401,A461)),IF(D$5&lt;0,$A461+($D$7-$D$3)/401,IF(J461/A461&gt;1.01*D$10,A461-($D$7-$D$3)/401,A461))),IF(K461&gt;$B$6,IF(B$10&gt;D$10,IF(J461/A461&gt;1.01*D$10,A461-($D$7-$D$3)/401,A461),A461),IF(MAX(J$58:J461)&lt;0.99*$B$10*(A461^$K$49*(K461-A461))^(1/(1+$K$49))*($K$49^(1/(1+$K$49))),$A461+($D$7-$D$3)/401,IF(J461/A461&gt;1.01*$D$10,$A461-($D$7-$D$3)/401,A461))))</f>
        <v>652.18313591021763</v>
      </c>
      <c r="B462" s="6">
        <f t="shared" si="174"/>
        <v>1056.549407730653</v>
      </c>
      <c r="C462" s="6">
        <f t="shared" si="190"/>
        <v>0.53700928854913832</v>
      </c>
      <c r="D462" s="6">
        <f t="shared" si="191"/>
        <v>14480.71750497247</v>
      </c>
      <c r="E462" s="33">
        <f t="shared" si="175"/>
        <v>1.7996541900113936E-2</v>
      </c>
      <c r="F462" s="6">
        <f t="shared" si="176"/>
        <v>99311.669874226413</v>
      </c>
      <c r="G462" s="6">
        <f t="shared" si="177"/>
        <v>5749687.8908977034</v>
      </c>
      <c r="H462" s="33">
        <f t="shared" si="192"/>
        <v>4.044481175097283E-3</v>
      </c>
      <c r="I462" s="33">
        <f t="shared" si="193"/>
        <v>1.0385562082398647E-3</v>
      </c>
      <c r="J462" s="6">
        <f t="shared" si="194"/>
        <v>809.82279960692222</v>
      </c>
      <c r="K462" s="38">
        <f>IF(J462&lt;$B$10*(A461^$K$49*(MAX(K$58:K461)-A461))^(1/(1+$K$49))*($K$49^(1/(1+$K$49))),IF(J462/A462&gt;D$10,IF(MAX(J$58:J461)&lt;0.99*$B$10*(A461^$K$49*(K461-A461))^(1/(1+$K$49))*($K$49^(1/(1+$K$49))),MAX(K$58:K461),((J462/$B$10)^(1+$K$49)/(A462^($K$49)*$K$49))+A462),MAX(K$58:K461)),((J462/$B$10)^(1+$K$49)/(A462^($K$49)*$K$49))+A462)</f>
        <v>1214.64601215024</v>
      </c>
      <c r="L462" s="33">
        <f>IF(K462&lt;K461,AE461*(MAX(Z$58:Z461)-J461/A461)/(J461/A461/D$10-1)/(1+1*(MAX(Z$58:Z461)-J461/A461)/(J461/A461/D$10-1))+B$3-B$4,AE461*(J462/A462/B$10)/(C$27+J462/A462/B$10))</f>
        <v>-3.8422642098876157E-2</v>
      </c>
      <c r="M462" s="45">
        <f t="shared" si="195"/>
        <v>-1.5934332420084681E-2</v>
      </c>
      <c r="N462" s="46">
        <f t="shared" si="196"/>
        <v>1.4543606931466788E-2</v>
      </c>
      <c r="O462" s="37"/>
      <c r="P462" s="37">
        <f t="shared" si="197"/>
        <v>4.6592559230030865E-3</v>
      </c>
      <c r="Q462" s="47">
        <f t="shared" si="178"/>
        <v>-1.3907254886178933E-3</v>
      </c>
      <c r="R462" s="6">
        <f t="shared" si="198"/>
        <v>1.6077361039273774</v>
      </c>
      <c r="S462" s="6">
        <f t="shared" si="179"/>
        <v>1.5918517592375376</v>
      </c>
      <c r="T462" s="6">
        <f t="shared" si="199"/>
        <v>3.2149536596623655E-3</v>
      </c>
      <c r="U462" s="48">
        <f t="shared" si="200"/>
        <v>3.3943390445246559E-2</v>
      </c>
      <c r="V462" s="6">
        <f t="shared" si="201"/>
        <v>3.7321241106378696E-2</v>
      </c>
      <c r="W462" s="6">
        <f t="shared" si="202"/>
        <v>3.8392892326266151E-2</v>
      </c>
      <c r="X462" s="30">
        <f t="shared" si="180"/>
        <v>1056.549407730653</v>
      </c>
      <c r="Y462">
        <f t="shared" si="181"/>
        <v>809.82279960692222</v>
      </c>
      <c r="Z462" s="49">
        <f t="shared" si="182"/>
        <v>1.2417107327939341</v>
      </c>
      <c r="AA462" s="46">
        <f t="shared" si="183"/>
        <v>1.6454906878081608</v>
      </c>
      <c r="AB462" s="46">
        <f t="shared" si="184"/>
        <v>-3.7754583880783343E-2</v>
      </c>
      <c r="AC462" s="51">
        <f>IF(R$58&gt;=AA$58,B$10,IF(K462&lt;K461,(Z462-D$10)*(1+1.25*(D$10-Z462)/MAX(Z$58:Z462)*B$10)+D$10,B$10))</f>
        <v>1.3370827491589099</v>
      </c>
      <c r="AD462" s="36">
        <f t="shared" si="185"/>
        <v>1.0838520953926343</v>
      </c>
      <c r="AE462" s="50">
        <f t="shared" si="186"/>
        <v>-0.28826588795851643</v>
      </c>
      <c r="AF462" s="46">
        <f t="shared" si="187"/>
        <v>3.8392892326266151E-2</v>
      </c>
      <c r="AG462" s="50">
        <f t="shared" si="188"/>
        <v>1056.549407730653</v>
      </c>
      <c r="AH462" s="6">
        <f t="shared" si="189"/>
        <v>3.2149536596623655E-3</v>
      </c>
      <c r="AI462" s="6"/>
      <c r="AJ462" s="6"/>
    </row>
    <row r="463" spans="1:36">
      <c r="A463" s="6">
        <f>IF(J462/A462&lt;=0.99*$B$10,IF(A462&gt;A461,IF(D$5&gt;0,$A462+($D$7-$D$3)/401,IF(J462/A462&gt;1.01*D$10,A462-($D$7-$D$3)/401,A462)),IF(D$5&lt;0,$A462+($D$7-$D$3)/401,IF(J462/A462&gt;1.01*D$10,A462-($D$7-$D$3)/401,A462))),IF(K462&gt;$B$6,IF(B$10&gt;D$10,IF(J462/A462&gt;1.01*D$10,A462-($D$7-$D$3)/401,A462),A462),IF(MAX(J$58:J462)&lt;0.99*$B$10*(A462^$K$49*(K462-A462))^(1/(1+$K$49))*($K$49^(1/(1+$K$49))),$A462+($D$7-$D$3)/401,IF(J462/A462&gt;1.01*$D$10,$A462-($D$7-$D$3)/401,A462))))</f>
        <v>653.0559538653298</v>
      </c>
      <c r="B463" s="6">
        <f t="shared" si="174"/>
        <v>1059.1678615959895</v>
      </c>
      <c r="C463" s="6">
        <f t="shared" si="190"/>
        <v>0.537454229449567</v>
      </c>
      <c r="D463" s="6">
        <f t="shared" si="191"/>
        <v>14533.528074555961</v>
      </c>
      <c r="E463" s="33">
        <f t="shared" si="175"/>
        <v>1.7995663609499411E-2</v>
      </c>
      <c r="F463" s="6">
        <f t="shared" si="176"/>
        <v>99444.489997830446</v>
      </c>
      <c r="G463" s="6">
        <f t="shared" si="177"/>
        <v>5756359.7113465806</v>
      </c>
      <c r="H463" s="33">
        <f t="shared" si="192"/>
        <v>4.0501824702997707E-3</v>
      </c>
      <c r="I463" s="33">
        <f t="shared" si="193"/>
        <v>1.0416178567203614E-3</v>
      </c>
      <c r="J463" s="6">
        <f t="shared" si="194"/>
        <v>811.52141504793713</v>
      </c>
      <c r="K463" s="38">
        <f>IF(J463&lt;$B$10*(A462^$K$49*(MAX(K$58:K462)-A462))^(1/(1+$K$49))*($K$49^(1/(1+$K$49))),IF(J463/A463&gt;D$10,IF(MAX(J$58:J462)&lt;0.99*$B$10*(A462^$K$49*(K462-A462))^(1/(1+$K$49))*($K$49^(1/(1+$K$49))),MAX(K$58:K462),((J463/$B$10)^(1+$K$49)/(A463^($K$49)*$K$49))+A463),MAX(K$58:K462)),((J463/$B$10)^(1+$K$49)/(A463^($K$49)*$K$49))+A463)</f>
        <v>1217.1259573205907</v>
      </c>
      <c r="L463" s="33">
        <f>IF(K463&lt;K462,AE462*(MAX(Z$58:Z462)-J462/A462)/(J462/A462/D$10-1)/(1+1*(MAX(Z$58:Z462)-J462/A462)/(J462/A462/D$10-1))+B$3-B$4,AE462*(J463/A463/B$10)/(C$27+J463/A463/B$10))</f>
        <v>-3.866254612861264E-2</v>
      </c>
      <c r="M463" s="45">
        <f t="shared" si="195"/>
        <v>-1.6013189316001594E-2</v>
      </c>
      <c r="N463" s="46">
        <f t="shared" si="196"/>
        <v>1.4564818977740403E-2</v>
      </c>
      <c r="O463" s="37"/>
      <c r="P463" s="37">
        <f t="shared" si="197"/>
        <v>4.6672803650715106E-3</v>
      </c>
      <c r="Q463" s="47">
        <f t="shared" si="178"/>
        <v>-1.4483703382611908E-3</v>
      </c>
      <c r="R463" s="6">
        <f t="shared" si="198"/>
        <v>1.6078158804481271</v>
      </c>
      <c r="S463" s="6">
        <f t="shared" si="179"/>
        <v>1.5919294506464343</v>
      </c>
      <c r="T463" s="6">
        <f t="shared" si="199"/>
        <v>3.1661479788281793E-3</v>
      </c>
      <c r="U463" s="48">
        <f t="shared" si="200"/>
        <v>3.4159799053367801E-2</v>
      </c>
      <c r="V463" s="6">
        <f t="shared" si="201"/>
        <v>3.7539408898605992E-2</v>
      </c>
      <c r="W463" s="6">
        <f t="shared" si="202"/>
        <v>3.8594791558215387E-2</v>
      </c>
      <c r="X463" s="30">
        <f t="shared" si="180"/>
        <v>1059.1678615959895</v>
      </c>
      <c r="Y463">
        <f t="shared" si="181"/>
        <v>811.52141504793713</v>
      </c>
      <c r="Z463" s="49">
        <f t="shared" si="182"/>
        <v>1.2426521957952861</v>
      </c>
      <c r="AA463" s="46">
        <f t="shared" si="183"/>
        <v>1.64545459686974</v>
      </c>
      <c r="AB463" s="46">
        <f t="shared" si="184"/>
        <v>-3.7638716421612983E-2</v>
      </c>
      <c r="AC463" s="51">
        <f>IF(R$58&gt;=AA$58,B$10,IF(K463&lt;K462,(Z463-D$10)*(1+1.25*(D$10-Z463)/MAX(Z$58:Z463)*B$10)+D$10,B$10))</f>
        <v>1.3370827491589099</v>
      </c>
      <c r="AD463" s="36">
        <f t="shared" si="185"/>
        <v>1.0830983145699984</v>
      </c>
      <c r="AE463" s="50">
        <f t="shared" si="186"/>
        <v>-0.28988185569665581</v>
      </c>
      <c r="AF463" s="46">
        <f t="shared" si="187"/>
        <v>3.8594791558215387E-2</v>
      </c>
      <c r="AG463" s="50">
        <f t="shared" si="188"/>
        <v>1059.1678615959895</v>
      </c>
      <c r="AH463" s="6">
        <f t="shared" si="189"/>
        <v>3.1661479788281793E-3</v>
      </c>
      <c r="AI463" s="6"/>
      <c r="AJ463" s="6"/>
    </row>
    <row r="464" spans="1:36">
      <c r="A464" s="6">
        <f>IF(J463/A463&lt;=0.99*$B$10,IF(A463&gt;A462,IF(D$5&gt;0,$A463+($D$7-$D$3)/401,IF(J463/A463&gt;1.01*D$10,A463-($D$7-$D$3)/401,A463)),IF(D$5&lt;0,$A463+($D$7-$D$3)/401,IF(J463/A463&gt;1.01*D$10,A463-($D$7-$D$3)/401,A463))),IF(K463&gt;$B$6,IF(B$10&gt;D$10,IF(J463/A463&gt;1.01*D$10,A463-($D$7-$D$3)/401,A463),A463),IF(MAX(J$58:J463)&lt;0.99*$B$10*(A463^$K$49*(K463-A463))^(1/(1+$K$49))*($K$49^(1/(1+$K$49))),$A463+($D$7-$D$3)/401,IF(J463/A463&gt;1.01*$D$10,$A463-($D$7-$D$3)/401,A463))))</f>
        <v>653.92877182044197</v>
      </c>
      <c r="B464" s="6">
        <f t="shared" si="174"/>
        <v>1061.786315461326</v>
      </c>
      <c r="C464" s="6">
        <f t="shared" si="190"/>
        <v>0.53789728286084937</v>
      </c>
      <c r="D464" s="6">
        <f t="shared" si="191"/>
        <v>14586.36146691093</v>
      </c>
      <c r="E464" s="33">
        <f t="shared" si="175"/>
        <v>1.7994778471681006E-2</v>
      </c>
      <c r="F464" s="6">
        <f t="shared" si="176"/>
        <v>99577.310121434464</v>
      </c>
      <c r="G464" s="6">
        <f t="shared" si="177"/>
        <v>5763031.531795457</v>
      </c>
      <c r="H464" s="33">
        <f t="shared" si="192"/>
        <v>4.0558749020523132E-3</v>
      </c>
      <c r="I464" s="33">
        <f t="shared" si="193"/>
        <v>1.0446772782416183E-3</v>
      </c>
      <c r="J464" s="6">
        <f t="shared" si="194"/>
        <v>813.21965796537427</v>
      </c>
      <c r="K464" s="38">
        <f>IF(J464&lt;$B$10*(A463^$K$49*(MAX(K$58:K463)-A463))^(1/(1+$K$49))*($K$49^(1/(1+$K$49))),IF(J464/A464&gt;D$10,IF(MAX(J$58:J463)&lt;0.99*$B$10*(A463^$K$49*(K463-A463))^(1/(1+$K$49))*($K$49^(1/(1+$K$49))),MAX(K$58:K463),((J464/$B$10)^(1+$K$49)/(A464^($K$49)*$K$49))+A464),MAX(K$58:K463)),((J464/$B$10)^(1+$K$49)/(A464^($K$49)*$K$49))+A464)</f>
        <v>1219.6060300514634</v>
      </c>
      <c r="L464" s="33">
        <f>IF(K464&lt;K463,AE463*(MAX(Z$58:Z463)-J463/A463)/(J463/A463/D$10-1)/(1+1*(MAX(Z$58:Z463)-J463/A463)/(J463/A463/D$10-1))+B$3-B$4,AE463*(J464/A464/B$10)/(C$27+J464/A464/B$10))</f>
        <v>-3.8904700670278507E-2</v>
      </c>
      <c r="M464" s="45">
        <f t="shared" si="195"/>
        <v>-1.6092382668192271E-2</v>
      </c>
      <c r="N464" s="46">
        <f t="shared" si="196"/>
        <v>1.4585988935318621E-2</v>
      </c>
      <c r="O464" s="37"/>
      <c r="P464" s="37">
        <f t="shared" si="197"/>
        <v>4.6752940895286579E-3</v>
      </c>
      <c r="Q464" s="47">
        <f t="shared" si="178"/>
        <v>-1.5063937328736506E-3</v>
      </c>
      <c r="R464" s="6">
        <f t="shared" si="198"/>
        <v>1.6078962867899786</v>
      </c>
      <c r="S464" s="6">
        <f t="shared" si="179"/>
        <v>1.5920077554148548</v>
      </c>
      <c r="T464" s="6">
        <f t="shared" si="199"/>
        <v>3.1169593867151771E-3</v>
      </c>
      <c r="U464" s="48">
        <f t="shared" si="200"/>
        <v>3.4378031397572249E-2</v>
      </c>
      <c r="V464" s="6">
        <f t="shared" si="201"/>
        <v>3.7759359055941563E-2</v>
      </c>
      <c r="W464" s="6">
        <f t="shared" si="202"/>
        <v>3.8798345518179955E-2</v>
      </c>
      <c r="X464" s="30">
        <f t="shared" si="180"/>
        <v>1061.786315461326</v>
      </c>
      <c r="Y464">
        <f t="shared" si="181"/>
        <v>813.21965796537427</v>
      </c>
      <c r="Z464" s="49">
        <f t="shared" si="182"/>
        <v>1.2435905759299897</v>
      </c>
      <c r="AA464" s="46">
        <f t="shared" si="183"/>
        <v>1.6454185549251454</v>
      </c>
      <c r="AB464" s="46">
        <f t="shared" si="184"/>
        <v>-3.7522268135166792E-2</v>
      </c>
      <c r="AC464" s="51">
        <f>IF(R$58&gt;=AA$58,B$10,IF(K464&lt;K463,(Z464-D$10)*(1+1.25*(D$10-Z464)/MAX(Z$58:Z464)*B$10)+D$10,B$10))</f>
        <v>1.3370827491589099</v>
      </c>
      <c r="AD464" s="36">
        <f t="shared" si="185"/>
        <v>1.0823474870150271</v>
      </c>
      <c r="AE464" s="50">
        <f t="shared" si="186"/>
        <v>-0.2915134218825905</v>
      </c>
      <c r="AF464" s="46">
        <f t="shared" si="187"/>
        <v>3.8798345518179955E-2</v>
      </c>
      <c r="AG464" s="50">
        <f t="shared" si="188"/>
        <v>1061.786315461326</v>
      </c>
      <c r="AH464" s="6">
        <f t="shared" si="189"/>
        <v>3.1169593867151771E-3</v>
      </c>
      <c r="AI464" s="6"/>
      <c r="AJ464" s="6"/>
    </row>
    <row r="465" spans="1:36">
      <c r="A465" s="6">
        <f>IF(J464/A464&lt;=0.99*$B$10,IF(A464&gt;A463,IF(D$5&gt;0,$A464+($D$7-$D$3)/401,IF(J464/A464&gt;1.01*D$10,A464-($D$7-$D$3)/401,A464)),IF(D$5&lt;0,$A464+($D$7-$D$3)/401,IF(J464/A464&gt;1.01*D$10,A464-($D$7-$D$3)/401,A464))),IF(K464&gt;$B$6,IF(B$10&gt;D$10,IF(J464/A464&gt;1.01*D$10,A464-($D$7-$D$3)/401,A464),A464),IF(MAX(J$58:J464)&lt;0.99*$B$10*(A464^$K$49*(K464-A464))^(1/(1+$K$49))*($K$49^(1/(1+$K$49))),$A464+($D$7-$D$3)/401,IF(J464/A464&gt;1.01*$D$10,$A464-($D$7-$D$3)/401,A464))))</f>
        <v>654.80158977555413</v>
      </c>
      <c r="B465" s="6">
        <f t="shared" si="174"/>
        <v>1064.4047693266625</v>
      </c>
      <c r="C465" s="6">
        <f t="shared" si="190"/>
        <v>0.53833846201124735</v>
      </c>
      <c r="D465" s="6">
        <f t="shared" si="191"/>
        <v>14639.217568250197</v>
      </c>
      <c r="E465" s="33">
        <f t="shared" si="175"/>
        <v>1.799388643240199E-2</v>
      </c>
      <c r="F465" s="6">
        <f t="shared" si="176"/>
        <v>99710.130245038497</v>
      </c>
      <c r="G465" s="6">
        <f t="shared" si="177"/>
        <v>5769703.3522443362</v>
      </c>
      <c r="H465" s="33">
        <f t="shared" si="192"/>
        <v>4.0615585023125421E-3</v>
      </c>
      <c r="I465" s="33">
        <f t="shared" si="193"/>
        <v>1.0477344713784626E-3</v>
      </c>
      <c r="J465" s="6">
        <f t="shared" si="194"/>
        <v>814.91753084253151</v>
      </c>
      <c r="K465" s="38">
        <f>IF(J465&lt;$B$10*(A464^$K$49*(MAX(K$58:K464)-A464))^(1/(1+$K$49))*($K$49^(1/(1+$K$49))),IF(J465/A465&gt;D$10,IF(MAX(J$58:J464)&lt;0.99*$B$10*(A464^$K$49*(K464-A464))^(1/(1+$K$49))*($K$49^(1/(1+$K$49))),MAX(K$58:K464),((J465/$B$10)^(1+$K$49)/(A465^($K$49)*$K$49))+A465),MAX(K$58:K464)),((J465/$B$10)^(1+$K$49)/(A465^($K$49)*$K$49))+A465)</f>
        <v>1222.0862300476465</v>
      </c>
      <c r="L465" s="33">
        <f>IF(K465&lt;K464,AE464*(MAX(Z$58:Z464)-J464/A464)/(J464/A464/D$10-1)/(1+1*(MAX(Z$58:Z464)-J464/A464)/(J464/A464/D$10-1))+B$3-B$4,AE464*(J465/A465/B$10)/(C$27+J465/A465/B$10))</f>
        <v>-3.9149144738489794E-2</v>
      </c>
      <c r="M465" s="45">
        <f t="shared" si="195"/>
        <v>-1.6171915793818045E-2</v>
      </c>
      <c r="N465" s="46">
        <f t="shared" si="196"/>
        <v>1.4607116970478347E-2</v>
      </c>
      <c r="O465" s="37"/>
      <c r="P465" s="37">
        <f t="shared" si="197"/>
        <v>4.6832971249656701E-3</v>
      </c>
      <c r="Q465" s="47">
        <f t="shared" si="178"/>
        <v>-1.5647988233396977E-3</v>
      </c>
      <c r="R465" s="6">
        <f t="shared" si="198"/>
        <v>1.6079773280671064</v>
      </c>
      <c r="S465" s="6">
        <f t="shared" si="179"/>
        <v>1.5920866785233041</v>
      </c>
      <c r="T465" s="6">
        <f t="shared" si="199"/>
        <v>3.0673848113521997E-3</v>
      </c>
      <c r="U465" s="48">
        <f t="shared" si="200"/>
        <v>3.4598118212032007E-2</v>
      </c>
      <c r="V465" s="6">
        <f t="shared" si="201"/>
        <v>3.7981121795576452E-2</v>
      </c>
      <c r="W465" s="6">
        <f t="shared" si="202"/>
        <v>3.9003583399360518E-2</v>
      </c>
      <c r="X465" s="30">
        <f t="shared" si="180"/>
        <v>1064.4047693266625</v>
      </c>
      <c r="Y465">
        <f t="shared" si="181"/>
        <v>814.91753084253151</v>
      </c>
      <c r="Z465" s="49">
        <f t="shared" si="182"/>
        <v>1.2445258893184119</v>
      </c>
      <c r="AA465" s="46">
        <f t="shared" si="183"/>
        <v>1.6453825618426074</v>
      </c>
      <c r="AB465" s="46">
        <f t="shared" si="184"/>
        <v>-3.740523377550109E-2</v>
      </c>
      <c r="AC465" s="51">
        <f>IF(R$58&gt;=AA$58,B$10,IF(K465&lt;K464,(Z465-D$10)*(1+1.25*(D$10-Z465)/MAX(Z$58:Z465)*B$10)+D$10,B$10))</f>
        <v>1.3370827491589099</v>
      </c>
      <c r="AD465" s="36">
        <f t="shared" si="185"/>
        <v>1.081599595242172</v>
      </c>
      <c r="AE465" s="50">
        <f t="shared" si="186"/>
        <v>-0.29316086108106409</v>
      </c>
      <c r="AF465" s="46">
        <f t="shared" si="187"/>
        <v>3.9003583399360518E-2</v>
      </c>
      <c r="AG465" s="50">
        <f t="shared" si="188"/>
        <v>1064.4047693266625</v>
      </c>
      <c r="AH465" s="6">
        <f t="shared" si="189"/>
        <v>3.0673848113521997E-3</v>
      </c>
      <c r="AI465" s="6"/>
      <c r="AJ465" s="6"/>
    </row>
    <row r="466" spans="1:36">
      <c r="A466" s="6">
        <f>IF(J465/A465&lt;=0.99*$B$10,IF(A465&gt;A464,IF(D$5&gt;0,$A465+($D$7-$D$3)/401,IF(J465/A465&gt;1.01*D$10,A465-($D$7-$D$3)/401,A465)),IF(D$5&lt;0,$A465+($D$7-$D$3)/401,IF(J465/A465&gt;1.01*D$10,A465-($D$7-$D$3)/401,A465))),IF(K465&gt;$B$6,IF(B$10&gt;D$10,IF(J465/A465&gt;1.01*D$10,A465-($D$7-$D$3)/401,A465),A465),IF(MAX(J$58:J465)&lt;0.99*$B$10*(A465^$K$49*(K465-A465))^(1/(1+$K$49))*($K$49^(1/(1+$K$49))),$A465+($D$7-$D$3)/401,IF(J465/A465&gt;1.01*$D$10,$A465-($D$7-$D$3)/401,A465))))</f>
        <v>655.6744077306663</v>
      </c>
      <c r="B466" s="6">
        <f t="shared" si="174"/>
        <v>1067.023223191999</v>
      </c>
      <c r="C466" s="6">
        <f t="shared" si="190"/>
        <v>0.53877778000829024</v>
      </c>
      <c r="D466" s="6">
        <f t="shared" si="191"/>
        <v>14692.096265880235</v>
      </c>
      <c r="E466" s="33">
        <f t="shared" si="175"/>
        <v>1.799298743631586E-2</v>
      </c>
      <c r="F466" s="6">
        <f t="shared" si="176"/>
        <v>99842.950368642516</v>
      </c>
      <c r="G466" s="6">
        <f t="shared" si="177"/>
        <v>5776375.1726932134</v>
      </c>
      <c r="H466" s="33">
        <f t="shared" si="192"/>
        <v>4.0672333028534012E-3</v>
      </c>
      <c r="I466" s="33">
        <f t="shared" si="193"/>
        <v>1.0507894347738492E-3</v>
      </c>
      <c r="J466" s="6">
        <f t="shared" si="194"/>
        <v>816.61503614566254</v>
      </c>
      <c r="K466" s="38">
        <f>IF(J466&lt;$B$10*(A465^$K$49*(MAX(K$58:K465)-A465))^(1/(1+$K$49))*($K$49^(1/(1+$K$49))),IF(J466/A466&gt;D$10,IF(MAX(J$58:J465)&lt;0.99*$B$10*(A465^$K$49*(K465-A465))^(1/(1+$K$49))*($K$49^(1/(1+$K$49))),MAX(K$58:K465),((J466/$B$10)^(1+$K$49)/(A466^($K$49)*$K$49))+A466),MAX(K$58:K465)),((J466/$B$10)^(1+$K$49)/(A466^($K$49)*$K$49))+A466)</f>
        <v>1224.566557021232</v>
      </c>
      <c r="L466" s="33">
        <f>IF(K466&lt;K465,AE465*(MAX(Z$58:Z465)-J465/A465)/(J465/A465/D$10-1)/(1+1*(MAX(Z$58:Z465)-J465/A465)/(J465/A465/D$10-1))+B$3-B$4,AE465*(J466/A466/B$10)/(C$27+J466/A466/B$10))</f>
        <v>-3.9395918320870062E-2</v>
      </c>
      <c r="M466" s="45">
        <f t="shared" si="195"/>
        <v>-1.6251792071626543E-2</v>
      </c>
      <c r="N466" s="46">
        <f t="shared" si="196"/>
        <v>1.4628203248565392E-2</v>
      </c>
      <c r="O466" s="37"/>
      <c r="P466" s="37">
        <f t="shared" si="197"/>
        <v>4.691289499859432E-3</v>
      </c>
      <c r="Q466" s="47">
        <f t="shared" si="178"/>
        <v>-1.6235888230611509E-3</v>
      </c>
      <c r="R466" s="6">
        <f t="shared" si="198"/>
        <v>1.6080590094961489</v>
      </c>
      <c r="S466" s="6">
        <f t="shared" si="179"/>
        <v>1.5921662250520745</v>
      </c>
      <c r="T466" s="6">
        <f t="shared" si="199"/>
        <v>3.0174211191465821E-3</v>
      </c>
      <c r="U466" s="48">
        <f t="shared" si="200"/>
        <v>3.4820091021171763E-2</v>
      </c>
      <c r="V466" s="6">
        <f t="shared" si="201"/>
        <v>3.8204728110686259E-2</v>
      </c>
      <c r="W466" s="6">
        <f t="shared" si="202"/>
        <v>3.9210535150401786E-2</v>
      </c>
      <c r="X466" s="30">
        <f t="shared" si="180"/>
        <v>1067.023223191999</v>
      </c>
      <c r="Y466">
        <f t="shared" si="181"/>
        <v>816.61503614566254</v>
      </c>
      <c r="Z466" s="49">
        <f t="shared" si="182"/>
        <v>1.2454581519690888</v>
      </c>
      <c r="AA466" s="46">
        <f t="shared" si="183"/>
        <v>1.6453466174908848</v>
      </c>
      <c r="AB466" s="46">
        <f t="shared" si="184"/>
        <v>-3.7287607994735961E-2</v>
      </c>
      <c r="AC466" s="51">
        <f>IF(R$58&gt;=AA$58,B$10,IF(K466&lt;K465,(Z466-D$10)*(1+1.25*(D$10-Z466)/MAX(Z$58:Z466)*B$10)+D$10,B$10))</f>
        <v>1.3370827491589099</v>
      </c>
      <c r="AD466" s="36">
        <f t="shared" si="185"/>
        <v>1.0808546218985953</v>
      </c>
      <c r="AE466" s="50">
        <f t="shared" si="186"/>
        <v>-0.29482445477468466</v>
      </c>
      <c r="AF466" s="46">
        <f t="shared" si="187"/>
        <v>3.9210535150401786E-2</v>
      </c>
      <c r="AG466" s="50">
        <f t="shared" si="188"/>
        <v>1067.023223191999</v>
      </c>
      <c r="AH466" s="6">
        <f t="shared" si="189"/>
        <v>3.0174211191465821E-3</v>
      </c>
      <c r="AI466" s="6"/>
      <c r="AJ466" s="6"/>
    </row>
    <row r="467" spans="1:36">
      <c r="A467" s="6">
        <f>IF(J466/A466&lt;=0.99*$B$10,IF(A466&gt;A465,IF(D$5&gt;0,$A466+($D$7-$D$3)/401,IF(J466/A466&gt;1.01*D$10,A466-($D$7-$D$3)/401,A466)),IF(D$5&lt;0,$A466+($D$7-$D$3)/401,IF(J466/A466&gt;1.01*D$10,A466-($D$7-$D$3)/401,A466))),IF(K466&gt;$B$6,IF(B$10&gt;D$10,IF(J466/A466&gt;1.01*D$10,A466-($D$7-$D$3)/401,A466),A466),IF(MAX(J$58:J466)&lt;0.99*$B$10*(A466^$K$49*(K466-A466))^(1/(1+$K$49))*($K$49^(1/(1+$K$49))),$A466+($D$7-$D$3)/401,IF(J466/A466&gt;1.01*$D$10,$A466-($D$7-$D$3)/401,A466))))</f>
        <v>656.54722568577847</v>
      </c>
      <c r="B467" s="6">
        <f t="shared" si="174"/>
        <v>1069.6416770573355</v>
      </c>
      <c r="C467" s="6">
        <f t="shared" si="190"/>
        <v>0.53921524984006042</v>
      </c>
      <c r="D467" s="6">
        <f t="shared" si="191"/>
        <v>14744.997448191494</v>
      </c>
      <c r="E467" s="33">
        <f t="shared" si="175"/>
        <v>1.7992081426959527E-2</v>
      </c>
      <c r="F467" s="6">
        <f t="shared" si="176"/>
        <v>99975.770492246549</v>
      </c>
      <c r="G467" s="6">
        <f t="shared" si="177"/>
        <v>5783046.9931420907</v>
      </c>
      <c r="H467" s="33">
        <f t="shared" si="192"/>
        <v>4.07289933526493E-3</v>
      </c>
      <c r="I467" s="33">
        <f t="shared" si="193"/>
        <v>1.0538421671379876E-3</v>
      </c>
      <c r="J467" s="6">
        <f t="shared" si="194"/>
        <v>818.31217632421669</v>
      </c>
      <c r="K467" s="38">
        <f>IF(J467&lt;$B$10*(A466^$K$49*(MAX(K$58:K466)-A466))^(1/(1+$K$49))*($K$49^(1/(1+$K$49))),IF(J467/A467&gt;D$10,IF(MAX(J$58:J466)&lt;0.99*$B$10*(A466^$K$49*(K466-A466))^(1/(1+$K$49))*($K$49^(1/(1+$K$49))),MAX(K$58:K466),((J467/$B$10)^(1+$K$49)/(A467^($K$49)*$K$49))+A467),MAX(K$58:K466)),((J467/$B$10)^(1+$K$49)/(A467^($K$49)*$K$49))+A467)</f>
        <v>1227.0470106916382</v>
      </c>
      <c r="L467" s="33">
        <f>IF(K467&lt;K466,AE466*(MAX(Z$58:Z466)-J466/A466)/(J466/A466/D$10-1)/(1+1*(MAX(Z$58:Z466)-J466/A466)/(J466/A466/D$10-1))+B$3-B$4,AE466*(J467/A467/B$10)/(C$27+J467/A467/B$10))</f>
        <v>-3.9645062409654042E-2</v>
      </c>
      <c r="M467" s="45">
        <f t="shared" si="195"/>
        <v>-1.6332014943503736E-2</v>
      </c>
      <c r="N467" s="46">
        <f t="shared" si="196"/>
        <v>1.4649247934001922E-2</v>
      </c>
      <c r="O467" s="37"/>
      <c r="P467" s="37">
        <f t="shared" si="197"/>
        <v>4.6992712425731817E-3</v>
      </c>
      <c r="Q467" s="47">
        <f t="shared" si="178"/>
        <v>-1.6827670095018142E-3</v>
      </c>
      <c r="R467" s="6">
        <f t="shared" si="198"/>
        <v>1.608141336398738</v>
      </c>
      <c r="S467" s="6">
        <f t="shared" si="179"/>
        <v>1.5922464001837064</v>
      </c>
      <c r="T467" s="6">
        <f t="shared" si="199"/>
        <v>2.9670651133662678E-3</v>
      </c>
      <c r="U467" s="48">
        <f t="shared" si="200"/>
        <v>3.5043982166911333E-2</v>
      </c>
      <c r="V467" s="6">
        <f t="shared" si="201"/>
        <v>3.8430209797190036E-2</v>
      </c>
      <c r="W467" s="6">
        <f t="shared" si="202"/>
        <v>3.941923150164546E-2</v>
      </c>
      <c r="X467" s="30">
        <f t="shared" si="180"/>
        <v>1069.6416770573355</v>
      </c>
      <c r="Y467">
        <f t="shared" si="181"/>
        <v>818.31217632421669</v>
      </c>
      <c r="Z467" s="49">
        <f t="shared" si="182"/>
        <v>1.2463873797798339</v>
      </c>
      <c r="AA467" s="46">
        <f t="shared" si="183"/>
        <v>1.6453107217392631</v>
      </c>
      <c r="AB467" s="46">
        <f t="shared" si="184"/>
        <v>-3.7169385340525052E-2</v>
      </c>
      <c r="AC467" s="51">
        <f>IF(R$58&gt;=AA$58,B$10,IF(K467&lt;K466,(Z467-D$10)*(1+1.25*(D$10-Z467)/MAX(Z$58:Z467)*B$10)+D$10,B$10))</f>
        <v>1.3370827491589099</v>
      </c>
      <c r="AD467" s="36">
        <f t="shared" si="185"/>
        <v>1.0801125497628565</v>
      </c>
      <c r="AE467" s="50">
        <f t="shared" si="186"/>
        <v>-0.29650449159067543</v>
      </c>
      <c r="AF467" s="46">
        <f t="shared" si="187"/>
        <v>3.941923150164546E-2</v>
      </c>
      <c r="AG467" s="50">
        <f t="shared" si="188"/>
        <v>1069.6416770573355</v>
      </c>
      <c r="AH467" s="6">
        <f t="shared" si="189"/>
        <v>2.9670651133662678E-3</v>
      </c>
      <c r="AI467" s="6"/>
      <c r="AJ467" s="6"/>
    </row>
    <row r="468" spans="1:36">
      <c r="A468" s="6">
        <f>IF(J467/A467&lt;=0.99*$B$10,IF(A467&gt;A466,IF(D$5&gt;0,$A467+($D$7-$D$3)/401,IF(J467/A467&gt;1.01*D$10,A467-($D$7-$D$3)/401,A467)),IF(D$5&lt;0,$A467+($D$7-$D$3)/401,IF(J467/A467&gt;1.01*D$10,A467-($D$7-$D$3)/401,A467))),IF(K467&gt;$B$6,IF(B$10&gt;D$10,IF(J467/A467&gt;1.01*D$10,A467-($D$7-$D$3)/401,A467),A467),IF(MAX(J$58:J467)&lt;0.99*$B$10*(A467^$K$49*(K467-A467))^(1/(1+$K$49))*($K$49^(1/(1+$K$49))),$A467+($D$7-$D$3)/401,IF(J467/A467&gt;1.01*$D$10,$A467-($D$7-$D$3)/401,A467))))</f>
        <v>657.42004364089064</v>
      </c>
      <c r="B468" s="6">
        <f t="shared" si="174"/>
        <v>1072.260130922672</v>
      </c>
      <c r="C468" s="6">
        <f t="shared" si="190"/>
        <v>0.53965088437646269</v>
      </c>
      <c r="D468" s="6">
        <f t="shared" si="191"/>
        <v>14797.921004648832</v>
      </c>
      <c r="E468" s="33">
        <f t="shared" si="175"/>
        <v>1.7991168346725539E-2</v>
      </c>
      <c r="F468" s="6">
        <f t="shared" si="176"/>
        <v>100108.59061585057</v>
      </c>
      <c r="G468" s="6">
        <f t="shared" si="177"/>
        <v>5789718.813590968</v>
      </c>
      <c r="H468" s="33">
        <f t="shared" si="192"/>
        <v>4.0785566309560241E-3</v>
      </c>
      <c r="I468" s="33">
        <f t="shared" si="193"/>
        <v>1.05689266724748E-3</v>
      </c>
      <c r="J468" s="6">
        <f t="shared" si="194"/>
        <v>820.00895381107546</v>
      </c>
      <c r="K468" s="38">
        <f>IF(J468&lt;$B$10*(A467^$K$49*(MAX(K$58:K467)-A467))^(1/(1+$K$49))*($K$49^(1/(1+$K$49))),IF(J468/A468&gt;D$10,IF(MAX(J$58:J467)&lt;0.99*$B$10*(A467^$K$49*(K467-A467))^(1/(1+$K$49))*($K$49^(1/(1+$K$49))),MAX(K$58:K467),((J468/$B$10)^(1+$K$49)/(A468^($K$49)*$K$49))+A468),MAX(K$58:K467)),((J468/$B$10)^(1+$K$49)/(A468^($K$49)*$K$49))+A468)</f>
        <v>1229.5275907856351</v>
      </c>
      <c r="L468" s="33">
        <f>IF(K468&lt;K467,AE467*(MAX(Z$58:Z467)-J467/A467)/(J467/A467/D$10-1)/(1+1*(MAX(Z$58:Z467)-J467/A467)/(J467/A467/D$10-1))+B$3-B$4,AE467*(J468/A468/B$10)/(C$27+J468/A468/B$10))</f>
        <v>-3.9896619034563534E-2</v>
      </c>
      <c r="M468" s="45">
        <f t="shared" si="195"/>
        <v>-1.6412587916077335E-2</v>
      </c>
      <c r="N468" s="46">
        <f t="shared" si="196"/>
        <v>1.4670251190293877E-2</v>
      </c>
      <c r="O468" s="37"/>
      <c r="P468" s="37">
        <f t="shared" si="197"/>
        <v>4.7072423813571129E-3</v>
      </c>
      <c r="Q468" s="47">
        <f t="shared" si="178"/>
        <v>-1.7423367257834582E-3</v>
      </c>
      <c r="R468" s="6">
        <f t="shared" si="198"/>
        <v>1.6082243142041115</v>
      </c>
      <c r="S468" s="6">
        <f t="shared" si="179"/>
        <v>1.5923272092055347</v>
      </c>
      <c r="T468" s="6">
        <f t="shared" si="199"/>
        <v>2.9163135325688781E-3</v>
      </c>
      <c r="U468" s="48">
        <f t="shared" si="200"/>
        <v>3.5269824837093879E-2</v>
      </c>
      <c r="V468" s="6">
        <f t="shared" si="201"/>
        <v>3.8657599481673702E-2</v>
      </c>
      <c r="W468" s="6">
        <f t="shared" si="202"/>
        <v>3.9629703992529991E-2</v>
      </c>
      <c r="X468" s="30">
        <f t="shared" si="180"/>
        <v>1072.260130922672</v>
      </c>
      <c r="Y468">
        <f t="shared" si="181"/>
        <v>820.00895381107546</v>
      </c>
      <c r="Z468" s="49">
        <f t="shared" si="182"/>
        <v>1.2473135885388329</v>
      </c>
      <c r="AA468" s="46">
        <f t="shared" si="183"/>
        <v>1.6452748744575529</v>
      </c>
      <c r="AB468" s="46">
        <f t="shared" si="184"/>
        <v>-3.7050560253441445E-2</v>
      </c>
      <c r="AC468" s="51">
        <f>IF(R$58&gt;=AA$58,B$10,IF(K468&lt;K467,(Z468-D$10)*(1+1.25*(D$10-Z468)/MAX(Z$58:Z468)*B$10)+D$10,B$10))</f>
        <v>1.3370827491589099</v>
      </c>
      <c r="AD468" s="36">
        <f t="shared" si="185"/>
        <v>1.0793733617436136</v>
      </c>
      <c r="AE468" s="50">
        <f t="shared" si="186"/>
        <v>-0.29820126753677584</v>
      </c>
      <c r="AF468" s="46">
        <f t="shared" si="187"/>
        <v>3.9629703992529991E-2</v>
      </c>
      <c r="AG468" s="50">
        <f t="shared" si="188"/>
        <v>1072.260130922672</v>
      </c>
      <c r="AH468" s="6">
        <f t="shared" si="189"/>
        <v>2.9163135325688781E-3</v>
      </c>
      <c r="AI468" s="6"/>
      <c r="AJ468" s="6"/>
    </row>
    <row r="469" spans="1:36">
      <c r="A469" s="6">
        <f>IF(J468/A468&lt;=0.99*$B$10,IF(A468&gt;A467,IF(D$5&gt;0,$A468+($D$7-$D$3)/401,IF(J468/A468&gt;1.01*D$10,A468-($D$7-$D$3)/401,A468)),IF(D$5&lt;0,$A468+($D$7-$D$3)/401,IF(J468/A468&gt;1.01*D$10,A468-($D$7-$D$3)/401,A468))),IF(K468&gt;$B$6,IF(B$10&gt;D$10,IF(J468/A468&gt;1.01*D$10,A468-($D$7-$D$3)/401,A468),A468),IF(MAX(J$58:J468)&lt;0.99*$B$10*(A468^$K$49*(K468-A468))^(1/(1+$K$49))*($K$49^(1/(1+$K$49))),$A468+($D$7-$D$3)/401,IF(J468/A468&gt;1.01*$D$10,$A468-($D$7-$D$3)/401,A468))))</f>
        <v>658.29286159600281</v>
      </c>
      <c r="B469" s="6">
        <f t="shared" si="174"/>
        <v>1074.8785847880085</v>
      </c>
      <c r="C469" s="6">
        <f t="shared" si="190"/>
        <v>0.54008469637048118</v>
      </c>
      <c r="D469" s="6">
        <f t="shared" si="191"/>
        <v>14850.866825782156</v>
      </c>
      <c r="E469" s="33">
        <f t="shared" si="175"/>
        <v>1.7990248136833475E-2</v>
      </c>
      <c r="F469" s="6">
        <f t="shared" si="176"/>
        <v>100241.41073945459</v>
      </c>
      <c r="G469" s="6">
        <f t="shared" si="177"/>
        <v>5796390.6340398453</v>
      </c>
      <c r="H469" s="33">
        <f t="shared" si="192"/>
        <v>4.0842052211561833E-3</v>
      </c>
      <c r="I469" s="33">
        <f t="shared" si="193"/>
        <v>1.0599409339444761E-3</v>
      </c>
      <c r="J469" s="6">
        <f t="shared" si="194"/>
        <v>821.70537102278877</v>
      </c>
      <c r="K469" s="38">
        <f>IF(J469&lt;$B$10*(A468^$K$49*(MAX(K$58:K468)-A468))^(1/(1+$K$49))*($K$49^(1/(1+$K$49))),IF(J469/A469&gt;D$10,IF(MAX(J$58:J468)&lt;0.99*$B$10*(A468^$K$49*(K468-A468))^(1/(1+$K$49))*($K$49^(1/(1+$K$49))),MAX(K$58:K468),((J469/$B$10)^(1+$K$49)/(A469^($K$49)*$K$49))+A469),MAX(K$58:K468)),((J469/$B$10)^(1+$K$49)/(A469^($K$49)*$K$49))+A469)</f>
        <v>1232.0082970373705</v>
      </c>
      <c r="L469" s="33">
        <f>IF(K469&lt;K468,AE468*(MAX(Z$58:Z468)-J468/A468)/(J468/A468/D$10-1)/(1+1*(MAX(Z$58:Z468)-J468/A468)/(J468/A468/D$10-1))+B$3-B$4,AE468*(J469/A469/B$10)/(C$27+J469/A469/B$10))</f>
        <v>-4.0150631297008778E-2</v>
      </c>
      <c r="M469" s="45">
        <f t="shared" si="195"/>
        <v>-1.6493514562373524E-2</v>
      </c>
      <c r="N469" s="46">
        <f t="shared" si="196"/>
        <v>1.4691213180038309E-2</v>
      </c>
      <c r="O469" s="37"/>
      <c r="P469" s="37">
        <f t="shared" si="197"/>
        <v>4.7152029443489766E-3</v>
      </c>
      <c r="Q469" s="47">
        <f t="shared" si="178"/>
        <v>-1.8023013823352148E-3</v>
      </c>
      <c r="R469" s="6">
        <f t="shared" si="198"/>
        <v>1.6083079484518126</v>
      </c>
      <c r="S469" s="6">
        <f t="shared" si="179"/>
        <v>1.5924086575123153</v>
      </c>
      <c r="T469" s="6">
        <f t="shared" si="199"/>
        <v>2.8651630489812605E-3</v>
      </c>
      <c r="U469" s="48">
        <f t="shared" si="200"/>
        <v>3.5497653095161785E-2</v>
      </c>
      <c r="V469" s="6">
        <f t="shared" si="201"/>
        <v>3.8886930650538824E-2</v>
      </c>
      <c r="W469" s="6">
        <f t="shared" si="202"/>
        <v>3.9841985000199247E-2</v>
      </c>
      <c r="X469" s="30">
        <f t="shared" si="180"/>
        <v>1074.8785847880085</v>
      </c>
      <c r="Y469">
        <f t="shared" si="181"/>
        <v>821.70537102278877</v>
      </c>
      <c r="Z469" s="49">
        <f t="shared" si="182"/>
        <v>1.2482367939257299</v>
      </c>
      <c r="AA469" s="46">
        <f t="shared" si="183"/>
        <v>1.6452390755160846</v>
      </c>
      <c r="AB469" s="46">
        <f t="shared" si="184"/>
        <v>-3.693112706427204E-2</v>
      </c>
      <c r="AC469" s="51">
        <f>IF(R$58&gt;=AA$58,B$10,IF(K469&lt;K468,(Z469-D$10)*(1+1.25*(D$10-Z469)/MAX(Z$58:Z469)*B$10)+D$10,B$10))</f>
        <v>1.3370827491589099</v>
      </c>
      <c r="AD469" s="36">
        <f t="shared" si="185"/>
        <v>1.0786370408783339</v>
      </c>
      <c r="AE469" s="50">
        <f t="shared" si="186"/>
        <v>-0.2999150862467479</v>
      </c>
      <c r="AF469" s="46">
        <f t="shared" si="187"/>
        <v>3.9841985000199247E-2</v>
      </c>
      <c r="AG469" s="50">
        <f t="shared" si="188"/>
        <v>1074.8785847880085</v>
      </c>
      <c r="AH469" s="6">
        <f t="shared" si="189"/>
        <v>2.8651630489812605E-3</v>
      </c>
      <c r="AI469" s="6"/>
      <c r="AJ469" s="6"/>
    </row>
    <row r="470" spans="1:36">
      <c r="A470" s="6">
        <f>IF(J469/A469&lt;=0.99*$B$10,IF(A469&gt;A468,IF(D$5&gt;0,$A469+($D$7-$D$3)/401,IF(J469/A469&gt;1.01*D$10,A469-($D$7-$D$3)/401,A469)),IF(D$5&lt;0,$A469+($D$7-$D$3)/401,IF(J469/A469&gt;1.01*D$10,A469-($D$7-$D$3)/401,A469))),IF(K469&gt;$B$6,IF(B$10&gt;D$10,IF(J469/A469&gt;1.01*D$10,A469-($D$7-$D$3)/401,A469),A469),IF(MAX(J$58:J469)&lt;0.99*$B$10*(A469^$K$49*(K469-A469))^(1/(1+$K$49))*($K$49^(1/(1+$K$49))),$A469+($D$7-$D$3)/401,IF(J469/A469&gt;1.01*$D$10,$A469-($D$7-$D$3)/401,A469))))</f>
        <v>659.16567955111498</v>
      </c>
      <c r="B470" s="6">
        <f t="shared" si="174"/>
        <v>1077.497038653345</v>
      </c>
      <c r="C470" s="6">
        <f t="shared" si="190"/>
        <v>0.54051669845942119</v>
      </c>
      <c r="D470" s="6">
        <f t="shared" si="191"/>
        <v>14903.834803177218</v>
      </c>
      <c r="E470" s="33">
        <f t="shared" si="175"/>
        <v>1.7989320737300283E-2</v>
      </c>
      <c r="F470" s="6">
        <f t="shared" si="176"/>
        <v>100374.23086305862</v>
      </c>
      <c r="G470" s="6">
        <f t="shared" si="177"/>
        <v>5803062.4544887235</v>
      </c>
      <c r="H470" s="33">
        <f t="shared" si="192"/>
        <v>4.0898451369172422E-3</v>
      </c>
      <c r="I470" s="33">
        <f t="shared" si="193"/>
        <v>1.0629869661358427E-3</v>
      </c>
      <c r="J470" s="6">
        <f t="shared" si="194"/>
        <v>823.40143035980952</v>
      </c>
      <c r="K470" s="38">
        <f>IF(J470&lt;$B$10*(A469^$K$49*(MAX(K$58:K469)-A469))^(1/(1+$K$49))*($K$49^(1/(1+$K$49))),IF(J470/A470&gt;D$10,IF(MAX(J$58:J469)&lt;0.99*$B$10*(A469^$K$49*(K469-A469))^(1/(1+$K$49))*($K$49^(1/(1+$K$49))),MAX(K$58:K469),((J470/$B$10)^(1+$K$49)/(A470^($K$49)*$K$49))+A470),MAX(K$58:K469)),((J470/$B$10)^(1+$K$49)/(A470^($K$49)*$K$49))+A470)</f>
        <v>1234.4891291884001</v>
      </c>
      <c r="L470" s="33">
        <f>IF(K470&lt;K469,AE469*(MAX(Z$58:Z469)-J469/A469)/(J469/A469/D$10-1)/(1+1*(MAX(Z$58:Z469)-J469/A469)/(J469/A469/D$10-1))+B$3-B$4,AE469*(J470/A470/B$10)/(C$27+J470/A470/B$10))</f>
        <v>-4.0407143405680822E-2</v>
      </c>
      <c r="M470" s="45">
        <f t="shared" si="195"/>
        <v>-1.6574798523529295E-2</v>
      </c>
      <c r="N470" s="46">
        <f t="shared" si="196"/>
        <v>1.4712134064930686E-2</v>
      </c>
      <c r="O470" s="37"/>
      <c r="P470" s="37">
        <f t="shared" si="197"/>
        <v>4.7231529595746754E-3</v>
      </c>
      <c r="Q470" s="47">
        <f t="shared" si="178"/>
        <v>-1.8626644585986087E-3</v>
      </c>
      <c r="R470" s="6">
        <f t="shared" si="198"/>
        <v>1.6083922447944823</v>
      </c>
      <c r="S470" s="6">
        <f t="shared" si="179"/>
        <v>1.5924907506089472</v>
      </c>
      <c r="T470" s="6">
        <f t="shared" si="199"/>
        <v>2.8136102668203538E-3</v>
      </c>
      <c r="U470" s="48">
        <f t="shared" si="200"/>
        <v>3.5727501911146882E-2</v>
      </c>
      <c r="V470" s="6">
        <f t="shared" si="201"/>
        <v>3.9118237680442397E-2</v>
      </c>
      <c r="W470" s="6">
        <f t="shared" si="202"/>
        <v>4.0056107769382517E-2</v>
      </c>
      <c r="X470" s="30">
        <f t="shared" si="180"/>
        <v>1077.497038653345</v>
      </c>
      <c r="Y470">
        <f t="shared" si="181"/>
        <v>823.40143035980952</v>
      </c>
      <c r="Z470" s="49">
        <f t="shared" si="182"/>
        <v>1.2491570115127011</v>
      </c>
      <c r="AA470" s="46">
        <f t="shared" si="183"/>
        <v>1.6452033247857072</v>
      </c>
      <c r="AB470" s="46">
        <f t="shared" si="184"/>
        <v>-3.6811079991224904E-2</v>
      </c>
      <c r="AC470" s="51">
        <f>IF(R$58&gt;=AA$58,B$10,IF(K470&lt;K469,(Z470-D$10)*(1+1.25*(D$10-Z470)/MAX(Z$58:Z470)*B$10)+D$10,B$10))</f>
        <v>1.3370827491589099</v>
      </c>
      <c r="AD470" s="36">
        <f t="shared" si="185"/>
        <v>1.0779035703320223</v>
      </c>
      <c r="AE470" s="50">
        <f t="shared" si="186"/>
        <v>-0.3016462592359736</v>
      </c>
      <c r="AF470" s="46">
        <f t="shared" si="187"/>
        <v>4.0056107769382517E-2</v>
      </c>
      <c r="AG470" s="50">
        <f t="shared" si="188"/>
        <v>1077.497038653345</v>
      </c>
      <c r="AH470" s="6">
        <f t="shared" si="189"/>
        <v>2.8136102668203538E-3</v>
      </c>
      <c r="AI470" s="6"/>
      <c r="AJ470" s="6"/>
    </row>
    <row r="471" spans="1:36">
      <c r="A471" s="6">
        <f>IF(J470/A470&lt;=0.99*$B$10,IF(A470&gt;A469,IF(D$5&gt;0,$A470+($D$7-$D$3)/401,IF(J470/A470&gt;1.01*D$10,A470-($D$7-$D$3)/401,A470)),IF(D$5&lt;0,$A470+($D$7-$D$3)/401,IF(J470/A470&gt;1.01*D$10,A470-($D$7-$D$3)/401,A470))),IF(K470&gt;$B$6,IF(B$10&gt;D$10,IF(J470/A470&gt;1.01*D$10,A470-($D$7-$D$3)/401,A470),A470),IF(MAX(J$58:J470)&lt;0.99*$B$10*(A470^$K$49*(K470-A470))^(1/(1+$K$49))*($K$49^(1/(1+$K$49))),$A470+($D$7-$D$3)/401,IF(J470/A470&gt;1.01*$D$10,$A470-($D$7-$D$3)/401,A470))))</f>
        <v>660.03849750622715</v>
      </c>
      <c r="B471" s="6">
        <f t="shared" si="174"/>
        <v>1080.1154925186815</v>
      </c>
      <c r="C471" s="6">
        <f t="shared" si="190"/>
        <v>0.54094690316613503</v>
      </c>
      <c r="D471" s="6">
        <f t="shared" si="191"/>
        <v>14956.82482946659</v>
      </c>
      <c r="E471" s="33">
        <f t="shared" si="175"/>
        <v>1.7988386086909662E-2</v>
      </c>
      <c r="F471" s="6">
        <f t="shared" si="176"/>
        <v>100507.05098666264</v>
      </c>
      <c r="G471" s="6">
        <f t="shared" si="177"/>
        <v>5809734.274937599</v>
      </c>
      <c r="H471" s="33">
        <f t="shared" si="192"/>
        <v>4.0954764091150845E-3</v>
      </c>
      <c r="I471" s="33">
        <f t="shared" si="193"/>
        <v>1.0660307627923468E-3</v>
      </c>
      <c r="J471" s="6">
        <f t="shared" si="194"/>
        <v>825.09713420672631</v>
      </c>
      <c r="K471" s="38">
        <f>IF(J471&lt;$B$10*(A470^$K$49*(MAX(K$58:K470)-A470))^(1/(1+$K$49))*($K$49^(1/(1+$K$49))),IF(J471/A471&gt;D$10,IF(MAX(J$58:J470)&lt;0.99*$B$10*(A470^$K$49*(K470-A470))^(1/(1+$K$49))*($K$49^(1/(1+$K$49))),MAX(K$58:K470),((J471/$B$10)^(1+$K$49)/(A471^($K$49)*$K$49))+A471),MAX(K$58:K470)),((J471/$B$10)^(1+$K$49)/(A471^($K$49)*$K$49))+A471)</f>
        <v>1236.9700869877156</v>
      </c>
      <c r="L471" s="33">
        <f>IF(K471&lt;K470,AE470*(MAX(Z$58:Z470)-J470/A470)/(J470/A470/D$10-1)/(1+1*(MAX(Z$58:Z470)-J470/A470)/(J470/A470/D$10-1))+B$3-B$4,AE470*(J471/A471/B$10)/(C$27+J471/A471/B$10))</f>
        <v>-4.0666200713605154E-2</v>
      </c>
      <c r="M471" s="45">
        <f t="shared" si="195"/>
        <v>-1.6656443510562544E-2</v>
      </c>
      <c r="N471" s="46">
        <f t="shared" si="196"/>
        <v>1.4733014005772116E-2</v>
      </c>
      <c r="O471" s="37"/>
      <c r="P471" s="37">
        <f t="shared" si="197"/>
        <v>4.7310924549488556E-3</v>
      </c>
      <c r="Q471" s="47">
        <f t="shared" si="178"/>
        <v>-1.9234295047904273E-3</v>
      </c>
      <c r="R471" s="6">
        <f t="shared" si="198"/>
        <v>1.6084772090007444</v>
      </c>
      <c r="S471" s="6">
        <f t="shared" si="179"/>
        <v>1.5925734941132799</v>
      </c>
      <c r="T471" s="6">
        <f t="shared" si="199"/>
        <v>2.7616517205612669E-3</v>
      </c>
      <c r="U471" s="48">
        <f t="shared" si="200"/>
        <v>3.5959407194045015E-2</v>
      </c>
      <c r="V471" s="6">
        <f t="shared" si="201"/>
        <v>3.9351555870096235E-2</v>
      </c>
      <c r="W471" s="6">
        <f t="shared" si="202"/>
        <v>4.0272106443616659E-2</v>
      </c>
      <c r="X471" s="30">
        <f t="shared" si="180"/>
        <v>1080.1154925186815</v>
      </c>
      <c r="Y471">
        <f t="shared" si="181"/>
        <v>825.09713420672631</v>
      </c>
      <c r="Z471" s="49">
        <f t="shared" si="182"/>
        <v>1.2500742567655183</v>
      </c>
      <c r="AA471" s="46">
        <f t="shared" si="183"/>
        <v>1.6451676221377853</v>
      </c>
      <c r="AB471" s="46">
        <f t="shared" si="184"/>
        <v>-3.6690413137040911E-2</v>
      </c>
      <c r="AC471" s="51">
        <f>IF(R$58&gt;=AA$58,B$10,IF(K471&lt;K470,(Z471-D$10)*(1+1.25*(D$10-Z471)/MAX(Z$58:Z471)*B$10)+D$10,B$10))</f>
        <v>1.3370827491589099</v>
      </c>
      <c r="AD471" s="36">
        <f t="shared" si="185"/>
        <v>1.0771729333959608</v>
      </c>
      <c r="AE471" s="50">
        <f t="shared" si="186"/>
        <v>-0.30339510616760057</v>
      </c>
      <c r="AF471" s="46">
        <f t="shared" si="187"/>
        <v>4.0272106443616659E-2</v>
      </c>
      <c r="AG471" s="50">
        <f t="shared" si="188"/>
        <v>1080.1154925186815</v>
      </c>
      <c r="AH471" s="6">
        <f t="shared" si="189"/>
        <v>2.7616517205612669E-3</v>
      </c>
      <c r="AI471" s="6"/>
      <c r="AJ471" s="6"/>
    </row>
    <row r="472" spans="1:36">
      <c r="A472" s="6">
        <f>IF(J471/A471&lt;=0.99*$B$10,IF(A471&gt;A470,IF(D$5&gt;0,$A471+($D$7-$D$3)/401,IF(J471/A471&gt;1.01*D$10,A471-($D$7-$D$3)/401,A471)),IF(D$5&lt;0,$A471+($D$7-$D$3)/401,IF(J471/A471&gt;1.01*D$10,A471-($D$7-$D$3)/401,A471))),IF(K471&gt;$B$6,IF(B$10&gt;D$10,IF(J471/A471&gt;1.01*D$10,A471-($D$7-$D$3)/401,A471),A471),IF(MAX(J$58:J471)&lt;0.99*$B$10*(A471^$K$49*(K471-A471))^(1/(1+$K$49))*($K$49^(1/(1+$K$49))),$A471+($D$7-$D$3)/401,IF(J471/A471&gt;1.01*$D$10,$A471-($D$7-$D$3)/401,A471))))</f>
        <v>660.91131546133931</v>
      </c>
      <c r="B472" s="6">
        <f t="shared" si="174"/>
        <v>1082.7339463840181</v>
      </c>
      <c r="C472" s="6">
        <f t="shared" si="190"/>
        <v>0.54137532290023727</v>
      </c>
      <c r="D472" s="6">
        <f t="shared" si="191"/>
        <v>15009.836798320748</v>
      </c>
      <c r="E472" s="33">
        <f t="shared" si="175"/>
        <v>1.798744412318037E-2</v>
      </c>
      <c r="F472" s="6">
        <f t="shared" si="176"/>
        <v>100639.87111026667</v>
      </c>
      <c r="G472" s="6">
        <f t="shared" si="177"/>
        <v>5816406.0953864781</v>
      </c>
      <c r="H472" s="33">
        <f t="shared" si="192"/>
        <v>4.1010990684513379E-3</v>
      </c>
      <c r="I472" s="33">
        <f t="shared" si="193"/>
        <v>1.0690723229478513E-3</v>
      </c>
      <c r="J472" s="6">
        <f t="shared" si="194"/>
        <v>826.79248493249463</v>
      </c>
      <c r="K472" s="38">
        <f>IF(J472&lt;$B$10*(A471^$K$49*(MAX(K$58:K471)-A471))^(1/(1+$K$49))*($K$49^(1/(1+$K$49))),IF(J472/A472&gt;D$10,IF(MAX(J$58:J471)&lt;0.99*$B$10*(A471^$K$49*(K471-A471))^(1/(1+$K$49))*($K$49^(1/(1+$K$49))),MAX(K$58:K471),((J472/$B$10)^(1+$K$49)/(A472^($K$49)*$K$49))+A472),MAX(K$58:K471)),((J472/$B$10)^(1+$K$49)/(A472^($K$49)*$K$49))+A472)</f>
        <v>1239.4511701917795</v>
      </c>
      <c r="L472" s="33">
        <f>IF(K472&lt;K471,AE471*(MAX(Z$58:Z471)-J471/A471)/(J471/A471/D$10-1)/(1+1*(MAX(Z$58:Z471)-J471/A471)/(J471/A471/D$10-1))+B$3-B$4,AE471*(J472/A472/B$10)/(C$27+J472/A472/B$10))</f>
        <v>-4.0927849756723006E-2</v>
      </c>
      <c r="M472" s="45">
        <f t="shared" si="195"/>
        <v>-1.6738453306202491E-2</v>
      </c>
      <c r="N472" s="46">
        <f t="shared" si="196"/>
        <v>1.475385316247654E-2</v>
      </c>
      <c r="O472" s="37"/>
      <c r="P472" s="37">
        <f t="shared" si="197"/>
        <v>4.7390214582754969E-3</v>
      </c>
      <c r="Q472" s="47">
        <f t="shared" si="178"/>
        <v>-1.9846001437259508E-3</v>
      </c>
      <c r="R472" s="6">
        <f t="shared" si="198"/>
        <v>1.6085628469581912</v>
      </c>
      <c r="S472" s="6">
        <f t="shared" si="179"/>
        <v>1.5926568937590222</v>
      </c>
      <c r="T472" s="6">
        <f t="shared" si="199"/>
        <v>2.7092838731428543E-3</v>
      </c>
      <c r="U472" s="48">
        <f t="shared" si="200"/>
        <v>3.6193405825650296E-2</v>
      </c>
      <c r="V472" s="6">
        <f t="shared" si="201"/>
        <v>3.9586921473500049E-2</v>
      </c>
      <c r="W472" s="6">
        <f t="shared" si="202"/>
        <v>4.0490016097880999E-2</v>
      </c>
      <c r="X472" s="30">
        <f t="shared" si="180"/>
        <v>1082.7339463840181</v>
      </c>
      <c r="Y472">
        <f t="shared" si="181"/>
        <v>826.79248493249463</v>
      </c>
      <c r="Z472" s="49">
        <f t="shared" si="182"/>
        <v>1.2509885450446017</v>
      </c>
      <c r="AA472" s="46">
        <f t="shared" si="183"/>
        <v>1.6451319674441964</v>
      </c>
      <c r="AB472" s="46">
        <f t="shared" si="184"/>
        <v>-3.6569120486005247E-2</v>
      </c>
      <c r="AC472" s="51">
        <f>IF(R$58&gt;=AA$58,B$10,IF(K472&lt;K471,(Z472-D$10)*(1+1.25*(D$10-Z472)/MAX(Z$58:Z472)*B$10)+D$10,B$10))</f>
        <v>1.3370827491589099</v>
      </c>
      <c r="AD472" s="36">
        <f t="shared" si="185"/>
        <v>1.0764451134864619</v>
      </c>
      <c r="AE472" s="50">
        <f t="shared" si="186"/>
        <v>-0.30516195512979166</v>
      </c>
      <c r="AF472" s="46">
        <f t="shared" si="187"/>
        <v>4.0490016097880999E-2</v>
      </c>
      <c r="AG472" s="50">
        <f t="shared" si="188"/>
        <v>1082.7339463840181</v>
      </c>
      <c r="AH472" s="6">
        <f t="shared" si="189"/>
        <v>2.7092838731428543E-3</v>
      </c>
      <c r="AI472" s="6"/>
      <c r="AJ472" s="6"/>
    </row>
    <row r="473" spans="1:36">
      <c r="A473" s="6">
        <f>IF(J472/A472&lt;=0.99*$B$10,IF(A472&gt;A471,IF(D$5&gt;0,$A472+($D$7-$D$3)/401,IF(J472/A472&gt;1.01*D$10,A472-($D$7-$D$3)/401,A472)),IF(D$5&lt;0,$A472+($D$7-$D$3)/401,IF(J472/A472&gt;1.01*D$10,A472-($D$7-$D$3)/401,A472))),IF(K472&gt;$B$6,IF(B$10&gt;D$10,IF(J472/A472&gt;1.01*D$10,A472-($D$7-$D$3)/401,A472),A472),IF(MAX(J$58:J472)&lt;0.99*$B$10*(A472^$K$49*(K472-A472))^(1/(1+$K$49))*($K$49^(1/(1+$K$49))),$A472+($D$7-$D$3)/401,IF(J472/A472&gt;1.01*$D$10,$A472-($D$7-$D$3)/401,A472))))</f>
        <v>661.78413341645148</v>
      </c>
      <c r="B473" s="6">
        <f t="shared" si="174"/>
        <v>1085.3524002493546</v>
      </c>
      <c r="C473" s="6">
        <f t="shared" si="190"/>
        <v>0.54180196995930274</v>
      </c>
      <c r="D473" s="6">
        <f t="shared" si="191"/>
        <v>15062.870604439415</v>
      </c>
      <c r="E473" s="33">
        <f t="shared" si="175"/>
        <v>1.7986494782333471E-2</v>
      </c>
      <c r="F473" s="6">
        <f t="shared" si="176"/>
        <v>100772.69123387069</v>
      </c>
      <c r="G473" s="6">
        <f t="shared" si="177"/>
        <v>5823077.9158353554</v>
      </c>
      <c r="H473" s="33">
        <f t="shared" si="192"/>
        <v>4.1067131454550617E-3</v>
      </c>
      <c r="I473" s="33">
        <f t="shared" si="193"/>
        <v>1.0721116456985291E-3</v>
      </c>
      <c r="J473" s="6">
        <f t="shared" si="194"/>
        <v>828.48748489066827</v>
      </c>
      <c r="K473" s="38">
        <f>IF(J473&lt;$B$10*(A472^$K$49*(MAX(K$58:K472)-A472))^(1/(1+$K$49))*($K$49^(1/(1+$K$49))),IF(J473/A473&gt;D$10,IF(MAX(J$58:J472)&lt;0.99*$B$10*(A472^$K$49*(K472-A472))^(1/(1+$K$49))*($K$49^(1/(1+$K$49))),MAX(K$58:K472),((J473/$B$10)^(1+$K$49)/(A473^($K$49)*$K$49))+A473),MAX(K$58:K472)),((J473/$B$10)^(1+$K$49)/(A473^($K$49)*$K$49))+A473)</f>
        <v>1241.9323785645611</v>
      </c>
      <c r="L473" s="33">
        <f>IF(K473&lt;K472,AE472*(MAX(Z$58:Z472)-J472/A472)/(J472/A472/D$10-1)/(1+1*(MAX(Z$58:Z472)-J472/A472)/(J472/A472/D$10-1))+B$3-B$4,AE472*(J473/A473/B$10)/(C$27+J473/A473/B$10))</f>
        <v>-4.1192138294080527E-2</v>
      </c>
      <c r="M473" s="45">
        <f t="shared" si="195"/>
        <v>-1.6820831766782899E-2</v>
      </c>
      <c r="N473" s="46">
        <f t="shared" si="196"/>
        <v>1.4774651694077882E-2</v>
      </c>
      <c r="O473" s="37"/>
      <c r="P473" s="37">
        <f t="shared" si="197"/>
        <v>4.7469399972484951E-3</v>
      </c>
      <c r="Q473" s="47">
        <f t="shared" si="178"/>
        <v>-2.0461800727050172E-3</v>
      </c>
      <c r="R473" s="6">
        <f t="shared" si="198"/>
        <v>1.6086491646764711</v>
      </c>
      <c r="S473" s="6">
        <f t="shared" si="179"/>
        <v>1.592740955398749</v>
      </c>
      <c r="T473" s="6">
        <f t="shared" si="199"/>
        <v>2.6565031141129246E-3</v>
      </c>
      <c r="U473" s="48">
        <f t="shared" si="200"/>
        <v>3.6429535695928709E-2</v>
      </c>
      <c r="V473" s="6">
        <f t="shared" si="201"/>
        <v>3.9824371734686483E-2</v>
      </c>
      <c r="W473" s="6">
        <f t="shared" si="202"/>
        <v>4.0709872772724122E-2</v>
      </c>
      <c r="X473" s="30">
        <f t="shared" si="180"/>
        <v>1085.3524002493546</v>
      </c>
      <c r="Y473">
        <f t="shared" si="181"/>
        <v>828.48748489066827</v>
      </c>
      <c r="Z473" s="49">
        <f t="shared" si="182"/>
        <v>1.2518998916060635</v>
      </c>
      <c r="AA473" s="46">
        <f t="shared" si="183"/>
        <v>1.6450963605773274</v>
      </c>
      <c r="AB473" s="46">
        <f t="shared" si="184"/>
        <v>-3.6447195900856322E-2</v>
      </c>
      <c r="AC473" s="51">
        <f>IF(R$58&gt;=AA$58,B$10,IF(K473&lt;K472,(Z473-D$10)*(1+1.25*(D$10-Z473)/MAX(Z$58:Z473)*B$10)+D$10,B$10))</f>
        <v>1.3370827491589099</v>
      </c>
      <c r="AD473" s="36">
        <f t="shared" si="185"/>
        <v>1.0757200941436327</v>
      </c>
      <c r="AE473" s="50">
        <f t="shared" si="186"/>
        <v>-0.30694714292460895</v>
      </c>
      <c r="AF473" s="46">
        <f t="shared" si="187"/>
        <v>4.0709872772724122E-2</v>
      </c>
      <c r="AG473" s="50">
        <f t="shared" si="188"/>
        <v>1085.3524002493546</v>
      </c>
      <c r="AH473" s="6">
        <f t="shared" si="189"/>
        <v>2.6565031141129246E-3</v>
      </c>
      <c r="AI473" s="6"/>
      <c r="AJ473" s="6"/>
    </row>
    <row r="474" spans="1:36">
      <c r="A474" s="6">
        <f>IF(J473/A473&lt;=0.99*$B$10,IF(A473&gt;A472,IF(D$5&gt;0,$A473+($D$7-$D$3)/401,IF(J473/A473&gt;1.01*D$10,A473-($D$7-$D$3)/401,A473)),IF(D$5&lt;0,$A473+($D$7-$D$3)/401,IF(J473/A473&gt;1.01*D$10,A473-($D$7-$D$3)/401,A473))),IF(K473&gt;$B$6,IF(B$10&gt;D$10,IF(J473/A473&gt;1.01*D$10,A473-($D$7-$D$3)/401,A473),A473),IF(MAX(J$58:J473)&lt;0.99*$B$10*(A473^$K$49*(K473-A473))^(1/(1+$K$49))*($K$49^(1/(1+$K$49))),$A473+($D$7-$D$3)/401,IF(J473/A473&gt;1.01*$D$10,$A473-($D$7-$D$3)/401,A473))))</f>
        <v>662.65695137156365</v>
      </c>
      <c r="B474" s="6">
        <f t="shared" si="174"/>
        <v>1087.9708541146911</v>
      </c>
      <c r="C474" s="6">
        <f t="shared" si="190"/>
        <v>0.54222685653005376</v>
      </c>
      <c r="D474" s="6">
        <f t="shared" si="191"/>
        <v>15115.926143543002</v>
      </c>
      <c r="E474" s="33">
        <f t="shared" si="175"/>
        <v>1.7985537999258411E-2</v>
      </c>
      <c r="F474" s="6">
        <f t="shared" si="176"/>
        <v>100905.51135747472</v>
      </c>
      <c r="G474" s="6">
        <f t="shared" si="177"/>
        <v>5829749.7362842327</v>
      </c>
      <c r="H474" s="33">
        <f t="shared" si="192"/>
        <v>4.1123186704844121E-3</v>
      </c>
      <c r="I474" s="33">
        <f t="shared" si="193"/>
        <v>1.0751487302020873E-3</v>
      </c>
      <c r="J474" s="6">
        <f t="shared" si="194"/>
        <v>830.18213641962768</v>
      </c>
      <c r="K474" s="38">
        <f>IF(J474&lt;$B$10*(A473^$K$49*(MAX(K$58:K473)-A473))^(1/(1+$K$49))*($K$49^(1/(1+$K$49))),IF(J474/A474&gt;D$10,IF(MAX(J$58:J473)&lt;0.99*$B$10*(A473^$K$49*(K473-A473))^(1/(1+$K$49))*($K$49^(1/(1+$K$49))),MAX(K$58:K473),((J474/$B$10)^(1+$K$49)/(A474^($K$49)*$K$49))+A474),MAX(K$58:K473)),((J474/$B$10)^(1+$K$49)/(A474^($K$49)*$K$49))+A474)</f>
        <v>1244.4137118775711</v>
      </c>
      <c r="L474" s="33">
        <f>IF(K474&lt;K473,AE473*(MAX(Z$58:Z473)-J473/A473)/(J473/A473/D$10-1)/(1+1*(MAX(Z$58:Z473)-J473/A473)/(J473/A473/D$10-1))+B$3-B$4,AE473*(J474/A474/B$10)/(C$27+J474/A474/B$10))</f>
        <v>-4.1459115349702577E-2</v>
      </c>
      <c r="M474" s="45">
        <f t="shared" si="195"/>
        <v>-1.6903582824200535E-2</v>
      </c>
      <c r="N474" s="46">
        <f t="shared" si="196"/>
        <v>1.4795409758737107E-2</v>
      </c>
      <c r="O474" s="37"/>
      <c r="P474" s="37">
        <f t="shared" si="197"/>
        <v>4.7548480994522423E-3</v>
      </c>
      <c r="Q474" s="47">
        <f t="shared" si="178"/>
        <v>-2.1081730654634277E-3</v>
      </c>
      <c r="R474" s="6">
        <f t="shared" si="198"/>
        <v>1.6087361682904835</v>
      </c>
      <c r="S474" s="6">
        <f t="shared" si="179"/>
        <v>1.5928256850070124</v>
      </c>
      <c r="T474" s="6">
        <f t="shared" si="199"/>
        <v>2.6033057577090879E-3</v>
      </c>
      <c r="U474" s="48">
        <f t="shared" si="200"/>
        <v>3.6667835740015045E-2</v>
      </c>
      <c r="V474" s="6">
        <f t="shared" si="201"/>
        <v>4.0063944924060464E-2</v>
      </c>
      <c r="W474" s="6">
        <f t="shared" si="202"/>
        <v>4.0931713509963497E-2</v>
      </c>
      <c r="X474" s="30">
        <f t="shared" si="180"/>
        <v>1087.9708541146911</v>
      </c>
      <c r="Y474">
        <f t="shared" si="181"/>
        <v>830.18213641962768</v>
      </c>
      <c r="Z474" s="49">
        <f t="shared" si="182"/>
        <v>1.25280831160274</v>
      </c>
      <c r="AA474" s="46">
        <f t="shared" si="183"/>
        <v>1.6450608014100732</v>
      </c>
      <c r="AB474" s="46">
        <f t="shared" si="184"/>
        <v>-3.6324633119589667E-2</v>
      </c>
      <c r="AC474" s="51">
        <f>IF(R$58&gt;=AA$58,B$10,IF(K474&lt;K473,(Z474-D$10)*(1+1.25*(D$10-Z474)/MAX(Z$58:Z474)*B$10)+D$10,B$10))</f>
        <v>1.3370827491589099</v>
      </c>
      <c r="AD474" s="36">
        <f t="shared" si="185"/>
        <v>1.0749978590301525</v>
      </c>
      <c r="AE474" s="50">
        <f t="shared" si="186"/>
        <v>-0.30875101536913374</v>
      </c>
      <c r="AF474" s="46">
        <f t="shared" si="187"/>
        <v>4.0931713509963497E-2</v>
      </c>
      <c r="AG474" s="50">
        <f t="shared" si="188"/>
        <v>1087.9708541146911</v>
      </c>
      <c r="AH474" s="6">
        <f t="shared" si="189"/>
        <v>2.6033057577090879E-3</v>
      </c>
      <c r="AI474" s="6"/>
      <c r="AJ474" s="6"/>
    </row>
    <row r="475" spans="1:36">
      <c r="A475" s="6">
        <f>IF(J474/A474&lt;=0.99*$B$10,IF(A474&gt;A473,IF(D$5&gt;0,$A474+($D$7-$D$3)/401,IF(J474/A474&gt;1.01*D$10,A474-($D$7-$D$3)/401,A474)),IF(D$5&lt;0,$A474+($D$7-$D$3)/401,IF(J474/A474&gt;1.01*D$10,A474-($D$7-$D$3)/401,A474))),IF(K474&gt;$B$6,IF(B$10&gt;D$10,IF(J474/A474&gt;1.01*D$10,A474-($D$7-$D$3)/401,A474),A474),IF(MAX(J$58:J474)&lt;0.99*$B$10*(A474^$K$49*(K474-A474))^(1/(1+$K$49))*($K$49^(1/(1+$K$49))),$A474+($D$7-$D$3)/401,IF(J474/A474&gt;1.01*$D$10,$A474-($D$7-$D$3)/401,A474))))</f>
        <v>663.52976932667582</v>
      </c>
      <c r="B475" s="6">
        <f t="shared" si="174"/>
        <v>1090.5893079800276</v>
      </c>
      <c r="C475" s="6">
        <f t="shared" si="190"/>
        <v>0.54264999468953123</v>
      </c>
      <c r="D475" s="6">
        <f t="shared" si="191"/>
        <v>15169.003312364221</v>
      </c>
      <c r="E475" s="33">
        <f t="shared" si="175"/>
        <v>1.7984573707477924E-2</v>
      </c>
      <c r="F475" s="6">
        <f t="shared" si="176"/>
        <v>101038.33148107874</v>
      </c>
      <c r="G475" s="6">
        <f t="shared" si="177"/>
        <v>5836421.55673311</v>
      </c>
      <c r="H475" s="33">
        <f t="shared" si="192"/>
        <v>4.1179156737282951E-3</v>
      </c>
      <c r="I475" s="33">
        <f t="shared" si="193"/>
        <v>1.0781835756770064E-3</v>
      </c>
      <c r="J475" s="6">
        <f t="shared" si="194"/>
        <v>831.87644184280805</v>
      </c>
      <c r="K475" s="38">
        <f>IF(J475&lt;$B$10*(A474^$K$49*(MAX(K$58:K474)-A474))^(1/(1+$K$49))*($K$49^(1/(1+$K$49))),IF(J475/A475&gt;D$10,IF(MAX(J$58:J474)&lt;0.99*$B$10*(A474^$K$49*(K474-A474))^(1/(1+$K$49))*($K$49^(1/(1+$K$49))),MAX(K$58:K474),((J475/$B$10)^(1+$K$49)/(A475^($K$49)*$K$49))+A475),MAX(K$58:K474)),((J475/$B$10)^(1+$K$49)/(A475^($K$49)*$K$49))+A475)</f>
        <v>1246.8951699099034</v>
      </c>
      <c r="L475" s="33">
        <f>IF(K475&lt;K474,AE474*(MAX(Z$58:Z474)-J474/A474)/(J474/A474/D$10-1)/(1+1*(MAX(Z$58:Z474)-J474/A474)/(J474/A474/D$10-1))+B$3-B$4,AE474*(J475/A475/B$10)/(C$27+J475/A475/B$10))</f>
        <v>-4.1728831256238254E-2</v>
      </c>
      <c r="M475" s="45">
        <f t="shared" si="195"/>
        <v>-1.6986710487941963E-2</v>
      </c>
      <c r="N475" s="46">
        <f t="shared" si="196"/>
        <v>1.4816127513749274E-2</v>
      </c>
      <c r="O475" s="37"/>
      <c r="P475" s="37">
        <f t="shared" si="197"/>
        <v>4.7627457923622059E-3</v>
      </c>
      <c r="Q475" s="47">
        <f t="shared" si="178"/>
        <v>-2.1705829741926891E-3</v>
      </c>
      <c r="R475" s="6">
        <f t="shared" si="198"/>
        <v>1.6088238640636856</v>
      </c>
      <c r="S475" s="6">
        <f t="shared" si="179"/>
        <v>1.5929110886835622</v>
      </c>
      <c r="T475" s="6">
        <f t="shared" si="199"/>
        <v>2.549688040871806E-3</v>
      </c>
      <c r="U475" s="48">
        <f t="shared" si="200"/>
        <v>3.6908345976924613E-2</v>
      </c>
      <c r="V475" s="6">
        <f t="shared" si="201"/>
        <v>4.0305680376422855E-2</v>
      </c>
      <c r="W475" s="6">
        <f t="shared" si="202"/>
        <v>4.1155576390046793E-2</v>
      </c>
      <c r="X475" s="30">
        <f t="shared" si="180"/>
        <v>1090.5893079800276</v>
      </c>
      <c r="Y475">
        <f t="shared" si="181"/>
        <v>831.87644184280805</v>
      </c>
      <c r="Z475" s="49">
        <f t="shared" si="182"/>
        <v>1.2537138200852147</v>
      </c>
      <c r="AA475" s="46">
        <f t="shared" si="183"/>
        <v>1.6450252898158333</v>
      </c>
      <c r="AB475" s="46">
        <f t="shared" si="184"/>
        <v>-3.6201425752147687E-2</v>
      </c>
      <c r="AC475" s="51">
        <f>IF(R$58&gt;=AA$58,B$10,IF(K475&lt;K474,(Z475-D$10)*(1+1.25*(D$10-Z475)/MAX(Z$58:Z475)*B$10)+D$10,B$10))</f>
        <v>1.3370827491589099</v>
      </c>
      <c r="AD475" s="36">
        <f t="shared" si="185"/>
        <v>1.0742783919300651</v>
      </c>
      <c r="AE475" s="50">
        <f t="shared" si="186"/>
        <v>-0.31057392760939961</v>
      </c>
      <c r="AF475" s="46">
        <f t="shared" si="187"/>
        <v>4.1155576390046793E-2</v>
      </c>
      <c r="AG475" s="50">
        <f t="shared" si="188"/>
        <v>1090.5893079800276</v>
      </c>
      <c r="AH475" s="6">
        <f t="shared" si="189"/>
        <v>2.549688040871806E-3</v>
      </c>
      <c r="AI475" s="6"/>
      <c r="AJ475" s="6"/>
    </row>
    <row r="476" spans="1:36">
      <c r="A476" s="6">
        <f>IF(J475/A475&lt;=0.99*$B$10,IF(A475&gt;A474,IF(D$5&gt;0,$A475+($D$7-$D$3)/401,IF(J475/A475&gt;1.01*D$10,A475-($D$7-$D$3)/401,A475)),IF(D$5&lt;0,$A475+($D$7-$D$3)/401,IF(J475/A475&gt;1.01*D$10,A475-($D$7-$D$3)/401,A475))),IF(K475&gt;$B$6,IF(B$10&gt;D$10,IF(J475/A475&gt;1.01*D$10,A475-($D$7-$D$3)/401,A475),A475),IF(MAX(J$58:J475)&lt;0.99*$B$10*(A475^$K$49*(K475-A475))^(1/(1+$K$49))*($K$49^(1/(1+$K$49))),$A475+($D$7-$D$3)/401,IF(J475/A475&gt;1.01*$D$10,$A475-($D$7-$D$3)/401,A475))))</f>
        <v>664.40258728178799</v>
      </c>
      <c r="B476" s="6">
        <f t="shared" si="174"/>
        <v>1093.2077618453641</v>
      </c>
      <c r="C476" s="6">
        <f t="shared" si="190"/>
        <v>0.54307139640625346</v>
      </c>
      <c r="D476" s="6">
        <f t="shared" si="191"/>
        <v>15222.102008639889</v>
      </c>
      <c r="E476" s="33">
        <f t="shared" si="175"/>
        <v>1.7983601839111716E-2</v>
      </c>
      <c r="F476" s="6">
        <f t="shared" si="176"/>
        <v>101171.15160468277</v>
      </c>
      <c r="G476" s="6">
        <f t="shared" si="177"/>
        <v>5843093.3771819873</v>
      </c>
      <c r="H476" s="33">
        <f t="shared" si="192"/>
        <v>4.1235041852080061E-3</v>
      </c>
      <c r="I476" s="33">
        <f t="shared" si="193"/>
        <v>1.0812161814017941E-3</v>
      </c>
      <c r="J476" s="6">
        <f t="shared" si="194"/>
        <v>833.57040346892654</v>
      </c>
      <c r="K476" s="38">
        <f>IF(J476&lt;$B$10*(A475^$K$49*(MAX(K$58:K475)-A475))^(1/(1+$K$49))*($K$49^(1/(1+$K$49))),IF(J476/A476&gt;D$10,IF(MAX(J$58:J475)&lt;0.99*$B$10*(A475^$K$49*(K475-A475))^(1/(1+$K$49))*($K$49^(1/(1+$K$49))),MAX(K$58:K475),((J476/$B$10)^(1+$K$49)/(A476^($K$49)*$K$49))+A476),MAX(K$58:K475)),((J476/$B$10)^(1+$K$49)/(A476^($K$49)*$K$49))+A476)</f>
        <v>1249.3767524482762</v>
      </c>
      <c r="L476" s="33">
        <f>IF(K476&lt;K475,AE475*(MAX(Z$58:Z475)-J475/A475)/(J475/A475/D$10-1)/(1+1*(MAX(Z$58:Z475)-J475/A475)/(J475/A475/D$10-1))+B$3-B$4,AE475*(J476/A476/B$10)/(C$27+J476/A476/B$10))</f>
        <v>-4.2001337700461779E-2</v>
      </c>
      <c r="M476" s="45">
        <f t="shared" si="195"/>
        <v>-1.7070218847181368E-2</v>
      </c>
      <c r="N476" s="46">
        <f t="shared" si="196"/>
        <v>1.483680511555052E-2</v>
      </c>
      <c r="O476" s="37"/>
      <c r="P476" s="37">
        <f t="shared" si="197"/>
        <v>4.7706331033454969E-3</v>
      </c>
      <c r="Q476" s="47">
        <f t="shared" si="178"/>
        <v>-2.233413731630848E-3</v>
      </c>
      <c r="R476" s="6">
        <f t="shared" si="198"/>
        <v>1.6089122583915161</v>
      </c>
      <c r="S476" s="6">
        <f t="shared" si="179"/>
        <v>1.5929971726566796</v>
      </c>
      <c r="T476" s="6">
        <f t="shared" si="199"/>
        <v>2.4956461211884406E-3</v>
      </c>
      <c r="U476" s="48">
        <f t="shared" si="200"/>
        <v>3.7151107550075078E-2</v>
      </c>
      <c r="V476" s="6">
        <f t="shared" si="201"/>
        <v>4.0549618530771929E-2</v>
      </c>
      <c r="W476" s="6">
        <f t="shared" si="202"/>
        <v>4.1381500571168073E-2</v>
      </c>
      <c r="X476" s="30">
        <f t="shared" si="180"/>
        <v>1093.2077618453641</v>
      </c>
      <c r="Y476">
        <f t="shared" si="181"/>
        <v>833.57040346892654</v>
      </c>
      <c r="Z476" s="49">
        <f t="shared" si="182"/>
        <v>1.2546164320028312</v>
      </c>
      <c r="AA476" s="46">
        <f t="shared" si="183"/>
        <v>1.644989825668508</v>
      </c>
      <c r="AB476" s="46">
        <f t="shared" si="184"/>
        <v>-3.6077567276991962E-2</v>
      </c>
      <c r="AC476" s="51">
        <f>IF(R$58&gt;=AA$58,B$10,IF(K476&lt;K475,(Z476-D$10)*(1+1.25*(D$10-Z476)/MAX(Z$58:Z476)*B$10)+D$10,B$10))</f>
        <v>1.3370827491589099</v>
      </c>
      <c r="AD476" s="36">
        <f t="shared" si="185"/>
        <v>1.0735616767475791</v>
      </c>
      <c r="AE476" s="50">
        <f t="shared" si="186"/>
        <v>-0.31241624444783089</v>
      </c>
      <c r="AF476" s="46">
        <f t="shared" si="187"/>
        <v>4.1381500571168073E-2</v>
      </c>
      <c r="AG476" s="50">
        <f t="shared" si="188"/>
        <v>1093.2077618453641</v>
      </c>
      <c r="AH476" s="6">
        <f t="shared" si="189"/>
        <v>2.4956461211884406E-3</v>
      </c>
      <c r="AI476" s="6"/>
      <c r="AJ476" s="6"/>
    </row>
    <row r="477" spans="1:36">
      <c r="A477" s="6">
        <f>IF(J476/A476&lt;=0.99*$B$10,IF(A476&gt;A475,IF(D$5&gt;0,$A476+($D$7-$D$3)/401,IF(J476/A476&gt;1.01*D$10,A476-($D$7-$D$3)/401,A476)),IF(D$5&lt;0,$A476+($D$7-$D$3)/401,IF(J476/A476&gt;1.01*D$10,A476-($D$7-$D$3)/401,A476))),IF(K476&gt;$B$6,IF(B$10&gt;D$10,IF(J476/A476&gt;1.01*D$10,A476-($D$7-$D$3)/401,A476),A476),IF(MAX(J$58:J476)&lt;0.99*$B$10*(A476^$K$49*(K476-A476))^(1/(1+$K$49))*($K$49^(1/(1+$K$49))),$A476+($D$7-$D$3)/401,IF(J476/A476&gt;1.01*$D$10,$A476-($D$7-$D$3)/401,A476))))</f>
        <v>665.27540523690016</v>
      </c>
      <c r="B477" s="6">
        <f t="shared" si="174"/>
        <v>1095.8262157107006</v>
      </c>
      <c r="C477" s="6">
        <f t="shared" si="190"/>
        <v>0.54349107354136228</v>
      </c>
      <c r="D477" s="6">
        <f t="shared" si="191"/>
        <v>15275.222131102852</v>
      </c>
      <c r="E477" s="33">
        <f t="shared" si="175"/>
        <v>1.7982622324838823E-2</v>
      </c>
      <c r="F477" s="6">
        <f t="shared" si="176"/>
        <v>101303.97172828679</v>
      </c>
      <c r="G477" s="6">
        <f t="shared" si="177"/>
        <v>5849765.1976308646</v>
      </c>
      <c r="H477" s="33">
        <f t="shared" si="192"/>
        <v>4.1290842347788534E-3</v>
      </c>
      <c r="I477" s="33">
        <f t="shared" si="193"/>
        <v>1.0842465467142501E-3</v>
      </c>
      <c r="J477" s="6">
        <f t="shared" si="194"/>
        <v>835.26402359220799</v>
      </c>
      <c r="K477" s="38">
        <f>IF(J477&lt;$B$10*(A476^$K$49*(MAX(K$58:K476)-A476))^(1/(1+$K$49))*($K$49^(1/(1+$K$49))),IF(J477/A477&gt;D$10,IF(MAX(J$58:J476)&lt;0.99*$B$10*(A476^$K$49*(K476-A476))^(1/(1+$K$49))*($K$49^(1/(1+$K$49))),MAX(K$58:K476),((J477/$B$10)^(1+$K$49)/(A477^($K$49)*$K$49))+A477),MAX(K$58:K476)),((J477/$B$10)^(1+$K$49)/(A477^($K$49)*$K$49))+A477)</f>
        <v>1251.8584592870764</v>
      </c>
      <c r="L477" s="33">
        <f>IF(K477&lt;K476,AE476*(MAX(Z$58:Z476)-J476/A476)/(J476/A476/D$10-1)/(1+1*(MAX(Z$58:Z476)-J476/A476)/(J476/A476/D$10-1))+B$3-B$4,AE476*(J477/A477/B$10)/(C$27+J477/A477/B$10))</f>
        <v>-4.2276687770728807E-2</v>
      </c>
      <c r="M477" s="45">
        <f t="shared" si="195"/>
        <v>-1.7154112072952522E-2</v>
      </c>
      <c r="N477" s="46">
        <f t="shared" si="196"/>
        <v>1.4857442719724992E-2</v>
      </c>
      <c r="O477" s="37"/>
      <c r="P477" s="37">
        <f t="shared" si="197"/>
        <v>4.7785100596614439E-3</v>
      </c>
      <c r="Q477" s="47">
        <f t="shared" si="178"/>
        <v>-2.29666935322753E-3</v>
      </c>
      <c r="R477" s="6">
        <f t="shared" si="198"/>
        <v>1.6090013578049396</v>
      </c>
      <c r="S477" s="6">
        <f t="shared" si="179"/>
        <v>1.5930839432866306</v>
      </c>
      <c r="T477" s="6">
        <f t="shared" si="199"/>
        <v>2.4411760747625045E-3</v>
      </c>
      <c r="U477" s="48">
        <f t="shared" si="200"/>
        <v>3.7396162769721165E-2</v>
      </c>
      <c r="V477" s="6">
        <f t="shared" si="201"/>
        <v>4.079580097198364E-2</v>
      </c>
      <c r="W477" s="6">
        <f t="shared" si="202"/>
        <v>4.160952633023781E-2</v>
      </c>
      <c r="X477" s="30">
        <f t="shared" si="180"/>
        <v>1095.8262157107006</v>
      </c>
      <c r="Y477">
        <f t="shared" si="181"/>
        <v>835.26402359220799</v>
      </c>
      <c r="Z477" s="49">
        <f t="shared" si="182"/>
        <v>1.2555161622046977</v>
      </c>
      <c r="AA477" s="46">
        <f t="shared" si="183"/>
        <v>1.6449544088424994</v>
      </c>
      <c r="AB477" s="46">
        <f t="shared" si="184"/>
        <v>-3.5953051037559858E-2</v>
      </c>
      <c r="AC477" s="51">
        <f>IF(R$58&gt;=AA$58,B$10,IF(K477&lt;K476,(Z477-D$10)*(1+1.25*(D$10-Z477)/MAX(Z$58:Z477)*B$10)+D$10,B$10))</f>
        <v>1.3370827491589099</v>
      </c>
      <c r="AD477" s="36">
        <f t="shared" si="185"/>
        <v>1.0728476975058816</v>
      </c>
      <c r="AE477" s="50">
        <f t="shared" si="186"/>
        <v>-0.31427834068489546</v>
      </c>
      <c r="AF477" s="46">
        <f t="shared" si="187"/>
        <v>4.160952633023781E-2</v>
      </c>
      <c r="AG477" s="50">
        <f t="shared" si="188"/>
        <v>1095.8262157107006</v>
      </c>
      <c r="AH477" s="6">
        <f t="shared" si="189"/>
        <v>2.4411760747625045E-3</v>
      </c>
      <c r="AI477" s="6"/>
      <c r="AJ477" s="6"/>
    </row>
    <row r="478" spans="1:36">
      <c r="A478" s="6">
        <f>IF(J477/A477&lt;=0.99*$B$10,IF(A477&gt;A476,IF(D$5&gt;0,$A477+($D$7-$D$3)/401,IF(J477/A477&gt;1.01*D$10,A477-($D$7-$D$3)/401,A477)),IF(D$5&lt;0,$A477+($D$7-$D$3)/401,IF(J477/A477&gt;1.01*D$10,A477-($D$7-$D$3)/401,A477))),IF(K477&gt;$B$6,IF(B$10&gt;D$10,IF(J477/A477&gt;1.01*D$10,A477-($D$7-$D$3)/401,A477),A477),IF(MAX(J$58:J477)&lt;0.99*$B$10*(A477^$K$49*(K477-A477))^(1/(1+$K$49))*($K$49^(1/(1+$K$49))),$A477+($D$7-$D$3)/401,IF(J477/A477&gt;1.01*$D$10,$A477-($D$7-$D$3)/401,A477))))</f>
        <v>666.14822319201232</v>
      </c>
      <c r="B478" s="6">
        <f t="shared" si="174"/>
        <v>1098.4446695760371</v>
      </c>
      <c r="C478" s="6">
        <f t="shared" si="190"/>
        <v>0.54390903784975531</v>
      </c>
      <c r="D478" s="6">
        <f t="shared" si="191"/>
        <v>15328.363579474133</v>
      </c>
      <c r="E478" s="33">
        <f t="shared" si="175"/>
        <v>1.798163509385866E-2</v>
      </c>
      <c r="F478" s="6">
        <f t="shared" si="176"/>
        <v>101436.79185189083</v>
      </c>
      <c r="G478" s="6">
        <f t="shared" si="177"/>
        <v>5856437.0180797419</v>
      </c>
      <c r="H478" s="33">
        <f t="shared" si="192"/>
        <v>4.1346558521317715E-3</v>
      </c>
      <c r="I478" s="33">
        <f t="shared" si="193"/>
        <v>1.0872746710107492E-3</v>
      </c>
      <c r="J478" s="6">
        <f t="shared" si="194"/>
        <v>836.95730449261055</v>
      </c>
      <c r="K478" s="38">
        <f>IF(J478&lt;$B$10*(A477^$K$49*(MAX(K$58:K477)-A477))^(1/(1+$K$49))*($K$49^(1/(1+$K$49))),IF(J478/A478&gt;D$10,IF(MAX(J$58:J477)&lt;0.99*$B$10*(A477^$K$49*(K477-A477))^(1/(1+$K$49))*($K$49^(1/(1+$K$49))),MAX(K$58:K477),((J478/$B$10)^(1+$K$49)/(A478^($K$49)*$K$49))+A478),MAX(K$58:K477)),((J478/$B$10)^(1+$K$49)/(A478^($K$49)*$K$49))+A478)</f>
        <v>1254.340290228407</v>
      </c>
      <c r="L478" s="33">
        <f>IF(K478&lt;K477,AE477*(MAX(Z$58:Z477)-J477/A477)/(J477/A477/D$10-1)/(1+1*(MAX(Z$58:Z477)-J477/A477)/(J477/A477/D$10-1))+B$3-B$4,AE477*(J478/A478/B$10)/(C$27+J478/A478/B$10))</f>
        <v>-4.2554936006490358E-2</v>
      </c>
      <c r="M478" s="45">
        <f t="shared" si="195"/>
        <v>-1.7238394420398165E-2</v>
      </c>
      <c r="N478" s="46">
        <f t="shared" si="196"/>
        <v>1.4878040481011743E-2</v>
      </c>
      <c r="O478" s="37"/>
      <c r="P478" s="37">
        <f t="shared" si="197"/>
        <v>4.7863766884621546E-3</v>
      </c>
      <c r="Q478" s="47">
        <f t="shared" si="178"/>
        <v>-2.3603539393864219E-3</v>
      </c>
      <c r="R478" s="6">
        <f t="shared" si="198"/>
        <v>1.6090911689741187</v>
      </c>
      <c r="S478" s="6">
        <f t="shared" si="179"/>
        <v>1.5931714070692402</v>
      </c>
      <c r="T478" s="6">
        <f t="shared" si="199"/>
        <v>2.3862738940091444E-3</v>
      </c>
      <c r="U478" s="48">
        <f t="shared" si="200"/>
        <v>3.7643555157411808E-2</v>
      </c>
      <c r="V478" s="6">
        <f t="shared" si="201"/>
        <v>4.1044270474478305E-2</v>
      </c>
      <c r="W478" s="6">
        <f t="shared" si="202"/>
        <v>4.1839695105814687E-2</v>
      </c>
      <c r="X478" s="30">
        <f t="shared" si="180"/>
        <v>1098.4446695760371</v>
      </c>
      <c r="Y478">
        <f t="shared" si="181"/>
        <v>836.95730449261055</v>
      </c>
      <c r="Z478" s="49">
        <f t="shared" si="182"/>
        <v>1.2564130254406816</v>
      </c>
      <c r="AA478" s="46">
        <f t="shared" si="183"/>
        <v>1.6449190392127038</v>
      </c>
      <c r="AB478" s="46">
        <f t="shared" si="184"/>
        <v>-3.5827870238585025E-2</v>
      </c>
      <c r="AC478" s="51">
        <f>IF(R$58&gt;=AA$58,B$10,IF(K478&lt;K477,(Z478-D$10)*(1+1.25*(D$10-Z478)/MAX(Z$58:Z478)*B$10)+D$10,B$10))</f>
        <v>1.3370827491589099</v>
      </c>
      <c r="AD478" s="36">
        <f t="shared" si="185"/>
        <v>1.0721364383459659</v>
      </c>
      <c r="AE478" s="50">
        <f t="shared" si="186"/>
        <v>-0.31616060147559671</v>
      </c>
      <c r="AF478" s="46">
        <f t="shared" si="187"/>
        <v>4.1839695105814687E-2</v>
      </c>
      <c r="AG478" s="50">
        <f t="shared" si="188"/>
        <v>1098.4446695760371</v>
      </c>
      <c r="AH478" s="6">
        <f t="shared" si="189"/>
        <v>2.3862738940091444E-3</v>
      </c>
      <c r="AI478" s="6"/>
      <c r="AJ478" s="6"/>
    </row>
    <row r="479" spans="1:36">
      <c r="A479" s="6">
        <f>IF(J478/A478&lt;=0.99*$B$10,IF(A478&gt;A477,IF(D$5&gt;0,$A478+($D$7-$D$3)/401,IF(J478/A478&gt;1.01*D$10,A478-($D$7-$D$3)/401,A478)),IF(D$5&lt;0,$A478+($D$7-$D$3)/401,IF(J478/A478&gt;1.01*D$10,A478-($D$7-$D$3)/401,A478))),IF(K478&gt;$B$6,IF(B$10&gt;D$10,IF(J478/A478&gt;1.01*D$10,A478-($D$7-$D$3)/401,A478),A478),IF(MAX(J$58:J478)&lt;0.99*$B$10*(A478^$K$49*(K478-A478))^(1/(1+$K$49))*($K$49^(1/(1+$K$49))),$A478+($D$7-$D$3)/401,IF(J478/A478&gt;1.01*$D$10,$A478-($D$7-$D$3)/401,A478))))</f>
        <v>667.02104114712449</v>
      </c>
      <c r="B479" s="6">
        <f t="shared" si="174"/>
        <v>1101.0631234413736</v>
      </c>
      <c r="C479" s="6">
        <f t="shared" si="190"/>
        <v>0.54432530098120468</v>
      </c>
      <c r="D479" s="6">
        <f t="shared" si="191"/>
        <v>15381.526254455201</v>
      </c>
      <c r="E479" s="33">
        <f t="shared" si="175"/>
        <v>1.7980640073850647E-2</v>
      </c>
      <c r="F479" s="6">
        <f t="shared" si="176"/>
        <v>101569.61197549484</v>
      </c>
      <c r="G479" s="6">
        <f t="shared" si="177"/>
        <v>5863108.8385286201</v>
      </c>
      <c r="H479" s="33">
        <f t="shared" si="192"/>
        <v>4.1402190667949182E-3</v>
      </c>
      <c r="I479" s="33">
        <f t="shared" si="193"/>
        <v>1.0903005537455329E-3</v>
      </c>
      <c r="J479" s="6">
        <f t="shared" si="194"/>
        <v>838.65024843604954</v>
      </c>
      <c r="K479" s="38">
        <f>IF(J479&lt;$B$10*(A478^$K$49*(MAX(K$58:K478)-A478))^(1/(1+$K$49))*($K$49^(1/(1+$K$49))),IF(J479/A479&gt;D$10,IF(MAX(J$58:J478)&lt;0.99*$B$10*(A478^$K$49*(K478-A478))^(1/(1+$K$49))*($K$49^(1/(1+$K$49))),MAX(K$58:K478),((J479/$B$10)^(1+$K$49)/(A479^($K$49)*$K$49))+A479),MAX(K$58:K478)),((J479/$B$10)^(1+$K$49)/(A479^($K$49)*$K$49))+A479)</f>
        <v>1256.8222450821361</v>
      </c>
      <c r="L479" s="33">
        <f>IF(K479&lt;K478,AE478*(MAX(Z$58:Z478)-J478/A478)/(J478/A478/D$10-1)/(1+1*(MAX(Z$58:Z478)-J478/A478)/(J478/A478/D$10-1))+B$3-B$4,AE478*(J479/A479/B$10)/(C$27+J479/A479/B$10))</f>
        <v>-4.2836138449955777E-2</v>
      </c>
      <c r="M479" s="45">
        <f t="shared" si="195"/>
        <v>-1.7323070231100104E-2</v>
      </c>
      <c r="N479" s="46">
        <f t="shared" si="196"/>
        <v>1.4898598553311583E-2</v>
      </c>
      <c r="O479" s="37"/>
      <c r="P479" s="37">
        <f t="shared" si="197"/>
        <v>4.7942330167930793E-3</v>
      </c>
      <c r="Q479" s="47">
        <f t="shared" si="178"/>
        <v>-2.4244716777885207E-3</v>
      </c>
      <c r="R479" s="6">
        <f t="shared" si="198"/>
        <v>1.6091816987122183</v>
      </c>
      <c r="S479" s="6">
        <f t="shared" si="179"/>
        <v>1.593259570639598</v>
      </c>
      <c r="T479" s="6">
        <f t="shared" si="199"/>
        <v>2.3309354853692514E-3</v>
      </c>
      <c r="U479" s="48">
        <f t="shared" si="200"/>
        <v>3.7893329492586253E-2</v>
      </c>
      <c r="V479" s="6">
        <f t="shared" si="201"/>
        <v>4.129507104798813E-2</v>
      </c>
      <c r="W479" s="6">
        <f t="shared" si="202"/>
        <v>4.2072049543111216E-2</v>
      </c>
      <c r="X479" s="30">
        <f t="shared" si="180"/>
        <v>1101.0631234413736</v>
      </c>
      <c r="Y479">
        <f t="shared" si="181"/>
        <v>838.65024843604954</v>
      </c>
      <c r="Z479" s="49">
        <f t="shared" si="182"/>
        <v>1.2573070363623939</v>
      </c>
      <c r="AA479" s="46">
        <f t="shared" si="183"/>
        <v>1.6448837166545134</v>
      </c>
      <c r="AB479" s="46">
        <f t="shared" si="184"/>
        <v>-3.5702017942295106E-2</v>
      </c>
      <c r="AC479" s="51">
        <f>IF(R$58&gt;=AA$58,B$10,IF(K479&lt;K478,(Z479-D$10)*(1+1.25*(D$10-Z479)/MAX(Z$58:Z479)*B$10)+D$10,B$10))</f>
        <v>1.3370827491589099</v>
      </c>
      <c r="AD479" s="36">
        <f t="shared" si="185"/>
        <v>1.0714278835254663</v>
      </c>
      <c r="AE479" s="50">
        <f t="shared" si="186"/>
        <v>-0.31806342270175009</v>
      </c>
      <c r="AF479" s="46">
        <f t="shared" si="187"/>
        <v>4.2072049543111216E-2</v>
      </c>
      <c r="AG479" s="50">
        <f t="shared" si="188"/>
        <v>1101.0631234413736</v>
      </c>
      <c r="AH479" s="6">
        <f t="shared" si="189"/>
        <v>2.3309354853692514E-3</v>
      </c>
      <c r="AI479" s="6"/>
      <c r="AJ479" s="6"/>
    </row>
    <row r="480" spans="1:36">
      <c r="A480" s="6">
        <f>IF(J479/A479&lt;=0.99*$B$10,IF(A479&gt;A478,IF(D$5&gt;0,$A479+($D$7-$D$3)/401,IF(J479/A479&gt;1.01*D$10,A479-($D$7-$D$3)/401,A479)),IF(D$5&lt;0,$A479+($D$7-$D$3)/401,IF(J479/A479&gt;1.01*D$10,A479-($D$7-$D$3)/401,A479))),IF(K479&gt;$B$6,IF(B$10&gt;D$10,IF(J479/A479&gt;1.01*D$10,A479-($D$7-$D$3)/401,A479),A479),IF(MAX(J$58:J479)&lt;0.99*$B$10*(A479^$K$49*(K479-A479))^(1/(1+$K$49))*($K$49^(1/(1+$K$49))),$A479+($D$7-$D$3)/401,IF(J479/A479&gt;1.01*$D$10,$A479-($D$7-$D$3)/401,A479))))</f>
        <v>667.89385910223666</v>
      </c>
      <c r="B480" s="6">
        <f t="shared" si="174"/>
        <v>1103.6815773067101</v>
      </c>
      <c r="C480" s="6">
        <f t="shared" si="190"/>
        <v>0.54473987448146444</v>
      </c>
      <c r="D480" s="6">
        <f t="shared" si="191"/>
        <v>15434.710057720387</v>
      </c>
      <c r="E480" s="33">
        <f t="shared" si="175"/>
        <v>1.7979637190932377E-2</v>
      </c>
      <c r="F480" s="6">
        <f t="shared" si="176"/>
        <v>101702.43209909888</v>
      </c>
      <c r="G480" s="6">
        <f t="shared" si="177"/>
        <v>5869780.6589774974</v>
      </c>
      <c r="H480" s="33">
        <f t="shared" si="192"/>
        <v>4.1457739081352581E-3</v>
      </c>
      <c r="I480" s="33">
        <f t="shared" si="193"/>
        <v>1.0933241944300163E-3</v>
      </c>
      <c r="J480" s="6">
        <f t="shared" si="194"/>
        <v>840.34285767462086</v>
      </c>
      <c r="K480" s="38">
        <f>IF(J480&lt;$B$10*(A479^$K$49*(MAX(K$58:K479)-A479))^(1/(1+$K$49))*($K$49^(1/(1+$K$49))),IF(J480/A480&gt;D$10,IF(MAX(J$58:J479)&lt;0.99*$B$10*(A479^$K$49*(K479-A479))^(1/(1+$K$49))*($K$49^(1/(1+$K$49))),MAX(K$58:K479),((J480/$B$10)^(1+$K$49)/(A480^($K$49)*$K$49))+A480),MAX(K$58:K479)),((J480/$B$10)^(1+$K$49)/(A480^($K$49)*$K$49))+A480)</f>
        <v>1259.3043236659478</v>
      </c>
      <c r="L480" s="33">
        <f>IF(K480&lt;K479,AE479*(MAX(Z$58:Z479)-J479/A479)/(J479/A479/D$10-1)/(1+1*(MAX(Z$58:Z479)-J479/A479)/(J479/A479/D$10-1))+B$3-B$4,AE479*(J480/A480/B$10)/(C$27+J480/A480/B$10))</f>
        <v>-4.3120352700040179E-2</v>
      </c>
      <c r="M480" s="45">
        <f t="shared" si="195"/>
        <v>-1.7408143935493621E-2</v>
      </c>
      <c r="N480" s="46">
        <f t="shared" si="196"/>
        <v>1.4919117089693864E-2</v>
      </c>
      <c r="O480" s="37"/>
      <c r="P480" s="37">
        <f t="shared" si="197"/>
        <v>4.8020790715935686E-3</v>
      </c>
      <c r="Q480" s="47">
        <f t="shared" si="178"/>
        <v>-2.4890268457997567E-3</v>
      </c>
      <c r="R480" s="6">
        <f t="shared" si="198"/>
        <v>1.6092729539793471</v>
      </c>
      <c r="S480" s="6">
        <f t="shared" si="179"/>
        <v>1.5933484407758969</v>
      </c>
      <c r="T480" s="6">
        <f t="shared" si="199"/>
        <v>2.2751566669415649E-3</v>
      </c>
      <c r="U480" s="48">
        <f t="shared" si="200"/>
        <v>3.814553186143374E-2</v>
      </c>
      <c r="V480" s="6">
        <f t="shared" si="201"/>
        <v>4.1548247985547987E-2</v>
      </c>
      <c r="W480" s="6">
        <f t="shared" si="202"/>
        <v>4.2306633541195175E-2</v>
      </c>
      <c r="X480" s="30">
        <f t="shared" si="180"/>
        <v>1103.6815773067101</v>
      </c>
      <c r="Y480">
        <f t="shared" si="181"/>
        <v>840.34285767462086</v>
      </c>
      <c r="Z480" s="49">
        <f t="shared" si="182"/>
        <v>1.2581982095241677</v>
      </c>
      <c r="AA480" s="46">
        <f t="shared" si="183"/>
        <v>1.6448484410438104</v>
      </c>
      <c r="AB480" s="46">
        <f t="shared" si="184"/>
        <v>-3.557548706446334E-2</v>
      </c>
      <c r="AC480" s="51">
        <f>IF(R$58&gt;=AA$58,B$10,IF(K480&lt;K479,(Z480-D$10)*(1+1.25*(D$10-Z480)/MAX(Z$58:Z480)*B$10)+D$10,B$10))</f>
        <v>1.3370827491589099</v>
      </c>
      <c r="AD480" s="36">
        <f t="shared" si="185"/>
        <v>1.0707220174175085</v>
      </c>
      <c r="AE480" s="50">
        <f t="shared" si="186"/>
        <v>-0.3199872113606852</v>
      </c>
      <c r="AF480" s="46">
        <f t="shared" si="187"/>
        <v>4.2306633541195175E-2</v>
      </c>
      <c r="AG480" s="50">
        <f t="shared" si="188"/>
        <v>1103.6815773067101</v>
      </c>
      <c r="AH480" s="6">
        <f t="shared" si="189"/>
        <v>2.2751566669415649E-3</v>
      </c>
      <c r="AI480" s="6"/>
      <c r="AJ480" s="6"/>
    </row>
    <row r="481" spans="1:36">
      <c r="A481" s="6">
        <f>IF(J480/A480&lt;=0.99*$B$10,IF(A480&gt;A479,IF(D$5&gt;0,$A480+($D$7-$D$3)/401,IF(J480/A480&gt;1.01*D$10,A480-($D$7-$D$3)/401,A480)),IF(D$5&lt;0,$A480+($D$7-$D$3)/401,IF(J480/A480&gt;1.01*D$10,A480-($D$7-$D$3)/401,A480))),IF(K480&gt;$B$6,IF(B$10&gt;D$10,IF(J480/A480&gt;1.01*D$10,A480-($D$7-$D$3)/401,A480),A480),IF(MAX(J$58:J480)&lt;0.99*$B$10*(A480^$K$49*(K480-A480))^(1/(1+$K$49))*($K$49^(1/(1+$K$49))),$A480+($D$7-$D$3)/401,IF(J480/A480&gt;1.01*$D$10,$A480-($D$7-$D$3)/401,A480))))</f>
        <v>668.76667705734883</v>
      </c>
      <c r="B481" s="6">
        <f t="shared" si="174"/>
        <v>1106.3000311720466</v>
      </c>
      <c r="C481" s="6">
        <f t="shared" si="190"/>
        <v>0.5451527697933638</v>
      </c>
      <c r="D481" s="6">
        <f t="shared" si="191"/>
        <v>15487.914891909521</v>
      </c>
      <c r="E481" s="33">
        <f t="shared" si="175"/>
        <v>1.7978626369616238E-2</v>
      </c>
      <c r="F481" s="6">
        <f t="shared" si="176"/>
        <v>101835.2522227029</v>
      </c>
      <c r="G481" s="6">
        <f t="shared" si="177"/>
        <v>5876452.4794263747</v>
      </c>
      <c r="H481" s="33">
        <f t="shared" si="192"/>
        <v>4.151320405360137E-3</v>
      </c>
      <c r="I481" s="33">
        <f t="shared" si="193"/>
        <v>1.0963455926321086E-3</v>
      </c>
      <c r="J481" s="6">
        <f t="shared" si="194"/>
        <v>842.03513444682415</v>
      </c>
      <c r="K481" s="38">
        <f>IF(J481&lt;$B$10*(A480^$K$49*(MAX(K$58:K480)-A480))^(1/(1+$K$49))*($K$49^(1/(1+$K$49))),IF(J481/A481&gt;D$10,IF(MAX(J$58:J480)&lt;0.99*$B$10*(A480^$K$49*(K480-A480))^(1/(1+$K$49))*($K$49^(1/(1+$K$49))),MAX(K$58:K480),((J481/$B$10)^(1+$K$49)/(A481^($K$49)*$K$49))+A481),MAX(K$58:K480)),((J481/$B$10)^(1+$K$49)/(A481^($K$49)*$K$49))+A481)</f>
        <v>1261.7865258053985</v>
      </c>
      <c r="L481" s="33">
        <f>IF(K481&lt;K480,AE480*(MAX(Z$58:Z480)-J480/A480)/(J480/A480/D$10-1)/(1+1*(MAX(Z$58:Z480)-J480/A480)/(J480/A480/D$10-1))+B$3-B$4,AE480*(J481/A481/B$10)/(C$27+J481/A481/B$10))</f>
        <v>-4.3407637968690453E-2</v>
      </c>
      <c r="M481" s="45">
        <f t="shared" si="195"/>
        <v>-1.7493620055370047E-2</v>
      </c>
      <c r="N481" s="46">
        <f t="shared" si="196"/>
        <v>1.4939596242403257E-2</v>
      </c>
      <c r="O481" s="37"/>
      <c r="P481" s="37">
        <f t="shared" si="197"/>
        <v>4.8099148796974262E-3</v>
      </c>
      <c r="Q481" s="47">
        <f t="shared" si="178"/>
        <v>-2.5540238129667901E-3</v>
      </c>
      <c r="R481" s="6">
        <f t="shared" si="198"/>
        <v>1.6093649418866456</v>
      </c>
      <c r="S481" s="6">
        <f t="shared" si="179"/>
        <v>1.5934380244034145</v>
      </c>
      <c r="T481" s="6">
        <f t="shared" si="199"/>
        <v>2.2189331660267056E-3</v>
      </c>
      <c r="U481" s="48">
        <f t="shared" si="200"/>
        <v>3.8400209708150494E-2</v>
      </c>
      <c r="V481" s="6">
        <f t="shared" si="201"/>
        <v>4.1803847913840786E-2</v>
      </c>
      <c r="W481" s="6">
        <f t="shared" si="202"/>
        <v>4.2543492302516354E-2</v>
      </c>
      <c r="X481" s="30">
        <f t="shared" si="180"/>
        <v>1106.3000311720466</v>
      </c>
      <c r="Y481">
        <f t="shared" si="181"/>
        <v>842.03513444682415</v>
      </c>
      <c r="Z481" s="49">
        <f t="shared" si="182"/>
        <v>1.2590865593840241</v>
      </c>
      <c r="AA481" s="46">
        <f t="shared" si="183"/>
        <v>1.6448132122569674</v>
      </c>
      <c r="AB481" s="46">
        <f t="shared" si="184"/>
        <v>-3.5448270370321833E-2</v>
      </c>
      <c r="AC481" s="51">
        <f>IF(R$58&gt;=AA$58,B$10,IF(K481&lt;K480,(Z481-D$10)*(1+1.25*(D$10-Z481)/MAX(Z$58:Z481)*B$10)+D$10,B$10))</f>
        <v>1.3370827491589099</v>
      </c>
      <c r="AD481" s="36">
        <f t="shared" si="185"/>
        <v>1.0700188245095681</v>
      </c>
      <c r="AE481" s="50">
        <f t="shared" si="186"/>
        <v>-0.32193238597142393</v>
      </c>
      <c r="AF481" s="46">
        <f t="shared" si="187"/>
        <v>4.2543492302516354E-2</v>
      </c>
      <c r="AG481" s="50">
        <f t="shared" si="188"/>
        <v>1106.3000311720466</v>
      </c>
      <c r="AH481" s="6">
        <f t="shared" si="189"/>
        <v>2.2189331660267056E-3</v>
      </c>
      <c r="AI481" s="6"/>
      <c r="AJ481" s="6"/>
    </row>
    <row r="482" spans="1:36">
      <c r="A482" s="6">
        <f>IF(J481/A481&lt;=0.99*$B$10,IF(A481&gt;A480,IF(D$5&gt;0,$A481+($D$7-$D$3)/401,IF(J481/A481&gt;1.01*D$10,A481-($D$7-$D$3)/401,A481)),IF(D$5&lt;0,$A481+($D$7-$D$3)/401,IF(J481/A481&gt;1.01*D$10,A481-($D$7-$D$3)/401,A481))),IF(K481&gt;$B$6,IF(B$10&gt;D$10,IF(J481/A481&gt;1.01*D$10,A481-($D$7-$D$3)/401,A481),A481),IF(MAX(J$58:J481)&lt;0.99*$B$10*(A481^$K$49*(K481-A481))^(1/(1+$K$49))*($K$49^(1/(1+$K$49))),$A481+($D$7-$D$3)/401,IF(J481/A481&gt;1.01*$D$10,$A481-($D$7-$D$3)/401,A481))))</f>
        <v>669.639495012461</v>
      </c>
      <c r="B482" s="6">
        <f t="shared" si="174"/>
        <v>1108.9184850373831</v>
      </c>
      <c r="C482" s="6">
        <f t="shared" si="190"/>
        <v>0.54556399825788915</v>
      </c>
      <c r="D482" s="6">
        <f t="shared" si="191"/>
        <v>15541.140660620675</v>
      </c>
      <c r="E482" s="33">
        <f t="shared" si="175"/>
        <v>1.7977607532764461E-2</v>
      </c>
      <c r="F482" s="6">
        <f t="shared" si="176"/>
        <v>101968.07234630693</v>
      </c>
      <c r="G482" s="6">
        <f t="shared" si="177"/>
        <v>5883124.299875251</v>
      </c>
      <c r="H482" s="33">
        <f t="shared" si="192"/>
        <v>4.1568585875188411E-3</v>
      </c>
      <c r="I482" s="33">
        <f t="shared" si="193"/>
        <v>1.0993647479755463E-3</v>
      </c>
      <c r="J482" s="6">
        <f t="shared" si="194"/>
        <v>843.72708097778491</v>
      </c>
      <c r="K482" s="38">
        <f>IF(J482&lt;$B$10*(A481^$K$49*(MAX(K$58:K481)-A481))^(1/(1+$K$49))*($K$49^(1/(1+$K$49))),IF(J482/A482&gt;D$10,IF(MAX(J$58:J481)&lt;0.99*$B$10*(A481^$K$49*(K481-A481))^(1/(1+$K$49))*($K$49^(1/(1+$K$49))),MAX(K$58:K481),((J482/$B$10)^(1+$K$49)/(A482^($K$49)*$K$49))+A482),MAX(K$58:K481)),((J482/$B$10)^(1+$K$49)/(A482^($K$49)*$K$49))+A482)</f>
        <v>1264.2688513339731</v>
      </c>
      <c r="L482" s="33">
        <f>IF(K482&lt;K481,AE481*(MAX(Z$58:Z481)-J481/A481)/(J481/A481/D$10-1)/(1+1*(MAX(Z$58:Z481)-J481/A481)/(J481/A481/D$10-1))+B$3-B$4,AE481*(J482/A482/B$10)/(C$27+J482/A482/B$10))</f>
        <v>-4.3698055139740427E-2</v>
      </c>
      <c r="M482" s="45">
        <f t="shared" si="195"/>
        <v>-1.7579503206471253E-2</v>
      </c>
      <c r="N482" s="46">
        <f t="shared" si="196"/>
        <v>1.4960036162866451E-2</v>
      </c>
      <c r="O482" s="37"/>
      <c r="P482" s="37">
        <f t="shared" si="197"/>
        <v>4.8177404678334613E-3</v>
      </c>
      <c r="Q482" s="47">
        <f t="shared" si="178"/>
        <v>-2.6194670436048024E-3</v>
      </c>
      <c r="R482" s="6">
        <f t="shared" si="198"/>
        <v>1.6094576697005225</v>
      </c>
      <c r="S482" s="6">
        <f t="shared" si="179"/>
        <v>1.5935283285986377</v>
      </c>
      <c r="T482" s="6">
        <f t="shared" si="199"/>
        <v>2.1622606165832051E-3</v>
      </c>
      <c r="U482" s="48">
        <f t="shared" si="200"/>
        <v>3.8657411888735831E-2</v>
      </c>
      <c r="V482" s="6">
        <f t="shared" si="201"/>
        <v>4.2061918846036703E-2</v>
      </c>
      <c r="W482" s="6">
        <f t="shared" si="202"/>
        <v>4.2782672384897774E-2</v>
      </c>
      <c r="X482" s="30">
        <f t="shared" si="180"/>
        <v>1108.9184850373831</v>
      </c>
      <c r="Y482">
        <f t="shared" si="181"/>
        <v>843.72708097778491</v>
      </c>
      <c r="Z482" s="49">
        <f t="shared" si="182"/>
        <v>1.2599721003046338</v>
      </c>
      <c r="AA482" s="46">
        <f t="shared" si="183"/>
        <v>1.6447780301708426</v>
      </c>
      <c r="AB482" s="46">
        <f t="shared" si="184"/>
        <v>-3.5320360470320056E-2</v>
      </c>
      <c r="AC482" s="51">
        <f>IF(R$58&gt;=AA$58,B$10,IF(K482&lt;K481,(Z482-D$10)*(1+1.25*(D$10-Z482)/MAX(Z$58:Z482)*B$10)+D$10,B$10))</f>
        <v>1.3370827491589099</v>
      </c>
      <c r="AD482" s="36">
        <f t="shared" si="185"/>
        <v>1.0693182894023416</v>
      </c>
      <c r="AE482" s="50">
        <f t="shared" si="186"/>
        <v>-0.32389937699909577</v>
      </c>
      <c r="AF482" s="46">
        <f t="shared" si="187"/>
        <v>4.2782672384897774E-2</v>
      </c>
      <c r="AG482" s="50">
        <f t="shared" si="188"/>
        <v>1108.9184850373831</v>
      </c>
      <c r="AH482" s="6">
        <f t="shared" si="189"/>
        <v>2.1622606165832051E-3</v>
      </c>
      <c r="AI482" s="6"/>
      <c r="AJ482" s="6"/>
    </row>
    <row r="483" spans="1:36">
      <c r="A483" s="6">
        <f>IF(J482/A482&lt;=0.99*$B$10,IF(A482&gt;A481,IF(D$5&gt;0,$A482+($D$7-$D$3)/401,IF(J482/A482&gt;1.01*D$10,A482-($D$7-$D$3)/401,A482)),IF(D$5&lt;0,$A482+($D$7-$D$3)/401,IF(J482/A482&gt;1.01*D$10,A482-($D$7-$D$3)/401,A482))),IF(K482&gt;$B$6,IF(B$10&gt;D$10,IF(J482/A482&gt;1.01*D$10,A482-($D$7-$D$3)/401,A482),A482),IF(MAX(J$58:J482)&lt;0.99*$B$10*(A482^$K$49*(K482-A482))^(1/(1+$K$49))*($K$49^(1/(1+$K$49))),$A482+($D$7-$D$3)/401,IF(J482/A482&gt;1.01*$D$10,$A482-($D$7-$D$3)/401,A482))))</f>
        <v>670.51231296757317</v>
      </c>
      <c r="B483" s="6">
        <f t="shared" si="174"/>
        <v>1111.5369389027196</v>
      </c>
      <c r="C483" s="6">
        <f t="shared" si="190"/>
        <v>0.54597357111525235</v>
      </c>
      <c r="D483" s="6">
        <f t="shared" si="191"/>
        <v>15594.38726840311</v>
      </c>
      <c r="E483" s="33">
        <f t="shared" si="175"/>
        <v>1.7976580601542468E-2</v>
      </c>
      <c r="F483" s="6">
        <f t="shared" si="176"/>
        <v>102100.89246991095</v>
      </c>
      <c r="G483" s="6">
        <f t="shared" si="177"/>
        <v>5889796.1203241292</v>
      </c>
      <c r="H483" s="33">
        <f t="shared" si="192"/>
        <v>4.1623884835041459E-3</v>
      </c>
      <c r="I483" s="33">
        <f t="shared" si="193"/>
        <v>1.1023816601392394E-3</v>
      </c>
      <c r="J483" s="6">
        <f t="shared" si="194"/>
        <v>845.41869947947623</v>
      </c>
      <c r="K483" s="38">
        <f>IF(J483&lt;$B$10*(A482^$K$49*(MAX(K$58:K482)-A482))^(1/(1+$K$49))*($K$49^(1/(1+$K$49))),IF(J483/A483&gt;D$10,IF(MAX(J$58:J482)&lt;0.99*$B$10*(A482^$K$49*(K482-A482))^(1/(1+$K$49))*($K$49^(1/(1+$K$49))),MAX(K$58:K482),((J483/$B$10)^(1+$K$49)/(A483^($K$49)*$K$49))+A483),MAX(K$58:K482)),((J483/$B$10)^(1+$K$49)/(A483^($K$49)*$K$49))+A483)</f>
        <v>1266.7513000931449</v>
      </c>
      <c r="L483" s="33">
        <f>IF(K483&lt;K482,AE482*(MAX(Z$58:Z482)-J482/A482)/(J482/A482/D$10-1)/(1+1*(MAX(Z$58:Z482)-J482/A482)/(J482/A482/D$10-1))+B$3-B$4,AE482*(J483/A483/B$10)/(C$27+J483/A483/B$10))</f>
        <v>-4.399166683040677E-2</v>
      </c>
      <c r="M483" s="45">
        <f t="shared" si="195"/>
        <v>-1.766579810118038E-2</v>
      </c>
      <c r="N483" s="46">
        <f t="shared" si="196"/>
        <v>1.4980437001698831E-2</v>
      </c>
      <c r="O483" s="37"/>
      <c r="P483" s="37">
        <f t="shared" si="197"/>
        <v>4.8255558626260353E-3</v>
      </c>
      <c r="Q483" s="47">
        <f t="shared" si="178"/>
        <v>-2.6853610994815487E-3</v>
      </c>
      <c r="R483" s="6">
        <f t="shared" si="198"/>
        <v>1.6095511448470503</v>
      </c>
      <c r="S483" s="6">
        <f t="shared" si="179"/>
        <v>1.5936193605935447</v>
      </c>
      <c r="T483" s="6">
        <f t="shared" si="199"/>
        <v>2.105134556585851E-3</v>
      </c>
      <c r="U483" s="48">
        <f t="shared" si="200"/>
        <v>3.8917188727480338E-2</v>
      </c>
      <c r="V483" s="6">
        <f t="shared" si="201"/>
        <v>4.2322510237276581E-2</v>
      </c>
      <c r="W483" s="6">
        <f t="shared" si="202"/>
        <v>4.3024221756138528E-2</v>
      </c>
      <c r="X483" s="30">
        <f t="shared" si="180"/>
        <v>1111.5369389027196</v>
      </c>
      <c r="Y483">
        <f t="shared" si="181"/>
        <v>845.41869947947623</v>
      </c>
      <c r="Z483" s="49">
        <f t="shared" si="182"/>
        <v>1.2608548465542673</v>
      </c>
      <c r="AA483" s="46">
        <f t="shared" si="183"/>
        <v>1.6447428946627782</v>
      </c>
      <c r="AB483" s="46">
        <f t="shared" si="184"/>
        <v>-3.5191749815727924E-2</v>
      </c>
      <c r="AC483" s="51">
        <f>IF(R$58&gt;=AA$58,B$10,IF(K483&lt;K482,(Z483-D$10)*(1+1.25*(D$10-Z483)/MAX(Z$58:Z483)*B$10)+D$10,B$10))</f>
        <v>1.3370827491589099</v>
      </c>
      <c r="AD483" s="36">
        <f t="shared" si="185"/>
        <v>1.0686203968086267</v>
      </c>
      <c r="AE483" s="50">
        <f t="shared" si="186"/>
        <v>-0.32588862729872742</v>
      </c>
      <c r="AF483" s="46">
        <f t="shared" si="187"/>
        <v>4.3024221756138528E-2</v>
      </c>
      <c r="AG483" s="50">
        <f t="shared" si="188"/>
        <v>1111.5369389027196</v>
      </c>
      <c r="AH483" s="6">
        <f t="shared" si="189"/>
        <v>2.105134556585851E-3</v>
      </c>
      <c r="AI483" s="6"/>
      <c r="AJ483" s="6"/>
    </row>
    <row r="484" spans="1:36">
      <c r="A484" s="6">
        <f>IF(J483/A483&lt;=0.99*$B$10,IF(A483&gt;A482,IF(D$5&gt;0,$A483+($D$7-$D$3)/401,IF(J483/A483&gt;1.01*D$10,A483-($D$7-$D$3)/401,A483)),IF(D$5&lt;0,$A483+($D$7-$D$3)/401,IF(J483/A483&gt;1.01*D$10,A483-($D$7-$D$3)/401,A483))),IF(K483&gt;$B$6,IF(B$10&gt;D$10,IF(J483/A483&gt;1.01*D$10,A483-($D$7-$D$3)/401,A483),A483),IF(MAX(J$58:J483)&lt;0.99*$B$10*(A483^$K$49*(K483-A483))^(1/(1+$K$49))*($K$49^(1/(1+$K$49))),$A483+($D$7-$D$3)/401,IF(J483/A483&gt;1.01*$D$10,$A483-($D$7-$D$3)/401,A483))))</f>
        <v>671.38513092268533</v>
      </c>
      <c r="B484" s="6">
        <f t="shared" si="174"/>
        <v>1114.1553927680561</v>
      </c>
      <c r="C484" s="6">
        <f t="shared" si="190"/>
        <v>0.54638149950594728</v>
      </c>
      <c r="D484" s="6">
        <f t="shared" si="191"/>
        <v>15647.654620750383</v>
      </c>
      <c r="E484" s="33">
        <f t="shared" si="175"/>
        <v>1.7975545495370501E-2</v>
      </c>
      <c r="F484" s="6">
        <f t="shared" si="176"/>
        <v>102233.71259351498</v>
      </c>
      <c r="G484" s="6">
        <f t="shared" si="177"/>
        <v>5896467.9407730065</v>
      </c>
      <c r="H484" s="33">
        <f t="shared" si="192"/>
        <v>4.1679101220538544E-3</v>
      </c>
      <c r="I484" s="33">
        <f t="shared" si="193"/>
        <v>1.1053963288566314E-3</v>
      </c>
      <c r="J484" s="6">
        <f t="shared" si="194"/>
        <v>847.10999215094068</v>
      </c>
      <c r="K484" s="38">
        <f>IF(J484&lt;$B$10*(A483^$K$49*(MAX(K$58:K483)-A483))^(1/(1+$K$49))*($K$49^(1/(1+$K$49))),IF(J484/A484&gt;D$10,IF(MAX(J$58:J483)&lt;0.99*$B$10*(A483^$K$49*(K483-A483))^(1/(1+$K$49))*($K$49^(1/(1+$K$49))),MAX(K$58:K483),((J484/$B$10)^(1+$K$49)/(A484^($K$49)*$K$49))+A484),MAX(K$58:K483)),((J484/$B$10)^(1+$K$49)/(A484^($K$49)*$K$49))+A484)</f>
        <v>1269.23387193244</v>
      </c>
      <c r="L484" s="33">
        <f>IF(K484&lt;K483,AE483*(MAX(Z$58:Z483)-J483/A483)/(J483/A483/D$10-1)/(1+1*(MAX(Z$58:Z483)-J483/A483)/(J483/A483/D$10-1))+B$3-B$4,AE483*(J484/A484/B$10)/(C$27+J484/A484/B$10))</f>
        <v>-4.4288537455588646E-2</v>
      </c>
      <c r="M484" s="45">
        <f t="shared" si="195"/>
        <v>-1.7752509551313182E-2</v>
      </c>
      <c r="N484" s="46">
        <f t="shared" si="196"/>
        <v>1.5000798908711125E-2</v>
      </c>
      <c r="O484" s="37"/>
      <c r="P484" s="37">
        <f t="shared" si="197"/>
        <v>4.8333610905956044E-3</v>
      </c>
      <c r="Q484" s="47">
        <f t="shared" si="178"/>
        <v>-2.7517106426020576E-3</v>
      </c>
      <c r="R484" s="6">
        <f t="shared" si="198"/>
        <v>1.6096453749165258</v>
      </c>
      <c r="S484" s="6">
        <f t="shared" si="179"/>
        <v>1.5937111277800451</v>
      </c>
      <c r="T484" s="6">
        <f t="shared" si="199"/>
        <v>2.0475504252872628E-3</v>
      </c>
      <c r="U484" s="48">
        <f t="shared" si="200"/>
        <v>3.9179592076309409E-2</v>
      </c>
      <c r="V484" s="6">
        <f t="shared" si="201"/>
        <v>4.2585673042959758E-2</v>
      </c>
      <c r="W484" s="6">
        <f t="shared" si="202"/>
        <v>4.3268189851388847E-2</v>
      </c>
      <c r="X484" s="30">
        <f t="shared" si="180"/>
        <v>1114.1553927680561</v>
      </c>
      <c r="Y484">
        <f t="shared" si="181"/>
        <v>847.10999215094068</v>
      </c>
      <c r="Z484" s="49">
        <f t="shared" si="182"/>
        <v>1.2617348123077383</v>
      </c>
      <c r="AA484" s="46">
        <f t="shared" si="183"/>
        <v>1.644707805610597</v>
      </c>
      <c r="AB484" s="46">
        <f t="shared" si="184"/>
        <v>-3.5062430694071223E-2</v>
      </c>
      <c r="AC484" s="51">
        <f>IF(R$58&gt;=AA$58,B$10,IF(K484&lt;K483,(Z484-D$10)*(1+1.25*(D$10-Z484)/MAX(Z$58:Z484)*B$10)+D$10,B$10))</f>
        <v>1.3370827491589099</v>
      </c>
      <c r="AD484" s="36">
        <f t="shared" si="185"/>
        <v>1.0679251315522136</v>
      </c>
      <c r="AE484" s="50">
        <f t="shared" si="186"/>
        <v>-0.32790059257931115</v>
      </c>
      <c r="AF484" s="46">
        <f t="shared" si="187"/>
        <v>4.3268189851388847E-2</v>
      </c>
      <c r="AG484" s="50">
        <f t="shared" si="188"/>
        <v>1114.1553927680561</v>
      </c>
      <c r="AH484" s="6">
        <f t="shared" si="189"/>
        <v>2.0475504252872628E-3</v>
      </c>
      <c r="AI484" s="6"/>
      <c r="AJ484" s="6"/>
    </row>
    <row r="485" spans="1:36">
      <c r="A485" s="6">
        <f>IF(J484/A484&lt;=0.99*$B$10,IF(A484&gt;A483,IF(D$5&gt;0,$A484+($D$7-$D$3)/401,IF(J484/A484&gt;1.01*D$10,A484-($D$7-$D$3)/401,A484)),IF(D$5&lt;0,$A484+($D$7-$D$3)/401,IF(J484/A484&gt;1.01*D$10,A484-($D$7-$D$3)/401,A484))),IF(K484&gt;$B$6,IF(B$10&gt;D$10,IF(J484/A484&gt;1.01*D$10,A484-($D$7-$D$3)/401,A484),A484),IF(MAX(J$58:J484)&lt;0.99*$B$10*(A484^$K$49*(K484-A484))^(1/(1+$K$49))*($K$49^(1/(1+$K$49))),$A484+($D$7-$D$3)/401,IF(J484/A484&gt;1.01*$D$10,$A484-($D$7-$D$3)/401,A484))))</f>
        <v>672.2579488777975</v>
      </c>
      <c r="B485" s="6">
        <f t="shared" si="174"/>
        <v>1116.7738466333926</v>
      </c>
      <c r="C485" s="6">
        <f t="shared" si="190"/>
        <v>0.5467877944717956</v>
      </c>
      <c r="D485" s="6">
        <f t="shared" si="191"/>
        <v>15700.942624093579</v>
      </c>
      <c r="E485" s="33">
        <f t="shared" si="175"/>
        <v>1.797450213187338E-2</v>
      </c>
      <c r="F485" s="6">
        <f t="shared" si="176"/>
        <v>102366.532717119</v>
      </c>
      <c r="G485" s="6">
        <f t="shared" si="177"/>
        <v>5903139.7612218847</v>
      </c>
      <c r="H485" s="33">
        <f t="shared" si="192"/>
        <v>4.1734235317523209E-3</v>
      </c>
      <c r="I485" s="33">
        <f t="shared" si="193"/>
        <v>1.1084087539150701E-3</v>
      </c>
      <c r="J485" s="6">
        <f t="shared" si="194"/>
        <v>848.80096117851065</v>
      </c>
      <c r="K485" s="38">
        <f>IF(J485&lt;$B$10*(A484^$K$49*(MAX(K$58:K484)-A484))^(1/(1+$K$49))*($K$49^(1/(1+$K$49))),IF(J485/A485&gt;D$10,IF(MAX(J$58:J484)&lt;0.99*$B$10*(A484^$K$49*(K484-A484))^(1/(1+$K$49))*($K$49^(1/(1+$K$49))),MAX(K$58:K484),((J485/$B$10)^(1+$K$49)/(A485^($K$49)*$K$49))+A485),MAX(K$58:K484)),((J485/$B$10)^(1+$K$49)/(A485^($K$49)*$K$49))+A485)</f>
        <v>1271.7165667095023</v>
      </c>
      <c r="L485" s="33">
        <f>IF(K485&lt;K484,AE484*(MAX(Z$58:Z484)-J484/A484)/(J484/A484/D$10-1)/(1+1*(MAX(Z$58:Z484)-J484/A484)/(J484/A484/D$10-1))+B$3-B$4,AE484*(J485/A485/B$10)/(C$27+J485/A485/B$10))</f>
        <v>-4.4588733295103405E-2</v>
      </c>
      <c r="M485" s="45">
        <f t="shared" si="195"/>
        <v>-1.7839642471014477E-2</v>
      </c>
      <c r="N485" s="46">
        <f t="shared" si="196"/>
        <v>1.5021122032915977E-2</v>
      </c>
      <c r="O485" s="37"/>
      <c r="P485" s="37">
        <f t="shared" si="197"/>
        <v>4.8411561781592609E-3</v>
      </c>
      <c r="Q485" s="47">
        <f t="shared" si="178"/>
        <v>-2.8185204380984999E-3</v>
      </c>
      <c r="R485" s="6">
        <f t="shared" si="198"/>
        <v>1.6097403676682018</v>
      </c>
      <c r="S485" s="6">
        <f t="shared" si="179"/>
        <v>1.593803637714589</v>
      </c>
      <c r="T485" s="6">
        <f t="shared" si="199"/>
        <v>1.9895035603746947E-3</v>
      </c>
      <c r="U485" s="48">
        <f t="shared" si="200"/>
        <v>3.9444675377156534E-2</v>
      </c>
      <c r="V485" s="6">
        <f t="shared" si="201"/>
        <v>4.2851459780007727E-2</v>
      </c>
      <c r="W485" s="6">
        <f t="shared" si="202"/>
        <v>4.351462763346596E-2</v>
      </c>
      <c r="X485" s="30">
        <f t="shared" si="180"/>
        <v>1116.7738466333926</v>
      </c>
      <c r="Y485">
        <f t="shared" si="181"/>
        <v>848.80096117851065</v>
      </c>
      <c r="Z485" s="49">
        <f t="shared" si="182"/>
        <v>1.26261201164734</v>
      </c>
      <c r="AA485" s="46">
        <f t="shared" si="183"/>
        <v>1.6446727628926017</v>
      </c>
      <c r="AB485" s="46">
        <f t="shared" si="184"/>
        <v>-3.4932395224399837E-2</v>
      </c>
      <c r="AC485" s="51">
        <f>IF(R$58&gt;=AA$58,B$10,IF(K485&lt;K484,(Z485-D$10)*(1+1.25*(D$10-Z485)/MAX(Z$58:Z485)*B$10)+D$10,B$10))</f>
        <v>1.3370827491589099</v>
      </c>
      <c r="AD485" s="36">
        <f t="shared" si="185"/>
        <v>1.0672324785667884</v>
      </c>
      <c r="AE485" s="50">
        <f t="shared" si="186"/>
        <v>-0.32993574188939401</v>
      </c>
      <c r="AF485" s="46">
        <f t="shared" si="187"/>
        <v>4.351462763346596E-2</v>
      </c>
      <c r="AG485" s="50">
        <f t="shared" si="188"/>
        <v>1116.7738466333926</v>
      </c>
      <c r="AH485" s="6">
        <f t="shared" si="189"/>
        <v>1.9895035603746947E-3</v>
      </c>
      <c r="AI485" s="6"/>
      <c r="AJ485" s="6"/>
    </row>
    <row r="486" spans="1:36">
      <c r="A486" s="6">
        <f>IF(J485/A485&lt;=0.99*$B$10,IF(A485&gt;A484,IF(D$5&gt;0,$A485+($D$7-$D$3)/401,IF(J485/A485&gt;1.01*D$10,A485-($D$7-$D$3)/401,A485)),IF(D$5&lt;0,$A485+($D$7-$D$3)/401,IF(J485/A485&gt;1.01*D$10,A485-($D$7-$D$3)/401,A485))),IF(K485&gt;$B$6,IF(B$10&gt;D$10,IF(J485/A485&gt;1.01*D$10,A485-($D$7-$D$3)/401,A485),A485),IF(MAX(J$58:J485)&lt;0.99*$B$10*(A485^$K$49*(K485-A485))^(1/(1+$K$49))*($K$49^(1/(1+$K$49))),$A485+($D$7-$D$3)/401,IF(J485/A485&gt;1.01*$D$10,$A485-($D$7-$D$3)/401,A485))))</f>
        <v>673.13076683290967</v>
      </c>
      <c r="B486" s="6">
        <f t="shared" si="174"/>
        <v>1119.3923004987291</v>
      </c>
      <c r="C486" s="6">
        <f t="shared" si="190"/>
        <v>0.54719246695697776</v>
      </c>
      <c r="D486" s="6">
        <f t="shared" si="191"/>
        <v>15754.251185794756</v>
      </c>
      <c r="E486" s="33">
        <f t="shared" si="175"/>
        <v>1.7973450426828408E-2</v>
      </c>
      <c r="F486" s="6">
        <f t="shared" si="176"/>
        <v>102499.35284072303</v>
      </c>
      <c r="G486" s="6">
        <f t="shared" si="177"/>
        <v>5909811.5816707611</v>
      </c>
      <c r="H486" s="33">
        <f t="shared" si="192"/>
        <v>4.1789287410319677E-3</v>
      </c>
      <c r="I486" s="33">
        <f t="shared" si="193"/>
        <v>1.1114189351551938E-3</v>
      </c>
      <c r="J486" s="6">
        <f t="shared" si="194"/>
        <v>850.49160873602932</v>
      </c>
      <c r="K486" s="38">
        <f>IF(J486&lt;$B$10*(A485^$K$49*(MAX(K$58:K485)-A485))^(1/(1+$K$49))*($K$49^(1/(1+$K$49))),IF(J486/A486&gt;D$10,IF(MAX(J$58:J485)&lt;0.99*$B$10*(A485^$K$49*(K485-A485))^(1/(1+$K$49))*($K$49^(1/(1+$K$49))),MAX(K$58:K485),((J486/$B$10)^(1+$K$49)/(A486^($K$49)*$K$49))+A486),MAX(K$58:K485)),((J486/$B$10)^(1+$K$49)/(A486^($K$49)*$K$49))+A486)</f>
        <v>1274.199384290162</v>
      </c>
      <c r="L486" s="33">
        <f>IF(K486&lt;K485,AE485*(MAX(Z$58:Z485)-J485/A485)/(J485/A485/D$10-1)/(1+1*(MAX(Z$58:Z485)-J485/A485)/(J485/A485/D$10-1))+B$3-B$4,AE485*(J486/A486/B$10)/(C$27+J486/A486/B$10))</f>
        <v>-4.4892322564036635E-2</v>
      </c>
      <c r="M486" s="45">
        <f t="shared" si="195"/>
        <v>-1.7927201879764692E-2</v>
      </c>
      <c r="N486" s="46">
        <f t="shared" si="196"/>
        <v>1.5041406522534514E-2</v>
      </c>
      <c r="O486" s="37"/>
      <c r="P486" s="37">
        <f t="shared" si="197"/>
        <v>4.8489411516312681E-3</v>
      </c>
      <c r="Q486" s="47">
        <f t="shared" si="178"/>
        <v>-2.8857953572301778E-3</v>
      </c>
      <c r="R486" s="6">
        <f t="shared" si="198"/>
        <v>1.6098361310352005</v>
      </c>
      <c r="S486" s="6">
        <f t="shared" si="179"/>
        <v>1.5938968981229511</v>
      </c>
      <c r="T486" s="6">
        <f t="shared" si="199"/>
        <v>1.9309891950192264E-3</v>
      </c>
      <c r="U486" s="48">
        <f t="shared" si="200"/>
        <v>3.9712493727554511E-2</v>
      </c>
      <c r="V486" s="6">
        <f t="shared" si="201"/>
        <v>4.3119924591288356E-2</v>
      </c>
      <c r="W486" s="6">
        <f t="shared" si="202"/>
        <v>4.3763587656294761E-2</v>
      </c>
      <c r="X486" s="30">
        <f t="shared" si="180"/>
        <v>1119.3923004987291</v>
      </c>
      <c r="Y486">
        <f t="shared" si="181"/>
        <v>850.49160873602932</v>
      </c>
      <c r="Z486" s="49">
        <f t="shared" si="182"/>
        <v>1.2634864585637722</v>
      </c>
      <c r="AA486" s="46">
        <f t="shared" si="183"/>
        <v>1.6446377663875709</v>
      </c>
      <c r="AB486" s="46">
        <f t="shared" si="184"/>
        <v>-3.4801635352370353E-2</v>
      </c>
      <c r="AC486" s="51">
        <f>IF(R$58&gt;=AA$58,B$10,IF(K486&lt;K485,(Z486-D$10)*(1+1.25*(D$10-Z486)/MAX(Z$58:Z486)*B$10)+D$10,B$10))</f>
        <v>1.3370827491589099</v>
      </c>
      <c r="AD486" s="36">
        <f t="shared" si="185"/>
        <v>1.0665424228948426</v>
      </c>
      <c r="AE486" s="50">
        <f t="shared" si="186"/>
        <v>-0.33199455812529322</v>
      </c>
      <c r="AF486" s="46">
        <f t="shared" si="187"/>
        <v>4.3763587656294761E-2</v>
      </c>
      <c r="AG486" s="50">
        <f t="shared" si="188"/>
        <v>1119.3923004987291</v>
      </c>
      <c r="AH486" s="6">
        <f t="shared" si="189"/>
        <v>1.9309891950192264E-3</v>
      </c>
      <c r="AI486" s="6"/>
      <c r="AJ486" s="6"/>
    </row>
    <row r="487" spans="1:36">
      <c r="A487" s="6">
        <f>IF(J486/A486&lt;=0.99*$B$10,IF(A486&gt;A485,IF(D$5&gt;0,$A486+($D$7-$D$3)/401,IF(J486/A486&gt;1.01*D$10,A486-($D$7-$D$3)/401,A486)),IF(D$5&lt;0,$A486+($D$7-$D$3)/401,IF(J486/A486&gt;1.01*D$10,A486-($D$7-$D$3)/401,A486))),IF(K486&gt;$B$6,IF(B$10&gt;D$10,IF(J486/A486&gt;1.01*D$10,A486-($D$7-$D$3)/401,A486),A486),IF(MAX(J$58:J486)&lt;0.99*$B$10*(A486^$K$49*(K486-A486))^(1/(1+$K$49))*($K$49^(1/(1+$K$49))),$A486+($D$7-$D$3)/401,IF(J486/A486&gt;1.01*$D$10,$A486-($D$7-$D$3)/401,A486))))</f>
        <v>674.00358478802184</v>
      </c>
      <c r="B487" s="6">
        <f t="shared" si="174"/>
        <v>1122.0107543640656</v>
      </c>
      <c r="C487" s="6">
        <f t="shared" si="190"/>
        <v>0.54759552780905463</v>
      </c>
      <c r="D487" s="6">
        <f t="shared" si="191"/>
        <v>15807.580214140529</v>
      </c>
      <c r="E487" s="33">
        <f t="shared" si="175"/>
        <v>1.7972390294111202E-2</v>
      </c>
      <c r="F487" s="6">
        <f t="shared" si="176"/>
        <v>102632.17296432705</v>
      </c>
      <c r="G487" s="6">
        <f t="shared" si="177"/>
        <v>5916483.4021196393</v>
      </c>
      <c r="H487" s="33">
        <f t="shared" si="192"/>
        <v>4.1844257781747897E-3</v>
      </c>
      <c r="I487" s="33">
        <f t="shared" si="193"/>
        <v>1.1144268724703288E-3</v>
      </c>
      <c r="J487" s="6">
        <f t="shared" si="194"/>
        <v>852.18193698507127</v>
      </c>
      <c r="K487" s="38">
        <f>IF(J487&lt;$B$10*(A486^$K$49*(MAX(K$58:K486)-A486))^(1/(1+$K$49))*($K$49^(1/(1+$K$49))),IF(J487/A487&gt;D$10,IF(MAX(J$58:J486)&lt;0.99*$B$10*(A486^$K$49*(K486-A486))^(1/(1+$K$49))*($K$49^(1/(1+$K$49))),MAX(K$58:K486),((J487/$B$10)^(1+$K$49)/(A487^($K$49)*$K$49))+A487),MAX(K$58:K486)),((J487/$B$10)^(1+$K$49)/(A487^($K$49)*$K$49))+A487)</f>
        <v>1276.6823245485084</v>
      </c>
      <c r="L487" s="33">
        <f>IF(K487&lt;K486,AE486*(MAX(Z$58:Z486)-J486/A486)/(J486/A486/D$10-1)/(1+1*(MAX(Z$58:Z486)-J486/A486)/(J486/A486/D$10-1))+B$3-B$4,AE486*(J487/A487/B$10)/(C$27+J487/A487/B$10))</f>
        <v>-4.5199375486367398E-2</v>
      </c>
      <c r="M487" s="45">
        <f t="shared" si="195"/>
        <v>-1.801519290550168E-2</v>
      </c>
      <c r="N487" s="46">
        <f t="shared" si="196"/>
        <v>1.5061652525002859E-2</v>
      </c>
      <c r="O487" s="37"/>
      <c r="P487" s="37">
        <f t="shared" si="197"/>
        <v>4.8567160372235945E-3</v>
      </c>
      <c r="Q487" s="47">
        <f t="shared" si="178"/>
        <v>-2.953540380498821E-3</v>
      </c>
      <c r="R487" s="6">
        <f t="shared" si="198"/>
        <v>1.6099326731296151</v>
      </c>
      <c r="S487" s="6">
        <f t="shared" si="179"/>
        <v>1.5939909169051998</v>
      </c>
      <c r="T487" s="6">
        <f t="shared" si="199"/>
        <v>1.8720024548107444E-3</v>
      </c>
      <c r="U487" s="48">
        <f t="shared" si="200"/>
        <v>3.9983103949645486E-2</v>
      </c>
      <c r="V487" s="6">
        <f t="shared" si="201"/>
        <v>4.3391123313398047E-2</v>
      </c>
      <c r="W487" s="6">
        <f t="shared" si="202"/>
        <v>4.4015124131668297E-2</v>
      </c>
      <c r="X487" s="30">
        <f t="shared" si="180"/>
        <v>1122.0107543640656</v>
      </c>
      <c r="Y487">
        <f t="shared" si="181"/>
        <v>852.18193698507127</v>
      </c>
      <c r="Z487" s="49">
        <f t="shared" si="182"/>
        <v>1.2643581669570609</v>
      </c>
      <c r="AA487" s="46">
        <f t="shared" si="183"/>
        <v>1.6446028159747561</v>
      </c>
      <c r="AB487" s="46">
        <f t="shared" si="184"/>
        <v>-3.4670142845141028E-2</v>
      </c>
      <c r="AC487" s="51">
        <f>IF(R$58&gt;=AA$58,B$10,IF(K487&lt;K486,(Z487-D$10)*(1+1.25*(D$10-Z487)/MAX(Z$58:Z487)*B$10)+D$10,B$10))</f>
        <v>1.3370827491589099</v>
      </c>
      <c r="AD487" s="36">
        <f t="shared" si="185"/>
        <v>1.0658549496865979</v>
      </c>
      <c r="AE487" s="50">
        <f t="shared" si="186"/>
        <v>-0.33407753856318195</v>
      </c>
      <c r="AF487" s="46">
        <f t="shared" si="187"/>
        <v>4.4015124131668297E-2</v>
      </c>
      <c r="AG487" s="50">
        <f t="shared" si="188"/>
        <v>1122.0107543640656</v>
      </c>
      <c r="AH487" s="6">
        <f t="shared" si="189"/>
        <v>1.8720024548107444E-3</v>
      </c>
      <c r="AI487" s="6"/>
      <c r="AJ487" s="6"/>
    </row>
    <row r="488" spans="1:36">
      <c r="A488" s="6">
        <f>IF(J487/A487&lt;=0.99*$B$10,IF(A487&gt;A486,IF(D$5&gt;0,$A487+($D$7-$D$3)/401,IF(J487/A487&gt;1.01*D$10,A487-($D$7-$D$3)/401,A487)),IF(D$5&lt;0,$A487+($D$7-$D$3)/401,IF(J487/A487&gt;1.01*D$10,A487-($D$7-$D$3)/401,A487))),IF(K487&gt;$B$6,IF(B$10&gt;D$10,IF(J487/A487&gt;1.01*D$10,A487-($D$7-$D$3)/401,A487),A487),IF(MAX(J$58:J487)&lt;0.99*$B$10*(A487^$K$49*(K487-A487))^(1/(1+$K$49))*($K$49^(1/(1+$K$49))),$A487+($D$7-$D$3)/401,IF(J487/A487&gt;1.01*$D$10,$A487-($D$7-$D$3)/401,A487))))</f>
        <v>674.87640274313401</v>
      </c>
      <c r="B488" s="6">
        <f t="shared" si="174"/>
        <v>1124.6292082294021</v>
      </c>
      <c r="C488" s="6">
        <f t="shared" si="190"/>
        <v>0.5479969877799763</v>
      </c>
      <c r="D488" s="6">
        <f t="shared" si="191"/>
        <v>15860.929618335846</v>
      </c>
      <c r="E488" s="33">
        <f t="shared" si="175"/>
        <v>1.7971321645639509E-2</v>
      </c>
      <c r="F488" s="6">
        <f t="shared" si="176"/>
        <v>102764.99308793109</v>
      </c>
      <c r="G488" s="6">
        <f t="shared" si="177"/>
        <v>5923155.2225685176</v>
      </c>
      <c r="H488" s="33">
        <f t="shared" si="192"/>
        <v>4.1899146713138512E-3</v>
      </c>
      <c r="I488" s="33">
        <f t="shared" si="193"/>
        <v>1.1174325658059006E-3</v>
      </c>
      <c r="J488" s="6">
        <f t="shared" si="194"/>
        <v>853.87194807516391</v>
      </c>
      <c r="K488" s="38">
        <f>IF(J488&lt;$B$10*(A487^$K$49*(MAX(K$58:K487)-A487))^(1/(1+$K$49))*($K$49^(1/(1+$K$49))),IF(J488/A488&gt;D$10,IF(MAX(J$58:J487)&lt;0.99*$B$10*(A487^$K$49*(K487-A487))^(1/(1+$K$49))*($K$49^(1/(1+$K$49))),MAX(K$58:K487),((J488/$B$10)^(1+$K$49)/(A488^($K$49)*$K$49))+A488),MAX(K$58:K487)),((J488/$B$10)^(1+$K$49)/(A488^($K$49)*$K$49))+A488)</f>
        <v>1279.1653873669661</v>
      </c>
      <c r="L488" s="33">
        <f>IF(K488&lt;K487,AE487*(MAX(Z$58:Z487)-J487/A487)/(J487/A487/D$10-1)/(1+1*(MAX(Z$58:Z487)-J487/A487)/(J487/A487/D$10-1))+B$3-B$4,AE487*(J488/A488/B$10)/(C$27+J488/A488/B$10))</f>
        <v>-4.5509964372048482E-2</v>
      </c>
      <c r="M488" s="45">
        <f t="shared" si="195"/>
        <v>-1.8103620787863168E-2</v>
      </c>
      <c r="N488" s="46">
        <f t="shared" si="196"/>
        <v>1.5081860186978624E-2</v>
      </c>
      <c r="O488" s="37"/>
      <c r="P488" s="37">
        <f t="shared" si="197"/>
        <v>4.8644808610464434E-3</v>
      </c>
      <c r="Q488" s="47">
        <f t="shared" si="178"/>
        <v>-3.0217606008845436E-3</v>
      </c>
      <c r="R488" s="6">
        <f t="shared" si="198"/>
        <v>1.6100300022478087</v>
      </c>
      <c r="S488" s="6">
        <f t="shared" si="179"/>
        <v>1.5940857021408565</v>
      </c>
      <c r="T488" s="6">
        <f t="shared" si="199"/>
        <v>1.8125383545756016E-3</v>
      </c>
      <c r="U488" s="48">
        <f t="shared" si="200"/>
        <v>4.0256564662826226E-2</v>
      </c>
      <c r="V488" s="6">
        <f t="shared" si="201"/>
        <v>4.3665113548014417E-2</v>
      </c>
      <c r="W488" s="6">
        <f t="shared" si="202"/>
        <v>4.4269292999539619E-2</v>
      </c>
      <c r="X488" s="30">
        <f t="shared" si="180"/>
        <v>1124.6292082294021</v>
      </c>
      <c r="Y488">
        <f t="shared" si="181"/>
        <v>853.87194807516391</v>
      </c>
      <c r="Z488" s="49">
        <f t="shared" si="182"/>
        <v>1.2652271506374742</v>
      </c>
      <c r="AA488" s="46">
        <f t="shared" si="183"/>
        <v>1.644567911533882</v>
      </c>
      <c r="AB488" s="46">
        <f t="shared" si="184"/>
        <v>-3.4537909286073365E-2</v>
      </c>
      <c r="AC488" s="51">
        <f>IF(R$58&gt;=AA$58,B$10,IF(K488&lt;K487,(Z488-D$10)*(1+1.25*(D$10-Z488)/MAX(Z$58:Z488)*B$10)+D$10,B$10))</f>
        <v>1.3370827491589099</v>
      </c>
      <c r="AD488" s="36">
        <f t="shared" si="185"/>
        <v>1.0651700441989338</v>
      </c>
      <c r="AE488" s="50">
        <f t="shared" si="186"/>
        <v>-0.33618519541650371</v>
      </c>
      <c r="AF488" s="46">
        <f t="shared" si="187"/>
        <v>4.4269292999539619E-2</v>
      </c>
      <c r="AG488" s="50">
        <f t="shared" si="188"/>
        <v>1124.6292082294021</v>
      </c>
      <c r="AH488" s="6">
        <f t="shared" si="189"/>
        <v>1.8125383545756016E-3</v>
      </c>
      <c r="AI488" s="6"/>
      <c r="AJ488" s="6"/>
    </row>
    <row r="489" spans="1:36">
      <c r="A489" s="6">
        <f>IF(J488/A488&lt;=0.99*$B$10,IF(A488&gt;A487,IF(D$5&gt;0,$A488+($D$7-$D$3)/401,IF(J488/A488&gt;1.01*D$10,A488-($D$7-$D$3)/401,A488)),IF(D$5&lt;0,$A488+($D$7-$D$3)/401,IF(J488/A488&gt;1.01*D$10,A488-($D$7-$D$3)/401,A488))),IF(K488&gt;$B$6,IF(B$10&gt;D$10,IF(J488/A488&gt;1.01*D$10,A488-($D$7-$D$3)/401,A488),A488),IF(MAX(J$58:J488)&lt;0.99*$B$10*(A488^$K$49*(K488-A488))^(1/(1+$K$49))*($K$49^(1/(1+$K$49))),$A488+($D$7-$D$3)/401,IF(J488/A488&gt;1.01*$D$10,$A488-($D$7-$D$3)/401,A488))))</f>
        <v>675.74922069824618</v>
      </c>
      <c r="B489" s="6">
        <f t="shared" si="174"/>
        <v>1127.2476620947386</v>
      </c>
      <c r="C489" s="6">
        <f t="shared" si="190"/>
        <v>0.5483968575270799</v>
      </c>
      <c r="D489" s="6">
        <f t="shared" si="191"/>
        <v>15914.299308497893</v>
      </c>
      <c r="E489" s="33">
        <f t="shared" si="175"/>
        <v>1.7970244391314737E-2</v>
      </c>
      <c r="F489" s="6">
        <f t="shared" si="176"/>
        <v>102897.8132115351</v>
      </c>
      <c r="G489" s="6">
        <f t="shared" si="177"/>
        <v>5929827.043017393</v>
      </c>
      <c r="H489" s="33">
        <f t="shared" si="192"/>
        <v>4.1953954484347687E-3</v>
      </c>
      <c r="I489" s="33">
        <f t="shared" si="193"/>
        <v>1.1204360151588569E-3</v>
      </c>
      <c r="J489" s="6">
        <f t="shared" si="194"/>
        <v>855.56164414400666</v>
      </c>
      <c r="K489" s="38">
        <f>IF(J489&lt;$B$10*(A488^$K$49*(MAX(K$58:K488)-A488))^(1/(1+$K$49))*($K$49^(1/(1+$K$49))),IF(J489/A489&gt;D$10,IF(MAX(J$58:J488)&lt;0.99*$B$10*(A488^$K$49*(K488-A488))^(1/(1+$K$49))*($K$49^(1/(1+$K$49))),MAX(K$58:K488),((J489/$B$10)^(1+$K$49)/(A489^($K$49)*$K$49))+A489),MAX(K$58:K488)),((J489/$B$10)^(1+$K$49)/(A489^($K$49)*$K$49))+A489)</f>
        <v>1281.6485726363717</v>
      </c>
      <c r="L489" s="33">
        <f>IF(K489&lt;K488,AE488*(MAX(Z$58:Z488)-J488/A488)/(J488/A488/D$10-1)/(1+1*(MAX(Z$58:Z488)-J488/A488)/(J488/A488/D$10-1))+B$3-B$4,AE488*(J489/A489/B$10)/(C$27+J489/A489/B$10))</f>
        <v>-4.5824163697751802E-2</v>
      </c>
      <c r="M489" s="45">
        <f t="shared" si="195"/>
        <v>-1.8192490881555518E-2</v>
      </c>
      <c r="N489" s="46">
        <f t="shared" si="196"/>
        <v>1.5102029654347338E-2</v>
      </c>
      <c r="O489" s="37"/>
      <c r="P489" s="37">
        <f t="shared" si="197"/>
        <v>4.8722356491087779E-3</v>
      </c>
      <c r="Q489" s="47">
        <f t="shared" si="178"/>
        <v>-3.0904612272081803E-3</v>
      </c>
      <c r="R489" s="6">
        <f t="shared" si="198"/>
        <v>1.6101281268759216</v>
      </c>
      <c r="S489" s="6">
        <f t="shared" si="179"/>
        <v>1.5941812620942604</v>
      </c>
      <c r="T489" s="6">
        <f t="shared" si="199"/>
        <v>1.7525917950678622E-3</v>
      </c>
      <c r="U489" s="48">
        <f t="shared" si="200"/>
        <v>4.053293636026007E-2</v>
      </c>
      <c r="V489" s="6">
        <f t="shared" si="201"/>
        <v>4.39419547370467E-2</v>
      </c>
      <c r="W489" s="6">
        <f t="shared" si="202"/>
        <v>4.4526152002069323E-2</v>
      </c>
      <c r="X489" s="30">
        <f t="shared" si="180"/>
        <v>1127.2476620947386</v>
      </c>
      <c r="Y489">
        <f t="shared" si="181"/>
        <v>855.56164414400666</v>
      </c>
      <c r="Z489" s="49">
        <f t="shared" si="182"/>
        <v>1.2660934233264254</v>
      </c>
      <c r="AA489" s="46">
        <f t="shared" si="183"/>
        <v>1.644533052945141</v>
      </c>
      <c r="AB489" s="46">
        <f t="shared" si="184"/>
        <v>-3.440492606921941E-2</v>
      </c>
      <c r="AC489" s="51">
        <f>IF(R$58&gt;=AA$58,B$10,IF(K489&lt;K488,(Z489-D$10)*(1+1.25*(D$10-Z489)/MAX(Z$58:Z489)*B$10)+D$10,B$10))</f>
        <v>1.3370827491589099</v>
      </c>
      <c r="AD489" s="36">
        <f t="shared" si="185"/>
        <v>1.064487691794332</v>
      </c>
      <c r="AE489" s="50">
        <f t="shared" si="186"/>
        <v>-0.33831805641997192</v>
      </c>
      <c r="AF489" s="46">
        <f t="shared" si="187"/>
        <v>4.4526152002069323E-2</v>
      </c>
      <c r="AG489" s="50">
        <f t="shared" si="188"/>
        <v>1127.2476620947386</v>
      </c>
      <c r="AH489" s="6">
        <f t="shared" si="189"/>
        <v>1.7525917950678622E-3</v>
      </c>
      <c r="AI489" s="6"/>
      <c r="AJ489" s="6"/>
    </row>
    <row r="490" spans="1:36">
      <c r="A490" s="6">
        <f>IF(J489/A489&lt;=0.99*$B$10,IF(A489&gt;A488,IF(D$5&gt;0,$A489+($D$7-$D$3)/401,IF(J489/A489&gt;1.01*D$10,A489-($D$7-$D$3)/401,A489)),IF(D$5&lt;0,$A489+($D$7-$D$3)/401,IF(J489/A489&gt;1.01*D$10,A489-($D$7-$D$3)/401,A489))),IF(K489&gt;$B$6,IF(B$10&gt;D$10,IF(J489/A489&gt;1.01*D$10,A489-($D$7-$D$3)/401,A489),A489),IF(MAX(J$58:J489)&lt;0.99*$B$10*(A489^$K$49*(K489-A489))^(1/(1+$K$49))*($K$49^(1/(1+$K$49))),$A489+($D$7-$D$3)/401,IF(J489/A489&gt;1.01*$D$10,$A489-($D$7-$D$3)/401,A489))))</f>
        <v>676.62203865335835</v>
      </c>
      <c r="B490" s="6">
        <f t="shared" si="174"/>
        <v>1129.8661159600751</v>
      </c>
      <c r="C490" s="6">
        <f t="shared" si="190"/>
        <v>0.54879514761407477</v>
      </c>
      <c r="D490" s="6">
        <f t="shared" si="191"/>
        <v>15967.689195650211</v>
      </c>
      <c r="E490" s="33">
        <f t="shared" si="175"/>
        <v>1.7969158438961255E-2</v>
      </c>
      <c r="F490" s="6">
        <f t="shared" si="176"/>
        <v>103030.63333513914</v>
      </c>
      <c r="G490" s="6">
        <f t="shared" si="177"/>
        <v>5936498.8634662712</v>
      </c>
      <c r="H490" s="33">
        <f t="shared" si="192"/>
        <v>4.2008681373771903E-3</v>
      </c>
      <c r="I490" s="33">
        <f t="shared" si="193"/>
        <v>1.123437220577104E-3</v>
      </c>
      <c r="J490" s="6">
        <f t="shared" si="194"/>
        <v>857.25102731769312</v>
      </c>
      <c r="K490" s="38">
        <f>IF(J490&lt;$B$10*(A489^$K$49*(MAX(K$58:K489)-A489))^(1/(1+$K$49))*($K$49^(1/(1+$K$49))),IF(J490/A490&gt;D$10,IF(MAX(J$58:J489)&lt;0.99*$B$10*(A489^$K$49*(K489-A489))^(1/(1+$K$49))*($K$49^(1/(1+$K$49))),MAX(K$58:K489),((J490/$B$10)^(1+$K$49)/(A490^($K$49)*$K$49))+A490),MAX(K$58:K489)),((J490/$B$10)^(1+$K$49)/(A490^($K$49)*$K$49))+A490)</f>
        <v>1284.131880256059</v>
      </c>
      <c r="L490" s="33">
        <f>IF(K490&lt;K489,AE489*(MAX(Z$58:Z489)-J489/A489)/(J489/A489/D$10-1)/(1+1*(MAX(Z$58:Z489)-J489/A489)/(J489/A489/D$10-1))+B$3-B$4,AE489*(J490/A490/B$10)/(C$27+J490/A490/B$10))</f>
        <v>-4.61420501914621E-2</v>
      </c>
      <c r="M490" s="45">
        <f t="shared" si="195"/>
        <v>-1.8281808659855125E-2</v>
      </c>
      <c r="N490" s="46">
        <f t="shared" si="196"/>
        <v>1.512216107222889E-2</v>
      </c>
      <c r="O490" s="37"/>
      <c r="P490" s="37">
        <f t="shared" si="197"/>
        <v>4.8799804273188443E-3</v>
      </c>
      <c r="Q490" s="47">
        <f t="shared" si="178"/>
        <v>-3.1596475876262357E-3</v>
      </c>
      <c r="R490" s="6">
        <f t="shared" si="198"/>
        <v>1.6102270556955944</v>
      </c>
      <c r="S490" s="6">
        <f t="shared" si="179"/>
        <v>1.5942776052201406</v>
      </c>
      <c r="T490" s="6">
        <f t="shared" si="199"/>
        <v>1.6921575595320083E-3</v>
      </c>
      <c r="U490" s="48">
        <f t="shared" si="200"/>
        <v>4.0812281489506566E-2</v>
      </c>
      <c r="V490" s="6">
        <f t="shared" si="201"/>
        <v>4.4221708241830596E-2</v>
      </c>
      <c r="W490" s="6">
        <f t="shared" si="202"/>
        <v>4.4785760761674599E-2</v>
      </c>
      <c r="X490" s="30">
        <f t="shared" si="180"/>
        <v>1129.8661159600751</v>
      </c>
      <c r="Y490">
        <f t="shared" si="181"/>
        <v>857.25102731769312</v>
      </c>
      <c r="Z490" s="49">
        <f t="shared" si="182"/>
        <v>1.2669569986573748</v>
      </c>
      <c r="AA490" s="46">
        <f t="shared" si="183"/>
        <v>1.6444982400891917</v>
      </c>
      <c r="AB490" s="46">
        <f t="shared" si="184"/>
        <v>-3.427118439359722E-2</v>
      </c>
      <c r="AC490" s="51">
        <f>IF(R$58&gt;=AA$58,B$10,IF(K490&lt;K489,(Z490-D$10)*(1+1.25*(D$10-Z490)/MAX(Z$58:Z490)*B$10)+D$10,B$10))</f>
        <v>1.3370827491589099</v>
      </c>
      <c r="AD490" s="36">
        <f t="shared" si="185"/>
        <v>1.0638078779398237</v>
      </c>
      <c r="AE490" s="50">
        <f t="shared" si="186"/>
        <v>-0.34047666544183425</v>
      </c>
      <c r="AF490" s="46">
        <f t="shared" si="187"/>
        <v>4.4785760761674599E-2</v>
      </c>
      <c r="AG490" s="50">
        <f t="shared" si="188"/>
        <v>1129.8661159600751</v>
      </c>
      <c r="AH490" s="6">
        <f t="shared" si="189"/>
        <v>1.6921575595320083E-3</v>
      </c>
      <c r="AI490" s="6"/>
      <c r="AJ490" s="6"/>
    </row>
    <row r="491" spans="1:36">
      <c r="A491" s="6">
        <f>IF(J490/A490&lt;=0.99*$B$10,IF(A490&gt;A489,IF(D$5&gt;0,$A490+($D$7-$D$3)/401,IF(J490/A490&gt;1.01*D$10,A490-($D$7-$D$3)/401,A490)),IF(D$5&lt;0,$A490+($D$7-$D$3)/401,IF(J490/A490&gt;1.01*D$10,A490-($D$7-$D$3)/401,A490))),IF(K490&gt;$B$6,IF(B$10&gt;D$10,IF(J490/A490&gt;1.01*D$10,A490-($D$7-$D$3)/401,A490),A490),IF(MAX(J$58:J490)&lt;0.99*$B$10*(A490^$K$49*(K490-A490))^(1/(1+$K$49))*($K$49^(1/(1+$K$49))),$A490+($D$7-$D$3)/401,IF(J490/A490&gt;1.01*$D$10,$A490-($D$7-$D$3)/401,A490))))</f>
        <v>677.49485660847051</v>
      </c>
      <c r="B491" s="6">
        <f t="shared" si="174"/>
        <v>1132.4845698254117</v>
      </c>
      <c r="C491" s="6">
        <f t="shared" si="190"/>
        <v>0.54919186851201773</v>
      </c>
      <c r="D491" s="6">
        <f t="shared" si="191"/>
        <v>16021.099191716947</v>
      </c>
      <c r="E491" s="33">
        <f t="shared" si="175"/>
        <v>1.7968063694263247E-2</v>
      </c>
      <c r="F491" s="6">
        <f t="shared" si="176"/>
        <v>103163.45345874316</v>
      </c>
      <c r="G491" s="6">
        <f t="shared" si="177"/>
        <v>5943170.6839151485</v>
      </c>
      <c r="H491" s="33">
        <f t="shared" si="192"/>
        <v>4.2063327658362617E-3</v>
      </c>
      <c r="I491" s="33">
        <f t="shared" si="193"/>
        <v>1.1264361821589563E-3</v>
      </c>
      <c r="J491" s="6">
        <f t="shared" si="194"/>
        <v>858.94009971093112</v>
      </c>
      <c r="K491" s="38">
        <f>IF(J491&lt;$B$10*(A490^$K$49*(MAX(K$58:K490)-A490))^(1/(1+$K$49))*($K$49^(1/(1+$K$49))),IF(J491/A491&gt;D$10,IF(MAX(J$58:J490)&lt;0.99*$B$10*(A490^$K$49*(K490-A490))^(1/(1+$K$49))*($K$49^(1/(1+$K$49))),MAX(K$58:K490),((J491/$B$10)^(1+$K$49)/(A491^($K$49)*$K$49))+A491),MAX(K$58:K490)),((J491/$B$10)^(1+$K$49)/(A491^($K$49)*$K$49))+A491)</f>
        <v>1286.6153101339421</v>
      </c>
      <c r="L491" s="33">
        <f>IF(K491&lt;K490,AE490*(MAX(Z$58:Z490)-J490/A490)/(J490/A490/D$10-1)/(1+1*(MAX(Z$58:Z490)-J490/A490)/(J490/A490/D$10-1))+B$3-B$4,AE490*(J491/A491/B$10)/(C$27+J491/A491/B$10))</f>
        <v>-4.6463702921160387E-2</v>
      </c>
      <c r="M491" s="45">
        <f t="shared" si="195"/>
        <v>-1.8371579718248453E-2</v>
      </c>
      <c r="N491" s="46">
        <f t="shared" si="196"/>
        <v>1.5142254584983885E-2</v>
      </c>
      <c r="O491" s="37"/>
      <c r="P491" s="37">
        <f t="shared" si="197"/>
        <v>4.8877152214846916E-3</v>
      </c>
      <c r="Q491" s="47">
        <f t="shared" si="178"/>
        <v>-3.2293251332645677E-3</v>
      </c>
      <c r="R491" s="6">
        <f t="shared" si="198"/>
        <v>1.6103267975899196</v>
      </c>
      <c r="S491" s="6">
        <f t="shared" si="179"/>
        <v>1.5943747401694131</v>
      </c>
      <c r="T491" s="6">
        <f t="shared" si="199"/>
        <v>1.6312303101280222E-3</v>
      </c>
      <c r="U491" s="48">
        <f t="shared" si="200"/>
        <v>4.1094664537535845E-2</v>
      </c>
      <c r="V491" s="6">
        <f t="shared" si="201"/>
        <v>4.4504437426629656E-2</v>
      </c>
      <c r="W491" s="6">
        <f t="shared" si="202"/>
        <v>4.5048180863338998E-2</v>
      </c>
      <c r="X491" s="30">
        <f t="shared" si="180"/>
        <v>1132.4845698254117</v>
      </c>
      <c r="Y491">
        <f t="shared" si="181"/>
        <v>858.94009971093112</v>
      </c>
      <c r="Z491" s="49">
        <f t="shared" si="182"/>
        <v>1.267817890176721</v>
      </c>
      <c r="AA491" s="46">
        <f t="shared" si="183"/>
        <v>1.6444634728471574</v>
      </c>
      <c r="AB491" s="46">
        <f t="shared" si="184"/>
        <v>-3.4136675257237847E-2</v>
      </c>
      <c r="AC491" s="51">
        <f>IF(R$58&gt;=AA$58,B$10,IF(K491&lt;K490,(Z491-D$10)*(1+1.25*(D$10-Z491)/MAX(Z$58:Z491)*B$10)+D$10,B$10))</f>
        <v>1.3370827491589099</v>
      </c>
      <c r="AD491" s="36">
        <f t="shared" si="185"/>
        <v>1.063130588205951</v>
      </c>
      <c r="AE491" s="50">
        <f t="shared" si="186"/>
        <v>-0.34266158312592204</v>
      </c>
      <c r="AF491" s="46">
        <f t="shared" si="187"/>
        <v>4.5048180863338998E-2</v>
      </c>
      <c r="AG491" s="50">
        <f t="shared" si="188"/>
        <v>1132.4845698254117</v>
      </c>
      <c r="AH491" s="6">
        <f t="shared" si="189"/>
        <v>1.6312303101280222E-3</v>
      </c>
      <c r="AI491" s="6"/>
      <c r="AJ491" s="6"/>
    </row>
    <row r="492" spans="1:36">
      <c r="A492" s="6">
        <f>IF(J491/A491&lt;=0.99*$B$10,IF(A491&gt;A490,IF(D$5&gt;0,$A491+($D$7-$D$3)/401,IF(J491/A491&gt;1.01*D$10,A491-($D$7-$D$3)/401,A491)),IF(D$5&lt;0,$A491+($D$7-$D$3)/401,IF(J491/A491&gt;1.01*D$10,A491-($D$7-$D$3)/401,A491))),IF(K491&gt;$B$6,IF(B$10&gt;D$10,IF(J491/A491&gt;1.01*D$10,A491-($D$7-$D$3)/401,A491),A491),IF(MAX(J$58:J491)&lt;0.99*$B$10*(A491^$K$49*(K491-A491))^(1/(1+$K$49))*($K$49^(1/(1+$K$49))),$A491+($D$7-$D$3)/401,IF(J491/A491&gt;1.01*$D$10,$A491-($D$7-$D$3)/401,A491))))</f>
        <v>678.36767456358268</v>
      </c>
      <c r="B492" s="6">
        <f t="shared" si="174"/>
        <v>1135.1030236907482</v>
      </c>
      <c r="C492" s="6">
        <f t="shared" si="190"/>
        <v>0.54958703060027669</v>
      </c>
      <c r="D492" s="6">
        <f t="shared" si="191"/>
        <v>16074.529209517292</v>
      </c>
      <c r="E492" s="33">
        <f t="shared" si="175"/>
        <v>1.7966960060699033E-2</v>
      </c>
      <c r="F492" s="6">
        <f t="shared" si="176"/>
        <v>103296.27358234719</v>
      </c>
      <c r="G492" s="6">
        <f t="shared" si="177"/>
        <v>5949842.5043640258</v>
      </c>
      <c r="H492" s="33">
        <f t="shared" si="192"/>
        <v>4.2117893613640867E-3</v>
      </c>
      <c r="I492" s="33">
        <f t="shared" si="193"/>
        <v>1.1294329000525968E-3</v>
      </c>
      <c r="J492" s="6">
        <f t="shared" si="194"/>
        <v>860.62886342726506</v>
      </c>
      <c r="K492" s="38">
        <f>IF(J492&lt;$B$10*(A491^$K$49*(MAX(K$58:K491)-A491))^(1/(1+$K$49))*($K$49^(1/(1+$K$49))),IF(J492/A492&gt;D$10,IF(MAX(J$58:J491)&lt;0.99*$B$10*(A491^$K$49*(K491-A491))^(1/(1+$K$49))*($K$49^(1/(1+$K$49))),MAX(K$58:K491),((J492/$B$10)^(1+$K$49)/(A492^($K$49)*$K$49))+A492),MAX(K$58:K491)),((J492/$B$10)^(1+$K$49)/(A492^($K$49)*$K$49))+A492)</f>
        <v>1289.0988621866072</v>
      </c>
      <c r="L492" s="33">
        <f>IF(K492&lt;K491,AE491*(MAX(Z$58:Z491)-J491/A491)/(J491/A491/D$10-1)/(1+1*(MAX(Z$58:Z491)-J491/A491)/(J491/A491/D$10-1))+B$3-B$4,AE491*(J492/A492/B$10)/(C$27+J492/A492/B$10))</f>
        <v>-4.6789203387818251E-2</v>
      </c>
      <c r="M492" s="45">
        <f t="shared" si="195"/>
        <v>-1.8461809778217948E-2</v>
      </c>
      <c r="N492" s="46">
        <f t="shared" si="196"/>
        <v>1.5162310336220015E-2</v>
      </c>
      <c r="O492" s="37"/>
      <c r="P492" s="37">
        <f t="shared" si="197"/>
        <v>4.8954400573146869E-3</v>
      </c>
      <c r="Q492" s="47">
        <f t="shared" si="178"/>
        <v>-3.2994994419979322E-3</v>
      </c>
      <c r="R492" s="6">
        <f t="shared" si="198"/>
        <v>1.6104273616496312</v>
      </c>
      <c r="S492" s="6">
        <f t="shared" si="179"/>
        <v>1.5944726757952083</v>
      </c>
      <c r="T492" s="6">
        <f t="shared" si="199"/>
        <v>1.5698045842131149E-3</v>
      </c>
      <c r="U492" s="48">
        <f t="shared" si="200"/>
        <v>4.138015212041863E-2</v>
      </c>
      <c r="V492" s="6">
        <f t="shared" si="201"/>
        <v>4.4790207746729094E-2</v>
      </c>
      <c r="W492" s="6">
        <f t="shared" si="202"/>
        <v>4.5313475941466799E-2</v>
      </c>
      <c r="X492" s="30">
        <f t="shared" si="180"/>
        <v>1135.1030236907482</v>
      </c>
      <c r="Y492">
        <f t="shared" si="181"/>
        <v>860.62886342726506</v>
      </c>
      <c r="Z492" s="49">
        <f t="shared" si="182"/>
        <v>1.2686761113446883</v>
      </c>
      <c r="AA492" s="46">
        <f t="shared" si="183"/>
        <v>1.6444287511006226</v>
      </c>
      <c r="AB492" s="46">
        <f t="shared" si="184"/>
        <v>-3.4001389450991404E-2</v>
      </c>
      <c r="AC492" s="51">
        <f>IF(R$58&gt;=AA$58,B$10,IF(K492&lt;K491,(Z492-D$10)*(1+1.25*(D$10-Z492)/MAX(Z$58:Z492)*B$10)+D$10,B$10))</f>
        <v>1.3370827491589099</v>
      </c>
      <c r="AD492" s="36">
        <f t="shared" si="185"/>
        <v>1.0624558082657334</v>
      </c>
      <c r="AE492" s="50">
        <f t="shared" si="186"/>
        <v>-0.34487338756530006</v>
      </c>
      <c r="AF492" s="46">
        <f t="shared" si="187"/>
        <v>4.5313475941466799E-2</v>
      </c>
      <c r="AG492" s="50">
        <f t="shared" si="188"/>
        <v>1135.1030236907482</v>
      </c>
      <c r="AH492" s="6">
        <f t="shared" si="189"/>
        <v>1.5698045842131149E-3</v>
      </c>
      <c r="AI492" s="6"/>
      <c r="AJ492" s="6"/>
    </row>
    <row r="493" spans="1:36">
      <c r="A493" s="6">
        <f>IF(J492/A492&lt;=0.99*$B$10,IF(A492&gt;A491,IF(D$5&gt;0,$A492+($D$7-$D$3)/401,IF(J492/A492&gt;1.01*D$10,A492-($D$7-$D$3)/401,A492)),IF(D$5&lt;0,$A492+($D$7-$D$3)/401,IF(J492/A492&gt;1.01*D$10,A492-($D$7-$D$3)/401,A492))),IF(K492&gt;$B$6,IF(B$10&gt;D$10,IF(J492/A492&gt;1.01*D$10,A492-($D$7-$D$3)/401,A492),A492),IF(MAX(J$58:J492)&lt;0.99*$B$10*(A492^$K$49*(K492-A492))^(1/(1+$K$49))*($K$49^(1/(1+$K$49))),$A492+($D$7-$D$3)/401,IF(J492/A492&gt;1.01*$D$10,$A492-($D$7-$D$3)/401,A492))))</f>
        <v>679.24049251869485</v>
      </c>
      <c r="B493" s="6">
        <f t="shared" si="174"/>
        <v>1137.7214775560847</v>
      </c>
      <c r="C493" s="6">
        <f t="shared" si="190"/>
        <v>0.54998064416748271</v>
      </c>
      <c r="D493" s="6">
        <f t="shared" si="191"/>
        <v>16127.97916276011</v>
      </c>
      <c r="E493" s="33">
        <f t="shared" si="175"/>
        <v>1.796584743947276E-2</v>
      </c>
      <c r="F493" s="6">
        <f t="shared" si="176"/>
        <v>103429.09370595121</v>
      </c>
      <c r="G493" s="6">
        <f t="shared" si="177"/>
        <v>5956514.3248129031</v>
      </c>
      <c r="H493" s="33">
        <f t="shared" si="192"/>
        <v>4.2172379513711793E-3</v>
      </c>
      <c r="I493" s="33">
        <f t="shared" si="193"/>
        <v>1.132427374455553E-3</v>
      </c>
      <c r="J493" s="6">
        <f t="shared" si="194"/>
        <v>862.31732055929706</v>
      </c>
      <c r="K493" s="38">
        <f>IF(J493&lt;$B$10*(A492^$K$49*(MAX(K$58:K492)-A492))^(1/(1+$K$49))*($K$49^(1/(1+$K$49))),IF(J493/A493&gt;D$10,IF(MAX(J$58:J492)&lt;0.99*$B$10*(A492^$K$49*(K492-A492))^(1/(1+$K$49))*($K$49^(1/(1+$K$49))),MAX(K$58:K492),((J493/$B$10)^(1+$K$49)/(A493^($K$49)*$K$49))+A493),MAX(K$58:K492)),((J493/$B$10)^(1+$K$49)/(A493^($K$49)*$K$49))+A493)</f>
        <v>1291.5825363394042</v>
      </c>
      <c r="L493" s="33">
        <f>IF(K493&lt;K492,AE492*(MAX(Z$58:Z492)-J492/A492)/(J492/A492/D$10-1)/(1+1*(MAX(Z$58:Z492)-J492/A492)/(J492/A492/D$10-1))+B$3-B$4,AE492*(J493/A493/B$10)/(C$27+J493/A493/B$10))</f>
        <v>-4.7118635622964394E-2</v>
      </c>
      <c r="M493" s="45">
        <f t="shared" si="195"/>
        <v>-1.8552504691180593E-2</v>
      </c>
      <c r="N493" s="46">
        <f t="shared" si="196"/>
        <v>1.5182328468798367E-2</v>
      </c>
      <c r="O493" s="37"/>
      <c r="P493" s="37">
        <f t="shared" si="197"/>
        <v>4.9031549604180297E-3</v>
      </c>
      <c r="Q493" s="47">
        <f t="shared" si="178"/>
        <v>-3.3701762223822262E-3</v>
      </c>
      <c r="R493" s="6">
        <f t="shared" si="198"/>
        <v>1.6105287571795452</v>
      </c>
      <c r="S493" s="6">
        <f t="shared" si="179"/>
        <v>1.5945714211591429</v>
      </c>
      <c r="T493" s="6">
        <f t="shared" si="199"/>
        <v>1.5078747904740922E-3</v>
      </c>
      <c r="U493" s="48">
        <f t="shared" si="200"/>
        <v>4.1668813078002624E-2</v>
      </c>
      <c r="V493" s="6">
        <f t="shared" si="201"/>
        <v>4.5079086841427141E-2</v>
      </c>
      <c r="W493" s="6">
        <f t="shared" si="202"/>
        <v>4.5581711771585175E-2</v>
      </c>
      <c r="X493" s="30">
        <f t="shared" si="180"/>
        <v>1137.7214775560847</v>
      </c>
      <c r="Y493">
        <f t="shared" si="181"/>
        <v>862.31732055929706</v>
      </c>
      <c r="Z493" s="49">
        <f t="shared" si="182"/>
        <v>1.2695316755362069</v>
      </c>
      <c r="AA493" s="46">
        <f t="shared" si="183"/>
        <v>1.6443940747316315</v>
      </c>
      <c r="AB493" s="46">
        <f t="shared" si="184"/>
        <v>-3.3865317552086216E-2</v>
      </c>
      <c r="AC493" s="51">
        <f>IF(R$58&gt;=AA$58,B$10,IF(K493&lt;K492,(Z493-D$10)*(1+1.25*(D$10-Z493)/MAX(Z$58:Z493)*B$10)+D$10,B$10))</f>
        <v>1.3370827491589099</v>
      </c>
      <c r="AD493" s="36">
        <f t="shared" si="185"/>
        <v>1.0617835238936448</v>
      </c>
      <c r="AE493" s="50">
        <f t="shared" si="186"/>
        <v>-0.34711267500927961</v>
      </c>
      <c r="AF493" s="46">
        <f t="shared" si="187"/>
        <v>4.5581711771585175E-2</v>
      </c>
      <c r="AG493" s="50">
        <f t="shared" si="188"/>
        <v>1137.7214775560847</v>
      </c>
      <c r="AH493" s="6">
        <f t="shared" si="189"/>
        <v>1.5078747904740922E-3</v>
      </c>
      <c r="AI493" s="6"/>
      <c r="AJ493" s="6"/>
    </row>
    <row r="494" spans="1:36">
      <c r="A494" s="6">
        <f>IF(J493/A493&lt;=0.99*$B$10,IF(A493&gt;A492,IF(D$5&gt;0,$A493+($D$7-$D$3)/401,IF(J493/A493&gt;1.01*D$10,A493-($D$7-$D$3)/401,A493)),IF(D$5&lt;0,$A493+($D$7-$D$3)/401,IF(J493/A493&gt;1.01*D$10,A493-($D$7-$D$3)/401,A493))),IF(K493&gt;$B$6,IF(B$10&gt;D$10,IF(J493/A493&gt;1.01*D$10,A493-($D$7-$D$3)/401,A493),A493),IF(MAX(J$58:J493)&lt;0.99*$B$10*(A493^$K$49*(K493-A493))^(1/(1+$K$49))*($K$49^(1/(1+$K$49))),$A493+($D$7-$D$3)/401,IF(J493/A493&gt;1.01*$D$10,$A493-($D$7-$D$3)/401,A493))))</f>
        <v>680.11331047380702</v>
      </c>
      <c r="B494" s="6">
        <f t="shared" si="174"/>
        <v>1140.3399314214212</v>
      </c>
      <c r="C494" s="6">
        <f t="shared" si="190"/>
        <v>0.55037271941247223</v>
      </c>
      <c r="D494" s="6">
        <f t="shared" si="191"/>
        <v>16181.448966038708</v>
      </c>
      <c r="E494" s="33">
        <f t="shared" si="175"/>
        <v>1.7964725729443267E-2</v>
      </c>
      <c r="F494" s="6">
        <f t="shared" si="176"/>
        <v>103561.91382955524</v>
      </c>
      <c r="G494" s="6">
        <f t="shared" si="177"/>
        <v>5963186.1452617813</v>
      </c>
      <c r="H494" s="33">
        <f t="shared" si="192"/>
        <v>4.2226785631279068E-3</v>
      </c>
      <c r="I494" s="33">
        <f t="shared" si="193"/>
        <v>1.1354196056141833E-3</v>
      </c>
      <c r="J494" s="6">
        <f t="shared" si="194"/>
        <v>864.00547318890983</v>
      </c>
      <c r="K494" s="38">
        <f>IF(J494&lt;$B$10*(A493^$K$49*(MAX(K$58:K493)-A493))^(1/(1+$K$49))*($K$49^(1/(1+$K$49))),IF(J494/A494&gt;D$10,IF(MAX(J$58:J493)&lt;0.99*$B$10*(A493^$K$49*(K493-A493))^(1/(1+$K$49))*($K$49^(1/(1+$K$49))),MAX(K$58:K493),((J494/$B$10)^(1+$K$49)/(A494^($K$49)*$K$49))+A494),MAX(K$58:K493)),((J494/$B$10)^(1+$K$49)/(A494^($K$49)*$K$49))+A494)</f>
        <v>1294.0663325265452</v>
      </c>
      <c r="L494" s="33">
        <f>IF(K494&lt;K493,AE493*(MAX(Z$58:Z493)-J493/A493)/(J493/A493/D$10-1)/(1+1*(MAX(Z$58:Z493)-J493/A493)/(J493/A493/D$10-1))+B$3-B$4,AE493*(J494/A494/B$10)/(C$27+J494/A494/B$10))</f>
        <v>-4.745208629107954E-2</v>
      </c>
      <c r="M494" s="45">
        <f t="shared" si="195"/>
        <v>-1.864367044258702E-2</v>
      </c>
      <c r="N494" s="46">
        <f t="shared" si="196"/>
        <v>1.5202309124839723E-2</v>
      </c>
      <c r="O494" s="37"/>
      <c r="P494" s="37">
        <f t="shared" si="197"/>
        <v>4.9108599563052581E-3</v>
      </c>
      <c r="Q494" s="47">
        <f t="shared" si="178"/>
        <v>-3.4413613177472976E-3</v>
      </c>
      <c r="R494" s="6">
        <f t="shared" si="198"/>
        <v>1.610630993705263</v>
      </c>
      <c r="S494" s="6">
        <f t="shared" si="179"/>
        <v>1.594670985537848</v>
      </c>
      <c r="T494" s="6">
        <f t="shared" si="199"/>
        <v>1.445435204900184E-3</v>
      </c>
      <c r="U494" s="48">
        <f t="shared" si="200"/>
        <v>4.1960718573912578E-2</v>
      </c>
      <c r="V494" s="6">
        <f t="shared" si="201"/>
        <v>4.5371144632255264E-2</v>
      </c>
      <c r="W494" s="6">
        <f t="shared" si="202"/>
        <v>4.5852956367221989E-2</v>
      </c>
      <c r="X494" s="30">
        <f t="shared" si="180"/>
        <v>1140.3399314214212</v>
      </c>
      <c r="Y494">
        <f t="shared" si="181"/>
        <v>864.00547318890983</v>
      </c>
      <c r="Z494" s="49">
        <f t="shared" si="182"/>
        <v>1.270384596041787</v>
      </c>
      <c r="AA494" s="46">
        <f t="shared" si="183"/>
        <v>1.6443594436226852</v>
      </c>
      <c r="AB494" s="46">
        <f t="shared" si="184"/>
        <v>-3.3728449917422187E-2</v>
      </c>
      <c r="AC494" s="51">
        <f>IF(R$58&gt;=AA$58,B$10,IF(K494&lt;K493,(Z494-D$10)*(1+1.25*(D$10-Z494)/MAX(Z$58:Z494)*B$10)+D$10,B$10))</f>
        <v>1.3370827491589099</v>
      </c>
      <c r="AD494" s="36">
        <f t="shared" si="185"/>
        <v>1.0611137209645991</v>
      </c>
      <c r="AE494" s="50">
        <f t="shared" si="186"/>
        <v>-0.34938006060585769</v>
      </c>
      <c r="AF494" s="46">
        <f t="shared" si="187"/>
        <v>4.5852956367221989E-2</v>
      </c>
      <c r="AG494" s="50">
        <f t="shared" si="188"/>
        <v>1140.3399314214212</v>
      </c>
      <c r="AH494" s="6">
        <f t="shared" si="189"/>
        <v>1.445435204900184E-3</v>
      </c>
      <c r="AI494" s="6"/>
      <c r="AJ494" s="6"/>
    </row>
    <row r="495" spans="1:36">
      <c r="A495" s="6">
        <f>IF(J494/A494&lt;=0.99*$B$10,IF(A494&gt;A493,IF(D$5&gt;0,$A494+($D$7-$D$3)/401,IF(J494/A494&gt;1.01*D$10,A494-($D$7-$D$3)/401,A494)),IF(D$5&lt;0,$A494+($D$7-$D$3)/401,IF(J494/A494&gt;1.01*D$10,A494-($D$7-$D$3)/401,A494))),IF(K494&gt;$B$6,IF(B$10&gt;D$10,IF(J494/A494&gt;1.01*D$10,A494-($D$7-$D$3)/401,A494),A494),IF(MAX(J$58:J494)&lt;0.99*$B$10*(A494^$K$49*(K494-A494))^(1/(1+$K$49))*($K$49^(1/(1+$K$49))),$A494+($D$7-$D$3)/401,IF(J494/A494&gt;1.01*$D$10,$A494-($D$7-$D$3)/401,A494))))</f>
        <v>680.98612842891919</v>
      </c>
      <c r="B495" s="6">
        <f t="shared" si="174"/>
        <v>1142.9583852867577</v>
      </c>
      <c r="C495" s="6">
        <f t="shared" si="190"/>
        <v>0.55076326644521667</v>
      </c>
      <c r="D495" s="6">
        <f t="shared" si="191"/>
        <v>16234.938534825795</v>
      </c>
      <c r="E495" s="33">
        <f t="shared" si="175"/>
        <v>1.7963594827050039E-2</v>
      </c>
      <c r="F495" s="6">
        <f t="shared" si="176"/>
        <v>103694.73395315926</v>
      </c>
      <c r="G495" s="6">
        <f t="shared" si="177"/>
        <v>5969857.9657106586</v>
      </c>
      <c r="H495" s="33">
        <f t="shared" si="192"/>
        <v>4.2281112237659282E-3</v>
      </c>
      <c r="I495" s="33">
        <f t="shared" si="193"/>
        <v>1.1384095938231761E-3</v>
      </c>
      <c r="J495" s="6">
        <f t="shared" si="194"/>
        <v>865.69332338748984</v>
      </c>
      <c r="K495" s="38">
        <f>IF(J495&lt;$B$10*(A494^$K$49*(MAX(K$58:K494)-A494))^(1/(1+$K$49))*($K$49^(1/(1+$K$49))),IF(J495/A495&gt;D$10,IF(MAX(J$58:J494)&lt;0.99*$B$10*(A494^$K$49*(K494-A494))^(1/(1+$K$49))*($K$49^(1/(1+$K$49))),MAX(K$58:K494),((J495/$B$10)^(1+$K$49)/(A495^($K$49)*$K$49))+A495),MAX(K$58:K494)),((J495/$B$10)^(1+$K$49)/(A495^($K$49)*$K$49))+A495)</f>
        <v>1296.5502506912062</v>
      </c>
      <c r="L495" s="33">
        <f>IF(K495&lt;K494,AE494*(MAX(Z$58:Z494)-J494/A494)/(J494/A494/D$10-1)/(1+1*(MAX(Z$58:Z494)-J494/A494)/(J494/A494/D$10-1))+B$3-B$4,AE494*(J495/A495/B$10)/(C$27+J495/A495/B$10))</f>
        <v>-4.7789644797117031E-2</v>
      </c>
      <c r="M495" s="45">
        <f t="shared" si="195"/>
        <v>-1.8735313156189055E-2</v>
      </c>
      <c r="N495" s="46">
        <f t="shared" si="196"/>
        <v>1.5222252445730835E-2</v>
      </c>
      <c r="O495" s="37"/>
      <c r="P495" s="37">
        <f t="shared" si="197"/>
        <v>4.9185550703887597E-3</v>
      </c>
      <c r="Q495" s="47">
        <f t="shared" si="178"/>
        <v>-3.5130607104582202E-3</v>
      </c>
      <c r="R495" s="6">
        <f t="shared" si="198"/>
        <v>1.61073408098015</v>
      </c>
      <c r="S495" s="6">
        <f t="shared" si="179"/>
        <v>1.5947713784297672</v>
      </c>
      <c r="T495" s="6">
        <f t="shared" si="199"/>
        <v>1.3824799665910418E-3</v>
      </c>
      <c r="U495" s="48">
        <f t="shared" si="200"/>
        <v>4.2255942201236817E-2</v>
      </c>
      <c r="V495" s="6">
        <f t="shared" si="201"/>
        <v>4.5666453426783563E-2</v>
      </c>
      <c r="W495" s="6">
        <f t="shared" si="202"/>
        <v>4.6127280082313912E-2</v>
      </c>
      <c r="X495" s="30">
        <f t="shared" si="180"/>
        <v>1142.9583852867577</v>
      </c>
      <c r="Y495">
        <f t="shared" si="181"/>
        <v>865.69332338748984</v>
      </c>
      <c r="Z495" s="49">
        <f t="shared" si="182"/>
        <v>1.2712348860683882</v>
      </c>
      <c r="AA495" s="46">
        <f t="shared" si="183"/>
        <v>1.6443248576567389</v>
      </c>
      <c r="AB495" s="46">
        <f t="shared" si="184"/>
        <v>-3.3590776676588829E-2</v>
      </c>
      <c r="AC495" s="51">
        <f>IF(R$58&gt;=AA$58,B$10,IF(K495&lt;K494,(Z495-D$10)*(1+1.25*(D$10-Z495)/MAX(Z$58:Z495)*B$10)+D$10,B$10))</f>
        <v>1.3370827491589099</v>
      </c>
      <c r="AD495" s="36">
        <f t="shared" si="185"/>
        <v>1.0604463854529429</v>
      </c>
      <c r="AE495" s="50">
        <f t="shared" si="186"/>
        <v>-0.3516761791816253</v>
      </c>
      <c r="AF495" s="46">
        <f t="shared" si="187"/>
        <v>4.6127280082313912E-2</v>
      </c>
      <c r="AG495" s="50">
        <f t="shared" si="188"/>
        <v>1142.9583852867577</v>
      </c>
      <c r="AH495" s="6">
        <f t="shared" si="189"/>
        <v>1.3824799665910418E-3</v>
      </c>
      <c r="AI495" s="6"/>
      <c r="AJ495" s="6"/>
    </row>
    <row r="496" spans="1:36">
      <c r="A496" s="6">
        <f>IF(J495/A495&lt;=0.99*$B$10,IF(A495&gt;A494,IF(D$5&gt;0,$A495+($D$7-$D$3)/401,IF(J495/A495&gt;1.01*D$10,A495-($D$7-$D$3)/401,A495)),IF(D$5&lt;0,$A495+($D$7-$D$3)/401,IF(J495/A495&gt;1.01*D$10,A495-($D$7-$D$3)/401,A495))),IF(K495&gt;$B$6,IF(B$10&gt;D$10,IF(J495/A495&gt;1.01*D$10,A495-($D$7-$D$3)/401,A495),A495),IF(MAX(J$58:J495)&lt;0.99*$B$10*(A495^$K$49*(K495-A495))^(1/(1+$K$49))*($K$49^(1/(1+$K$49))),$A495+($D$7-$D$3)/401,IF(J495/A495&gt;1.01*$D$10,$A495-($D$7-$D$3)/401,A495))))</f>
        <v>681.85894638403136</v>
      </c>
      <c r="B496" s="6">
        <f t="shared" si="174"/>
        <v>1145.5768391520942</v>
      </c>
      <c r="C496" s="6">
        <f t="shared" si="190"/>
        <v>0.55115229528774379</v>
      </c>
      <c r="D496" s="6">
        <f t="shared" si="191"/>
        <v>16288.447785468652</v>
      </c>
      <c r="E496" s="33">
        <f t="shared" si="175"/>
        <v>1.7962454626236121E-2</v>
      </c>
      <c r="F496" s="6">
        <f t="shared" si="176"/>
        <v>103827.55407676329</v>
      </c>
      <c r="G496" s="6">
        <f t="shared" si="177"/>
        <v>5976529.7861595368</v>
      </c>
      <c r="H496" s="33">
        <f t="shared" si="192"/>
        <v>4.2335359602796259E-3</v>
      </c>
      <c r="I496" s="33">
        <f t="shared" si="193"/>
        <v>1.1413973394250648E-3</v>
      </c>
      <c r="J496" s="6">
        <f t="shared" si="194"/>
        <v>867.38087321615149</v>
      </c>
      <c r="K496" s="38">
        <f>IF(J496&lt;$B$10*(A495^$K$49*(MAX(K$58:K495)-A495))^(1/(1+$K$49))*($K$49^(1/(1+$K$49))),IF(J496/A496&gt;D$10,IF(MAX(J$58:J495)&lt;0.99*$B$10*(A495^$K$49*(K495-A495))^(1/(1+$K$49))*($K$49^(1/(1+$K$49))),MAX(K$58:K495),((J496/$B$10)^(1+$K$49)/(A496^($K$49)*$K$49))+A496),MAX(K$58:K495)),((J496/$B$10)^(1+$K$49)/(A496^($K$49)*$K$49))+A496)</f>
        <v>1299.0342907856325</v>
      </c>
      <c r="L496" s="33">
        <f>IF(K496&lt;K495,AE495*(MAX(Z$58:Z495)-J495/A495)/(J495/A495/D$10-1)/(1+1*(MAX(Z$58:Z495)-J495/A495)/(J495/A495/D$10-1))+B$3-B$4,AE495*(J496/A496/B$10)/(C$27+J496/A496/B$10))</f>
        <v>-4.8131403399445286E-2</v>
      </c>
      <c r="M496" s="45">
        <f t="shared" si="195"/>
        <v>-1.8827439098484274E-2</v>
      </c>
      <c r="N496" s="46">
        <f t="shared" si="196"/>
        <v>1.5242158572130659E-2</v>
      </c>
      <c r="O496" s="37"/>
      <c r="P496" s="37">
        <f t="shared" si="197"/>
        <v>4.9262403279832691E-3</v>
      </c>
      <c r="Q496" s="47">
        <f t="shared" si="178"/>
        <v>-3.5852805263536149E-3</v>
      </c>
      <c r="R496" s="6">
        <f t="shared" si="198"/>
        <v>1.6108380289926063</v>
      </c>
      <c r="S496" s="6">
        <f t="shared" si="179"/>
        <v>1.5948726095622341</v>
      </c>
      <c r="T496" s="6">
        <f t="shared" si="199"/>
        <v>1.3190030733911378E-3</v>
      </c>
      <c r="U496" s="48">
        <f t="shared" si="200"/>
        <v>4.2554560094292752E-2</v>
      </c>
      <c r="V496" s="6">
        <f t="shared" si="201"/>
        <v>4.5965088028396897E-2</v>
      </c>
      <c r="W496" s="6">
        <f t="shared" si="202"/>
        <v>4.6404755719527277E-2</v>
      </c>
      <c r="X496" s="30">
        <f t="shared" si="180"/>
        <v>1145.5768391520942</v>
      </c>
      <c r="Y496">
        <f t="shared" si="181"/>
        <v>867.38087321615149</v>
      </c>
      <c r="Z496" s="49">
        <f t="shared" si="182"/>
        <v>1.2720825587402822</v>
      </c>
      <c r="AA496" s="46">
        <f t="shared" si="183"/>
        <v>1.6442903167172009</v>
      </c>
      <c r="AB496" s="46">
        <f t="shared" si="184"/>
        <v>-3.3452287724594632E-2</v>
      </c>
      <c r="AC496" s="51">
        <f>IF(R$58&gt;=AA$58,B$10,IF(K496&lt;K495,(Z496-D$10)*(1+1.25*(D$10-Z496)/MAX(Z$58:Z496)*B$10)+D$10,B$10))</f>
        <v>1.3370827491589099</v>
      </c>
      <c r="AD496" s="36">
        <f t="shared" si="185"/>
        <v>1.0597815034314568</v>
      </c>
      <c r="AE496" s="50">
        <f t="shared" si="186"/>
        <v>-0.35400168606146976</v>
      </c>
      <c r="AF496" s="46">
        <f t="shared" si="187"/>
        <v>4.6404755719527277E-2</v>
      </c>
      <c r="AG496" s="50">
        <f t="shared" si="188"/>
        <v>1145.5768391520942</v>
      </c>
      <c r="AH496" s="6">
        <f t="shared" si="189"/>
        <v>1.3190030733911378E-3</v>
      </c>
      <c r="AI496" s="6"/>
      <c r="AJ496" s="6"/>
    </row>
    <row r="497" spans="1:36">
      <c r="A497" s="6">
        <f>IF(J496/A496&lt;=0.99*$B$10,IF(A496&gt;A495,IF(D$5&gt;0,$A496+($D$7-$D$3)/401,IF(J496/A496&gt;1.01*D$10,A496-($D$7-$D$3)/401,A496)),IF(D$5&lt;0,$A496+($D$7-$D$3)/401,IF(J496/A496&gt;1.01*D$10,A496-($D$7-$D$3)/401,A496))),IF(K496&gt;$B$6,IF(B$10&gt;D$10,IF(J496/A496&gt;1.01*D$10,A496-($D$7-$D$3)/401,A496),A496),IF(MAX(J$58:J496)&lt;0.99*$B$10*(A496^$K$49*(K496-A496))^(1/(1+$K$49))*($K$49^(1/(1+$K$49))),$A496+($D$7-$D$3)/401,IF(J496/A496&gt;1.01*$D$10,$A496-($D$7-$D$3)/401,A496))))</f>
        <v>682.73176433914352</v>
      </c>
      <c r="B497" s="6">
        <f t="shared" si="174"/>
        <v>1148.1952930174307</v>
      </c>
      <c r="C497" s="6">
        <f t="shared" si="190"/>
        <v>0.55153981587504641</v>
      </c>
      <c r="D497" s="6">
        <f t="shared" si="191"/>
        <v>16341.976635184432</v>
      </c>
      <c r="E497" s="33">
        <f t="shared" si="175"/>
        <v>1.7961305018367742E-2</v>
      </c>
      <c r="F497" s="6">
        <f t="shared" si="176"/>
        <v>103960.37420036731</v>
      </c>
      <c r="G497" s="6">
        <f t="shared" si="177"/>
        <v>5983201.6066084122</v>
      </c>
      <c r="H497" s="33">
        <f t="shared" si="192"/>
        <v>4.2389527995275291E-3</v>
      </c>
      <c r="I497" s="33">
        <f t="shared" si="193"/>
        <v>1.1443828428097515E-3</v>
      </c>
      <c r="J497" s="6">
        <f t="shared" si="194"/>
        <v>869.06812472596187</v>
      </c>
      <c r="K497" s="38">
        <f>IF(J497&lt;$B$10*(A496^$K$49*(MAX(K$58:K496)-A496))^(1/(1+$K$49))*($K$49^(1/(1+$K$49))),IF(J497/A497&gt;D$10,IF(MAX(J$58:J496)&lt;0.99*$B$10*(A496^$K$49*(K496-A496))^(1/(1+$K$49))*($K$49^(1/(1+$K$49))),MAX(K$58:K496),((J497/$B$10)^(1+$K$49)/(A497^($K$49)*$K$49))+A497),MAX(K$58:K496)),((J497/$B$10)^(1+$K$49)/(A497^($K$49)*$K$49))+A497)</f>
        <v>1301.5184527712481</v>
      </c>
      <c r="L497" s="33">
        <f>IF(K497&lt;K496,AE496*(MAX(Z$58:Z496)-J496/A496)/(J496/A496/D$10-1)/(1+1*(MAX(Z$58:Z496)-J496/A496)/(J496/A496/D$10-1))+B$3-B$4,AE496*(J497/A497/B$10)/(C$27+J497/A497/B$10))</f>
        <v>-4.8477457328547621E-2</v>
      </c>
      <c r="M497" s="45">
        <f t="shared" si="195"/>
        <v>-1.8920054683346569E-2</v>
      </c>
      <c r="N497" s="46">
        <f t="shared" si="196"/>
        <v>1.5262027643976567E-2</v>
      </c>
      <c r="O497" s="37"/>
      <c r="P497" s="37">
        <f t="shared" si="197"/>
        <v>4.9339157543063722E-3</v>
      </c>
      <c r="Q497" s="47">
        <f t="shared" si="178"/>
        <v>-3.6580270393700015E-3</v>
      </c>
      <c r="R497" s="6">
        <f t="shared" si="198"/>
        <v>1.6109428479736396</v>
      </c>
      <c r="S497" s="6">
        <f t="shared" si="179"/>
        <v>1.5949746888988492</v>
      </c>
      <c r="T497" s="6">
        <f t="shared" si="199"/>
        <v>1.2549983773401342E-3</v>
      </c>
      <c r="U497" s="48">
        <f t="shared" si="200"/>
        <v>4.2856651046895795E-2</v>
      </c>
      <c r="V497" s="6">
        <f t="shared" si="201"/>
        <v>4.6267125852458589E-2</v>
      </c>
      <c r="W497" s="6">
        <f t="shared" si="202"/>
        <v>4.6685458644905302E-2</v>
      </c>
      <c r="X497" s="30">
        <f t="shared" si="180"/>
        <v>1148.1952930174307</v>
      </c>
      <c r="Y497">
        <f t="shared" si="181"/>
        <v>869.06812472596187</v>
      </c>
      <c r="Z497" s="49">
        <f t="shared" si="182"/>
        <v>1.2729276270999115</v>
      </c>
      <c r="AA497" s="46">
        <f t="shared" si="183"/>
        <v>1.6442558206879276</v>
      </c>
      <c r="AB497" s="46">
        <f t="shared" si="184"/>
        <v>-3.3312972714288014E-2</v>
      </c>
      <c r="AC497" s="51">
        <f>IF(R$58&gt;=AA$58,B$10,IF(K497&lt;K496,(Z497-D$10)*(1+1.25*(D$10-Z497)/MAX(Z$58:Z497)*B$10)+D$10,B$10))</f>
        <v>1.3370827491589099</v>
      </c>
      <c r="AD497" s="36">
        <f t="shared" si="185"/>
        <v>1.0591190610703649</v>
      </c>
      <c r="AE497" s="50">
        <f t="shared" si="186"/>
        <v>-0.35635725793041623</v>
      </c>
      <c r="AF497" s="46">
        <f t="shared" si="187"/>
        <v>4.6685458644905302E-2</v>
      </c>
      <c r="AG497" s="50">
        <f t="shared" si="188"/>
        <v>1148.1952930174307</v>
      </c>
      <c r="AH497" s="6">
        <f t="shared" si="189"/>
        <v>1.2549983773401342E-3</v>
      </c>
      <c r="AI497" s="6"/>
      <c r="AJ497" s="6"/>
    </row>
    <row r="498" spans="1:36">
      <c r="A498" s="6">
        <f>IF(J497/A497&lt;=0.99*$B$10,IF(A497&gt;A496,IF(D$5&gt;0,$A497+($D$7-$D$3)/401,IF(J497/A497&gt;1.01*D$10,A497-($D$7-$D$3)/401,A497)),IF(D$5&lt;0,$A497+($D$7-$D$3)/401,IF(J497/A497&gt;1.01*D$10,A497-($D$7-$D$3)/401,A497))),IF(K497&gt;$B$6,IF(B$10&gt;D$10,IF(J497/A497&gt;1.01*D$10,A497-($D$7-$D$3)/401,A497),A497),IF(MAX(J$58:J497)&lt;0.99*$B$10*(A497^$K$49*(K497-A497))^(1/(1+$K$49))*($K$49^(1/(1+$K$49))),$A497+($D$7-$D$3)/401,IF(J497/A497&gt;1.01*$D$10,$A497-($D$7-$D$3)/401,A497))))</f>
        <v>683.60458229425569</v>
      </c>
      <c r="B498" s="6">
        <f t="shared" si="174"/>
        <v>1150.8137468827672</v>
      </c>
      <c r="C498" s="6">
        <f t="shared" si="190"/>
        <v>0.55192583805598194</v>
      </c>
      <c r="D498" s="6">
        <f t="shared" si="191"/>
        <v>16395.525002055652</v>
      </c>
      <c r="E498" s="33">
        <f t="shared" si="175"/>
        <v>1.7960145892150555E-2</v>
      </c>
      <c r="F498" s="6">
        <f t="shared" si="176"/>
        <v>104093.19432397134</v>
      </c>
      <c r="G498" s="6">
        <f t="shared" si="177"/>
        <v>5989873.4270572904</v>
      </c>
      <c r="H498" s="33">
        <f t="shared" si="192"/>
        <v>4.2443617682337322E-3</v>
      </c>
      <c r="I498" s="33">
        <f t="shared" si="193"/>
        <v>1.1473661044140446E-3</v>
      </c>
      <c r="J498" s="6">
        <f t="shared" si="194"/>
        <v>870.75507995816668</v>
      </c>
      <c r="K498" s="38">
        <f>IF(J498&lt;$B$10*(A497^$K$49*(MAX(K$58:K497)-A497))^(1/(1+$K$49))*($K$49^(1/(1+$K$49))),IF(J498/A498&gt;D$10,IF(MAX(J$58:J497)&lt;0.99*$B$10*(A497^$K$49*(K497-A497))^(1/(1+$K$49))*($K$49^(1/(1+$K$49))),MAX(K$58:K497),((J498/$B$10)^(1+$K$49)/(A498^($K$49)*$K$49))+A498),MAX(K$58:K497)),((J498/$B$10)^(1+$K$49)/(A498^($K$49)*$K$49))+A498)</f>
        <v>1304.0027366187719</v>
      </c>
      <c r="L498" s="33">
        <f>IF(K498&lt;K497,AE497*(MAX(Z$58:Z497)-J497/A497)/(J497/A497/D$10-1)/(1+1*(MAX(Z$58:Z497)-J497/A497)/(J497/A497/D$10-1))+B$3-B$4,AE497*(J498/A498/B$10)/(C$27+J498/A498/B$10))</f>
        <v>-4.8827904911819403E-2</v>
      </c>
      <c r="M498" s="45">
        <f t="shared" si="195"/>
        <v>-1.9013166476852465E-2</v>
      </c>
      <c r="N498" s="46">
        <f t="shared" si="196"/>
        <v>1.5281859800490556E-2</v>
      </c>
      <c r="O498" s="37"/>
      <c r="P498" s="37">
        <f t="shared" si="197"/>
        <v>4.9415813744789986E-3</v>
      </c>
      <c r="Q498" s="47">
        <f t="shared" si="178"/>
        <v>-3.7313066763619094E-3</v>
      </c>
      <c r="R498" s="6">
        <f t="shared" si="198"/>
        <v>1.6110485484047614</v>
      </c>
      <c r="S498" s="6">
        <f t="shared" si="179"/>
        <v>1.59507762664717</v>
      </c>
      <c r="T498" s="6">
        <f t="shared" si="199"/>
        <v>1.1904595799301977E-3</v>
      </c>
      <c r="U498" s="48">
        <f t="shared" si="200"/>
        <v>4.3162296637591684E-2</v>
      </c>
      <c r="V498" s="6">
        <f t="shared" si="201"/>
        <v>4.6572647049313534E-2</v>
      </c>
      <c r="W498" s="6">
        <f t="shared" si="202"/>
        <v>4.6969466909290269E-2</v>
      </c>
      <c r="X498" s="30">
        <f t="shared" si="180"/>
        <v>1150.8137468827672</v>
      </c>
      <c r="Y498">
        <f t="shared" si="181"/>
        <v>870.75507995816668</v>
      </c>
      <c r="Z498" s="49">
        <f t="shared" si="182"/>
        <v>1.2737701041087413</v>
      </c>
      <c r="AA498" s="46">
        <f t="shared" si="183"/>
        <v>1.6442213694532255</v>
      </c>
      <c r="AB498" s="46">
        <f t="shared" si="184"/>
        <v>-3.3172821048464085E-2</v>
      </c>
      <c r="AC498" s="51">
        <f>IF(R$58&gt;=AA$58,B$10,IF(K498&lt;K497,(Z498-D$10)*(1+1.25*(D$10-Z498)/MAX(Z$58:Z498)*B$10)+D$10,B$10))</f>
        <v>1.3370827491589099</v>
      </c>
      <c r="AD498" s="36">
        <f t="shared" si="185"/>
        <v>1.0584590446363518</v>
      </c>
      <c r="AE498" s="50">
        <f t="shared" si="186"/>
        <v>-0.3587435937403195</v>
      </c>
      <c r="AF498" s="46">
        <f t="shared" si="187"/>
        <v>4.6969466909290269E-2</v>
      </c>
      <c r="AG498" s="50">
        <f t="shared" si="188"/>
        <v>1150.8137468827672</v>
      </c>
      <c r="AH498" s="6">
        <f t="shared" si="189"/>
        <v>1.1904595799301977E-3</v>
      </c>
      <c r="AI498" s="6"/>
      <c r="AJ498" s="6"/>
    </row>
    <row r="499" spans="1:36">
      <c r="A499" s="6">
        <f>IF(J498/A498&lt;=0.99*$B$10,IF(A498&gt;A497,IF(D$5&gt;0,$A498+($D$7-$D$3)/401,IF(J498/A498&gt;1.01*D$10,A498-($D$7-$D$3)/401,A498)),IF(D$5&lt;0,$A498+($D$7-$D$3)/401,IF(J498/A498&gt;1.01*D$10,A498-($D$7-$D$3)/401,A498))),IF(K498&gt;$B$6,IF(B$10&gt;D$10,IF(J498/A498&gt;1.01*D$10,A498-($D$7-$D$3)/401,A498),A498),IF(MAX(J$58:J498)&lt;0.99*$B$10*(A498^$K$49*(K498-A498))^(1/(1+$K$49))*($K$49^(1/(1+$K$49))),$A498+($D$7-$D$3)/401,IF(J498/A498&gt;1.01*$D$10,$A498-($D$7-$D$3)/401,A498))))</f>
        <v>684.47740024936786</v>
      </c>
      <c r="B499" s="6">
        <f t="shared" si="174"/>
        <v>1153.4322007481037</v>
      </c>
      <c r="C499" s="6">
        <f t="shared" si="190"/>
        <v>0.55231037159416119</v>
      </c>
      <c r="D499" s="6">
        <f t="shared" si="191"/>
        <v>16449.092805025935</v>
      </c>
      <c r="E499" s="33">
        <f t="shared" si="175"/>
        <v>1.7958977133542334E-2</v>
      </c>
      <c r="F499" s="6">
        <f t="shared" si="176"/>
        <v>104226.01444757536</v>
      </c>
      <c r="G499" s="6">
        <f t="shared" si="177"/>
        <v>5996545.2475061677</v>
      </c>
      <c r="H499" s="33">
        <f t="shared" si="192"/>
        <v>4.2497628929893125E-3</v>
      </c>
      <c r="I499" s="33">
        <f t="shared" si="193"/>
        <v>1.1503471247212133E-3</v>
      </c>
      <c r="J499" s="6">
        <f t="shared" si="194"/>
        <v>872.4417409444186</v>
      </c>
      <c r="K499" s="38">
        <f>IF(J499&lt;$B$10*(A498^$K$49*(MAX(K$58:K498)-A498))^(1/(1+$K$49))*($K$49^(1/(1+$K$49))),IF(J499/A499&gt;D$10,IF(MAX(J$58:J498)&lt;0.99*$B$10*(A498^$K$49*(K498-A498))^(1/(1+$K$49))*($K$49^(1/(1+$K$49))),MAX(K$58:K498),((J499/$B$10)^(1+$K$49)/(A499^($K$49)*$K$49))+A499),MAX(K$58:K498)),((J499/$B$10)^(1+$K$49)/(A499^($K$49)*$K$49))+A499)</f>
        <v>1306.4871423083378</v>
      </c>
      <c r="L499" s="33">
        <f>IF(K499&lt;K498,AE498*(MAX(Z$58:Z498)-J498/A498)/(J498/A498/D$10-1)/(1+1*(MAX(Z$58:Z498)-J498/A498)/(J498/A498/D$10-1))+B$3-B$4,AE498*(J499/A499/B$10)/(C$27+J499/A499/B$10))</f>
        <v>-4.9182847704853434E-2</v>
      </c>
      <c r="M499" s="45">
        <f t="shared" si="195"/>
        <v>-1.9106781202313274E-2</v>
      </c>
      <c r="N499" s="46">
        <f t="shared" si="196"/>
        <v>1.5301655180185423E-2</v>
      </c>
      <c r="O499" s="37"/>
      <c r="P499" s="37">
        <f t="shared" si="197"/>
        <v>4.9492372135259196E-3</v>
      </c>
      <c r="Q499" s="47">
        <f t="shared" si="178"/>
        <v>-3.8051260221278506E-3</v>
      </c>
      <c r="R499" s="6">
        <f t="shared" si="198"/>
        <v>1.6111551410262184</v>
      </c>
      <c r="S499" s="6">
        <f t="shared" si="179"/>
        <v>1.5951814332667265</v>
      </c>
      <c r="T499" s="6">
        <f t="shared" si="199"/>
        <v>1.125380227162492E-3</v>
      </c>
      <c r="U499" s="48">
        <f t="shared" si="200"/>
        <v>4.3471581362349285E-2</v>
      </c>
      <c r="V499" s="6">
        <f t="shared" si="201"/>
        <v>4.6881734634618887E-2</v>
      </c>
      <c r="W499" s="6">
        <f t="shared" si="202"/>
        <v>4.7256861377006382E-2</v>
      </c>
      <c r="X499" s="30">
        <f t="shared" si="180"/>
        <v>1153.4322007481037</v>
      </c>
      <c r="Y499">
        <f t="shared" si="181"/>
        <v>872.4417409444186</v>
      </c>
      <c r="Z499" s="49">
        <f t="shared" si="182"/>
        <v>1.2746100026481106</v>
      </c>
      <c r="AA499" s="46">
        <f t="shared" si="183"/>
        <v>1.6441869628978441</v>
      </c>
      <c r="AB499" s="46">
        <f t="shared" si="184"/>
        <v>-3.3031821871625677E-2</v>
      </c>
      <c r="AC499" s="51">
        <f>IF(R$58&gt;=AA$58,B$10,IF(K499&lt;K498,(Z499-D$10)*(1+1.25*(D$10-Z499)/MAX(Z$58:Z499)*B$10)+D$10,B$10))</f>
        <v>1.3370827491589099</v>
      </c>
      <c r="AD499" s="36">
        <f t="shared" si="185"/>
        <v>1.0578014404915848</v>
      </c>
      <c r="AE499" s="50">
        <f t="shared" si="186"/>
        <v>-0.36116141566399412</v>
      </c>
      <c r="AF499" s="46">
        <f t="shared" si="187"/>
        <v>4.7256861377006382E-2</v>
      </c>
      <c r="AG499" s="50">
        <f t="shared" si="188"/>
        <v>1153.4322007481037</v>
      </c>
      <c r="AH499" s="6">
        <f t="shared" si="189"/>
        <v>1.125380227162492E-3</v>
      </c>
      <c r="AI499" s="6"/>
      <c r="AJ499" s="6"/>
    </row>
    <row r="500" spans="1:36">
      <c r="A500" s="6">
        <f>IF(J499/A499&lt;=0.99*$B$10,IF(A499&gt;A498,IF(D$5&gt;0,$A499+($D$7-$D$3)/401,IF(J499/A499&gt;1.01*D$10,A499-($D$7-$D$3)/401,A499)),IF(D$5&lt;0,$A499+($D$7-$D$3)/401,IF(J499/A499&gt;1.01*D$10,A499-($D$7-$D$3)/401,A499))),IF(K499&gt;$B$6,IF(B$10&gt;D$10,IF(J499/A499&gt;1.01*D$10,A499-($D$7-$D$3)/401,A499),A499),IF(MAX(J$58:J499)&lt;0.99*$B$10*(A499^$K$49*(K499-A499))^(1/(1+$K$49))*($K$49^(1/(1+$K$49))),$A499+($D$7-$D$3)/401,IF(J499/A499&gt;1.01*$D$10,$A499-($D$7-$D$3)/401,A499))))</f>
        <v>685.35021820448003</v>
      </c>
      <c r="B500" s="6">
        <f t="shared" si="174"/>
        <v>1156.0506546134402</v>
      </c>
      <c r="C500" s="6">
        <f t="shared" si="190"/>
        <v>0.55269342616882677</v>
      </c>
      <c r="D500" s="6">
        <f t="shared" si="191"/>
        <v>16502.679963895851</v>
      </c>
      <c r="E500" s="33">
        <f t="shared" si="175"/>
        <v>1.7957798625661874E-2</v>
      </c>
      <c r="F500" s="6">
        <f t="shared" si="176"/>
        <v>104358.83457117938</v>
      </c>
      <c r="G500" s="6">
        <f t="shared" si="177"/>
        <v>6003217.067955045</v>
      </c>
      <c r="H500" s="33">
        <f t="shared" si="192"/>
        <v>4.2551562002537367E-3</v>
      </c>
      <c r="I500" s="33">
        <f t="shared" si="193"/>
        <v>1.153325904260549E-3</v>
      </c>
      <c r="J500" s="6">
        <f t="shared" si="194"/>
        <v>874.12810970700491</v>
      </c>
      <c r="K500" s="38">
        <f>IF(J500&lt;$B$10*(A499^$K$49*(MAX(K$58:K499)-A499))^(1/(1+$K$49))*($K$49^(1/(1+$K$49))),IF(J500/A500&gt;D$10,IF(MAX(J$58:J499)&lt;0.99*$B$10*(A499^$K$49*(K499-A499))^(1/(1+$K$49))*($K$49^(1/(1+$K$49))),MAX(K$58:K499),((J500/$B$10)^(1+$K$49)/(A500^($K$49)*$K$49))+A500),MAX(K$58:K499)),((J500/$B$10)^(1+$K$49)/(A500^($K$49)*$K$49))+A500)</f>
        <v>1308.9716698296161</v>
      </c>
      <c r="L500" s="33">
        <f>IF(K500&lt;K499,AE499*(MAX(Z$58:Z499)-J499/A499)/(J499/A499/D$10-1)/(1+1*(MAX(Z$58:Z499)-J499/A499)/(J499/A499/D$10-1))+B$3-B$4,AE499*(J500/A500/B$10)/(C$27+J500/A500/B$10))</f>
        <v>-4.9542390629589227E-2</v>
      </c>
      <c r="M500" s="45">
        <f t="shared" si="195"/>
        <v>-1.9200905745523741E-2</v>
      </c>
      <c r="N500" s="46">
        <f t="shared" si="196"/>
        <v>1.5321413920870903E-2</v>
      </c>
      <c r="O500" s="37"/>
      <c r="P500" s="37">
        <f t="shared" si="197"/>
        <v>4.9568832963762331E-3</v>
      </c>
      <c r="Q500" s="47">
        <f t="shared" si="178"/>
        <v>-3.8794918246528379E-3</v>
      </c>
      <c r="R500" s="6">
        <f t="shared" si="198"/>
        <v>1.61126263684558</v>
      </c>
      <c r="S500" s="6">
        <f t="shared" si="179"/>
        <v>1.595286119477384</v>
      </c>
      <c r="T500" s="6">
        <f t="shared" si="199"/>
        <v>1.0597537043893876E-3</v>
      </c>
      <c r="U500" s="48">
        <f t="shared" si="200"/>
        <v>4.3784592775253608E-2</v>
      </c>
      <c r="V500" s="6">
        <f t="shared" si="201"/>
        <v>4.7194474627532547E-2</v>
      </c>
      <c r="W500" s="6">
        <f t="shared" si="202"/>
        <v>4.7547725862329013E-2</v>
      </c>
      <c r="X500" s="30">
        <f t="shared" si="180"/>
        <v>1156.0506546134402</v>
      </c>
      <c r="Y500">
        <f t="shared" si="181"/>
        <v>874.12810970700491</v>
      </c>
      <c r="Z500" s="49">
        <f t="shared" si="182"/>
        <v>1.2754473355200733</v>
      </c>
      <c r="AA500" s="46">
        <f t="shared" si="183"/>
        <v>1.6441526009069771</v>
      </c>
      <c r="AB500" s="46">
        <f t="shared" si="184"/>
        <v>-3.2889964061397103E-2</v>
      </c>
      <c r="AC500" s="51">
        <f>IF(R$58&gt;=AA$58,B$10,IF(K500&lt;K499,(Z500-D$10)*(1+1.25*(D$10-Z500)/MAX(Z$58:Z500)*B$10)+D$10,B$10))</f>
        <v>1.3370827491589099</v>
      </c>
      <c r="AD500" s="36">
        <f t="shared" si="185"/>
        <v>1.0571462350927467</v>
      </c>
      <c r="AE500" s="50">
        <f t="shared" si="186"/>
        <v>-0.36361147009999822</v>
      </c>
      <c r="AF500" s="46">
        <f t="shared" si="187"/>
        <v>4.7547725862329013E-2</v>
      </c>
      <c r="AG500" s="50">
        <f t="shared" si="188"/>
        <v>1156.0506546134402</v>
      </c>
      <c r="AH500" s="6">
        <f t="shared" si="189"/>
        <v>1.0597537043893876E-3</v>
      </c>
      <c r="AI500" s="6"/>
      <c r="AJ500" s="6"/>
    </row>
    <row r="501" spans="1:36">
      <c r="A501" s="6">
        <f>IF(J500/A500&lt;=0.99*$B$10,IF(A500&gt;A499,IF(D$5&gt;0,$A500+($D$7-$D$3)/401,IF(J500/A500&gt;1.01*D$10,A500-($D$7-$D$3)/401,A500)),IF(D$5&lt;0,$A500+($D$7-$D$3)/401,IF(J500/A500&gt;1.01*D$10,A500-($D$7-$D$3)/401,A500))),IF(K500&gt;$B$6,IF(B$10&gt;D$10,IF(J500/A500&gt;1.01*D$10,A500-($D$7-$D$3)/401,A500),A500),IF(MAX(J$58:J500)&lt;0.99*$B$10*(A500^$K$49*(K500-A500))^(1/(1+$K$49))*($K$49^(1/(1+$K$49))),$A500+($D$7-$D$3)/401,IF(J500/A500&gt;1.01*$D$10,$A500-($D$7-$D$3)/401,A500))))</f>
        <v>686.2230361595922</v>
      </c>
      <c r="B501" s="6">
        <f t="shared" si="174"/>
        <v>1158.6691084787767</v>
      </c>
      <c r="C501" s="6">
        <f t="shared" si="190"/>
        <v>0.55307501137572213</v>
      </c>
      <c r="D501" s="6">
        <f t="shared" si="191"/>
        <v>16556.286399319008</v>
      </c>
      <c r="E501" s="33">
        <f t="shared" si="175"/>
        <v>1.7956610248693928E-2</v>
      </c>
      <c r="F501" s="6">
        <f t="shared" si="176"/>
        <v>104491.65469478341</v>
      </c>
      <c r="G501" s="6">
        <f t="shared" si="177"/>
        <v>6009888.8884039223</v>
      </c>
      <c r="H501" s="33">
        <f t="shared" si="192"/>
        <v>4.2605417163562673E-3</v>
      </c>
      <c r="I501" s="33">
        <f t="shared" si="193"/>
        <v>1.156302443606944E-3</v>
      </c>
      <c r="J501" s="6">
        <f t="shared" si="194"/>
        <v>875.81418825907815</v>
      </c>
      <c r="K501" s="38">
        <f>IF(J501&lt;$B$10*(A500^$K$49*(MAX(K$58:K500)-A500))^(1/(1+$K$49))*($K$49^(1/(1+$K$49))),IF(J501/A501&gt;D$10,IF(MAX(J$58:J500)&lt;0.99*$B$10*(A500^$K$49*(K500-A500))^(1/(1+$K$49))*($K$49^(1/(1+$K$49))),MAX(K$58:K500),((J501/$B$10)^(1+$K$49)/(A501^($K$49)*$K$49))+A501),MAX(K$58:K500)),((J501/$B$10)^(1+$K$49)/(A501^($K$49)*$K$49))+A501)</f>
        <v>1311.456319181947</v>
      </c>
      <c r="L501" s="33">
        <f>IF(K501&lt;K500,AE500*(MAX(Z$58:Z500)-J500/A500)/(J500/A500/D$10-1)/(1+1*(MAX(Z$58:Z500)-J500/A500)/(J500/A500/D$10-1))+B$3-B$4,AE500*(J501/A501/B$10)/(C$27+J501/A501/B$10))</f>
        <v>-4.9906642119789388E-2</v>
      </c>
      <c r="M501" s="45">
        <f t="shared" si="195"/>
        <v>-1.9295547160239145E-2</v>
      </c>
      <c r="N501" s="46">
        <f t="shared" si="196"/>
        <v>1.5341136159659834E-2</v>
      </c>
      <c r="O501" s="37"/>
      <c r="P501" s="37">
        <f t="shared" si="197"/>
        <v>4.9645196478638551E-3</v>
      </c>
      <c r="Q501" s="47">
        <f t="shared" si="178"/>
        <v>-3.9544110005793106E-3</v>
      </c>
      <c r="R501" s="6">
        <f t="shared" si="198"/>
        <v>1.6113710471466998</v>
      </c>
      <c r="S501" s="6">
        <f t="shared" si="179"/>
        <v>1.5953916962680708</v>
      </c>
      <c r="T501" s="6">
        <f t="shared" si="199"/>
        <v>9.9357323093213906E-4</v>
      </c>
      <c r="U501" s="48">
        <f t="shared" si="200"/>
        <v>4.4101421637786069E-2</v>
      </c>
      <c r="V501" s="6">
        <f t="shared" si="201"/>
        <v>4.7510956197335898E-2</v>
      </c>
      <c r="W501" s="6">
        <f t="shared" si="202"/>
        <v>4.7842147274313275E-2</v>
      </c>
      <c r="X501" s="30">
        <f t="shared" si="180"/>
        <v>1158.6691084787767</v>
      </c>
      <c r="Y501">
        <f t="shared" si="181"/>
        <v>875.81418825907815</v>
      </c>
      <c r="Z501" s="49">
        <f t="shared" si="182"/>
        <v>1.2762821154482396</v>
      </c>
      <c r="AA501" s="46">
        <f t="shared" si="183"/>
        <v>1.6441182833662586</v>
      </c>
      <c r="AB501" s="46">
        <f t="shared" si="184"/>
        <v>-3.2747236219558884E-2</v>
      </c>
      <c r="AC501" s="51">
        <f>IF(R$58&gt;=AA$58,B$10,IF(K501&lt;K500,(Z501-D$10)*(1+1.25*(D$10-Z501)/MAX(Z$58:Z501)*B$10)+D$10,B$10))</f>
        <v>1.3370827491589099</v>
      </c>
      <c r="AD501" s="36">
        <f t="shared" si="185"/>
        <v>1.0564934149900738</v>
      </c>
      <c r="AE501" s="50">
        <f t="shared" si="186"/>
        <v>-0.36609452873103582</v>
      </c>
      <c r="AF501" s="46">
        <f t="shared" si="187"/>
        <v>4.7842147274313275E-2</v>
      </c>
      <c r="AG501" s="50">
        <f t="shared" si="188"/>
        <v>1158.6691084787767</v>
      </c>
      <c r="AH501" s="6">
        <f t="shared" si="189"/>
        <v>9.9357323093213906E-4</v>
      </c>
      <c r="AI501" s="6"/>
      <c r="AJ501" s="6"/>
    </row>
    <row r="502" spans="1:36">
      <c r="A502" s="6">
        <f>IF(J501/A501&lt;=0.99*$B$10,IF(A501&gt;A500,IF(D$5&gt;0,$A501+($D$7-$D$3)/401,IF(J501/A501&gt;1.01*D$10,A501-($D$7-$D$3)/401,A501)),IF(D$5&lt;0,$A501+($D$7-$D$3)/401,IF(J501/A501&gt;1.01*D$10,A501-($D$7-$D$3)/401,A501))),IF(K501&gt;$B$6,IF(B$10&gt;D$10,IF(J501/A501&gt;1.01*D$10,A501-($D$7-$D$3)/401,A501),A501),IF(MAX(J$58:J501)&lt;0.99*$B$10*(A501^$K$49*(K501-A501))^(1/(1+$K$49))*($K$49^(1/(1+$K$49))),$A501+($D$7-$D$3)/401,IF(J501/A501&gt;1.01*$D$10,$A501-($D$7-$D$3)/401,A501))))</f>
        <v>687.09585411470437</v>
      </c>
      <c r="B502" s="6">
        <f t="shared" si="174"/>
        <v>1161.2875623441132</v>
      </c>
      <c r="C502" s="6">
        <f t="shared" si="190"/>
        <v>0.55345513672794988</v>
      </c>
      <c r="D502" s="6">
        <f t="shared" si="191"/>
        <v>16609.912032798318</v>
      </c>
      <c r="E502" s="33">
        <f t="shared" si="175"/>
        <v>1.7955411879789981E-2</v>
      </c>
      <c r="F502" s="6">
        <f t="shared" si="176"/>
        <v>104624.47481838743</v>
      </c>
      <c r="G502" s="6">
        <f t="shared" si="177"/>
        <v>6016560.7088528005</v>
      </c>
      <c r="H502" s="33">
        <f t="shared" si="192"/>
        <v>4.2659194674973646E-3</v>
      </c>
      <c r="I502" s="33">
        <f t="shared" si="193"/>
        <v>1.1592767433804823E-3</v>
      </c>
      <c r="J502" s="6">
        <f t="shared" si="194"/>
        <v>877.49997860488816</v>
      </c>
      <c r="K502" s="38">
        <f>IF(J502&lt;$B$10*(A501^$K$49*(MAX(K$58:K501)-A501))^(1/(1+$K$49))*($K$49^(1/(1+$K$49))),IF(J502/A502&gt;D$10,IF(MAX(J$58:J501)&lt;0.99*$B$10*(A501^$K$49*(K501-A501))^(1/(1+$K$49))*($K$49^(1/(1+$K$49))),MAX(K$58:K501),((J502/$B$10)^(1+$K$49)/(A502^($K$49)*$K$49))+A502),MAX(K$58:K501)),((J502/$B$10)^(1+$K$49)/(A502^($K$49)*$K$49))+A502)</f>
        <v>1313.9410903744731</v>
      </c>
      <c r="L502" s="33">
        <f>IF(K502&lt;K501,AE501*(MAX(Z$58:Z501)-J501/A501)/(J501/A501/D$10-1)/(1+1*(MAX(Z$58:Z501)-J501/A501)/(J501/A501/D$10-1))+B$3-B$4,AE501*(J502/A502/B$10)/(C$27+J502/A502/B$10))</f>
        <v>-5.0275714274273374E-2</v>
      </c>
      <c r="M502" s="45">
        <f t="shared" si="195"/>
        <v>-1.9390712673892557E-2</v>
      </c>
      <c r="N502" s="46">
        <f t="shared" si="196"/>
        <v>1.5360822032974257E-2</v>
      </c>
      <c r="O502" s="37"/>
      <c r="P502" s="37">
        <f t="shared" si="197"/>
        <v>4.9721462927280018E-3</v>
      </c>
      <c r="Q502" s="47">
        <f t="shared" si="178"/>
        <v>-4.0298906409183006E-3</v>
      </c>
      <c r="R502" s="6">
        <f t="shared" si="198"/>
        <v>1.6114803834990701</v>
      </c>
      <c r="S502" s="6">
        <f t="shared" si="179"/>
        <v>1.5954981749058887</v>
      </c>
      <c r="T502" s="6">
        <f t="shared" si="199"/>
        <v>9.2683185446198438E-4</v>
      </c>
      <c r="U502" s="48">
        <f t="shared" si="200"/>
        <v>4.4422162077326917E-2</v>
      </c>
      <c r="V502" s="6">
        <f t="shared" si="201"/>
        <v>4.7831271819114556E-2</v>
      </c>
      <c r="W502" s="6">
        <f t="shared" si="202"/>
        <v>4.8140215770601881E-2</v>
      </c>
      <c r="X502" s="30">
        <f t="shared" si="180"/>
        <v>1161.2875623441132</v>
      </c>
      <c r="Y502">
        <f t="shared" si="181"/>
        <v>877.49997860488816</v>
      </c>
      <c r="Z502" s="49">
        <f t="shared" si="182"/>
        <v>1.277114355078611</v>
      </c>
      <c r="AA502" s="46">
        <f t="shared" si="183"/>
        <v>1.644084010161762</v>
      </c>
      <c r="AB502" s="46">
        <f t="shared" si="184"/>
        <v>-3.2603626662691898E-2</v>
      </c>
      <c r="AC502" s="51">
        <f>IF(R$58&gt;=AA$58,B$10,IF(K502&lt;K501,(Z502-D$10)*(1+1.25*(D$10-Z502)/MAX(Z$58:Z502)*B$10)+D$10,B$10))</f>
        <v>1.3370827491589099</v>
      </c>
      <c r="AD502" s="36">
        <f t="shared" si="185"/>
        <v>1.0558429668263993</v>
      </c>
      <c r="AE502" s="50">
        <f t="shared" si="186"/>
        <v>-0.36861138963959428</v>
      </c>
      <c r="AF502" s="46">
        <f t="shared" si="187"/>
        <v>4.8140215770601881E-2</v>
      </c>
      <c r="AG502" s="50">
        <f t="shared" si="188"/>
        <v>1161.2875623441132</v>
      </c>
      <c r="AH502" s="6">
        <f t="shared" si="189"/>
        <v>9.2683185446198438E-4</v>
      </c>
      <c r="AI502" s="6"/>
      <c r="AJ502" s="6"/>
    </row>
    <row r="503" spans="1:36">
      <c r="A503" s="6">
        <f>IF(J502/A502&lt;=0.99*$B$10,IF(A502&gt;A501,IF(D$5&gt;0,$A502+($D$7-$D$3)/401,IF(J502/A502&gt;1.01*D$10,A502-($D$7-$D$3)/401,A502)),IF(D$5&lt;0,$A502+($D$7-$D$3)/401,IF(J502/A502&gt;1.01*D$10,A502-($D$7-$D$3)/401,A502))),IF(K502&gt;$B$6,IF(B$10&gt;D$10,IF(J502/A502&gt;1.01*D$10,A502-($D$7-$D$3)/401,A502),A502),IF(MAX(J$58:J502)&lt;0.99*$B$10*(A502^$K$49*(K502-A502))^(1/(1+$K$49))*($K$49^(1/(1+$K$49))),$A502+($D$7-$D$3)/401,IF(J502/A502&gt;1.01*$D$10,$A502-($D$7-$D$3)/401,A502))))</f>
        <v>687.96867206981653</v>
      </c>
      <c r="B503" s="6">
        <f t="shared" si="174"/>
        <v>1163.9060162094497</v>
      </c>
      <c r="C503" s="6">
        <f t="shared" si="190"/>
        <v>0.55383381165682077</v>
      </c>
      <c r="D503" s="6">
        <f t="shared" si="191"/>
        <v>16663.556786682475</v>
      </c>
      <c r="E503" s="33">
        <f t="shared" si="175"/>
        <v>1.7954203392964621E-2</v>
      </c>
      <c r="F503" s="6">
        <f t="shared" si="176"/>
        <v>104757.29494199147</v>
      </c>
      <c r="G503" s="6">
        <f t="shared" si="177"/>
        <v>6023232.5293016788</v>
      </c>
      <c r="H503" s="33">
        <f t="shared" si="192"/>
        <v>4.2712894797500862E-3</v>
      </c>
      <c r="I503" s="33">
        <f t="shared" si="193"/>
        <v>1.1622488042460431E-3</v>
      </c>
      <c r="J503" s="6">
        <f t="shared" si="194"/>
        <v>879.18548274001603</v>
      </c>
      <c r="K503" s="38">
        <f>IF(J503&lt;$B$10*(A502^$K$49*(MAX(K$58:K502)-A502))^(1/(1+$K$49))*($K$49^(1/(1+$K$49))),IF(J503/A503&gt;D$10,IF(MAX(J$58:J502)&lt;0.99*$B$10*(A502^$K$49*(K502-A502))^(1/(1+$K$49))*($K$49^(1/(1+$K$49))),MAX(K$58:K502),((J503/$B$10)^(1+$K$49)/(A503^($K$49)*$K$49))+A503),MAX(K$58:K502)),((J503/$B$10)^(1+$K$49)/(A503^($K$49)*$K$49))+A503)</f>
        <v>1316.4259834262814</v>
      </c>
      <c r="L503" s="33">
        <f>IF(K503&lt;K502,AE502*(MAX(Z$58:Z502)-J502/A502)/(J502/A502/D$10-1)/(1+1*(MAX(Z$58:Z502)-J502/A502)/(J502/A502/D$10-1))+B$3-B$4,AE502*(J503/A503/B$10)/(C$27+J503/A503/B$10))</f>
        <v>-5.0649723018430313E-2</v>
      </c>
      <c r="M503" s="45">
        <f t="shared" si="195"/>
        <v>-1.9486409693565673E-2</v>
      </c>
      <c r="N503" s="46">
        <f t="shared" si="196"/>
        <v>1.5380471676551542E-2</v>
      </c>
      <c r="O503" s="37"/>
      <c r="P503" s="37">
        <f t="shared" si="197"/>
        <v>4.9797632556136699E-3</v>
      </c>
      <c r="Q503" s="47">
        <f t="shared" si="178"/>
        <v>-4.1059380170141314E-3</v>
      </c>
      <c r="R503" s="6">
        <f t="shared" si="198"/>
        <v>1.6115906577675929</v>
      </c>
      <c r="S503" s="6">
        <f t="shared" si="179"/>
        <v>1.5956055669456279</v>
      </c>
      <c r="T503" s="6">
        <f t="shared" si="199"/>
        <v>8.5952244513249362E-4</v>
      </c>
      <c r="U503" s="48">
        <f t="shared" si="200"/>
        <v>4.4746911755573736E-2</v>
      </c>
      <c r="V503" s="6">
        <f t="shared" si="201"/>
        <v>4.8155517439178522E-2</v>
      </c>
      <c r="W503" s="6">
        <f t="shared" si="202"/>
        <v>4.8442024920889351E-2</v>
      </c>
      <c r="X503" s="30">
        <f t="shared" si="180"/>
        <v>1163.9060162094497</v>
      </c>
      <c r="Y503">
        <f t="shared" si="181"/>
        <v>879.18548274001603</v>
      </c>
      <c r="Z503" s="49">
        <f t="shared" si="182"/>
        <v>1.2779440669804139</v>
      </c>
      <c r="AA503" s="46">
        <f t="shared" si="183"/>
        <v>1.6440497811799957</v>
      </c>
      <c r="AB503" s="46">
        <f t="shared" si="184"/>
        <v>-3.2459123412402757E-2</v>
      </c>
      <c r="AC503" s="51">
        <f>IF(R$58&gt;=AA$58,B$10,IF(K503&lt;K502,(Z503-D$10)*(1+1.25*(D$10-Z503)/MAX(Z$58:Z503)*B$10)+D$10,B$10))</f>
        <v>1.3370827491589099</v>
      </c>
      <c r="AD503" s="36">
        <f t="shared" si="185"/>
        <v>1.0551948773362056</v>
      </c>
      <c r="AE503" s="50">
        <f t="shared" si="186"/>
        <v>-0.37116287848436241</v>
      </c>
      <c r="AF503" s="46">
        <f t="shared" si="187"/>
        <v>4.8442024920889351E-2</v>
      </c>
      <c r="AG503" s="50">
        <f t="shared" si="188"/>
        <v>1163.9060162094497</v>
      </c>
      <c r="AH503" s="6">
        <f t="shared" si="189"/>
        <v>8.5952244513249362E-4</v>
      </c>
      <c r="AI503" s="6"/>
      <c r="AJ503" s="6"/>
    </row>
    <row r="504" spans="1:36">
      <c r="A504" s="6">
        <f>IF(J503/A503&lt;=0.99*$B$10,IF(A503&gt;A502,IF(D$5&gt;0,$A503+($D$7-$D$3)/401,IF(J503/A503&gt;1.01*D$10,A503-($D$7-$D$3)/401,A503)),IF(D$5&lt;0,$A503+($D$7-$D$3)/401,IF(J503/A503&gt;1.01*D$10,A503-($D$7-$D$3)/401,A503))),IF(K503&gt;$B$6,IF(B$10&gt;D$10,IF(J503/A503&gt;1.01*D$10,A503-($D$7-$D$3)/401,A503),A503),IF(MAX(J$58:J503)&lt;0.99*$B$10*(A503^$K$49*(K503-A503))^(1/(1+$K$49))*($K$49^(1/(1+$K$49))),$A503+($D$7-$D$3)/401,IF(J503/A503&gt;1.01*$D$10,$A503-($D$7-$D$3)/401,A503))))</f>
        <v>688.8414900249287</v>
      </c>
      <c r="B504" s="6">
        <f t="shared" si="174"/>
        <v>1166.5244700747862</v>
      </c>
      <c r="C504" s="6">
        <f t="shared" si="190"/>
        <v>0.55421104551269329</v>
      </c>
      <c r="D504" s="6">
        <f t="shared" si="191"/>
        <v>16717.220584162624</v>
      </c>
      <c r="E504" s="33">
        <f t="shared" si="175"/>
        <v>1.7952984658987245E-2</v>
      </c>
      <c r="F504" s="6">
        <f t="shared" si="176"/>
        <v>104890.11506559548</v>
      </c>
      <c r="G504" s="6">
        <f t="shared" si="177"/>
        <v>6029904.3497505551</v>
      </c>
      <c r="H504" s="33">
        <f t="shared" si="192"/>
        <v>4.2766517790614831E-3</v>
      </c>
      <c r="I504" s="33">
        <f t="shared" si="193"/>
        <v>1.1652186269129187E-3</v>
      </c>
      <c r="J504" s="6">
        <f t="shared" si="194"/>
        <v>880.8707026516098</v>
      </c>
      <c r="K504" s="38">
        <f>IF(J504&lt;$B$10*(A503^$K$49*(MAX(K$58:K503)-A503))^(1/(1+$K$49))*($K$49^(1/(1+$K$49))),IF(J504/A504&gt;D$10,IF(MAX(J$58:J503)&lt;0.99*$B$10*(A503^$K$49*(K503-A503))^(1/(1+$K$49))*($K$49^(1/(1+$K$49))),MAX(K$58:K503),((J504/$B$10)^(1+$K$49)/(A504^($K$49)*$K$49))+A504),MAX(K$58:K503)),((J504/$B$10)^(1+$K$49)/(A504^($K$49)*$K$49))+A504)</f>
        <v>1318.9109983665489</v>
      </c>
      <c r="L504" s="33">
        <f>IF(K504&lt;K503,AE503*(MAX(Z$58:Z503)-J503/A503)/(J503/A503/D$10-1)/(1+1*(MAX(Z$58:Z503)-J503/A503)/(J503/A503/D$10-1))+B$3-B$4,AE503*(J504/A504/B$10)/(C$27+J504/A504/B$10))</f>
        <v>-5.1028788274524353E-2</v>
      </c>
      <c r="M504" s="45">
        <f t="shared" si="195"/>
        <v>-1.9582645812226806E-2</v>
      </c>
      <c r="N504" s="46">
        <f t="shared" si="196"/>
        <v>1.5400085225450477E-2</v>
      </c>
      <c r="O504" s="37"/>
      <c r="P504" s="37">
        <f t="shared" si="197"/>
        <v>4.9873705610721146E-3</v>
      </c>
      <c r="Q504" s="47">
        <f t="shared" si="178"/>
        <v>-4.182560586776329E-3</v>
      </c>
      <c r="R504" s="6">
        <f t="shared" si="198"/>
        <v>1.6117018821227882</v>
      </c>
      <c r="S504" s="6">
        <f t="shared" si="179"/>
        <v>1.5957138842397083</v>
      </c>
      <c r="T504" s="6">
        <f t="shared" si="199"/>
        <v>7.9163768944836459E-4</v>
      </c>
      <c r="U504" s="48">
        <f t="shared" si="200"/>
        <v>4.5075772047628582E-2</v>
      </c>
      <c r="V504" s="6">
        <f t="shared" si="201"/>
        <v>4.8483792650961054E-2</v>
      </c>
      <c r="W504" s="6">
        <f t="shared" si="202"/>
        <v>4.8747671880777173E-2</v>
      </c>
      <c r="X504" s="30">
        <f t="shared" si="180"/>
        <v>1166.5244700747862</v>
      </c>
      <c r="Y504">
        <f t="shared" si="181"/>
        <v>880.8707026516098</v>
      </c>
      <c r="Z504" s="49">
        <f t="shared" si="182"/>
        <v>1.2787712636469266</v>
      </c>
      <c r="AA504" s="46">
        <f t="shared" si="183"/>
        <v>1.6440155963079024</v>
      </c>
      <c r="AB504" s="46">
        <f t="shared" si="184"/>
        <v>-3.2313714185114195E-2</v>
      </c>
      <c r="AC504" s="51">
        <f>IF(R$58&gt;=AA$58,B$10,IF(K504&lt;K503,(Z504-D$10)*(1+1.25*(D$10-Z504)/MAX(Z$58:Z504)*B$10)+D$10,B$10))</f>
        <v>1.3370827491589099</v>
      </c>
      <c r="AD504" s="36">
        <f t="shared" si="185"/>
        <v>1.0545491333446801</v>
      </c>
      <c r="AE504" s="50">
        <f t="shared" si="186"/>
        <v>-0.3737498497414804</v>
      </c>
      <c r="AF504" s="46">
        <f t="shared" si="187"/>
        <v>4.8747671880777173E-2</v>
      </c>
      <c r="AG504" s="50">
        <f t="shared" si="188"/>
        <v>1166.5244700747862</v>
      </c>
      <c r="AH504" s="6">
        <f t="shared" si="189"/>
        <v>7.9163768944836459E-4</v>
      </c>
      <c r="AI504" s="6"/>
      <c r="AJ504" s="6"/>
    </row>
    <row r="505" spans="1:36">
      <c r="A505" s="6">
        <f>IF(J504/A504&lt;=0.99*$B$10,IF(A504&gt;A503,IF(D$5&gt;0,$A504+($D$7-$D$3)/401,IF(J504/A504&gt;1.01*D$10,A504-($D$7-$D$3)/401,A504)),IF(D$5&lt;0,$A504+($D$7-$D$3)/401,IF(J504/A504&gt;1.01*D$10,A504-($D$7-$D$3)/401,A504))),IF(K504&gt;$B$6,IF(B$10&gt;D$10,IF(J504/A504&gt;1.01*D$10,A504-($D$7-$D$3)/401,A504),A504),IF(MAX(J$58:J504)&lt;0.99*$B$10*(A504^$K$49*(K504-A504))^(1/(1+$K$49))*($K$49^(1/(1+$K$49))),$A504+($D$7-$D$3)/401,IF(J504/A504&gt;1.01*$D$10,$A504-($D$7-$D$3)/401,A504))))</f>
        <v>689.71430798004087</v>
      </c>
      <c r="B505" s="6">
        <f t="shared" si="174"/>
        <v>1169.1429239401227</v>
      </c>
      <c r="C505" s="6">
        <f t="shared" si="190"/>
        <v>0.55458684756580223</v>
      </c>
      <c r="D505" s="6">
        <f t="shared" si="191"/>
        <v>16770.903349269247</v>
      </c>
      <c r="E505" s="33">
        <f t="shared" si="175"/>
        <v>1.7951755545268892E-2</v>
      </c>
      <c r="F505" s="6">
        <f t="shared" si="176"/>
        <v>105022.93518919952</v>
      </c>
      <c r="G505" s="6">
        <f t="shared" si="177"/>
        <v>6036576.1701994324</v>
      </c>
      <c r="H505" s="33">
        <f t="shared" si="192"/>
        <v>4.282006391253995E-3</v>
      </c>
      <c r="I505" s="33">
        <f t="shared" si="193"/>
        <v>1.1681862121344457E-3</v>
      </c>
      <c r="J505" s="6">
        <f t="shared" si="194"/>
        <v>882.55564031862241</v>
      </c>
      <c r="K505" s="38">
        <f>IF(J505&lt;$B$10*(A504^$K$49*(MAX(K$58:K504)-A504))^(1/(1+$K$49))*($K$49^(1/(1+$K$49))),IF(J505/A505&gt;D$10,IF(MAX(J$58:J504)&lt;0.99*$B$10*(A504^$K$49*(K504-A504))^(1/(1+$K$49))*($K$49^(1/(1+$K$49))),MAX(K$58:K504),((J505/$B$10)^(1+$K$49)/(A505^($K$49)*$K$49))+A505),MAX(K$58:K504)),((J505/$B$10)^(1+$K$49)/(A505^($K$49)*$K$49))+A505)</f>
        <v>1321.3961352346962</v>
      </c>
      <c r="L505" s="33">
        <f>IF(K505&lt;K504,AE504*(MAX(Z$58:Z504)-J504/A504)/(J504/A504/D$10-1)/(1+1*(MAX(Z$58:Z504)-J504/A504)/(J504/A504/D$10-1))+B$3-B$4,AE504*(J505/A505/B$10)/(C$27+J505/A505/B$10))</f>
        <v>-5.1413034141377538E-2</v>
      </c>
      <c r="M505" s="45">
        <f t="shared" si="195"/>
        <v>-1.9679428815250991E-2</v>
      </c>
      <c r="N505" s="46">
        <f t="shared" si="196"/>
        <v>1.541966281405736E-2</v>
      </c>
      <c r="O505" s="37"/>
      <c r="P505" s="37">
        <f t="shared" si="197"/>
        <v>4.9949682335613263E-3</v>
      </c>
      <c r="Q505" s="47">
        <f t="shared" si="178"/>
        <v>-4.2597660011936302E-3</v>
      </c>
      <c r="R505" s="6">
        <f t="shared" si="198"/>
        <v>1.611814069051464</v>
      </c>
      <c r="S505" s="6">
        <f t="shared" si="179"/>
        <v>1.5958231389485715</v>
      </c>
      <c r="T505" s="6">
        <f t="shared" si="199"/>
        <v>7.2317008385671159E-4</v>
      </c>
      <c r="U505" s="48">
        <f t="shared" si="200"/>
        <v>4.5408848232575995E-2</v>
      </c>
      <c r="V505" s="6">
        <f t="shared" si="201"/>
        <v>4.8816200882203752E-2</v>
      </c>
      <c r="W505" s="6">
        <f t="shared" si="202"/>
        <v>4.9057257576822652E-2</v>
      </c>
      <c r="X505" s="30">
        <f t="shared" si="180"/>
        <v>1169.1429239401227</v>
      </c>
      <c r="Y505">
        <f t="shared" si="181"/>
        <v>882.55564031862241</v>
      </c>
      <c r="Z505" s="49">
        <f t="shared" si="182"/>
        <v>1.2795959574963058</v>
      </c>
      <c r="AA505" s="46">
        <f t="shared" si="183"/>
        <v>1.6439814554328573</v>
      </c>
      <c r="AB505" s="46">
        <f t="shared" si="184"/>
        <v>-3.2167386381393381E-2</v>
      </c>
      <c r="AC505" s="51">
        <f>IF(R$58&gt;=AA$58,B$10,IF(K505&lt;K504,(Z505-D$10)*(1+1.25*(D$10-Z505)/MAX(Z$58:Z505)*B$10)+D$10,B$10))</f>
        <v>1.3370827491589099</v>
      </c>
      <c r="AD505" s="36">
        <f t="shared" si="185"/>
        <v>1.0539057217667798</v>
      </c>
      <c r="AE505" s="50">
        <f t="shared" si="186"/>
        <v>-0.37637318801488789</v>
      </c>
      <c r="AF505" s="46">
        <f t="shared" si="187"/>
        <v>4.9057257576822652E-2</v>
      </c>
      <c r="AG505" s="50">
        <f t="shared" si="188"/>
        <v>1169.1429239401227</v>
      </c>
      <c r="AH505" s="6">
        <f t="shared" si="189"/>
        <v>7.2317008385671159E-4</v>
      </c>
      <c r="AI505" s="6"/>
      <c r="AJ505" s="6"/>
    </row>
    <row r="506" spans="1:36">
      <c r="A506" s="6">
        <f>IF(J505/A505&lt;=0.99*$B$10,IF(A505&gt;A504,IF(D$5&gt;0,$A505+($D$7-$D$3)/401,IF(J505/A505&gt;1.01*D$10,A505-($D$7-$D$3)/401,A505)),IF(D$5&lt;0,$A505+($D$7-$D$3)/401,IF(J505/A505&gt;1.01*D$10,A505-($D$7-$D$3)/401,A505))),IF(K505&gt;$B$6,IF(B$10&gt;D$10,IF(J505/A505&gt;1.01*D$10,A505-($D$7-$D$3)/401,A505),A505),IF(MAX(J$58:J505)&lt;0.99*$B$10*(A505^$K$49*(K505-A505))^(1/(1+$K$49))*($K$49^(1/(1+$K$49))),$A505+($D$7-$D$3)/401,IF(J505/A505&gt;1.01*$D$10,$A505-($D$7-$D$3)/401,A505))))</f>
        <v>690.58712593515304</v>
      </c>
      <c r="B506" s="6">
        <f t="shared" ref="B506:B569" si="203">$D$4+(A506-$D$3)*$D$5</f>
        <v>1171.7613778054592</v>
      </c>
      <c r="C506" s="6">
        <f t="shared" si="190"/>
        <v>0.55496122700708006</v>
      </c>
      <c r="D506" s="6">
        <f t="shared" si="191"/>
        <v>16824.605006869253</v>
      </c>
      <c r="E506" s="33">
        <f t="shared" ref="E506:E569" si="204">(1/$C$16)*($C$12/100)/S506</f>
        <v>1.7950515915743901E-2</v>
      </c>
      <c r="F506" s="6">
        <f t="shared" ref="F506:F569" si="205">3*(1-2*$B$9)*(A507+A506)/(4*(1+$B$9)*$B$4)</f>
        <v>105155.75531280354</v>
      </c>
      <c r="G506" s="6">
        <f t="shared" ref="G506:G569" si="206">$C$18*$C$17*(A506+100)/100/(2*(1+$C$19))*1000</f>
        <v>6043247.9906483097</v>
      </c>
      <c r="H506" s="33">
        <f t="shared" si="192"/>
        <v>4.2873533420268433E-3</v>
      </c>
      <c r="I506" s="33">
        <f t="shared" si="193"/>
        <v>1.1711515607076492E-3</v>
      </c>
      <c r="J506" s="6">
        <f t="shared" si="194"/>
        <v>884.24029771205244</v>
      </c>
      <c r="K506" s="38">
        <f>IF(J506&lt;$B$10*(A505^$K$49*(MAX(K$58:K505)-A505))^(1/(1+$K$49))*($K$49^(1/(1+$K$49))),IF(J506/A506&gt;D$10,IF(MAX(J$58:J505)&lt;0.99*$B$10*(A505^$K$49*(K505-A505))^(1/(1+$K$49))*($K$49^(1/(1+$K$49))),MAX(K$58:K505),((J506/$B$10)^(1+$K$49)/(A506^($K$49)*$K$49))+A506),MAX(K$58:K505)),((J506/$B$10)^(1+$K$49)/(A506^($K$49)*$K$49))+A506)</f>
        <v>1323.8813940805442</v>
      </c>
      <c r="L506" s="33">
        <f>IF(K506&lt;K505,AE505*(MAX(Z$58:Z505)-J505/A505)/(J505/A505/D$10-1)/(1+1*(MAX(Z$58:Z505)-J505/A505)/(J505/A505/D$10-1))+B$3-B$4,AE505*(J506/A506/B$10)/(C$27+J506/A506/B$10))</f>
        <v>-5.1802589084047286E-2</v>
      </c>
      <c r="M506" s="45">
        <f t="shared" si="195"/>
        <v>-1.977676668723774E-2</v>
      </c>
      <c r="N506" s="46">
        <f t="shared" si="196"/>
        <v>1.5439204576092068E-2</v>
      </c>
      <c r="O506" s="37"/>
      <c r="P506" s="37">
        <f t="shared" si="197"/>
        <v>5.0025562974465006E-3</v>
      </c>
      <c r="Q506" s="47">
        <f t="shared" ref="Q506:Q569" si="207">M506+N506</f>
        <v>-4.3375621111456722E-3</v>
      </c>
      <c r="R506" s="6">
        <f t="shared" si="198"/>
        <v>1.6119272313678752</v>
      </c>
      <c r="S506" s="6">
        <f t="shared" ref="S506:S569" si="208">$C$21*(R506-1)+1</f>
        <v>1.5959333435515473</v>
      </c>
      <c r="T506" s="6">
        <f t="shared" si="199"/>
        <v>6.5411192804607627E-4</v>
      </c>
      <c r="U506" s="48">
        <f t="shared" si="200"/>
        <v>4.5746249696447368E-2</v>
      </c>
      <c r="V506" s="6">
        <f t="shared" si="201"/>
        <v>4.9152849594307442E-2</v>
      </c>
      <c r="W506" s="6">
        <f t="shared" si="202"/>
        <v>4.9370886903656132E-2</v>
      </c>
      <c r="X506" s="30">
        <f t="shared" ref="X506:X569" si="209">IF(D$6="E",-B506,B506)</f>
        <v>1171.7613778054592</v>
      </c>
      <c r="Y506">
        <f t="shared" ref="Y506:Y569" si="210">IF(D$6="E",-J506,J506)</f>
        <v>884.24029771205244</v>
      </c>
      <c r="Z506" s="49">
        <f t="shared" ref="Z506:Z569" si="211">J506/A506</f>
        <v>1.2804181608724106</v>
      </c>
      <c r="AA506" s="46">
        <f t="shared" ref="AA506:AA569" si="212">B$8/A506^B$3*((1+K$49)/K$49)^-B$3</f>
        <v>1.6439473584426647</v>
      </c>
      <c r="AB506" s="46">
        <f t="shared" ref="AB506:AB569" si="213">(R506-AA506)</f>
        <v>-3.2020127074789517E-2</v>
      </c>
      <c r="AC506" s="51">
        <f>IF(R$58&gt;=AA$58,B$10,IF(K506&lt;K505,(Z506-D$10)*(1+1.25*(D$10-Z506)/MAX(Z$58:Z506)*B$10)+D$10,B$10))</f>
        <v>1.3370827491589099</v>
      </c>
      <c r="AD506" s="36">
        <f t="shared" ref="AD506:AD569" si="214">IF(K506&gt;K505,(1-A506/K506)/((J506+0.01)/A506/$B$10)^(1+K$49)+A506/K506+0.01,(1-A506/K506)/((J506+0.01)/A506/$D$10)^(1+K$49)+A506/K506+0.01)</f>
        <v>1.0532646296062989</v>
      </c>
      <c r="AE506" s="50">
        <f t="shared" ref="AE506:AE569" si="215">IF(ABS(-LN(1-(R506-AA506)/R506)/LN(AD506))&lt;1.2*B$3,1.2*SIGN(-LN(1-(R506-AA506)/R506)/LN(AD506))*B$3,-LN(1-(R506-AA506)/R506)/LN(AD506))</f>
        <v>-0.37903380942026127</v>
      </c>
      <c r="AF506" s="46">
        <f t="shared" ref="AF506:AF569" si="216">W506</f>
        <v>4.9370886903656132E-2</v>
      </c>
      <c r="AG506" s="50">
        <f t="shared" ref="AG506:AG569" si="217">IF(D$6="E",-B506,IF(D$6="T",-B506,B506))</f>
        <v>1171.7613778054592</v>
      </c>
      <c r="AH506" s="6">
        <f t="shared" ref="AH506:AH569" si="218">T506</f>
        <v>6.5411192804607627E-4</v>
      </c>
      <c r="AI506" s="6"/>
      <c r="AJ506" s="6"/>
    </row>
    <row r="507" spans="1:36">
      <c r="A507" s="6">
        <f>IF(J506/A506&lt;=0.99*$B$10,IF(A506&gt;A505,IF(D$5&gt;0,$A506+($D$7-$D$3)/401,IF(J506/A506&gt;1.01*D$10,A506-($D$7-$D$3)/401,A506)),IF(D$5&lt;0,$A506+($D$7-$D$3)/401,IF(J506/A506&gt;1.01*D$10,A506-($D$7-$D$3)/401,A506))),IF(K506&gt;$B$6,IF(B$10&gt;D$10,IF(J506/A506&gt;1.01*D$10,A506-($D$7-$D$3)/401,A506),A506),IF(MAX(J$58:J506)&lt;0.99*$B$10*(A506^$K$49*(K506-A506))^(1/(1+$K$49))*($K$49^(1/(1+$K$49))),$A506+($D$7-$D$3)/401,IF(J506/A506&gt;1.01*$D$10,$A506-($D$7-$D$3)/401,A506))))</f>
        <v>691.45994389026521</v>
      </c>
      <c r="B507" s="6">
        <f t="shared" si="203"/>
        <v>1174.3798316707957</v>
      </c>
      <c r="C507" s="6">
        <f t="shared" ref="C507:C570" si="219">2/PI()*(ATAN((B507/A507)^2))/(1+C$12/C$14*10*(100/A506)^0.5)</f>
        <v>0.55533419294896658</v>
      </c>
      <c r="D507" s="6">
        <f t="shared" ref="D507:D570" si="220">3*G506*(I507-I506)+D506</f>
        <v>16878.32548266328</v>
      </c>
      <c r="E507" s="33">
        <f t="shared" si="204"/>
        <v>1.7949265630746079E-2</v>
      </c>
      <c r="F507" s="6">
        <f t="shared" si="205"/>
        <v>105288.57543640757</v>
      </c>
      <c r="G507" s="6">
        <f t="shared" si="206"/>
        <v>6049919.811097187</v>
      </c>
      <c r="H507" s="33">
        <f t="shared" ref="H507:H570" si="221">(B507-B506)/(3*(1-E506)*F506+3*C506*E506*G506)+H506</f>
        <v>4.2926926569574241E-3</v>
      </c>
      <c r="I507" s="33">
        <f t="shared" ref="I507:I570" si="222">C506*(H507-H506)+I506</f>
        <v>1.1741146734729016E-3</v>
      </c>
      <c r="J507" s="6">
        <f t="shared" ref="J507:J570" si="223">J506+3*(H507-H506)*F506</f>
        <v>885.92467679518688</v>
      </c>
      <c r="K507" s="38">
        <f>IF(J507&lt;$B$10*(A506^$K$49*(MAX(K$58:K506)-A506))^(1/(1+$K$49))*($K$49^(1/(1+$K$49))),IF(J507/A507&gt;D$10,IF(MAX(J$58:J506)&lt;0.99*$B$10*(A506^$K$49*(K506-A506))^(1/(1+$K$49))*($K$49^(1/(1+$K$49))),MAX(K$58:K506),((J507/$B$10)^(1+$K$49)/(A507^($K$49)*$K$49))+A507),MAX(K$58:K506)),((J507/$B$10)^(1+$K$49)/(A507^($K$49)*$K$49))+A507)</f>
        <v>1326.3667749644819</v>
      </c>
      <c r="L507" s="33">
        <f>IF(K507&lt;K506,AE506*(MAX(Z$58:Z506)-J506/A506)/(J506/A506/D$10-1)/(1+1*(MAX(Z$58:Z506)-J506/A506)/(J506/A506/D$10-1))+B$3-B$4,AE506*(J507/A507/B$10)/(C$27+J507/A507/B$10))</f>
        <v>-5.2197586134148065E-2</v>
      </c>
      <c r="M507" s="45">
        <f t="shared" ref="M507:M570" si="224">M506+L507*2*(K507-K506)/(K506+K507)</f>
        <v>-1.9874667619143489E-2</v>
      </c>
      <c r="N507" s="46">
        <f t="shared" ref="N507:N570" si="225">N506+(B$3-B$4)*2*(K507-K506)/(K506+K507)</f>
        <v>1.5458710644614146E-2</v>
      </c>
      <c r="O507" s="37"/>
      <c r="P507" s="37">
        <f t="shared" ref="P507:P570" si="226">P506+$B$4*2*(A507-A506)/(A507+A506)</f>
        <v>5.0101347770005068E-3</v>
      </c>
      <c r="Q507" s="47">
        <f t="shared" si="207"/>
        <v>-4.415956974529343E-3</v>
      </c>
      <c r="R507" s="6">
        <f t="shared" ref="R507:R570" si="227">R506-(Q507-Q506+P507-P506)*R506</f>
        <v>1.6120413822253972</v>
      </c>
      <c r="S507" s="6">
        <f t="shared" si="208"/>
        <v>1.5960445108582224</v>
      </c>
      <c r="T507" s="6">
        <f t="shared" ref="T507:T570" si="228">-(S507-S506)/S506+T506</f>
        <v>5.8445531793492708E-4</v>
      </c>
      <c r="U507" s="48">
        <f t="shared" ref="U507:U570" si="229">(N507-N506)/(K$49/(1+K$49)*(AC507^(1+K$49)-(J507/A507)^(1+K$49))/(J507/A507)^K$49)*K$50+U506</f>
        <v>4.6088090148551475E-2</v>
      </c>
      <c r="V507" s="6">
        <f t="shared" ref="V507:V570" si="230">IF(D$6="E",-IF(K506=$B$6,-V506+(H507-H506)*(1-E506)+(I507-I506)*E506,-V506+(H507-H506)*(1-E506)+(I507-I506)*E506+(U507-U506)*(1-E506)),IF(K506=$B$6,V506+(H507-H506)*(1-E506)+(I507-I506)*E506,V506+(H507-H506)*(1-E506)+(I507-I506)*E506+(U507-U506)*(1-E506)))</f>
        <v>4.9493850494811205E-2</v>
      </c>
      <c r="W507" s="6">
        <f t="shared" ref="W507:W570" si="231">T507/3+V507</f>
        <v>4.9688668934122847E-2</v>
      </c>
      <c r="X507" s="30">
        <f t="shared" si="209"/>
        <v>1174.3798316707957</v>
      </c>
      <c r="Y507">
        <f t="shared" si="210"/>
        <v>885.92467679518688</v>
      </c>
      <c r="Z507" s="49">
        <f t="shared" si="211"/>
        <v>1.2812378860456206</v>
      </c>
      <c r="AA507" s="46">
        <f t="shared" si="212"/>
        <v>1.6439133052255568</v>
      </c>
      <c r="AB507" s="46">
        <f t="shared" si="213"/>
        <v>-3.1871923000159619E-2</v>
      </c>
      <c r="AC507" s="51">
        <f>IF(R$58&gt;=AA$58,B$10,IF(K507&lt;K506,(Z507-D$10)*(1+1.25*(D$10-Z507)/MAX(Z$58:Z507)*B$10)+D$10,B$10))</f>
        <v>1.3370827491589099</v>
      </c>
      <c r="AD507" s="36">
        <f t="shared" si="214"/>
        <v>1.052625843954943</v>
      </c>
      <c r="AE507" s="50">
        <f t="shared" si="215"/>
        <v>-0.38173266304764325</v>
      </c>
      <c r="AF507" s="46">
        <f t="shared" si="216"/>
        <v>4.9688668934122847E-2</v>
      </c>
      <c r="AG507" s="50">
        <f t="shared" si="217"/>
        <v>1174.3798316707957</v>
      </c>
      <c r="AH507" s="6">
        <f t="shared" si="218"/>
        <v>5.8445531793492708E-4</v>
      </c>
      <c r="AI507" s="6"/>
      <c r="AJ507" s="6"/>
    </row>
    <row r="508" spans="1:36">
      <c r="A508" s="6">
        <f>IF(J507/A507&lt;=0.99*$B$10,IF(A507&gt;A506,IF(D$5&gt;0,$A507+($D$7-$D$3)/401,IF(J507/A507&gt;1.01*D$10,A507-($D$7-$D$3)/401,A507)),IF(D$5&lt;0,$A507+($D$7-$D$3)/401,IF(J507/A507&gt;1.01*D$10,A507-($D$7-$D$3)/401,A507))),IF(K507&gt;$B$6,IF(B$10&gt;D$10,IF(J507/A507&gt;1.01*D$10,A507-($D$7-$D$3)/401,A507),A507),IF(MAX(J$58:J507)&lt;0.99*$B$10*(A507^$K$49*(K507-A507))^(1/(1+$K$49))*($K$49^(1/(1+$K$49))),$A507+($D$7-$D$3)/401,IF(J507/A507&gt;1.01*$D$10,$A507-($D$7-$D$3)/401,A507))))</f>
        <v>692.33276184537738</v>
      </c>
      <c r="B508" s="6">
        <f t="shared" si="203"/>
        <v>1176.9982855361322</v>
      </c>
      <c r="C508" s="6">
        <f t="shared" si="219"/>
        <v>0.55570575442621084</v>
      </c>
      <c r="D508" s="6">
        <f t="shared" si="220"/>
        <v>16932.064703183245</v>
      </c>
      <c r="E508" s="33">
        <f t="shared" si="204"/>
        <v>1.7948004546879122E-2</v>
      </c>
      <c r="F508" s="6">
        <f t="shared" si="205"/>
        <v>105421.39556001159</v>
      </c>
      <c r="G508" s="6">
        <f t="shared" si="206"/>
        <v>6056591.6315460643</v>
      </c>
      <c r="H508" s="33">
        <f t="shared" si="221"/>
        <v>4.298024361502702E-3</v>
      </c>
      <c r="I508" s="33">
        <f t="shared" si="222"/>
        <v>1.1770755513135958E-3</v>
      </c>
      <c r="J508" s="6">
        <f t="shared" si="223"/>
        <v>887.60877952384726</v>
      </c>
      <c r="K508" s="38">
        <f>IF(J508&lt;$B$10*(A507^$K$49*(MAX(K$58:K507)-A507))^(1/(1+$K$49))*($K$49^(1/(1+$K$49))),IF(J508/A508&gt;D$10,IF(MAX(J$58:J507)&lt;0.99*$B$10*(A507^$K$49*(K507-A507))^(1/(1+$K$49))*($K$49^(1/(1+$K$49))),MAX(K$58:K507),((J508/$B$10)^(1+$K$49)/(A508^($K$49)*$K$49))+A508),MAX(K$58:K507)),((J508/$B$10)^(1+$K$49)/(A508^($K$49)*$K$49))+A508)</f>
        <v>1328.8522779576367</v>
      </c>
      <c r="L508" s="33">
        <f>IF(K508&lt;K507,AE507*(MAX(Z$58:Z507)-J507/A507)/(J507/A507/D$10-1)/(1+1*(MAX(Z$58:Z507)-J507/A507)/(J507/A507/D$10-1))+B$3-B$4,AE507*(J508/A508/B$10)/(C$27+J508/A508/B$10))</f>
        <v>-5.2598163101554032E-2</v>
      </c>
      <c r="M508" s="45">
        <f t="shared" si="224"/>
        <v>-1.9973140015746311E-2</v>
      </c>
      <c r="N508" s="46">
        <f t="shared" si="225"/>
        <v>1.5478181152028864E-2</v>
      </c>
      <c r="O508" s="37"/>
      <c r="P508" s="37">
        <f t="shared" si="226"/>
        <v>5.0177036964043553E-3</v>
      </c>
      <c r="Q508" s="47">
        <f t="shared" si="207"/>
        <v>-4.4949588637174468E-3</v>
      </c>
      <c r="R508" s="6">
        <f t="shared" si="227"/>
        <v>1.6121565351287446</v>
      </c>
      <c r="S508" s="6">
        <f t="shared" si="208"/>
        <v>1.59615665402034</v>
      </c>
      <c r="T508" s="6">
        <f t="shared" si="228"/>
        <v>5.1419213833393666E-4</v>
      </c>
      <c r="U508" s="48">
        <f t="shared" si="229"/>
        <v>4.6434487852240212E-2</v>
      </c>
      <c r="V508" s="6">
        <f t="shared" si="230"/>
        <v>4.9839319764049553E-2</v>
      </c>
      <c r="W508" s="6">
        <f t="shared" si="231"/>
        <v>5.0010717143494199E-2</v>
      </c>
      <c r="X508" s="30">
        <f t="shared" si="209"/>
        <v>1176.9982855361322</v>
      </c>
      <c r="Y508">
        <f t="shared" si="210"/>
        <v>887.60877952384726</v>
      </c>
      <c r="Z508" s="49">
        <f t="shared" si="211"/>
        <v>1.2820551452136566</v>
      </c>
      <c r="AA508" s="46">
        <f t="shared" si="212"/>
        <v>1.6438792956701906</v>
      </c>
      <c r="AB508" s="46">
        <f t="shared" si="213"/>
        <v>-3.1722760541446071E-2</v>
      </c>
      <c r="AC508" s="51">
        <f>IF(R$58&gt;=AA$58,B$10,IF(K508&lt;K507,(Z508-D$10)*(1+1.25*(D$10-Z508)/MAX(Z$58:Z508)*B$10)+D$10,B$10))</f>
        <v>1.3370827491589099</v>
      </c>
      <c r="AD508" s="36">
        <f t="shared" si="214"/>
        <v>1.0519893519914096</v>
      </c>
      <c r="AE508" s="50">
        <f t="shared" si="215"/>
        <v>-0.38447073250793073</v>
      </c>
      <c r="AF508" s="46">
        <f t="shared" si="216"/>
        <v>5.0010717143494199E-2</v>
      </c>
      <c r="AG508" s="50">
        <f t="shared" si="217"/>
        <v>1176.9982855361322</v>
      </c>
      <c r="AH508" s="6">
        <f t="shared" si="218"/>
        <v>5.1419213833393666E-4</v>
      </c>
      <c r="AI508" s="6"/>
      <c r="AJ508" s="6"/>
    </row>
    <row r="509" spans="1:36">
      <c r="A509" s="6">
        <f>IF(J508/A508&lt;=0.99*$B$10,IF(A508&gt;A507,IF(D$5&gt;0,$A508+($D$7-$D$3)/401,IF(J508/A508&gt;1.01*D$10,A508-($D$7-$D$3)/401,A508)),IF(D$5&lt;0,$A508+($D$7-$D$3)/401,IF(J508/A508&gt;1.01*D$10,A508-($D$7-$D$3)/401,A508))),IF(K508&gt;$B$6,IF(B$10&gt;D$10,IF(J508/A508&gt;1.01*D$10,A508-($D$7-$D$3)/401,A508),A508),IF(MAX(J$58:J508)&lt;0.99*$B$10*(A508^$K$49*(K508-A508))^(1/(1+$K$49))*($K$49^(1/(1+$K$49))),$A508+($D$7-$D$3)/401,IF(J508/A508&gt;1.01*$D$10,$A508-($D$7-$D$3)/401,A508))))</f>
        <v>693.20557980048955</v>
      </c>
      <c r="B509" s="6">
        <f t="shared" si="203"/>
        <v>1179.6167394014687</v>
      </c>
      <c r="C509" s="6">
        <f t="shared" si="219"/>
        <v>0.55607592039666387</v>
      </c>
      <c r="D509" s="6">
        <f t="shared" si="220"/>
        <v>16985.822595790109</v>
      </c>
      <c r="E509" s="33">
        <f t="shared" si="204"/>
        <v>1.7946732516880913E-2</v>
      </c>
      <c r="F509" s="6">
        <f t="shared" si="205"/>
        <v>105554.21568361562</v>
      </c>
      <c r="G509" s="6">
        <f t="shared" si="206"/>
        <v>6063263.4519949425</v>
      </c>
      <c r="H509" s="33">
        <f t="shared" si="221"/>
        <v>4.303348481000605E-3</v>
      </c>
      <c r="I509" s="33">
        <f t="shared" si="222"/>
        <v>1.1800341951558333E-3</v>
      </c>
      <c r="J509" s="6">
        <f t="shared" si="223"/>
        <v>889.29260784663893</v>
      </c>
      <c r="K509" s="38">
        <f>IF(J509&lt;$B$10*(A508^$K$49*(MAX(K$58:K508)-A508))^(1/(1+$K$49))*($K$49^(1/(1+$K$49))),IF(J509/A509&gt;D$10,IF(MAX(J$58:J508)&lt;0.99*$B$10*(A508^$K$49*(K508-A508))^(1/(1+$K$49))*($K$49^(1/(1+$K$49))),MAX(K$58:K508),((J509/$B$10)^(1+$K$49)/(A509^($K$49)*$K$49))+A509),MAX(K$58:K508)),((J509/$B$10)^(1+$K$49)/(A509^($K$49)*$K$49))+A509)</f>
        <v>1331.3379031420563</v>
      </c>
      <c r="L509" s="33">
        <f>IF(K509&lt;K508,AE508*(MAX(Z$58:Z508)-J508/A508)/(J508/A508/D$10-1)/(1+1*(MAX(Z$58:Z508)-J508/A508)/(J508/A508/D$10-1))+B$3-B$4,AE508*(J509/A509/B$10)/(C$27+J509/A509/B$10))</f>
        <v>-5.3004462798230699E-2</v>
      </c>
      <c r="M509" s="45">
        <f t="shared" si="224"/>
        <v>-2.0072192503462396E-2</v>
      </c>
      <c r="N509" s="46">
        <f t="shared" si="225"/>
        <v>1.5497616230093304E-2</v>
      </c>
      <c r="O509" s="37"/>
      <c r="P509" s="37">
        <f t="shared" si="226"/>
        <v>5.0252630797476584E-3</v>
      </c>
      <c r="Q509" s="47">
        <f t="shared" si="207"/>
        <v>-4.5745762733690916E-3</v>
      </c>
      <c r="R509" s="6">
        <f t="shared" si="227"/>
        <v>1.6122727039467661</v>
      </c>
      <c r="S509" s="6">
        <f t="shared" si="208"/>
        <v>1.5962697865442601</v>
      </c>
      <c r="T509" s="6">
        <f t="shared" si="228"/>
        <v>4.4331405526161678E-4</v>
      </c>
      <c r="U509" s="48">
        <f t="shared" si="229"/>
        <v>4.6785565871282332E-2</v>
      </c>
      <c r="V509" s="6">
        <f t="shared" si="230"/>
        <v>5.0189378297139674E-2</v>
      </c>
      <c r="W509" s="6">
        <f t="shared" si="231"/>
        <v>5.0337149648893548E-2</v>
      </c>
      <c r="X509" s="30">
        <f t="shared" si="209"/>
        <v>1179.6167394014687</v>
      </c>
      <c r="Y509">
        <f t="shared" si="210"/>
        <v>889.29260784663893</v>
      </c>
      <c r="Z509" s="49">
        <f t="shared" si="211"/>
        <v>1.2828699505023962</v>
      </c>
      <c r="AA509" s="46">
        <f t="shared" si="212"/>
        <v>1.6438453296656466</v>
      </c>
      <c r="AB509" s="46">
        <f t="shared" si="213"/>
        <v>-3.157262571888042E-2</v>
      </c>
      <c r="AC509" s="51">
        <f>IF(R$58&gt;=AA$58,B$10,IF(K509&lt;K508,(Z509-D$10)*(1+1.25*(D$10-Z509)/MAX(Z$58:Z509)*B$10)+D$10,B$10))</f>
        <v>1.3370827491589099</v>
      </c>
      <c r="AD509" s="36">
        <f t="shared" si="214"/>
        <v>1.0513551409804693</v>
      </c>
      <c r="AE509" s="50">
        <f t="shared" si="215"/>
        <v>-0.38724903756915469</v>
      </c>
      <c r="AF509" s="46">
        <f t="shared" si="216"/>
        <v>5.0337149648893548E-2</v>
      </c>
      <c r="AG509" s="50">
        <f t="shared" si="217"/>
        <v>1179.6167394014687</v>
      </c>
      <c r="AH509" s="6">
        <f t="shared" si="218"/>
        <v>4.4331405526161678E-4</v>
      </c>
      <c r="AI509" s="6"/>
      <c r="AJ509" s="6"/>
    </row>
    <row r="510" spans="1:36">
      <c r="A510" s="6">
        <f>IF(J509/A509&lt;=0.99*$B$10,IF(A509&gt;A508,IF(D$5&gt;0,$A509+($D$7-$D$3)/401,IF(J509/A509&gt;1.01*D$10,A509-($D$7-$D$3)/401,A509)),IF(D$5&lt;0,$A509+($D$7-$D$3)/401,IF(J509/A509&gt;1.01*D$10,A509-($D$7-$D$3)/401,A509))),IF(K509&gt;$B$6,IF(B$10&gt;D$10,IF(J509/A509&gt;1.01*D$10,A509-($D$7-$D$3)/401,A509),A509),IF(MAX(J$58:J509)&lt;0.99*$B$10*(A509^$K$49*(K509-A509))^(1/(1+$K$49))*($K$49^(1/(1+$K$49))),$A509+($D$7-$D$3)/401,IF(J509/A509&gt;1.01*$D$10,$A509-($D$7-$D$3)/401,A509))))</f>
        <v>694.07839775560171</v>
      </c>
      <c r="B510" s="6">
        <f t="shared" si="203"/>
        <v>1182.2351932668053</v>
      </c>
      <c r="C510" s="6">
        <f t="shared" si="219"/>
        <v>0.55644469974206157</v>
      </c>
      <c r="D510" s="6">
        <f t="shared" si="220"/>
        <v>17039.599088671835</v>
      </c>
      <c r="E510" s="33">
        <f t="shared" si="204"/>
        <v>1.7945449389481383E-2</v>
      </c>
      <c r="F510" s="6">
        <f t="shared" si="205"/>
        <v>105687.03580721964</v>
      </c>
      <c r="G510" s="6">
        <f t="shared" si="206"/>
        <v>6069935.2724438198</v>
      </c>
      <c r="H510" s="33">
        <f t="shared" si="221"/>
        <v>4.3086650406714165E-3</v>
      </c>
      <c r="I510" s="33">
        <f t="shared" si="222"/>
        <v>1.1829906059681236E-3</v>
      </c>
      <c r="J510" s="6">
        <f t="shared" si="223"/>
        <v>890.97616370520188</v>
      </c>
      <c r="K510" s="38">
        <f>IF(J510&lt;$B$10*(A509^$K$49*(MAX(K$58:K509)-A509))^(1/(1+$K$49))*($K$49^(1/(1+$K$49))),IF(J510/A510&gt;D$10,IF(MAX(J$58:J509)&lt;0.99*$B$10*(A509^$K$49*(K509-A509))^(1/(1+$K$49))*($K$49^(1/(1+$K$49))),MAX(K$58:K509),((J510/$B$10)^(1+$K$49)/(A510^($K$49)*$K$49))+A510),MAX(K$58:K509)),((J510/$B$10)^(1+$K$49)/(A510^($K$49)*$K$49))+A510)</f>
        <v>1333.823650610891</v>
      </c>
      <c r="L510" s="33">
        <f>IF(K510&lt;K509,AE509*(MAX(Z$58:Z509)-J509/A509)/(J509/A509/D$10-1)/(1+1*(MAX(Z$58:Z509)-J509/A509)/(J509/A509/D$10-1))+B$3-B$4,AE509*(J510/A510/B$10)/(C$27+J510/A510/B$10))</f>
        <v>-5.3416633275051736E-2</v>
      </c>
      <c r="M510" s="45">
        <f t="shared" si="224"/>
        <v>-2.0171833938534244E-2</v>
      </c>
      <c r="N510" s="46">
        <f t="shared" si="225"/>
        <v>1.5517016009922394E-2</v>
      </c>
      <c r="O510" s="37"/>
      <c r="P510" s="37">
        <f t="shared" si="226"/>
        <v>5.0328129510290934E-3</v>
      </c>
      <c r="Q510" s="47">
        <f t="shared" si="207"/>
        <v>-4.6548179286118492E-3</v>
      </c>
      <c r="R510" s="6">
        <f t="shared" si="227"/>
        <v>1.6123899029258482</v>
      </c>
      <c r="S510" s="6">
        <f t="shared" si="208"/>
        <v>1.5963839223040122</v>
      </c>
      <c r="T510" s="6">
        <f t="shared" si="228"/>
        <v>3.7181250789527527E-4</v>
      </c>
      <c r="U510" s="48">
        <f t="shared" si="229"/>
        <v>4.7141452333127706E-2</v>
      </c>
      <c r="V510" s="6">
        <f t="shared" si="230"/>
        <v>5.0544151962558473E-2</v>
      </c>
      <c r="W510" s="6">
        <f t="shared" si="231"/>
        <v>5.0668089465190233E-2</v>
      </c>
      <c r="X510" s="30">
        <f t="shared" si="209"/>
        <v>1182.2351932668053</v>
      </c>
      <c r="Y510">
        <f t="shared" si="210"/>
        <v>890.97616370520188</v>
      </c>
      <c r="Z510" s="49">
        <f t="shared" si="211"/>
        <v>1.2836823139666877</v>
      </c>
      <c r="AA510" s="46">
        <f t="shared" si="212"/>
        <v>1.6438114071014251</v>
      </c>
      <c r="AB510" s="46">
        <f t="shared" si="213"/>
        <v>-3.1421504175576986E-2</v>
      </c>
      <c r="AC510" s="51">
        <f>IF(R$58&gt;=AA$58,B$10,IF(K510&lt;K509,(Z510-D$10)*(1+1.25*(D$10-Z510)/MAX(Z$58:Z510)*B$10)+D$10,B$10))</f>
        <v>1.3370827491589099</v>
      </c>
      <c r="AD510" s="36">
        <f t="shared" si="214"/>
        <v>1.0507231982720582</v>
      </c>
      <c r="AE510" s="50">
        <f t="shared" si="215"/>
        <v>-0.39006863588857255</v>
      </c>
      <c r="AF510" s="46">
        <f t="shared" si="216"/>
        <v>5.0668089465190233E-2</v>
      </c>
      <c r="AG510" s="50">
        <f t="shared" si="217"/>
        <v>1182.2351932668053</v>
      </c>
      <c r="AH510" s="6">
        <f t="shared" si="218"/>
        <v>3.7181250789527527E-4</v>
      </c>
      <c r="AI510" s="6"/>
      <c r="AJ510" s="6"/>
    </row>
    <row r="511" spans="1:36">
      <c r="A511" s="6">
        <f>IF(J510/A510&lt;=0.99*$B$10,IF(A510&gt;A509,IF(D$5&gt;0,$A510+($D$7-$D$3)/401,IF(J510/A510&gt;1.01*D$10,A510-($D$7-$D$3)/401,A510)),IF(D$5&lt;0,$A510+($D$7-$D$3)/401,IF(J510/A510&gt;1.01*D$10,A510-($D$7-$D$3)/401,A510))),IF(K510&gt;$B$6,IF(B$10&gt;D$10,IF(J510/A510&gt;1.01*D$10,A510-($D$7-$D$3)/401,A510),A510),IF(MAX(J$58:J510)&lt;0.99*$B$10*(A510^$K$49*(K510-A510))^(1/(1+$K$49))*($K$49^(1/(1+$K$49))),$A510+($D$7-$D$3)/401,IF(J510/A510&gt;1.01*$D$10,$A510-($D$7-$D$3)/401,A510))))</f>
        <v>694.95121571071388</v>
      </c>
      <c r="B511" s="6">
        <f t="shared" si="203"/>
        <v>1184.8536471321418</v>
      </c>
      <c r="C511" s="6">
        <f t="shared" si="219"/>
        <v>0.5568121012687991</v>
      </c>
      <c r="D511" s="6">
        <f t="shared" si="220"/>
        <v>17093.394110841669</v>
      </c>
      <c r="E511" s="33">
        <f t="shared" si="204"/>
        <v>1.7944155009253473E-2</v>
      </c>
      <c r="F511" s="6">
        <f t="shared" si="205"/>
        <v>105819.85593082367</v>
      </c>
      <c r="G511" s="6">
        <f t="shared" si="206"/>
        <v>6076607.0928926971</v>
      </c>
      <c r="H511" s="33">
        <f t="shared" si="221"/>
        <v>4.3139740656191767E-3</v>
      </c>
      <c r="I511" s="33">
        <f t="shared" si="222"/>
        <v>1.1859447847611031E-3</v>
      </c>
      <c r="J511" s="6">
        <f t="shared" si="223"/>
        <v>892.65944903446791</v>
      </c>
      <c r="K511" s="38">
        <f>IF(J511&lt;$B$10*(A510^$K$49*(MAX(K$58:K510)-A510))^(1/(1+$K$49))*($K$49^(1/(1+$K$49))),IF(J511/A511&gt;D$10,IF(MAX(J$58:J510)&lt;0.99*$B$10*(A510^$K$49*(K510-A510))^(1/(1+$K$49))*($K$49^(1/(1+$K$49))),MAX(K$58:K510),((J511/$B$10)^(1+$K$49)/(A511^($K$49)*$K$49))+A511),MAX(K$58:K510)),((J511/$B$10)^(1+$K$49)/(A511^($K$49)*$K$49))+A511)</f>
        <v>1336.3095204685937</v>
      </c>
      <c r="L511" s="33">
        <f>IF(K511&lt;K510,AE510*(MAX(Z$58:Z510)-J510/A510)/(J510/A510/D$10-1)/(1+1*(MAX(Z$58:Z510)-J510/A510)/(J510/A510/D$10-1))+B$3-B$4,AE510*(J511/A511/B$10)/(C$27+J511/A511/B$10))</f>
        <v>-5.3834828072473105E-2</v>
      </c>
      <c r="M511" s="45">
        <f t="shared" si="224"/>
        <v>-2.0272073415613108E-2</v>
      </c>
      <c r="N511" s="46">
        <f t="shared" si="225"/>
        <v>1.5536380621995024E-2</v>
      </c>
      <c r="O511" s="37"/>
      <c r="P511" s="37">
        <f t="shared" si="226"/>
        <v>5.0403533341568576E-3</v>
      </c>
      <c r="Q511" s="47">
        <f t="shared" si="207"/>
        <v>-4.7356927936180841E-3</v>
      </c>
      <c r="R511" s="6">
        <f t="shared" si="227"/>
        <v>1.6125081467039653</v>
      </c>
      <c r="S511" s="6">
        <f t="shared" si="208"/>
        <v>1.5964990755549797</v>
      </c>
      <c r="T511" s="6">
        <f t="shared" si="228"/>
        <v>2.9967870013218915E-4</v>
      </c>
      <c r="U511" s="48">
        <f t="shared" si="229"/>
        <v>4.7502280710473459E-2</v>
      </c>
      <c r="V511" s="6">
        <f t="shared" si="230"/>
        <v>5.0903771878695554E-2</v>
      </c>
      <c r="W511" s="6">
        <f t="shared" si="231"/>
        <v>5.1003664778739619E-2</v>
      </c>
      <c r="X511" s="30">
        <f t="shared" si="209"/>
        <v>1184.8536471321418</v>
      </c>
      <c r="Y511">
        <f t="shared" si="210"/>
        <v>892.65944903446791</v>
      </c>
      <c r="Z511" s="49">
        <f t="shared" si="211"/>
        <v>1.2844922475911658</v>
      </c>
      <c r="AA511" s="46">
        <f t="shared" si="212"/>
        <v>1.643777527867448</v>
      </c>
      <c r="AB511" s="46">
        <f t="shared" si="213"/>
        <v>-3.1269381163482768E-2</v>
      </c>
      <c r="AC511" s="51">
        <f>IF(R$58&gt;=AA$58,B$10,IF(K511&lt;K510,(Z511-D$10)*(1+1.25*(D$10-Z511)/MAX(Z$58:Z511)*B$10)+D$10,B$10))</f>
        <v>1.3370827491589099</v>
      </c>
      <c r="AD511" s="36">
        <f t="shared" si="214"/>
        <v>1.0500935113003669</v>
      </c>
      <c r="AE511" s="50">
        <f t="shared" si="215"/>
        <v>-0.39293062484754154</v>
      </c>
      <c r="AF511" s="46">
        <f t="shared" si="216"/>
        <v>5.1003664778739619E-2</v>
      </c>
      <c r="AG511" s="50">
        <f t="shared" si="217"/>
        <v>1184.8536471321418</v>
      </c>
      <c r="AH511" s="6">
        <f t="shared" si="218"/>
        <v>2.9967870013218915E-4</v>
      </c>
    </row>
    <row r="512" spans="1:36">
      <c r="A512" s="6">
        <f>IF(J511/A511&lt;=0.99*$B$10,IF(A511&gt;A510,IF(D$5&gt;0,$A511+($D$7-$D$3)/401,IF(J511/A511&gt;1.01*D$10,A511-($D$7-$D$3)/401,A511)),IF(D$5&lt;0,$A511+($D$7-$D$3)/401,IF(J511/A511&gt;1.01*D$10,A511-($D$7-$D$3)/401,A511))),IF(K511&gt;$B$6,IF(B$10&gt;D$10,IF(J511/A511&gt;1.01*D$10,A511-($D$7-$D$3)/401,A511),A511),IF(MAX(J$58:J511)&lt;0.99*$B$10*(A511^$K$49*(K511-A511))^(1/(1+$K$49))*($K$49^(1/(1+$K$49))),$A511+($D$7-$D$3)/401,IF(J511/A511&gt;1.01*$D$10,$A511-($D$7-$D$3)/401,A511))))</f>
        <v>695.82403366582605</v>
      </c>
      <c r="B512" s="6">
        <f t="shared" si="203"/>
        <v>1187.4721009974783</v>
      </c>
      <c r="C512" s="6">
        <f t="shared" si="219"/>
        <v>0.5571781337086964</v>
      </c>
      <c r="D512" s="6">
        <f t="shared" si="220"/>
        <v>17147.207592136598</v>
      </c>
      <c r="E512" s="33">
        <f t="shared" si="204"/>
        <v>1.7942849216456936E-2</v>
      </c>
      <c r="F512" s="6">
        <f t="shared" si="205"/>
        <v>105952.67605442769</v>
      </c>
      <c r="G512" s="6">
        <f t="shared" si="206"/>
        <v>6083278.9133415744</v>
      </c>
      <c r="H512" s="33">
        <f t="shared" si="221"/>
        <v>4.3192755808330813E-3</v>
      </c>
      <c r="I512" s="33">
        <f t="shared" si="222"/>
        <v>1.1888967325872659E-3</v>
      </c>
      <c r="J512" s="6">
        <f t="shared" si="223"/>
        <v>894.34246576291923</v>
      </c>
      <c r="K512" s="38">
        <f>IF(J512&lt;$B$10*(A511^$K$49*(MAX(K$58:K511)-A511))^(1/(1+$K$49))*($K$49^(1/(1+$K$49))),IF(J512/A512&gt;D$10,IF(MAX(J$58:J511)&lt;0.99*$B$10*(A511^$K$49*(K511-A511))^(1/(1+$K$49))*($K$49^(1/(1+$K$49))),MAX(K$58:K511),((J512/$B$10)^(1+$K$49)/(A512^($K$49)*$K$49))+A512),MAX(K$58:K511)),((J512/$B$10)^(1+$K$49)/(A512^($K$49)*$K$49))+A512)</f>
        <v>1338.7955128311196</v>
      </c>
      <c r="L512" s="33">
        <f>IF(K512&lt;K511,AE511*(MAX(Z$58:Z511)-J511/A511)/(J511/A511/D$10-1)/(1+1*(MAX(Z$58:Z511)-J511/A511)/(J511/A511/D$10-1))+B$3-B$4,AE511*(J512/A512/B$10)/(C$27+J512/A512/B$10))</f>
        <v>-5.4259206486069508E-2</v>
      </c>
      <c r="M512" s="45">
        <f t="shared" si="224"/>
        <v>-2.0372920276758369E-2</v>
      </c>
      <c r="N512" s="46">
        <f t="shared" si="225"/>
        <v>1.5555710196160101E-2</v>
      </c>
      <c r="O512" s="37"/>
      <c r="P512" s="37">
        <f t="shared" si="226"/>
        <v>5.0478842529491216E-3</v>
      </c>
      <c r="Q512" s="47">
        <f t="shared" si="207"/>
        <v>-4.8172100805982682E-3</v>
      </c>
      <c r="R512" s="6">
        <f t="shared" si="227"/>
        <v>1.6126274503254132</v>
      </c>
      <c r="S512" s="6">
        <f t="shared" si="208"/>
        <v>1.5966152609482465</v>
      </c>
      <c r="T512" s="6">
        <f t="shared" si="228"/>
        <v>2.2690359174300662E-4</v>
      </c>
      <c r="U512" s="48">
        <f t="shared" si="229"/>
        <v>4.7868190122677422E-2</v>
      </c>
      <c r="V512" s="6">
        <f t="shared" si="230"/>
        <v>5.1268374709900075E-2</v>
      </c>
      <c r="W512" s="6">
        <f t="shared" si="231"/>
        <v>5.1344009240481076E-2</v>
      </c>
      <c r="X512" s="30">
        <f t="shared" si="209"/>
        <v>1187.4721009974783</v>
      </c>
      <c r="Y512">
        <f t="shared" si="210"/>
        <v>894.34246576291923</v>
      </c>
      <c r="Z512" s="49">
        <f t="shared" si="211"/>
        <v>1.2852997632910634</v>
      </c>
      <c r="AA512" s="46">
        <f t="shared" si="212"/>
        <v>1.6437436918540511</v>
      </c>
      <c r="AB512" s="46">
        <f t="shared" si="213"/>
        <v>-3.11162415286379E-2</v>
      </c>
      <c r="AC512" s="51">
        <f>IF(R$58&gt;=AA$58,B$10,IF(K512&lt;K511,(Z512-D$10)*(1+1.25*(D$10-Z512)/MAX(Z$58:Z512)*B$10)+D$10,B$10))</f>
        <v>1.3370827491589099</v>
      </c>
      <c r="AD512" s="36">
        <f t="shared" si="214"/>
        <v>1.0494660675829399</v>
      </c>
      <c r="AE512" s="50">
        <f t="shared" si="215"/>
        <v>-0.39583614349613583</v>
      </c>
      <c r="AF512" s="46">
        <f t="shared" si="216"/>
        <v>5.1344009240481076E-2</v>
      </c>
      <c r="AG512" s="50">
        <f t="shared" si="217"/>
        <v>1187.4721009974783</v>
      </c>
      <c r="AH512" s="6">
        <f t="shared" si="218"/>
        <v>2.2690359174300662E-4</v>
      </c>
    </row>
    <row r="513" spans="1:34">
      <c r="A513" s="6">
        <f>IF(J512/A512&lt;=0.99*$B$10,IF(A512&gt;A511,IF(D$5&gt;0,$A512+($D$7-$D$3)/401,IF(J512/A512&gt;1.01*D$10,A512-($D$7-$D$3)/401,A512)),IF(D$5&lt;0,$A512+($D$7-$D$3)/401,IF(J512/A512&gt;1.01*D$10,A512-($D$7-$D$3)/401,A512))),IF(K512&gt;$B$6,IF(B$10&gt;D$10,IF(J512/A512&gt;1.01*D$10,A512-($D$7-$D$3)/401,A512),A512),IF(MAX(J$58:J512)&lt;0.99*$B$10*(A512^$K$49*(K512-A512))^(1/(1+$K$49))*($K$49^(1/(1+$K$49))),$A512+($D$7-$D$3)/401,IF(J512/A512&gt;1.01*$D$10,$A512-($D$7-$D$3)/401,A512))))</f>
        <v>696.69685162093822</v>
      </c>
      <c r="B513" s="6">
        <f t="shared" si="203"/>
        <v>1190.0905548628148</v>
      </c>
      <c r="C513" s="6">
        <f t="shared" si="219"/>
        <v>0.55754280571975567</v>
      </c>
      <c r="D513" s="6">
        <f t="shared" si="220"/>
        <v>17201.039463216075</v>
      </c>
      <c r="E513" s="33">
        <f t="shared" si="204"/>
        <v>1.7941531846874352E-2</v>
      </c>
      <c r="F513" s="6">
        <f t="shared" si="205"/>
        <v>106085.49617803172</v>
      </c>
      <c r="G513" s="6">
        <f t="shared" si="206"/>
        <v>6089950.7337904517</v>
      </c>
      <c r="H513" s="33">
        <f t="shared" si="221"/>
        <v>4.3245696111888854E-3</v>
      </c>
      <c r="I513" s="33">
        <f t="shared" si="222"/>
        <v>1.1918464505407101E-3</v>
      </c>
      <c r="J513" s="6">
        <f t="shared" si="223"/>
        <v>896.02521581285168</v>
      </c>
      <c r="K513" s="38">
        <f>IF(J513&lt;$B$10*(A512^$K$49*(MAX(K$58:K512)-A512))^(1/(1+$K$49))*($K$49^(1/(1+$K$49))),IF(J513/A513&gt;D$10,IF(MAX(J$58:J512)&lt;0.99*$B$10*(A512^$K$49*(K512-A512))^(1/(1+$K$49))*($K$49^(1/(1+$K$49))),MAX(K$58:K512),((J513/$B$10)^(1+$K$49)/(A513^($K$49)*$K$49))+A513),MAX(K$58:K512)),((J513/$B$10)^(1+$K$49)/(A513^($K$49)*$K$49))+A513)</f>
        <v>1341.2816278261369</v>
      </c>
      <c r="L513" s="33">
        <f>IF(K513&lt;K512,AE512*(MAX(Z$58:Z512)-J512/A512)/(J512/A512/D$10-1)/(1+1*(MAX(Z$58:Z512)-J512/A512)/(J512/A512/D$10-1))+B$3-B$4,AE512*(J513/A513/B$10)/(C$27+J513/A513/B$10))</f>
        <v>-5.4689933847941935E-2</v>
      </c>
      <c r="M513" s="45">
        <f t="shared" si="224"/>
        <v>-2.0474384120879308E-2</v>
      </c>
      <c r="N513" s="46">
        <f t="shared" si="225"/>
        <v>1.5575004861642632E-2</v>
      </c>
      <c r="O513" s="37"/>
      <c r="P513" s="37">
        <f t="shared" si="226"/>
        <v>5.0554057311344843E-3</v>
      </c>
      <c r="Q513" s="47">
        <f t="shared" si="207"/>
        <v>-4.8993792592366761E-3</v>
      </c>
      <c r="R513" s="6">
        <f t="shared" si="227"/>
        <v>1.6127478292562674</v>
      </c>
      <c r="S513" s="6">
        <f t="shared" si="208"/>
        <v>1.5967324935456531</v>
      </c>
      <c r="T513" s="6">
        <f t="shared" si="228"/>
        <v>1.5347788908689794E-4</v>
      </c>
      <c r="U513" s="48">
        <f t="shared" si="229"/>
        <v>4.8239325658723499E-2</v>
      </c>
      <c r="V513" s="6">
        <f t="shared" si="230"/>
        <v>5.1638102983695852E-2</v>
      </c>
      <c r="W513" s="6">
        <f t="shared" si="231"/>
        <v>5.168926228005815E-2</v>
      </c>
      <c r="X513" s="30">
        <f t="shared" si="209"/>
        <v>1190.0905548628148</v>
      </c>
      <c r="Y513">
        <f t="shared" si="210"/>
        <v>896.02521581285168</v>
      </c>
      <c r="Z513" s="49">
        <f t="shared" si="211"/>
        <v>1.2861048729130253</v>
      </c>
      <c r="AA513" s="46">
        <f t="shared" si="212"/>
        <v>1.6437098989519865</v>
      </c>
      <c r="AB513" s="46">
        <f t="shared" si="213"/>
        <v>-3.096206969571913E-2</v>
      </c>
      <c r="AC513" s="51">
        <f>IF(R$58&gt;=AA$58,B$10,IF(K513&lt;K512,(Z513-D$10)*(1+1.25*(D$10-Z513)/MAX(Z$58:Z513)*B$10)+D$10,B$10))</f>
        <v>1.3370827491589099</v>
      </c>
      <c r="AD513" s="36">
        <f t="shared" si="214"/>
        <v>1.0488408547197747</v>
      </c>
      <c r="AE513" s="50">
        <f t="shared" si="215"/>
        <v>-0.39878637461570088</v>
      </c>
      <c r="AF513" s="46">
        <f t="shared" si="216"/>
        <v>5.168926228005815E-2</v>
      </c>
      <c r="AG513" s="50">
        <f t="shared" si="217"/>
        <v>1190.0905548628148</v>
      </c>
      <c r="AH513" s="6">
        <f t="shared" si="218"/>
        <v>1.5347788908689794E-4</v>
      </c>
    </row>
    <row r="514" spans="1:34">
      <c r="A514" s="6">
        <f>IF(J513/A513&lt;=0.99*$B$10,IF(A513&gt;A512,IF(D$5&gt;0,$A513+($D$7-$D$3)/401,IF(J513/A513&gt;1.01*D$10,A513-($D$7-$D$3)/401,A513)),IF(D$5&lt;0,$A513+($D$7-$D$3)/401,IF(J513/A513&gt;1.01*D$10,A513-($D$7-$D$3)/401,A513))),IF(K513&gt;$B$6,IF(B$10&gt;D$10,IF(J513/A513&gt;1.01*D$10,A513-($D$7-$D$3)/401,A513),A513),IF(MAX(J$58:J513)&lt;0.99*$B$10*(A513^$K$49*(K513-A513))^(1/(1+$K$49))*($K$49^(1/(1+$K$49))),$A513+($D$7-$D$3)/401,IF(J513/A513&gt;1.01*$D$10,$A513-($D$7-$D$3)/401,A513))))</f>
        <v>697.56966957605039</v>
      </c>
      <c r="B514" s="6">
        <f t="shared" si="203"/>
        <v>1192.7090087281513</v>
      </c>
      <c r="C514" s="6">
        <f t="shared" si="219"/>
        <v>0.5579061258869088</v>
      </c>
      <c r="D514" s="6">
        <f t="shared" si="220"/>
        <v>17254.889655561044</v>
      </c>
      <c r="E514" s="33">
        <f t="shared" si="204"/>
        <v>1.7940202731639092E-2</v>
      </c>
      <c r="F514" s="6">
        <f t="shared" si="205"/>
        <v>106218.31630163574</v>
      </c>
      <c r="G514" s="6">
        <f t="shared" si="206"/>
        <v>6096622.554239329</v>
      </c>
      <c r="H514" s="33">
        <f t="shared" si="221"/>
        <v>4.3298561814503157E-3</v>
      </c>
      <c r="I514" s="33">
        <f t="shared" si="222"/>
        <v>1.1947939397569025E-3</v>
      </c>
      <c r="J514" s="6">
        <f t="shared" si="223"/>
        <v>897.70770110064325</v>
      </c>
      <c r="K514" s="38">
        <f>IF(J514&lt;$B$10*(A513^$K$49*(MAX(K$58:K513)-A513))^(1/(1+$K$49))*($K$49^(1/(1+$K$49))),IF(J514/A514&gt;D$10,IF(MAX(J$58:J513)&lt;0.99*$B$10*(A513^$K$49*(K513-A513))^(1/(1+$K$49))*($K$49^(1/(1+$K$49))),MAX(K$58:K513),((J514/$B$10)^(1+$K$49)/(A514^($K$49)*$K$49))+A514),MAX(K$58:K513)),((J514/$B$10)^(1+$K$49)/(A514^($K$49)*$K$49))+A514)</f>
        <v>1343.7678655932509</v>
      </c>
      <c r="L514" s="33">
        <f>IF(K514&lt;K513,AE513*(MAX(Z$58:Z513)-J513/A513)/(J513/A513/D$10-1)/(1+1*(MAX(Z$58:Z513)-J513/A513)/(J513/A513/D$10-1))+B$3-B$4,AE513*(J514/A514/B$10)/(C$27+J514/A514/B$10))</f>
        <v>-5.5127181825178284E-2</v>
      </c>
      <c r="M514" s="45">
        <f t="shared" si="224"/>
        <v>-2.0576474813646224E-2</v>
      </c>
      <c r="N514" s="46">
        <f t="shared" si="225"/>
        <v>1.5594264747049853E-2</v>
      </c>
      <c r="O514" s="37"/>
      <c r="P514" s="37">
        <f t="shared" si="226"/>
        <v>5.0629177923524173E-3</v>
      </c>
      <c r="Q514" s="47">
        <f t="shared" si="207"/>
        <v>-4.9822100665963716E-3</v>
      </c>
      <c r="R514" s="6">
        <f t="shared" si="227"/>
        <v>1.6128692994006097</v>
      </c>
      <c r="S514" s="6">
        <f t="shared" si="208"/>
        <v>1.5968507888355976</v>
      </c>
      <c r="T514" s="6">
        <f t="shared" si="228"/>
        <v>7.9392035368297837E-5</v>
      </c>
      <c r="U514" s="48">
        <f t="shared" si="229"/>
        <v>4.861583872361519E-2</v>
      </c>
      <c r="V514" s="6">
        <f t="shared" si="230"/>
        <v>5.2013105431007386E-2</v>
      </c>
      <c r="W514" s="6">
        <f t="shared" si="231"/>
        <v>5.2039569442796821E-2</v>
      </c>
      <c r="X514" s="30">
        <f t="shared" si="209"/>
        <v>1192.7090087281513</v>
      </c>
      <c r="Y514">
        <f t="shared" si="210"/>
        <v>897.70770110064325</v>
      </c>
      <c r="Z514" s="49">
        <f t="shared" si="211"/>
        <v>1.2869075882359209</v>
      </c>
      <c r="AA514" s="46">
        <f t="shared" si="212"/>
        <v>1.6436761490524185</v>
      </c>
      <c r="AB514" s="46">
        <f t="shared" si="213"/>
        <v>-3.0806849651808799E-2</v>
      </c>
      <c r="AC514" s="51">
        <f>IF(R$58&gt;=AA$58,B$10,IF(K514&lt;K513,(Z514-D$10)*(1+1.25*(D$10-Z514)/MAX(Z$58:Z514)*B$10)+D$10,B$10))</f>
        <v>1.3370827491589099</v>
      </c>
      <c r="AD514" s="36">
        <f t="shared" si="214"/>
        <v>1.0482178603924257</v>
      </c>
      <c r="AE514" s="50">
        <f t="shared" si="215"/>
        <v>-0.40178254690761989</v>
      </c>
      <c r="AF514" s="46">
        <f t="shared" si="216"/>
        <v>5.2039569442796821E-2</v>
      </c>
      <c r="AG514" s="50">
        <f t="shared" si="217"/>
        <v>1192.7090087281513</v>
      </c>
      <c r="AH514" s="6">
        <f t="shared" si="218"/>
        <v>7.9392035368297837E-5</v>
      </c>
    </row>
    <row r="515" spans="1:34">
      <c r="A515" s="6">
        <f>IF(J514/A514&lt;=0.99*$B$10,IF(A514&gt;A513,IF(D$5&gt;0,$A514+($D$7-$D$3)/401,IF(J514/A514&gt;1.01*D$10,A514-($D$7-$D$3)/401,A514)),IF(D$5&lt;0,$A514+($D$7-$D$3)/401,IF(J514/A514&gt;1.01*D$10,A514-($D$7-$D$3)/401,A514))),IF(K514&gt;$B$6,IF(B$10&gt;D$10,IF(J514/A514&gt;1.01*D$10,A514-($D$7-$D$3)/401,A514),A514),IF(MAX(J$58:J514)&lt;0.99*$B$10*(A514^$K$49*(K514-A514))^(1/(1+$K$49))*($K$49^(1/(1+$K$49))),$A514+($D$7-$D$3)/401,IF(J514/A514&gt;1.01*$D$10,$A514-($D$7-$D$3)/401,A514))))</f>
        <v>698.44248753116256</v>
      </c>
      <c r="B515" s="6">
        <f t="shared" si="203"/>
        <v>1195.3274625934878</v>
      </c>
      <c r="C515" s="6">
        <f t="shared" si="219"/>
        <v>0.55826810272275806</v>
      </c>
      <c r="D515" s="6">
        <f t="shared" si="220"/>
        <v>17308.758101473202</v>
      </c>
      <c r="E515" s="33">
        <f t="shared" si="204"/>
        <v>1.7938861697054574E-2</v>
      </c>
      <c r="F515" s="6">
        <f t="shared" si="205"/>
        <v>106351.13642523978</v>
      </c>
      <c r="G515" s="6">
        <f t="shared" si="206"/>
        <v>6103294.3746882062</v>
      </c>
      <c r="H515" s="33">
        <f t="shared" si="221"/>
        <v>4.3351353162704824E-3</v>
      </c>
      <c r="I515" s="33">
        <f t="shared" si="222"/>
        <v>1.1977392014124563E-3</v>
      </c>
      <c r="J515" s="6">
        <f t="shared" si="223"/>
        <v>899.38992353702554</v>
      </c>
      <c r="K515" s="38">
        <f>IF(J515&lt;$B$10*(A514^$K$49*(MAX(K$58:K514)-A514))^(1/(1+$K$49))*($K$49^(1/(1+$K$49))),IF(J515/A515&gt;D$10,IF(MAX(J$58:J514)&lt;0.99*$B$10*(A514^$K$49*(K514-A514))^(1/(1+$K$49))*($K$49^(1/(1+$K$49))),MAX(K$58:K514),((J515/$B$10)^(1+$K$49)/(A515^($K$49)*$K$49))+A515),MAX(K$58:K514)),((J515/$B$10)^(1+$K$49)/(A515^($K$49)*$K$49))+A515)</f>
        <v>1346.2542262842296</v>
      </c>
      <c r="L515" s="33">
        <f>IF(K515&lt;K514,AE514*(MAX(Z$58:Z514)-J514/A514)/(J514/A514/D$10-1)/(1+1*(MAX(Z$58:Z514)-J514/A514)/(J514/A514/D$10-1))+B$3-B$4,AE514*(J515/A515/B$10)/(C$27+J515/A515/B$10))</f>
        <v>-5.5571128736564751E-2</v>
      </c>
      <c r="M515" s="45">
        <f t="shared" si="224"/>
        <v>-2.0679202497899164E-2</v>
      </c>
      <c r="N515" s="46">
        <f t="shared" si="225"/>
        <v>1.5613489980377308E-2</v>
      </c>
      <c r="O515" s="37"/>
      <c r="P515" s="37">
        <f t="shared" si="226"/>
        <v>5.0704204601537128E-3</v>
      </c>
      <c r="Q515" s="47">
        <f t="shared" si="207"/>
        <v>-5.0657125175218552E-3</v>
      </c>
      <c r="R515" s="6">
        <f t="shared" si="227"/>
        <v>1.6129918771175717</v>
      </c>
      <c r="S515" s="6">
        <f t="shared" si="208"/>
        <v>1.5969701627496344</v>
      </c>
      <c r="T515" s="6">
        <f t="shared" si="228"/>
        <v>4.636200401481516E-6</v>
      </c>
      <c r="U515" s="48">
        <f t="shared" si="229"/>
        <v>4.8997887410264937E-2</v>
      </c>
      <c r="V515" s="6">
        <f t="shared" si="230"/>
        <v>5.2393537351427724E-2</v>
      </c>
      <c r="W515" s="6">
        <f t="shared" si="231"/>
        <v>5.2395082751561552E-2</v>
      </c>
      <c r="X515" s="30">
        <f t="shared" si="209"/>
        <v>1195.3274625934878</v>
      </c>
      <c r="Y515">
        <f t="shared" si="210"/>
        <v>899.38992353702554</v>
      </c>
      <c r="Z515" s="49">
        <f t="shared" si="211"/>
        <v>1.2877079209716566</v>
      </c>
      <c r="AA515" s="46">
        <f t="shared" si="212"/>
        <v>1.6436424420469213</v>
      </c>
      <c r="AB515" s="46">
        <f t="shared" si="213"/>
        <v>-3.0650564929349589E-2</v>
      </c>
      <c r="AC515" s="51">
        <f>IF(R$58&gt;=AA$58,B$10,IF(K515&lt;K514,(Z515-D$10)*(1+1.25*(D$10-Z515)/MAX(Z$58:Z515)*B$10)+D$10,B$10))</f>
        <v>1.3370827491589099</v>
      </c>
      <c r="AD515" s="36">
        <f t="shared" si="214"/>
        <v>1.0475970723631105</v>
      </c>
      <c r="AE515" s="50">
        <f t="shared" si="215"/>
        <v>-0.40482593731767919</v>
      </c>
      <c r="AF515" s="46">
        <f t="shared" si="216"/>
        <v>5.2395082751561552E-2</v>
      </c>
      <c r="AG515" s="50">
        <f t="shared" si="217"/>
        <v>1195.3274625934878</v>
      </c>
      <c r="AH515" s="6">
        <f t="shared" si="218"/>
        <v>4.636200401481516E-6</v>
      </c>
    </row>
    <row r="516" spans="1:34">
      <c r="A516" s="6">
        <f>IF(J515/A515&lt;=0.99*$B$10,IF(A515&gt;A514,IF(D$5&gt;0,$A515+($D$7-$D$3)/401,IF(J515/A515&gt;1.01*D$10,A515-($D$7-$D$3)/401,A515)),IF(D$5&lt;0,$A515+($D$7-$D$3)/401,IF(J515/A515&gt;1.01*D$10,A515-($D$7-$D$3)/401,A515))),IF(K515&gt;$B$6,IF(B$10&gt;D$10,IF(J515/A515&gt;1.01*D$10,A515-($D$7-$D$3)/401,A515),A515),IF(MAX(J$58:J515)&lt;0.99*$B$10*(A515^$K$49*(K515-A515))^(1/(1+$K$49))*($K$49^(1/(1+$K$49))),$A515+($D$7-$D$3)/401,IF(J515/A515&gt;1.01*$D$10,$A515-($D$7-$D$3)/401,A515))))</f>
        <v>699.31530548627472</v>
      </c>
      <c r="B516" s="6">
        <f t="shared" si="203"/>
        <v>1197.9459164588243</v>
      </c>
      <c r="C516" s="6">
        <f t="shared" si="219"/>
        <v>0.55862874466830614</v>
      </c>
      <c r="D516" s="6">
        <f t="shared" si="220"/>
        <v>17362.644734074536</v>
      </c>
      <c r="E516" s="33">
        <f t="shared" si="204"/>
        <v>1.7937508564404344E-2</v>
      </c>
      <c r="F516" s="6">
        <f t="shared" si="205"/>
        <v>106483.95654884379</v>
      </c>
      <c r="G516" s="6">
        <f t="shared" si="206"/>
        <v>6109966.1951370835</v>
      </c>
      <c r="H516" s="33">
        <f t="shared" si="221"/>
        <v>4.3404070401933019E-3</v>
      </c>
      <c r="I516" s="33">
        <f t="shared" si="222"/>
        <v>1.200682236724927E-3</v>
      </c>
      <c r="J516" s="6">
        <f t="shared" si="223"/>
        <v>901.07188502736153</v>
      </c>
      <c r="K516" s="38">
        <f>IF(J516&lt;$B$10*(A515^$K$49*(MAX(K$58:K515)-A515))^(1/(1+$K$49))*($K$49^(1/(1+$K$49))),IF(J516/A516&gt;D$10,IF(MAX(J$58:J515)&lt;0.99*$B$10*(A515^$K$49*(K515-A515))^(1/(1+$K$49))*($K$49^(1/(1+$K$49))),MAX(K$58:K515),((J516/$B$10)^(1+$K$49)/(A516^($K$49)*$K$49))+A516),MAX(K$58:K515)),((J516/$B$10)^(1+$K$49)/(A516^($K$49)*$K$49))+A516)</f>
        <v>1348.7407100632463</v>
      </c>
      <c r="L516" s="33">
        <f>IF(K516&lt;K515,AE515*(MAX(Z$58:Z515)-J515/A515)/(J515/A515/D$10-1)/(1+1*(MAX(Z$58:Z515)-J515/A515)/(J515/A515/D$10-1))+B$3-B$4,AE515*(J516/A516/B$10)/(C$27+J516/A516/B$10))</f>
        <v>-5.6021959888903725E-2</v>
      </c>
      <c r="M516" s="45">
        <f t="shared" si="224"/>
        <v>-2.0782577604585836E-2</v>
      </c>
      <c r="N516" s="46">
        <f t="shared" si="225"/>
        <v>1.5632680689015018E-2</v>
      </c>
      <c r="O516" s="37"/>
      <c r="P516" s="37">
        <f t="shared" si="226"/>
        <v>5.0779137580009284E-3</v>
      </c>
      <c r="Q516" s="47">
        <f t="shared" si="207"/>
        <v>-5.1498969155708181E-3</v>
      </c>
      <c r="R516" s="6">
        <f t="shared" si="227"/>
        <v>1.6131155792392444</v>
      </c>
      <c r="S516" s="6">
        <f t="shared" si="208"/>
        <v>1.5970906316799156</v>
      </c>
      <c r="T516" s="6">
        <f t="shared" si="228"/>
        <v>-7.079973014448991E-5</v>
      </c>
      <c r="U516" s="48">
        <f t="shared" si="229"/>
        <v>4.9385636899167099E-2</v>
      </c>
      <c r="V516" s="6">
        <f t="shared" si="230"/>
        <v>5.2779561005775272E-2</v>
      </c>
      <c r="W516" s="6">
        <f t="shared" si="231"/>
        <v>5.2755961095727111E-2</v>
      </c>
      <c r="X516" s="30">
        <f t="shared" si="209"/>
        <v>1197.9459164588243</v>
      </c>
      <c r="Y516">
        <f t="shared" si="210"/>
        <v>901.07188502736153</v>
      </c>
      <c r="Z516" s="49">
        <f t="shared" si="211"/>
        <v>1.2885058827659917</v>
      </c>
      <c r="AA516" s="46">
        <f t="shared" si="212"/>
        <v>1.6436087778274784</v>
      </c>
      <c r="AB516" s="46">
        <f t="shared" si="213"/>
        <v>-3.0493198588233961E-2</v>
      </c>
      <c r="AC516" s="51">
        <f>IF(R$58&gt;=AA$58,B$10,IF(K516&lt;K515,(Z516-D$10)*(1+1.25*(D$10-Z516)/MAX(Z$58:Z516)*B$10)+D$10,B$10))</f>
        <v>1.3370827491589099</v>
      </c>
      <c r="AD516" s="36">
        <f t="shared" si="214"/>
        <v>1.0469784784738188</v>
      </c>
      <c r="AE516" s="50">
        <f t="shared" si="215"/>
        <v>-0.40791787350605635</v>
      </c>
      <c r="AF516" s="46">
        <f t="shared" si="216"/>
        <v>5.2755961095727111E-2</v>
      </c>
      <c r="AG516" s="50">
        <f t="shared" si="217"/>
        <v>1197.9459164588243</v>
      </c>
      <c r="AH516" s="6">
        <f t="shared" si="218"/>
        <v>-7.079973014448991E-5</v>
      </c>
    </row>
    <row r="517" spans="1:34">
      <c r="A517" s="6">
        <f>IF(J516/A516&lt;=0.99*$B$10,IF(A516&gt;A515,IF(D$5&gt;0,$A516+($D$7-$D$3)/401,IF(J516/A516&gt;1.01*D$10,A516-($D$7-$D$3)/401,A516)),IF(D$5&lt;0,$A516+($D$7-$D$3)/401,IF(J516/A516&gt;1.01*D$10,A516-($D$7-$D$3)/401,A516))),IF(K516&gt;$B$6,IF(B$10&gt;D$10,IF(J516/A516&gt;1.01*D$10,A516-($D$7-$D$3)/401,A516),A516),IF(MAX(J$58:J516)&lt;0.99*$B$10*(A516^$K$49*(K516-A516))^(1/(1+$K$49))*($K$49^(1/(1+$K$49))),$A516+($D$7-$D$3)/401,IF(J516/A516&gt;1.01*$D$10,$A516-($D$7-$D$3)/401,A516))))</f>
        <v>700.18812344138689</v>
      </c>
      <c r="B517" s="6">
        <f t="shared" si="203"/>
        <v>1200.5643703241608</v>
      </c>
      <c r="C517" s="6">
        <f t="shared" si="219"/>
        <v>0.55898806009368074</v>
      </c>
      <c r="D517" s="6">
        <f t="shared" si="220"/>
        <v>17416.549487307173</v>
      </c>
      <c r="E517" s="33">
        <f t="shared" si="204"/>
        <v>1.7936143149752396E-2</v>
      </c>
      <c r="F517" s="6">
        <f t="shared" si="205"/>
        <v>106616.77667244783</v>
      </c>
      <c r="G517" s="6">
        <f t="shared" si="206"/>
        <v>6116638.0155859618</v>
      </c>
      <c r="H517" s="33">
        <f t="shared" si="221"/>
        <v>4.3456713776549262E-3</v>
      </c>
      <c r="I517" s="33">
        <f t="shared" si="222"/>
        <v>1.2036230469526245E-3</v>
      </c>
      <c r="J517" s="6">
        <f t="shared" si="223"/>
        <v>902.75358747192763</v>
      </c>
      <c r="K517" s="38">
        <f>IF(J517&lt;$B$10*(A516^$K$49*(MAX(K$58:K516)-A516))^(1/(1+$K$49))*($K$49^(1/(1+$K$49))),IF(J517/A517&gt;D$10,IF(MAX(J$58:J516)&lt;0.99*$B$10*(A516^$K$49*(K516-A516))^(1/(1+$K$49))*($K$49^(1/(1+$K$49))),MAX(K$58:K516),((J517/$B$10)^(1+$K$49)/(A517^($K$49)*$K$49))+A517),MAX(K$58:K516)),((J517/$B$10)^(1+$K$49)/(A517^($K$49)*$K$49))+A517)</f>
        <v>1351.2273171071279</v>
      </c>
      <c r="L517" s="33">
        <f>IF(K517&lt;K516,AE516*(MAX(Z$58:Z516)-J516/A516)/(J516/A516/D$10-1)/(1+1*(MAX(Z$58:Z516)-J516/A516)/(J516/A516/D$10-1))+B$3-B$4,AE516*(J517/A517/B$10)/(C$27+J517/A517/B$10))</f>
        <v>-5.6479867934386745E-2</v>
      </c>
      <c r="M517" s="45">
        <f t="shared" si="224"/>
        <v>-2.0886610864261385E-2</v>
      </c>
      <c r="N517" s="46">
        <f t="shared" si="225"/>
        <v>1.5651836999753609E-2</v>
      </c>
      <c r="O517" s="37"/>
      <c r="P517" s="37">
        <f t="shared" si="226"/>
        <v>5.0853977092688227E-3</v>
      </c>
      <c r="Q517" s="47">
        <f t="shared" si="207"/>
        <v>-5.234773864507776E-3</v>
      </c>
      <c r="R517" s="6">
        <f t="shared" si="227"/>
        <v>1.6132404230895083</v>
      </c>
      <c r="S517" s="6">
        <f t="shared" si="208"/>
        <v>1.5972122124975292</v>
      </c>
      <c r="T517" s="6">
        <f t="shared" si="228"/>
        <v>-1.469261660535854E-4</v>
      </c>
      <c r="U517" s="48">
        <f t="shared" si="229"/>
        <v>4.9779259888381083E-2</v>
      </c>
      <c r="V517" s="6">
        <f t="shared" si="230"/>
        <v>5.3171346038421052E-2</v>
      </c>
      <c r="W517" s="6">
        <f t="shared" si="231"/>
        <v>5.3122370649736524E-2</v>
      </c>
      <c r="X517" s="30">
        <f t="shared" si="209"/>
        <v>1200.5643703241608</v>
      </c>
      <c r="Y517">
        <f t="shared" si="210"/>
        <v>902.75358747192763</v>
      </c>
      <c r="Z517" s="49">
        <f t="shared" si="211"/>
        <v>1.2893014851993525</v>
      </c>
      <c r="AA517" s="46">
        <f t="shared" si="212"/>
        <v>1.6435751562864793</v>
      </c>
      <c r="AB517" s="46">
        <f t="shared" si="213"/>
        <v>-3.0334733196970998E-2</v>
      </c>
      <c r="AC517" s="51">
        <f>IF(R$58&gt;=AA$58,B$10,IF(K517&lt;K516,(Z517-D$10)*(1+1.25*(D$10-Z517)/MAX(Z$58:Z517)*B$10)+D$10,B$10))</f>
        <v>1.3370827491589099</v>
      </c>
      <c r="AD517" s="36">
        <f t="shared" si="214"/>
        <v>1.0463620666454247</v>
      </c>
      <c r="AE517" s="50">
        <f t="shared" si="215"/>
        <v>-0.41105973647378069</v>
      </c>
      <c r="AF517" s="46">
        <f t="shared" si="216"/>
        <v>5.3122370649736524E-2</v>
      </c>
      <c r="AG517" s="50">
        <f t="shared" si="217"/>
        <v>1200.5643703241608</v>
      </c>
      <c r="AH517" s="6">
        <f t="shared" si="218"/>
        <v>-1.469261660535854E-4</v>
      </c>
    </row>
    <row r="518" spans="1:34">
      <c r="A518" s="6">
        <f>IF(J517/A517&lt;=0.99*$B$10,IF(A517&gt;A516,IF(D$5&gt;0,$A517+($D$7-$D$3)/401,IF(J517/A517&gt;1.01*D$10,A517-($D$7-$D$3)/401,A517)),IF(D$5&lt;0,$A517+($D$7-$D$3)/401,IF(J517/A517&gt;1.01*D$10,A517-($D$7-$D$3)/401,A517))),IF(K517&gt;$B$6,IF(B$10&gt;D$10,IF(J517/A517&gt;1.01*D$10,A517-($D$7-$D$3)/401,A517),A517),IF(MAX(J$58:J517)&lt;0.99*$B$10*(A517^$K$49*(K517-A517))^(1/(1+$K$49))*($K$49^(1/(1+$K$49))),$A517+($D$7-$D$3)/401,IF(J517/A517&gt;1.01*$D$10,$A517-($D$7-$D$3)/401,A517))))</f>
        <v>701.06094139649906</v>
      </c>
      <c r="B518" s="6">
        <f t="shared" si="203"/>
        <v>1203.1828241894973</v>
      </c>
      <c r="C518" s="6">
        <f t="shared" si="219"/>
        <v>0.55934605729884834</v>
      </c>
      <c r="D518" s="6">
        <f t="shared" si="220"/>
        <v>17470.472295933509</v>
      </c>
      <c r="E518" s="33">
        <f t="shared" si="204"/>
        <v>1.7934765263733138E-2</v>
      </c>
      <c r="F518" s="6">
        <f t="shared" si="205"/>
        <v>106749.59679605185</v>
      </c>
      <c r="G518" s="6">
        <f t="shared" si="206"/>
        <v>6123309.836034839</v>
      </c>
      <c r="H518" s="33">
        <f t="shared" si="221"/>
        <v>4.3509283529851788E-3</v>
      </c>
      <c r="I518" s="33">
        <f t="shared" si="222"/>
        <v>1.2065616333944429E-3</v>
      </c>
      <c r="J518" s="6">
        <f t="shared" si="223"/>
        <v>904.43503276620197</v>
      </c>
      <c r="K518" s="38">
        <f>IF(J518&lt;$B$10*(A517^$K$49*(MAX(K$58:K517)-A517))^(1/(1+$K$49))*($K$49^(1/(1+$K$49))),IF(J518/A518&gt;D$10,IF(MAX(J$58:J517)&lt;0.99*$B$10*(A517^$K$49*(K517-A517))^(1/(1+$K$49))*($K$49^(1/(1+$K$49))),MAX(K$58:K517),((J518/$B$10)^(1+$K$49)/(A518^($K$49)*$K$49))+A518),MAX(K$58:K517)),((J518/$B$10)^(1+$K$49)/(A518^($K$49)*$K$49))+A518)</f>
        <v>1353.7140476056163</v>
      </c>
      <c r="L518" s="33">
        <f>IF(K518&lt;K517,AE517*(MAX(Z$58:Z517)-J517/A517)/(J517/A517/D$10-1)/(1+1*(MAX(Z$58:Z517)-J517/A517)/(J517/A517/D$10-1))+B$3-B$4,AE517*(J518/A518/B$10)/(C$27+J518/A518/B$10))</f>
        <v>-5.6945053250591307E-2</v>
      </c>
      <c r="M518" s="45">
        <f t="shared" si="224"/>
        <v>-2.0991313319186009E-2</v>
      </c>
      <c r="N518" s="46">
        <f t="shared" si="225"/>
        <v>1.5670959038790507E-2</v>
      </c>
      <c r="O518" s="37"/>
      <c r="P518" s="37">
        <f t="shared" si="226"/>
        <v>5.0928723372447972E-3</v>
      </c>
      <c r="Q518" s="47">
        <f t="shared" si="207"/>
        <v>-5.3203542803955013E-3</v>
      </c>
      <c r="R518" s="6">
        <f t="shared" si="227"/>
        <v>1.6133664265038448</v>
      </c>
      <c r="S518" s="6">
        <f t="shared" si="208"/>
        <v>1.5973349225717917</v>
      </c>
      <c r="T518" s="6">
        <f t="shared" si="228"/>
        <v>-2.2375382445883642E-4</v>
      </c>
      <c r="U518" s="48">
        <f t="shared" si="229"/>
        <v>5.017893705662712E-2</v>
      </c>
      <c r="V518" s="6">
        <f t="shared" si="230"/>
        <v>5.3569069932139009E-2</v>
      </c>
      <c r="W518" s="6">
        <f t="shared" si="231"/>
        <v>5.3494485323986062E-2</v>
      </c>
      <c r="X518" s="30">
        <f t="shared" si="209"/>
        <v>1203.1828241894973</v>
      </c>
      <c r="Y518">
        <f t="shared" si="210"/>
        <v>904.43503276620197</v>
      </c>
      <c r="Z518" s="49">
        <f t="shared" si="211"/>
        <v>1.2900947397876508</v>
      </c>
      <c r="AA518" s="46">
        <f t="shared" si="212"/>
        <v>1.6435415773167181</v>
      </c>
      <c r="AB518" s="46">
        <f t="shared" si="213"/>
        <v>-3.0175150812873364E-2</v>
      </c>
      <c r="AC518" s="51">
        <f>IF(R$58&gt;=AA$58,B$10,IF(K518&lt;K517,(Z518-D$10)*(1+1.25*(D$10-Z518)/MAX(Z$58:Z518)*B$10)+D$10,B$10))</f>
        <v>1.3370827491589099</v>
      </c>
      <c r="AD518" s="36">
        <f t="shared" si="214"/>
        <v>1.0457478248767991</v>
      </c>
      <c r="AE518" s="50">
        <f t="shared" si="215"/>
        <v>-0.41425296335761325</v>
      </c>
      <c r="AF518" s="46">
        <f t="shared" si="216"/>
        <v>5.3494485323986062E-2</v>
      </c>
      <c r="AG518" s="50">
        <f t="shared" si="217"/>
        <v>1203.1828241894973</v>
      </c>
      <c r="AH518" s="6">
        <f t="shared" si="218"/>
        <v>-2.2375382445883642E-4</v>
      </c>
    </row>
    <row r="519" spans="1:34">
      <c r="A519" s="6">
        <f>IF(J518/A518&lt;=0.99*$B$10,IF(A518&gt;A517,IF(D$5&gt;0,$A518+($D$7-$D$3)/401,IF(J518/A518&gt;1.01*D$10,A518-($D$7-$D$3)/401,A518)),IF(D$5&lt;0,$A518+($D$7-$D$3)/401,IF(J518/A518&gt;1.01*D$10,A518-($D$7-$D$3)/401,A518))),IF(K518&gt;$B$6,IF(B$10&gt;D$10,IF(J518/A518&gt;1.01*D$10,A518-($D$7-$D$3)/401,A518),A518),IF(MAX(J$58:J518)&lt;0.99*$B$10*(A518^$K$49*(K518-A518))^(1/(1+$K$49))*($K$49^(1/(1+$K$49))),$A518+($D$7-$D$3)/401,IF(J518/A518&gt;1.01*$D$10,$A518-($D$7-$D$3)/401,A518))))</f>
        <v>701.93375935161123</v>
      </c>
      <c r="B519" s="6">
        <f t="shared" si="203"/>
        <v>1205.8012780548338</v>
      </c>
      <c r="C519" s="6">
        <f t="shared" si="219"/>
        <v>0.55970274451432134</v>
      </c>
      <c r="D519" s="6">
        <f t="shared" si="220"/>
        <v>17524.413095536667</v>
      </c>
      <c r="E519" s="33">
        <f t="shared" si="204"/>
        <v>1.793337471133024E-2</v>
      </c>
      <c r="F519" s="6">
        <f t="shared" si="205"/>
        <v>106882.41691965588</v>
      </c>
      <c r="G519" s="6">
        <f t="shared" si="206"/>
        <v>6129981.6564837163</v>
      </c>
      <c r="H519" s="33">
        <f t="shared" si="221"/>
        <v>4.3561779904090041E-3</v>
      </c>
      <c r="I519" s="33">
        <f t="shared" si="222"/>
        <v>1.2094979973897081E-3</v>
      </c>
      <c r="J519" s="6">
        <f t="shared" si="223"/>
        <v>906.11622280115841</v>
      </c>
      <c r="K519" s="38">
        <f>IF(J519&lt;$B$10*(A518^$K$49*(MAX(K$58:K518)-A518))^(1/(1+$K$49))*($K$49^(1/(1+$K$49))),IF(J519/A519&gt;D$10,IF(MAX(J$58:J518)&lt;0.99*$B$10*(A518^$K$49*(K518-A518))^(1/(1+$K$49))*($K$49^(1/(1+$K$49))),MAX(K$58:K518),((J519/$B$10)^(1+$K$49)/(A519^($K$49)*$K$49))+A519),MAX(K$58:K518)),((J519/$B$10)^(1+$K$49)/(A519^($K$49)*$K$49))+A519)</f>
        <v>1356.2009017616408</v>
      </c>
      <c r="L519" s="33">
        <f>IF(K519&lt;K518,AE518*(MAX(Z$58:Z518)-J518/A518)/(J518/A518/D$10-1)/(1+1*(MAX(Z$58:Z518)-J518/A518)/(J518/A518/D$10-1))+B$3-B$4,AE518*(J519/A519/B$10)/(C$27+J519/A519/B$10))</f>
        <v>-5.7417724344827031E-2</v>
      </c>
      <c r="M519" s="45">
        <f t="shared" si="224"/>
        <v>-2.1096696336058728E-2</v>
      </c>
      <c r="N519" s="46">
        <f t="shared" si="225"/>
        <v>1.5690046931736146E-2</v>
      </c>
      <c r="O519" s="37"/>
      <c r="P519" s="37">
        <f t="shared" si="226"/>
        <v>5.10033766512933E-3</v>
      </c>
      <c r="Q519" s="47">
        <f t="shared" si="207"/>
        <v>-5.4066494043225818E-3</v>
      </c>
      <c r="R519" s="6">
        <f t="shared" si="227"/>
        <v>1.613493607850188</v>
      </c>
      <c r="S519" s="6">
        <f t="shared" si="208"/>
        <v>1.5974587797905566</v>
      </c>
      <c r="T519" s="6">
        <f t="shared" si="228"/>
        <v>-3.012937423650568E-4</v>
      </c>
      <c r="U519" s="48">
        <f t="shared" si="229"/>
        <v>5.0584857562601379E-2</v>
      </c>
      <c r="V519" s="6">
        <f t="shared" si="230"/>
        <v>5.3972918498530774E-2</v>
      </c>
      <c r="W519" s="6">
        <f t="shared" si="231"/>
        <v>5.3872487251075754E-2</v>
      </c>
      <c r="X519" s="30">
        <f t="shared" si="209"/>
        <v>1205.8012780548338</v>
      </c>
      <c r="Y519">
        <f t="shared" si="210"/>
        <v>906.11622280115841</v>
      </c>
      <c r="Z519" s="49">
        <f t="shared" si="211"/>
        <v>1.2908856579831041</v>
      </c>
      <c r="AA519" s="46">
        <f t="shared" si="212"/>
        <v>1.6435080408113911</v>
      </c>
      <c r="AB519" s="46">
        <f t="shared" si="213"/>
        <v>-3.0014432961203097E-2</v>
      </c>
      <c r="AC519" s="51">
        <f>IF(R$58&gt;=AA$58,B$10,IF(K519&lt;K518,(Z519-D$10)*(1+1.25*(D$10-Z519)/MAX(Z$58:Z519)*B$10)+D$10,B$10))</f>
        <v>1.3370827491589099</v>
      </c>
      <c r="AD519" s="36">
        <f t="shared" si="214"/>
        <v>1.0451357412439231</v>
      </c>
      <c r="AE519" s="50">
        <f t="shared" si="215"/>
        <v>-0.41749905040620461</v>
      </c>
      <c r="AF519" s="46">
        <f t="shared" si="216"/>
        <v>5.3872487251075754E-2</v>
      </c>
      <c r="AG519" s="50">
        <f t="shared" si="217"/>
        <v>1205.8012780548338</v>
      </c>
      <c r="AH519" s="6">
        <f t="shared" si="218"/>
        <v>-3.012937423650568E-4</v>
      </c>
    </row>
    <row r="520" spans="1:34">
      <c r="A520" s="6">
        <f>IF(J519/A519&lt;=0.99*$B$10,IF(A519&gt;A518,IF(D$5&gt;0,$A519+($D$7-$D$3)/401,IF(J519/A519&gt;1.01*D$10,A519-($D$7-$D$3)/401,A519)),IF(D$5&lt;0,$A519+($D$7-$D$3)/401,IF(J519/A519&gt;1.01*D$10,A519-($D$7-$D$3)/401,A519))),IF(K519&gt;$B$6,IF(B$10&gt;D$10,IF(J519/A519&gt;1.01*D$10,A519-($D$7-$D$3)/401,A519),A519),IF(MAX(J$58:J519)&lt;0.99*$B$10*(A519^$K$49*(K519-A519))^(1/(1+$K$49))*($K$49^(1/(1+$K$49))),$A519+($D$7-$D$3)/401,IF(J519/A519&gt;1.01*$D$10,$A519-($D$7-$D$3)/401,A519))))</f>
        <v>702.8065773067234</v>
      </c>
      <c r="B520" s="6">
        <f t="shared" si="203"/>
        <v>1208.4197319201703</v>
      </c>
      <c r="C520" s="6">
        <f t="shared" si="219"/>
        <v>0.56005812990185666</v>
      </c>
      <c r="D520" s="6">
        <f t="shared" si="220"/>
        <v>17578.371822521258</v>
      </c>
      <c r="E520" s="33">
        <f t="shared" si="204"/>
        <v>1.7931971291643801E-2</v>
      </c>
      <c r="F520" s="6">
        <f t="shared" si="205"/>
        <v>107015.2370432599</v>
      </c>
      <c r="G520" s="6">
        <f t="shared" si="206"/>
        <v>6136653.4769325936</v>
      </c>
      <c r="H520" s="33">
        <f t="shared" si="221"/>
        <v>4.3614203140479235E-3</v>
      </c>
      <c r="I520" s="33">
        <f t="shared" si="222"/>
        <v>1.2124321403180435E-3</v>
      </c>
      <c r="J520" s="6">
        <f t="shared" si="223"/>
        <v>907.79715946356669</v>
      </c>
      <c r="K520" s="38">
        <f>IF(J520&lt;$B$10*(A519^$K$49*(MAX(K$58:K519)-A519))^(1/(1+$K$49))*($K$49^(1/(1+$K$49))),IF(J520/A520&gt;D$10,IF(MAX(J$58:J519)&lt;0.99*$B$10*(A519^$K$49*(K519-A519))^(1/(1+$K$49))*($K$49^(1/(1+$K$49))),MAX(K$58:K519),((J520/$B$10)^(1+$K$49)/(A520^($K$49)*$K$49))+A520),MAX(K$58:K519)),((J520/$B$10)^(1+$K$49)/(A520^($K$49)*$K$49))+A520)</f>
        <v>1358.6878797916011</v>
      </c>
      <c r="L520" s="33">
        <f>IF(K520&lt;K519,AE519*(MAX(Z$58:Z519)-J519/A519)/(J519/A519/D$10-1)/(1+1*(MAX(Z$58:Z519)-J519/A519)/(J519/A519/D$10-1))+B$3-B$4,AE519*(J520/A520/B$10)/(C$27+J520/A520/B$10))</f>
        <v>-5.7898098284689829E-2</v>
      </c>
      <c r="M520" s="45">
        <f t="shared" si="224"/>
        <v>-2.1202771619428622E-2</v>
      </c>
      <c r="N520" s="46">
        <f t="shared" si="225"/>
        <v>1.5709100803620202E-2</v>
      </c>
      <c r="O520" s="37"/>
      <c r="P520" s="37">
        <f t="shared" si="226"/>
        <v>5.1077937160364049E-3</v>
      </c>
      <c r="Q520" s="47">
        <f t="shared" si="207"/>
        <v>-5.4936708158084199E-3</v>
      </c>
      <c r="R520" s="6">
        <f t="shared" si="227"/>
        <v>1.6136219860508882</v>
      </c>
      <c r="S520" s="6">
        <f t="shared" si="208"/>
        <v>1.5975838025816023</v>
      </c>
      <c r="T520" s="6">
        <f t="shared" si="228"/>
        <v>-3.7955728983639738E-4</v>
      </c>
      <c r="U520" s="48">
        <f t="shared" si="229"/>
        <v>5.0997219583964352E-2</v>
      </c>
      <c r="V520" s="6">
        <f t="shared" si="230"/>
        <v>5.4383086407417257E-2</v>
      </c>
      <c r="W520" s="6">
        <f t="shared" si="231"/>
        <v>5.4256567310805123E-2</v>
      </c>
      <c r="X520" s="30">
        <f t="shared" si="209"/>
        <v>1208.4197319201703</v>
      </c>
      <c r="Y520">
        <f t="shared" si="210"/>
        <v>907.79715946356669</v>
      </c>
      <c r="Z520" s="49">
        <f t="shared" si="211"/>
        <v>1.291674251175057</v>
      </c>
      <c r="AA520" s="46">
        <f t="shared" si="212"/>
        <v>1.6434745466640948</v>
      </c>
      <c r="AB520" s="46">
        <f t="shared" si="213"/>
        <v>-2.9852560613206514E-2</v>
      </c>
      <c r="AC520" s="51">
        <f>IF(R$58&gt;=AA$58,B$10,IF(K520&lt;K519,(Z520-D$10)*(1+1.25*(D$10-Z520)/MAX(Z$58:Z520)*B$10)+D$10,B$10))</f>
        <v>1.3370827491589099</v>
      </c>
      <c r="AD520" s="36">
        <f t="shared" si="214"/>
        <v>1.0445258038990051</v>
      </c>
      <c r="AE520" s="50">
        <f t="shared" si="215"/>
        <v>-0.42079955615160469</v>
      </c>
      <c r="AF520" s="46">
        <f t="shared" si="216"/>
        <v>5.4256567310805123E-2</v>
      </c>
      <c r="AG520" s="50">
        <f t="shared" si="217"/>
        <v>1208.4197319201703</v>
      </c>
      <c r="AH520" s="6">
        <f t="shared" si="218"/>
        <v>-3.7955728983639738E-4</v>
      </c>
    </row>
    <row r="521" spans="1:34">
      <c r="A521" s="6">
        <f>IF(J520/A520&lt;=0.99*$B$10,IF(A520&gt;A519,IF(D$5&gt;0,$A520+($D$7-$D$3)/401,IF(J520/A520&gt;1.01*D$10,A520-($D$7-$D$3)/401,A520)),IF(D$5&lt;0,$A520+($D$7-$D$3)/401,IF(J520/A520&gt;1.01*D$10,A520-($D$7-$D$3)/401,A520))),IF(K520&gt;$B$6,IF(B$10&gt;D$10,IF(J520/A520&gt;1.01*D$10,A520-($D$7-$D$3)/401,A520),A520),IF(MAX(J$58:J520)&lt;0.99*$B$10*(A520^$K$49*(K520-A520))^(1/(1+$K$49))*($K$49^(1/(1+$K$49))),$A520+($D$7-$D$3)/401,IF(J520/A520&gt;1.01*$D$10,$A520-($D$7-$D$3)/401,A520))))</f>
        <v>703.67939526183557</v>
      </c>
      <c r="B521" s="6">
        <f t="shared" si="203"/>
        <v>1211.0381857855068</v>
      </c>
      <c r="C521" s="6">
        <f t="shared" si="219"/>
        <v>0.56041222155514669</v>
      </c>
      <c r="D521" s="6">
        <f t="shared" si="220"/>
        <v>17632.348414114509</v>
      </c>
      <c r="E521" s="33">
        <f t="shared" si="204"/>
        <v>1.7930554797644913E-2</v>
      </c>
      <c r="F521" s="6">
        <f t="shared" si="205"/>
        <v>107148.05716686393</v>
      </c>
      <c r="G521" s="6">
        <f t="shared" si="206"/>
        <v>6143325.2973814709</v>
      </c>
      <c r="H521" s="33">
        <f t="shared" si="221"/>
        <v>4.3666553479215072E-3</v>
      </c>
      <c r="I521" s="33">
        <f t="shared" si="222"/>
        <v>1.2153640635992557E-3</v>
      </c>
      <c r="J521" s="6">
        <f t="shared" si="223"/>
        <v>909.47784463629989</v>
      </c>
      <c r="K521" s="38">
        <f>IF(J521&lt;$B$10*(A520^$K$49*(MAX(K$58:K520)-A520))^(1/(1+$K$49))*($K$49^(1/(1+$K$49))),IF(J521/A521&gt;D$10,IF(MAX(J$58:J520)&lt;0.99*$B$10*(A520^$K$49*(K520-A520))^(1/(1+$K$49))*($K$49^(1/(1+$K$49))),MAX(K$58:K520),((J521/$B$10)^(1+$K$49)/(A521^($K$49)*$K$49))+A521),MAX(K$58:K520)),((J521/$B$10)^(1+$K$49)/(A521^($K$49)*$K$49))+A521)</f>
        <v>1361.1749819256659</v>
      </c>
      <c r="L521" s="33">
        <f>IF(K521&lt;K520,AE520*(MAX(Z$58:Z520)-J520/A520)/(J520/A520/D$10-1)/(1+1*(MAX(Z$58:Z520)-J520/A520)/(J520/A520/D$10-1))+B$3-B$4,AE520*(J521/A521/B$10)/(C$27+J521/A521/B$10))</f>
        <v>-5.83864011568581E-2</v>
      </c>
      <c r="M521" s="45">
        <f t="shared" si="224"/>
        <v>-2.1309551225828262E-2</v>
      </c>
      <c r="N521" s="46">
        <f t="shared" si="225"/>
        <v>1.5728120778897885E-2</v>
      </c>
      <c r="O521" s="37"/>
      <c r="P521" s="37">
        <f t="shared" si="226"/>
        <v>5.1152405129939451E-3</v>
      </c>
      <c r="Q521" s="47">
        <f t="shared" si="207"/>
        <v>-5.5814304469303765E-3</v>
      </c>
      <c r="R521" s="6">
        <f t="shared" si="227"/>
        <v>1.613751580605858</v>
      </c>
      <c r="S521" s="6">
        <f t="shared" si="208"/>
        <v>1.5977100099351735</v>
      </c>
      <c r="T521" s="6">
        <f t="shared" si="228"/>
        <v>-4.585561838958695E-4</v>
      </c>
      <c r="U521" s="48">
        <f t="shared" si="229"/>
        <v>5.1416230899846267E-2</v>
      </c>
      <c r="V521" s="6">
        <f t="shared" si="230"/>
        <v>5.4799777758972469E-2</v>
      </c>
      <c r="W521" s="6">
        <f t="shared" si="231"/>
        <v>5.4646925697673848E-2</v>
      </c>
      <c r="X521" s="30">
        <f t="shared" si="209"/>
        <v>1211.0381857855068</v>
      </c>
      <c r="Y521">
        <f t="shared" si="210"/>
        <v>909.47784463629989</v>
      </c>
      <c r="Z521" s="49">
        <f t="shared" si="211"/>
        <v>1.2924605306908095</v>
      </c>
      <c r="AA521" s="46">
        <f t="shared" si="212"/>
        <v>1.6434410947688241</v>
      </c>
      <c r="AB521" s="46">
        <f t="shared" si="213"/>
        <v>-2.9689514162966057E-2</v>
      </c>
      <c r="AC521" s="51">
        <f>IF(R$58&gt;=AA$58,B$10,IF(K521&lt;K520,(Z521-D$10)*(1+1.25*(D$10-Z521)/MAX(Z$58:Z521)*B$10)+D$10,B$10))</f>
        <v>1.3370827491589099</v>
      </c>
      <c r="AD521" s="36">
        <f t="shared" si="214"/>
        <v>1.0439180010695961</v>
      </c>
      <c r="AE521" s="50">
        <f t="shared" si="215"/>
        <v>-0.42415610479151494</v>
      </c>
      <c r="AF521" s="46">
        <f t="shared" si="216"/>
        <v>5.4646925697673848E-2</v>
      </c>
      <c r="AG521" s="50">
        <f t="shared" si="217"/>
        <v>1211.0381857855068</v>
      </c>
      <c r="AH521" s="6">
        <f t="shared" si="218"/>
        <v>-4.585561838958695E-4</v>
      </c>
    </row>
    <row r="522" spans="1:34">
      <c r="A522" s="6">
        <f>IF(J521/A521&lt;=0.99*$B$10,IF(A521&gt;A520,IF(D$5&gt;0,$A521+($D$7-$D$3)/401,IF(J521/A521&gt;1.01*D$10,A521-($D$7-$D$3)/401,A521)),IF(D$5&lt;0,$A521+($D$7-$D$3)/401,IF(J521/A521&gt;1.01*D$10,A521-($D$7-$D$3)/401,A521))),IF(K521&gt;$B$6,IF(B$10&gt;D$10,IF(J521/A521&gt;1.01*D$10,A521-($D$7-$D$3)/401,A521),A521),IF(MAX(J$58:J521)&lt;0.99*$B$10*(A521^$K$49*(K521-A521))^(1/(1+$K$49))*($K$49^(1/(1+$K$49))),$A521+($D$7-$D$3)/401,IF(J521/A521&gt;1.01*$D$10,$A521-($D$7-$D$3)/401,A521))))</f>
        <v>704.55221321694773</v>
      </c>
      <c r="B522" s="6">
        <f t="shared" si="203"/>
        <v>1213.6566396508433</v>
      </c>
      <c r="C522" s="6">
        <f t="shared" si="219"/>
        <v>0.56076502750050261</v>
      </c>
      <c r="D522" s="6">
        <f t="shared" si="220"/>
        <v>17686.342808367692</v>
      </c>
      <c r="E522" s="33">
        <f t="shared" si="204"/>
        <v>1.7929125015916866E-2</v>
      </c>
      <c r="F522" s="6">
        <f t="shared" si="205"/>
        <v>107280.87729046795</v>
      </c>
      <c r="G522" s="6">
        <f t="shared" si="206"/>
        <v>6149997.1178303473</v>
      </c>
      <c r="H522" s="33">
        <f t="shared" si="221"/>
        <v>4.3718831159488573E-3</v>
      </c>
      <c r="I522" s="33">
        <f t="shared" si="222"/>
        <v>1.2182937686932378E-3</v>
      </c>
      <c r="J522" s="6">
        <f t="shared" si="223"/>
        <v>911.15828019864875</v>
      </c>
      <c r="K522" s="38">
        <f>IF(J522&lt;$B$10*(A521^$K$49*(MAX(K$58:K521)-A521))^(1/(1+$K$49))*($K$49^(1/(1+$K$49))),IF(J522/A522&gt;D$10,IF(MAX(J$58:J521)&lt;0.99*$B$10*(A521^$K$49*(K521-A521))^(1/(1+$K$49))*($K$49^(1/(1+$K$49))),MAX(K$58:K521),((J522/$B$10)^(1+$K$49)/(A522^($K$49)*$K$49))+A522),MAX(K$58:K521)),((J522/$B$10)^(1+$K$49)/(A522^($K$49)*$K$49))+A522)</f>
        <v>1363.6622084080818</v>
      </c>
      <c r="L522" s="33">
        <f>IF(K522&lt;K521,AE521*(MAX(Z$58:Z521)-J521/A521)/(J521/A521/D$10-1)/(1+1*(MAX(Z$58:Z521)-J521/A521)/(J521/A521/D$10-1))+B$3-B$4,AE521*(J522/A522/B$10)/(C$27+J522/A522/B$10))</f>
        <v>-5.8882868556354072E-2</v>
      </c>
      <c r="M522" s="45">
        <f t="shared" si="224"/>
        <v>-2.1417047578677177E-2</v>
      </c>
      <c r="N522" s="46">
        <f t="shared" si="225"/>
        <v>1.5747106981456253E-2</v>
      </c>
      <c r="O522" s="37"/>
      <c r="P522" s="37">
        <f t="shared" si="226"/>
        <v>5.1226780789442369E-3</v>
      </c>
      <c r="Q522" s="47">
        <f t="shared" si="207"/>
        <v>-5.6699405972209238E-3</v>
      </c>
      <c r="R522" s="6">
        <f t="shared" si="227"/>
        <v>1.613882411616981</v>
      </c>
      <c r="S522" s="6">
        <f t="shared" si="208"/>
        <v>1.5978374214277533</v>
      </c>
      <c r="T522" s="6">
        <f t="shared" si="228"/>
        <v>-5.3830250318252532E-4</v>
      </c>
      <c r="U522" s="48">
        <f t="shared" si="229"/>
        <v>5.1842109521154499E-2</v>
      </c>
      <c r="V522" s="6">
        <f t="shared" si="230"/>
        <v>5.5223206702808184E-2</v>
      </c>
      <c r="W522" s="6">
        <f t="shared" si="231"/>
        <v>5.5043772535080672E-2</v>
      </c>
      <c r="X522" s="30">
        <f t="shared" si="209"/>
        <v>1213.6566396508433</v>
      </c>
      <c r="Y522">
        <f t="shared" si="210"/>
        <v>911.15828019864875</v>
      </c>
      <c r="Z522" s="49">
        <f t="shared" si="211"/>
        <v>1.2932445077964467</v>
      </c>
      <c r="AA522" s="46">
        <f t="shared" si="212"/>
        <v>1.6434076850199706</v>
      </c>
      <c r="AB522" s="46">
        <f t="shared" si="213"/>
        <v>-2.9525273402989605E-2</v>
      </c>
      <c r="AC522" s="51">
        <f>IF(R$58&gt;=AA$58,B$10,IF(K522&lt;K521,(Z522-D$10)*(1+1.25*(D$10-Z522)/MAX(Z$58:Z522)*B$10)+D$10,B$10))</f>
        <v>1.3370827491589099</v>
      </c>
      <c r="AD522" s="36">
        <f t="shared" si="214"/>
        <v>1.0433123210577055</v>
      </c>
      <c r="AE522" s="50">
        <f t="shared" si="215"/>
        <v>-0.42757038979899076</v>
      </c>
      <c r="AF522" s="46">
        <f t="shared" si="216"/>
        <v>5.5043772535080672E-2</v>
      </c>
      <c r="AG522" s="50">
        <f t="shared" si="217"/>
        <v>1213.6566396508433</v>
      </c>
      <c r="AH522" s="6">
        <f t="shared" si="218"/>
        <v>-5.3830250318252532E-4</v>
      </c>
    </row>
    <row r="523" spans="1:34">
      <c r="A523" s="6">
        <f>IF(J522/A522&lt;=0.99*$B$10,IF(A522&gt;A521,IF(D$5&gt;0,$A522+($D$7-$D$3)/401,IF(J522/A522&gt;1.01*D$10,A522-($D$7-$D$3)/401,A522)),IF(D$5&lt;0,$A522+($D$7-$D$3)/401,IF(J522/A522&gt;1.01*D$10,A522-($D$7-$D$3)/401,A522))),IF(K522&gt;$B$6,IF(B$10&gt;D$10,IF(J522/A522&gt;1.01*D$10,A522-($D$7-$D$3)/401,A522),A522),IF(MAX(J$58:J522)&lt;0.99*$B$10*(A522^$K$49*(K522-A522))^(1/(1+$K$49))*($K$49^(1/(1+$K$49))),$A522+($D$7-$D$3)/401,IF(J522/A522&gt;1.01*$D$10,$A522-($D$7-$D$3)/401,A522))))</f>
        <v>705.4250311720599</v>
      </c>
      <c r="B523" s="6">
        <f t="shared" si="203"/>
        <v>1216.2750935161798</v>
      </c>
      <c r="C523" s="6">
        <f t="shared" si="219"/>
        <v>0.56111655569752872</v>
      </c>
      <c r="D523" s="6">
        <f t="shared" si="220"/>
        <v>17740.354944157949</v>
      </c>
      <c r="E523" s="33">
        <f t="shared" si="204"/>
        <v>1.792768172638208E-2</v>
      </c>
      <c r="F523" s="6">
        <f t="shared" si="205"/>
        <v>107413.69741407198</v>
      </c>
      <c r="G523" s="6">
        <f t="shared" si="206"/>
        <v>6156668.9382792255</v>
      </c>
      <c r="H523" s="33">
        <f t="shared" si="221"/>
        <v>4.3771036419501044E-3</v>
      </c>
      <c r="I523" s="33">
        <f t="shared" si="222"/>
        <v>1.2212212570998943E-3</v>
      </c>
      <c r="J523" s="6">
        <f t="shared" si="223"/>
        <v>912.83846802664323</v>
      </c>
      <c r="K523" s="38">
        <f>IF(J523&lt;$B$10*(A522^$K$49*(MAX(K$58:K522)-A522))^(1/(1+$K$49))*($K$49^(1/(1+$K$49))),IF(J523/A523&gt;D$10,IF(MAX(J$58:J522)&lt;0.99*$B$10*(A522^$K$49*(K522-A522))^(1/(1+$K$49))*($K$49^(1/(1+$K$49))),MAX(K$58:K522),((J523/$B$10)^(1+$K$49)/(A523^($K$49)*$K$49))+A523),MAX(K$58:K522)),((J523/$B$10)^(1+$K$49)/(A523^($K$49)*$K$49))+A523)</f>
        <v>1366.1495594974967</v>
      </c>
      <c r="L523" s="33">
        <f>IF(K523&lt;K522,AE522*(MAX(Z$58:Z522)-J522/A522)/(J522/A522/D$10-1)/(1+1*(MAX(Z$58:Z522)-J522/A522)/(J522/A522/D$10-1))+B$3-B$4,AE522*(J523/A523/B$10)/(C$27+J523/A523/B$10))</f>
        <v>-5.9387746108685184E-2</v>
      </c>
      <c r="M523" s="45">
        <f t="shared" si="224"/>
        <v>-2.1525273484007398E-2</v>
      </c>
      <c r="N523" s="46">
        <f t="shared" si="225"/>
        <v>1.5766059534620579E-2</v>
      </c>
      <c r="O523" s="37"/>
      <c r="P523" s="37">
        <f t="shared" si="226"/>
        <v>5.1301064367443548E-3</v>
      </c>
      <c r="Q523" s="47">
        <f t="shared" si="207"/>
        <v>-5.7592139493868183E-3</v>
      </c>
      <c r="R523" s="6">
        <f t="shared" si="227"/>
        <v>1.6140144998138668</v>
      </c>
      <c r="S523" s="6">
        <f t="shared" si="208"/>
        <v>1.597966057247143</v>
      </c>
      <c r="T523" s="6">
        <f t="shared" si="228"/>
        <v>-6.1880870341581799E-4</v>
      </c>
      <c r="U523" s="48">
        <f t="shared" si="229"/>
        <v>5.2275084373469304E-2</v>
      </c>
      <c r="V523" s="6">
        <f t="shared" si="230"/>
        <v>5.5653598108710636E-2</v>
      </c>
      <c r="W523" s="6">
        <f t="shared" si="231"/>
        <v>5.5447328540905366E-2</v>
      </c>
      <c r="X523" s="30">
        <f t="shared" si="209"/>
        <v>1216.2750935161798</v>
      </c>
      <c r="Y523">
        <f t="shared" si="210"/>
        <v>912.83846802664323</v>
      </c>
      <c r="Z523" s="49">
        <f t="shared" si="211"/>
        <v>1.2940261936976734</v>
      </c>
      <c r="AA523" s="46">
        <f t="shared" si="212"/>
        <v>1.6433743173123196</v>
      </c>
      <c r="AB523" s="46">
        <f t="shared" si="213"/>
        <v>-2.9359817498452845E-2</v>
      </c>
      <c r="AC523" s="51">
        <f>IF(R$58&gt;=AA$58,B$10,IF(K523&lt;K522,(Z523-D$10)*(1+1.25*(D$10-Z523)/MAX(Z$58:Z523)*B$10)+D$10,B$10))</f>
        <v>1.3370827491589099</v>
      </c>
      <c r="AD523" s="36">
        <f t="shared" si="214"/>
        <v>1.0427087522389169</v>
      </c>
      <c r="AE523" s="50">
        <f t="shared" si="215"/>
        <v>-0.4310441777779343</v>
      </c>
      <c r="AF523" s="46">
        <f t="shared" si="216"/>
        <v>5.5447328540905366E-2</v>
      </c>
      <c r="AG523" s="50">
        <f t="shared" si="217"/>
        <v>1216.2750935161798</v>
      </c>
      <c r="AH523" s="6">
        <f t="shared" si="218"/>
        <v>-6.1880870341581799E-4</v>
      </c>
    </row>
    <row r="524" spans="1:34">
      <c r="A524" s="6">
        <f>IF(J523/A523&lt;=0.99*$B$10,IF(A523&gt;A522,IF(D$5&gt;0,$A523+($D$7-$D$3)/401,IF(J523/A523&gt;1.01*D$10,A523-($D$7-$D$3)/401,A523)),IF(D$5&lt;0,$A523+($D$7-$D$3)/401,IF(J523/A523&gt;1.01*D$10,A523-($D$7-$D$3)/401,A523))),IF(K523&gt;$B$6,IF(B$10&gt;D$10,IF(J523/A523&gt;1.01*D$10,A523-($D$7-$D$3)/401,A523),A523),IF(MAX(J$58:J523)&lt;0.99*$B$10*(A523^$K$49*(K523-A523))^(1/(1+$K$49))*($K$49^(1/(1+$K$49))),$A523+($D$7-$D$3)/401,IF(J523/A523&gt;1.01*$D$10,$A523-($D$7-$D$3)/401,A523))))</f>
        <v>706.29784912717207</v>
      </c>
      <c r="B524" s="6">
        <f t="shared" si="203"/>
        <v>1218.8935473815163</v>
      </c>
      <c r="C524" s="6">
        <f t="shared" si="219"/>
        <v>0.56146681403979093</v>
      </c>
      <c r="D524" s="6">
        <f t="shared" si="220"/>
        <v>17794.384761190508</v>
      </c>
      <c r="E524" s="33">
        <f t="shared" si="204"/>
        <v>1.7926224702013802E-2</v>
      </c>
      <c r="F524" s="6">
        <f t="shared" si="205"/>
        <v>107546.517537676</v>
      </c>
      <c r="G524" s="6">
        <f t="shared" si="206"/>
        <v>6163340.7587281037</v>
      </c>
      <c r="H524" s="33">
        <f t="shared" si="221"/>
        <v>4.3823169496479261E-3</v>
      </c>
      <c r="I524" s="33">
        <f t="shared" si="222"/>
        <v>1.2241465303590873E-3</v>
      </c>
      <c r="J524" s="6">
        <f t="shared" si="223"/>
        <v>914.51840999338401</v>
      </c>
      <c r="K524" s="38">
        <f>IF(J524&lt;$B$10*(A523^$K$49*(MAX(K$58:K523)-A523))^(1/(1+$K$49))*($K$49^(1/(1+$K$49))),IF(J524/A524&gt;D$10,IF(MAX(J$58:J523)&lt;0.99*$B$10*(A523^$K$49*(K523-A523))^(1/(1+$K$49))*($K$49^(1/(1+$K$49))),MAX(K$58:K523),((J524/$B$10)^(1+$K$49)/(A524^($K$49)*$K$49))+A524),MAX(K$58:K523)),((J524/$B$10)^(1+$K$49)/(A524^($K$49)*$K$49))+A524)</f>
        <v>1368.6370354673002</v>
      </c>
      <c r="L524" s="33">
        <f>IF(K524&lt;K523,AE523*(MAX(Z$58:Z523)-J523/A523)/(J523/A523/D$10-1)/(1+1*(MAX(Z$58:Z523)-J523/A523)/(J523/A523/D$10-1))+B$3-B$4,AE523*(J524/A524/B$10)/(C$27+J524/A524/B$10))</f>
        <v>-5.9901290027515257E-2</v>
      </c>
      <c r="M524" s="45">
        <f t="shared" si="224"/>
        <v>-2.1634242147067256E-2</v>
      </c>
      <c r="N524" s="46">
        <f t="shared" si="225"/>
        <v>1.5784978561160776E-2</v>
      </c>
      <c r="O524" s="37"/>
      <c r="P524" s="37">
        <f t="shared" si="226"/>
        <v>5.1375256091665839E-3</v>
      </c>
      <c r="Q524" s="47">
        <f t="shared" si="207"/>
        <v>-5.84926358590648E-3</v>
      </c>
      <c r="R524" s="6">
        <f t="shared" si="227"/>
        <v>1.6141478665810465</v>
      </c>
      <c r="S524" s="6">
        <f t="shared" si="208"/>
        <v>1.5980959382189481</v>
      </c>
      <c r="T524" s="6">
        <f t="shared" si="228"/>
        <v>-7.0008763372605043E-4</v>
      </c>
      <c r="U524" s="48">
        <f t="shared" si="229"/>
        <v>5.2715396037882188E-2</v>
      </c>
      <c r="V524" s="6">
        <f t="shared" si="230"/>
        <v>5.6091188294288143E-2</v>
      </c>
      <c r="W524" s="6">
        <f t="shared" si="231"/>
        <v>5.5857825749712792E-2</v>
      </c>
      <c r="X524" s="30">
        <f t="shared" si="209"/>
        <v>1218.8935473815163</v>
      </c>
      <c r="Y524">
        <f t="shared" si="210"/>
        <v>914.51840999338401</v>
      </c>
      <c r="Z524" s="49">
        <f t="shared" si="211"/>
        <v>1.2948055995406562</v>
      </c>
      <c r="AA524" s="46">
        <f t="shared" si="212"/>
        <v>1.6433409915410495</v>
      </c>
      <c r="AB524" s="46">
        <f t="shared" si="213"/>
        <v>-2.9193124960003036E-2</v>
      </c>
      <c r="AC524" s="51">
        <f>IF(R$58&gt;=AA$58,B$10,IF(K524&lt;K523,(Z524-D$10)*(1+1.25*(D$10-Z524)/MAX(Z$58:Z524)*B$10)+D$10,B$10))</f>
        <v>1.3370827491589099</v>
      </c>
      <c r="AD524" s="36">
        <f t="shared" si="214"/>
        <v>1.0421072830615019</v>
      </c>
      <c r="AE524" s="50">
        <f t="shared" si="215"/>
        <v>-0.43457931258439775</v>
      </c>
      <c r="AF524" s="46">
        <f t="shared" si="216"/>
        <v>5.5857825749712792E-2</v>
      </c>
      <c r="AG524" s="50">
        <f t="shared" si="217"/>
        <v>1218.8935473815163</v>
      </c>
      <c r="AH524" s="6">
        <f t="shared" si="218"/>
        <v>-7.0008763372605043E-4</v>
      </c>
    </row>
    <row r="525" spans="1:34">
      <c r="A525" s="6">
        <f>IF(J524/A524&lt;=0.99*$B$10,IF(A524&gt;A523,IF(D$5&gt;0,$A524+($D$7-$D$3)/401,IF(J524/A524&gt;1.01*D$10,A524-($D$7-$D$3)/401,A524)),IF(D$5&lt;0,$A524+($D$7-$D$3)/401,IF(J524/A524&gt;1.01*D$10,A524-($D$7-$D$3)/401,A524))),IF(K524&gt;$B$6,IF(B$10&gt;D$10,IF(J524/A524&gt;1.01*D$10,A524-($D$7-$D$3)/401,A524),A524),IF(MAX(J$58:J524)&lt;0.99*$B$10*(A524^$K$49*(K524-A524))^(1/(1+$K$49))*($K$49^(1/(1+$K$49))),$A524+($D$7-$D$3)/401,IF(J524/A524&gt;1.01*$D$10,$A524-($D$7-$D$3)/401,A524))))</f>
        <v>707.17066708228424</v>
      </c>
      <c r="B525" s="6">
        <f t="shared" si="203"/>
        <v>1221.5120012468528</v>
      </c>
      <c r="C525" s="6">
        <f t="shared" si="219"/>
        <v>0.5618158103554769</v>
      </c>
      <c r="D525" s="6">
        <f t="shared" si="220"/>
        <v>17848.432200001243</v>
      </c>
      <c r="E525" s="33">
        <f t="shared" si="204"/>
        <v>1.7924753708531454E-2</v>
      </c>
      <c r="F525" s="6">
        <f t="shared" si="205"/>
        <v>107679.33766128003</v>
      </c>
      <c r="G525" s="6">
        <f t="shared" si="206"/>
        <v>6170012.579176981</v>
      </c>
      <c r="H525" s="33">
        <f t="shared" si="221"/>
        <v>4.3875230626690747E-3</v>
      </c>
      <c r="I525" s="33">
        <f t="shared" si="222"/>
        <v>1.2270695900506027E-3</v>
      </c>
      <c r="J525" s="6">
        <f t="shared" si="223"/>
        <v>916.19810796938032</v>
      </c>
      <c r="K525" s="38">
        <f>IF(J525&lt;$B$10*(A524^$K$49*(MAX(K$58:K524)-A524))^(1/(1+$K$49))*($K$49^(1/(1+$K$49))),IF(J525/A525&gt;D$10,IF(MAX(J$58:J524)&lt;0.99*$B$10*(A524^$K$49*(K524-A524))^(1/(1+$K$49))*($K$49^(1/(1+$K$49))),MAX(K$58:K524),((J525/$B$10)^(1+$K$49)/(A525^($K$49)*$K$49))+A525),MAX(K$58:K524)),((J525/$B$10)^(1+$K$49)/(A525^($K$49)*$K$49))+A525)</f>
        <v>1371.1246366059763</v>
      </c>
      <c r="L525" s="33">
        <f>IF(K525&lt;K524,AE524*(MAX(Z$58:Z524)-J524/A524)/(J524/A524/D$10-1)/(1+1*(MAX(Z$58:Z524)-J524/A524)/(J524/A524/D$10-1))+B$3-B$4,AE524*(J525/A525/B$10)/(C$27+J525/A525/B$10))</f>
        <v>-6.0423767710758046E-2</v>
      </c>
      <c r="M525" s="45">
        <f t="shared" si="224"/>
        <v>-2.1743967189863871E-2</v>
      </c>
      <c r="N525" s="46">
        <f t="shared" si="225"/>
        <v>1.5803864183297867E-2</v>
      </c>
      <c r="O525" s="37"/>
      <c r="P525" s="37">
        <f t="shared" si="226"/>
        <v>5.1449356188988373E-3</v>
      </c>
      <c r="Q525" s="47">
        <f t="shared" si="207"/>
        <v>-5.9401030065660033E-3</v>
      </c>
      <c r="R525" s="6">
        <f t="shared" si="227"/>
        <v>1.6142825339867048</v>
      </c>
      <c r="S525" s="6">
        <f t="shared" si="208"/>
        <v>1.5982270858345591</v>
      </c>
      <c r="T525" s="6">
        <f t="shared" si="228"/>
        <v>-7.8215255390669432E-4</v>
      </c>
      <c r="U525" s="48">
        <f t="shared" si="229"/>
        <v>5.3163297555778227E-2</v>
      </c>
      <c r="V525" s="6">
        <f t="shared" si="230"/>
        <v>5.6536225815424161E-2</v>
      </c>
      <c r="W525" s="6">
        <f t="shared" si="231"/>
        <v>5.6275508297455264E-2</v>
      </c>
      <c r="X525" s="30">
        <f t="shared" si="209"/>
        <v>1221.5120012468528</v>
      </c>
      <c r="Y525">
        <f t="shared" si="210"/>
        <v>916.19810796938032</v>
      </c>
      <c r="Z525" s="49">
        <f t="shared" si="211"/>
        <v>1.2955827364128698</v>
      </c>
      <c r="AA525" s="46">
        <f t="shared" si="212"/>
        <v>1.6433077076017293</v>
      </c>
      <c r="AB525" s="46">
        <f t="shared" si="213"/>
        <v>-2.9025173615024435E-2</v>
      </c>
      <c r="AC525" s="51">
        <f>IF(R$58&gt;=AA$58,B$10,IF(K525&lt;K524,(Z525-D$10)*(1+1.25*(D$10-Z525)/MAX(Z$58:Z525)*B$10)+D$10,B$10))</f>
        <v>1.3370827491589099</v>
      </c>
      <c r="AD525" s="36">
        <f t="shared" si="214"/>
        <v>1.041507902045534</v>
      </c>
      <c r="AE525" s="50">
        <f t="shared" si="215"/>
        <v>-0.4381777197356973</v>
      </c>
      <c r="AF525" s="46">
        <f t="shared" si="216"/>
        <v>5.6275508297455264E-2</v>
      </c>
      <c r="AG525" s="50">
        <f t="shared" si="217"/>
        <v>1221.5120012468528</v>
      </c>
      <c r="AH525" s="6">
        <f t="shared" si="218"/>
        <v>-7.8215255390669432E-4</v>
      </c>
    </row>
    <row r="526" spans="1:34">
      <c r="A526" s="6">
        <f>IF(J525/A525&lt;=0.99*$B$10,IF(A525&gt;A524,IF(D$5&gt;0,$A525+($D$7-$D$3)/401,IF(J525/A525&gt;1.01*D$10,A525-($D$7-$D$3)/401,A525)),IF(D$5&lt;0,$A525+($D$7-$D$3)/401,IF(J525/A525&gt;1.01*D$10,A525-($D$7-$D$3)/401,A525))),IF(K525&gt;$B$6,IF(B$10&gt;D$10,IF(J525/A525&gt;1.01*D$10,A525-($D$7-$D$3)/401,A525),A525),IF(MAX(J$58:J525)&lt;0.99*$B$10*(A525^$K$49*(K525-A525))^(1/(1+$K$49))*($K$49^(1/(1+$K$49))),$A525+($D$7-$D$3)/401,IF(J525/A525&gt;1.01*$D$10,$A525-($D$7-$D$3)/401,A525))))</f>
        <v>708.04348503739641</v>
      </c>
      <c r="B526" s="6">
        <f t="shared" si="203"/>
        <v>1224.1304551121893</v>
      </c>
      <c r="C526" s="6">
        <f t="shared" si="219"/>
        <v>0.56216355240804838</v>
      </c>
      <c r="D526" s="6">
        <f t="shared" si="220"/>
        <v>17902.497201959708</v>
      </c>
      <c r="E526" s="33">
        <f t="shared" si="204"/>
        <v>1.7923268504078577E-2</v>
      </c>
      <c r="F526" s="6">
        <f t="shared" si="205"/>
        <v>107812.15778488405</v>
      </c>
      <c r="G526" s="6">
        <f t="shared" si="206"/>
        <v>6176684.3996258583</v>
      </c>
      <c r="H526" s="33">
        <f t="shared" si="221"/>
        <v>4.3927220045459322E-3</v>
      </c>
      <c r="I526" s="33">
        <f t="shared" si="222"/>
        <v>1.2299904377941404E-3</v>
      </c>
      <c r="J526" s="6">
        <f t="shared" si="223"/>
        <v>917.87756382289876</v>
      </c>
      <c r="K526" s="38">
        <f>IF(J526&lt;$B$10*(A525^$K$49*(MAX(K$58:K525)-A525))^(1/(1+$K$49))*($K$49^(1/(1+$K$49))),IF(J526/A526&gt;D$10,IF(MAX(J$58:J525)&lt;0.99*$B$10*(A525^$K$49*(K525-A525))^(1/(1+$K$49))*($K$49^(1/(1+$K$49))),MAX(K$58:K525),((J526/$B$10)^(1+$K$49)/(A526^($K$49)*$K$49))+A526),MAX(K$58:K525)),((J526/$B$10)^(1+$K$49)/(A526^($K$49)*$K$49))+A526)</f>
        <v>1373.6123632174745</v>
      </c>
      <c r="L526" s="33">
        <f>IF(K526&lt;K525,AE525*(MAX(Z$58:Z525)-J525/A525)/(J525/A525/D$10-1)/(1+1*(MAX(Z$58:Z525)-J525/A525)/(J525/A525/D$10-1))+B$3-B$4,AE525*(J526/A526/B$10)/(C$27+J526/A526/B$10))</f>
        <v>-6.0955458378271508E-2</v>
      </c>
      <c r="M526" s="45">
        <f t="shared" si="224"/>
        <v>-2.1854462669710171E-2</v>
      </c>
      <c r="N526" s="46">
        <f t="shared" si="225"/>
        <v>1.5822716522710528E-2</v>
      </c>
      <c r="O526" s="37"/>
      <c r="P526" s="37">
        <f t="shared" si="226"/>
        <v>5.1523364885450729E-3</v>
      </c>
      <c r="Q526" s="47">
        <f t="shared" si="207"/>
        <v>-6.0317461469996426E-3</v>
      </c>
      <c r="R526" s="6">
        <f t="shared" si="227"/>
        <v>1.6144185248130603</v>
      </c>
      <c r="S526" s="6">
        <f t="shared" si="208"/>
        <v>1.5983595222807379</v>
      </c>
      <c r="T526" s="6">
        <f t="shared" si="228"/>
        <v>-8.6501715265651388E-4</v>
      </c>
      <c r="U526" s="48">
        <f t="shared" si="229"/>
        <v>5.361905530430177E-2</v>
      </c>
      <c r="V526" s="6">
        <f t="shared" si="230"/>
        <v>5.6988972326155261E-2</v>
      </c>
      <c r="W526" s="6">
        <f t="shared" si="231"/>
        <v>5.6700633275269759E-2</v>
      </c>
      <c r="X526" s="30">
        <f t="shared" si="209"/>
        <v>1224.1304551121893</v>
      </c>
      <c r="Y526">
        <f t="shared" si="210"/>
        <v>917.87756382289876</v>
      </c>
      <c r="Z526" s="49">
        <f t="shared" si="211"/>
        <v>1.2963576153439498</v>
      </c>
      <c r="AA526" s="46">
        <f t="shared" si="212"/>
        <v>1.6432744653903153</v>
      </c>
      <c r="AB526" s="46">
        <f t="shared" si="213"/>
        <v>-2.8855940577255046E-2</v>
      </c>
      <c r="AC526" s="51">
        <f>IF(R$58&gt;=AA$58,B$10,IF(K526&lt;K525,(Z526-D$10)*(1+1.25*(D$10-Z526)/MAX(Z$58:Z526)*B$10)+D$10,B$10))</f>
        <v>1.3370827491589099</v>
      </c>
      <c r="AD526" s="36">
        <f t="shared" si="214"/>
        <v>1.0409105977819988</v>
      </c>
      <c r="AE526" s="50">
        <f t="shared" si="215"/>
        <v>-0.44184141113125525</v>
      </c>
      <c r="AF526" s="46">
        <f t="shared" si="216"/>
        <v>5.6700633275269759E-2</v>
      </c>
      <c r="AG526" s="50">
        <f t="shared" si="217"/>
        <v>1224.1304551121893</v>
      </c>
      <c r="AH526" s="6">
        <f t="shared" si="218"/>
        <v>-8.6501715265651388E-4</v>
      </c>
    </row>
    <row r="527" spans="1:34">
      <c r="A527" s="6">
        <f>IF(J526/A526&lt;=0.99*$B$10,IF(A526&gt;A525,IF(D$5&gt;0,$A526+($D$7-$D$3)/401,IF(J526/A526&gt;1.01*D$10,A526-($D$7-$D$3)/401,A526)),IF(D$5&lt;0,$A526+($D$7-$D$3)/401,IF(J526/A526&gt;1.01*D$10,A526-($D$7-$D$3)/401,A526))),IF(K526&gt;$B$6,IF(B$10&gt;D$10,IF(J526/A526&gt;1.01*D$10,A526-($D$7-$D$3)/401,A526),A526),IF(MAX(J$58:J526)&lt;0.99*$B$10*(A526^$K$49*(K526-A526))^(1/(1+$K$49))*($K$49^(1/(1+$K$49))),$A526+($D$7-$D$3)/401,IF(J526/A526&gt;1.01*$D$10,$A526-($D$7-$D$3)/401,A526))))</f>
        <v>708.91630299250858</v>
      </c>
      <c r="B527" s="6">
        <f t="shared" si="203"/>
        <v>1226.7489089775258</v>
      </c>
      <c r="C527" s="6">
        <f t="shared" si="219"/>
        <v>0.56251004789688608</v>
      </c>
      <c r="D527" s="6">
        <f t="shared" si="220"/>
        <v>17956.579709272562</v>
      </c>
      <c r="E527" s="33">
        <f t="shared" si="204"/>
        <v>1.792176883888209E-2</v>
      </c>
      <c r="F527" s="6">
        <f t="shared" si="205"/>
        <v>107944.97790848809</v>
      </c>
      <c r="G527" s="6">
        <f t="shared" si="206"/>
        <v>6183356.2200747356</v>
      </c>
      <c r="H527" s="33">
        <f t="shared" si="221"/>
        <v>4.3979137987180819E-3</v>
      </c>
      <c r="I527" s="33">
        <f t="shared" si="222"/>
        <v>1.2329090752493275E-3</v>
      </c>
      <c r="J527" s="6">
        <f t="shared" si="223"/>
        <v>919.55677942032207</v>
      </c>
      <c r="K527" s="38">
        <f>IF(J527&lt;$B$10*(A526^$K$49*(MAX(K$58:K526)-A526))^(1/(1+$K$49))*($K$49^(1/(1+$K$49))),IF(J527/A527&gt;D$10,IF(MAX(J$58:J526)&lt;0.99*$B$10*(A526^$K$49*(K526-A526))^(1/(1+$K$49))*($K$49^(1/(1+$K$49))),MAX(K$58:K526),((J527/$B$10)^(1+$K$49)/(A527^($K$49)*$K$49))+A527),MAX(K$58:K526)),((J527/$B$10)^(1+$K$49)/(A527^($K$49)*$K$49))+A527)</f>
        <v>1376.1002156215973</v>
      </c>
      <c r="L527" s="33">
        <f>IF(K527&lt;K526,AE526*(MAX(Z$58:Z526)-J526/A526)/(J526/A526/D$10-1)/(1+1*(MAX(Z$58:Z526)-J526/A526)/(J526/A526/D$10-1))+B$3-B$4,AE526*(J527/A527/B$10)/(C$27+J527/A527/B$10))</f>
        <v>-6.1496653754609429E-2</v>
      </c>
      <c r="M527" s="45">
        <f t="shared" si="224"/>
        <v>-2.196574309884761E-2</v>
      </c>
      <c r="N527" s="46">
        <f t="shared" si="225"/>
        <v>1.5841535700541691E-2</v>
      </c>
      <c r="O527" s="37"/>
      <c r="P527" s="37">
        <f t="shared" si="226"/>
        <v>5.1597282406257074E-3</v>
      </c>
      <c r="Q527" s="47">
        <f t="shared" si="207"/>
        <v>-6.1242073983059191E-3</v>
      </c>
      <c r="R527" s="6">
        <f t="shared" si="227"/>
        <v>1.6145558625885068</v>
      </c>
      <c r="S527" s="6">
        <f t="shared" si="208"/>
        <v>1.5984932704709185</v>
      </c>
      <c r="T527" s="6">
        <f t="shared" si="228"/>
        <v>-9.4869556687823386E-4</v>
      </c>
      <c r="U527" s="48">
        <f t="shared" si="229"/>
        <v>5.4082949950088603E-2</v>
      </c>
      <c r="V527" s="6">
        <f t="shared" si="230"/>
        <v>5.7449703515422008E-2</v>
      </c>
      <c r="W527" s="6">
        <f t="shared" si="231"/>
        <v>5.7133471659795931E-2</v>
      </c>
      <c r="X527" s="30">
        <f t="shared" si="209"/>
        <v>1226.7489089775258</v>
      </c>
      <c r="Y527">
        <f t="shared" si="210"/>
        <v>919.55677942032207</v>
      </c>
      <c r="Z527" s="49">
        <f t="shared" si="211"/>
        <v>1.297130247306556</v>
      </c>
      <c r="AA527" s="46">
        <f t="shared" si="212"/>
        <v>1.6432412648031522</v>
      </c>
      <c r="AB527" s="46">
        <f t="shared" si="213"/>
        <v>-2.8685402214645439E-2</v>
      </c>
      <c r="AC527" s="51">
        <f>IF(R$58&gt;=AA$58,B$10,IF(K527&lt;K526,(Z527-D$10)*(1+1.25*(D$10-Z527)/MAX(Z$58:Z527)*B$10)+D$10,B$10))</f>
        <v>1.3370827491589099</v>
      </c>
      <c r="AD527" s="36">
        <f t="shared" si="214"/>
        <v>1.0403153589319027</v>
      </c>
      <c r="AE527" s="50">
        <f t="shared" si="215"/>
        <v>-0.44557249011179972</v>
      </c>
      <c r="AF527" s="46">
        <f t="shared" si="216"/>
        <v>5.7133471659795931E-2</v>
      </c>
      <c r="AG527" s="50">
        <f t="shared" si="217"/>
        <v>1226.7489089775258</v>
      </c>
      <c r="AH527" s="6">
        <f t="shared" si="218"/>
        <v>-9.4869556687823386E-4</v>
      </c>
    </row>
    <row r="528" spans="1:34">
      <c r="A528" s="6">
        <f>IF(J527/A527&lt;=0.99*$B$10,IF(A527&gt;A526,IF(D$5&gt;0,$A527+($D$7-$D$3)/401,IF(J527/A527&gt;1.01*D$10,A527-($D$7-$D$3)/401,A527)),IF(D$5&lt;0,$A527+($D$7-$D$3)/401,IF(J527/A527&gt;1.01*D$10,A527-($D$7-$D$3)/401,A527))),IF(K527&gt;$B$6,IF(B$10&gt;D$10,IF(J527/A527&gt;1.01*D$10,A527-($D$7-$D$3)/401,A527),A527),IF(MAX(J$58:J527)&lt;0.99*$B$10*(A527^$K$49*(K527-A527))^(1/(1+$K$49))*($K$49^(1/(1+$K$49))),$A527+($D$7-$D$3)/401,IF(J527/A527&gt;1.01*$D$10,$A527-($D$7-$D$3)/401,A527))))</f>
        <v>709.78912094762075</v>
      </c>
      <c r="B528" s="6">
        <f t="shared" si="203"/>
        <v>1229.3673628428623</v>
      </c>
      <c r="C528" s="6">
        <f t="shared" si="219"/>
        <v>0.56285530445792886</v>
      </c>
      <c r="D528" s="6">
        <f t="shared" si="220"/>
        <v>18010.679664987463</v>
      </c>
      <c r="E528" s="33">
        <f t="shared" si="204"/>
        <v>1.7920254454891503E-2</v>
      </c>
      <c r="F528" s="6">
        <f t="shared" si="205"/>
        <v>108077.79803209211</v>
      </c>
      <c r="G528" s="6">
        <f t="shared" si="206"/>
        <v>6190028.0405236138</v>
      </c>
      <c r="H528" s="33">
        <f t="shared" si="221"/>
        <v>4.4030984685339046E-3</v>
      </c>
      <c r="I528" s="33">
        <f t="shared" si="222"/>
        <v>1.2358255041157555E-3</v>
      </c>
      <c r="J528" s="6">
        <f t="shared" si="223"/>
        <v>921.2357566265174</v>
      </c>
      <c r="K528" s="38">
        <f>IF(J528&lt;$B$10*(A527^$K$49*(MAX(K$58:K527)-A527))^(1/(1+$K$49))*($K$49^(1/(1+$K$49))),IF(J528/A528&gt;D$10,IF(MAX(J$58:J527)&lt;0.99*$B$10*(A527^$K$49*(K527-A527))^(1/(1+$K$49))*($K$49^(1/(1+$K$49))),MAX(K$58:K527),((J528/$B$10)^(1+$K$49)/(A528^($K$49)*$K$49))+A528),MAX(K$58:K527)),((J528/$B$10)^(1+$K$49)/(A528^($K$49)*$K$49))+A528)</f>
        <v>1378.5881941544076</v>
      </c>
      <c r="L528" s="33">
        <f>IF(K528&lt;K527,AE527*(MAX(Z$58:Z527)-J527/A527)/(J527/A527/D$10-1)/(1+1*(MAX(Z$58:Z527)-J527/A527)/(J527/A527/D$10-1))+B$3-B$4,AE527*(J528/A528/B$10)/(C$27+J528/A528/B$10))</f>
        <v>-6.2047658800676017E-2</v>
      </c>
      <c r="M528" s="45">
        <f t="shared" si="224"/>
        <v>-2.2077823465221805E-2</v>
      </c>
      <c r="N528" s="46">
        <f t="shared" si="225"/>
        <v>1.5860321837405229E-2</v>
      </c>
      <c r="O528" s="37"/>
      <c r="P528" s="37">
        <f t="shared" si="226"/>
        <v>5.1671108975780275E-3</v>
      </c>
      <c r="Q528" s="47">
        <f t="shared" si="207"/>
        <v>-6.2175016278165768E-3</v>
      </c>
      <c r="R528" s="6">
        <f t="shared" si="227"/>
        <v>1.614694571621645</v>
      </c>
      <c r="S528" s="6">
        <f t="shared" si="208"/>
        <v>1.5986283540783504</v>
      </c>
      <c r="T528" s="6">
        <f t="shared" si="228"/>
        <v>-1.0332024021131843E-3</v>
      </c>
      <c r="U528" s="48">
        <f t="shared" si="229"/>
        <v>5.4555277489813619E-2</v>
      </c>
      <c r="V528" s="6">
        <f t="shared" si="230"/>
        <v>5.7918710129089689E-2</v>
      </c>
      <c r="W528" s="6">
        <f t="shared" si="231"/>
        <v>5.7574309328385295E-2</v>
      </c>
      <c r="X528" s="30">
        <f t="shared" si="209"/>
        <v>1229.3673628428623</v>
      </c>
      <c r="Y528">
        <f t="shared" si="210"/>
        <v>921.2357566265174</v>
      </c>
      <c r="Z528" s="49">
        <f t="shared" si="211"/>
        <v>1.2979006432172415</v>
      </c>
      <c r="AA528" s="46">
        <f t="shared" si="212"/>
        <v>1.6432081057369685</v>
      </c>
      <c r="AB528" s="46">
        <f t="shared" si="213"/>
        <v>-2.8513534115323536E-2</v>
      </c>
      <c r="AC528" s="51">
        <f>IF(R$58&gt;=AA$58,B$10,IF(K528&lt;K527,(Z528-D$10)*(1+1.25*(D$10-Z528)/MAX(Z$58:Z528)*B$10)+D$10,B$10))</f>
        <v>1.3370827491589099</v>
      </c>
      <c r="AD528" s="36">
        <f t="shared" si="214"/>
        <v>1.0397221742253773</v>
      </c>
      <c r="AE528" s="50">
        <f t="shared" si="215"/>
        <v>-0.44937315688577983</v>
      </c>
      <c r="AF528" s="46">
        <f t="shared" si="216"/>
        <v>5.7574309328385295E-2</v>
      </c>
      <c r="AG528" s="50">
        <f t="shared" si="217"/>
        <v>1229.3673628428623</v>
      </c>
      <c r="AH528" s="6">
        <f t="shared" si="218"/>
        <v>-1.0332024021131843E-3</v>
      </c>
    </row>
    <row r="529" spans="1:34">
      <c r="A529" s="6">
        <f>IF(J528/A528&lt;=0.99*$B$10,IF(A528&gt;A527,IF(D$5&gt;0,$A528+($D$7-$D$3)/401,IF(J528/A528&gt;1.01*D$10,A528-($D$7-$D$3)/401,A528)),IF(D$5&lt;0,$A528+($D$7-$D$3)/401,IF(J528/A528&gt;1.01*D$10,A528-($D$7-$D$3)/401,A528))),IF(K528&gt;$B$6,IF(B$10&gt;D$10,IF(J528/A528&gt;1.01*D$10,A528-($D$7-$D$3)/401,A528),A528),IF(MAX(J$58:J528)&lt;0.99*$B$10*(A528^$K$49*(K528-A528))^(1/(1+$K$49))*($K$49^(1/(1+$K$49))),$A528+($D$7-$D$3)/401,IF(J528/A528&gt;1.01*$D$10,$A528-($D$7-$D$3)/401,A528))))</f>
        <v>710.66193890273291</v>
      </c>
      <c r="B529" s="6">
        <f t="shared" si="203"/>
        <v>1231.9858167081989</v>
      </c>
      <c r="C529" s="6">
        <f t="shared" si="219"/>
        <v>0.56319932966430342</v>
      </c>
      <c r="D529" s="6">
        <f t="shared" si="220"/>
        <v>18064.797012997442</v>
      </c>
      <c r="E529" s="33">
        <f t="shared" si="204"/>
        <v>1.7918725085396676E-2</v>
      </c>
      <c r="F529" s="6">
        <f t="shared" si="205"/>
        <v>108210.61815569614</v>
      </c>
      <c r="G529" s="6">
        <f t="shared" si="206"/>
        <v>6196699.8609724892</v>
      </c>
      <c r="H529" s="33">
        <f t="shared" si="221"/>
        <v>4.4082760372522005E-3</v>
      </c>
      <c r="I529" s="33">
        <f t="shared" si="222"/>
        <v>1.2387397261330439E-3</v>
      </c>
      <c r="J529" s="6">
        <f t="shared" si="223"/>
        <v>922.9144973052172</v>
      </c>
      <c r="K529" s="38">
        <f>IF(J529&lt;$B$10*(A528^$K$49*(MAX(K$58:K528)-A528))^(1/(1+$K$49))*($K$49^(1/(1+$K$49))),IF(J529/A529&gt;D$10,IF(MAX(J$58:J528)&lt;0.99*$B$10*(A528^$K$49*(K528-A528))^(1/(1+$K$49))*($K$49^(1/(1+$K$49))),MAX(K$58:K528),((J529/$B$10)^(1+$K$49)/(A529^($K$49)*$K$49))+A529),MAX(K$58:K528)),((J529/$B$10)^(1+$K$49)/(A529^($K$49)*$K$49))+A529)</f>
        <v>1381.0762991686533</v>
      </c>
      <c r="L529" s="33">
        <f>IF(K529&lt;K528,AE528*(MAX(Z$58:Z528)-J528/A528)/(J528/A528/D$10-1)/(1+1*(MAX(Z$58:Z528)-J528/A528)/(J528/A528/D$10-1))+B$3-B$4,AE528*(J529/A529/B$10)/(C$27+J529/A529/B$10))</f>
        <v>-6.26087924984539E-2</v>
      </c>
      <c r="M529" s="45">
        <f t="shared" si="224"/>
        <v>-2.2190719254494867E-2</v>
      </c>
      <c r="N529" s="46">
        <f t="shared" si="225"/>
        <v>1.5879075053392724E-2</v>
      </c>
      <c r="O529" s="37"/>
      <c r="P529" s="37">
        <f t="shared" si="226"/>
        <v>5.1744844817565982E-3</v>
      </c>
      <c r="Q529" s="47">
        <f t="shared" si="207"/>
        <v>-6.3116442011021436E-3</v>
      </c>
      <c r="R529" s="6">
        <f t="shared" si="227"/>
        <v>1.6148346770373412</v>
      </c>
      <c r="S529" s="6">
        <f t="shared" si="208"/>
        <v>1.5987647975712127</v>
      </c>
      <c r="T529" s="6">
        <f t="shared" si="228"/>
        <v>-1.1185527541911137E-3</v>
      </c>
      <c r="U529" s="48">
        <f t="shared" si="229"/>
        <v>5.5036350387213155E-2</v>
      </c>
      <c r="V529" s="6">
        <f t="shared" si="230"/>
        <v>5.8396299086725965E-2</v>
      </c>
      <c r="W529" s="6">
        <f t="shared" si="231"/>
        <v>5.8023448168662263E-2</v>
      </c>
      <c r="X529" s="30">
        <f t="shared" si="209"/>
        <v>1231.9858167081989</v>
      </c>
      <c r="Y529">
        <f t="shared" si="210"/>
        <v>922.9144973052172</v>
      </c>
      <c r="Z529" s="49">
        <f t="shared" si="211"/>
        <v>1.2986688139373326</v>
      </c>
      <c r="AA529" s="46">
        <f t="shared" si="212"/>
        <v>1.6431749880888746</v>
      </c>
      <c r="AB529" s="46">
        <f t="shared" si="213"/>
        <v>-2.8340311051533451E-2</v>
      </c>
      <c r="AC529" s="51">
        <f>IF(R$58&gt;=AA$58,B$10,IF(K529&lt;K528,(Z529-D$10)*(1+1.25*(D$10-Z529)/MAX(Z$58:Z529)*B$10)+D$10,B$10))</f>
        <v>1.3370827491589099</v>
      </c>
      <c r="AD529" s="36">
        <f t="shared" si="214"/>
        <v>1.0391310324607796</v>
      </c>
      <c r="AE529" s="50">
        <f t="shared" si="215"/>
        <v>-0.45324571435499417</v>
      </c>
      <c r="AF529" s="46">
        <f t="shared" si="216"/>
        <v>5.8023448168662263E-2</v>
      </c>
      <c r="AG529" s="50">
        <f t="shared" si="217"/>
        <v>1231.9858167081989</v>
      </c>
      <c r="AH529" s="6">
        <f t="shared" si="218"/>
        <v>-1.1185527541911137E-3</v>
      </c>
    </row>
    <row r="530" spans="1:34">
      <c r="A530" s="6">
        <f>IF(J529/A529&lt;=0.99*$B$10,IF(A529&gt;A528,IF(D$5&gt;0,$A529+($D$7-$D$3)/401,IF(J529/A529&gt;1.01*D$10,A529-($D$7-$D$3)/401,A529)),IF(D$5&lt;0,$A529+($D$7-$D$3)/401,IF(J529/A529&gt;1.01*D$10,A529-($D$7-$D$3)/401,A529))),IF(K529&gt;$B$6,IF(B$10&gt;D$10,IF(J529/A529&gt;1.01*D$10,A529-($D$7-$D$3)/401,A529),A529),IF(MAX(J$58:J529)&lt;0.99*$B$10*(A529^$K$49*(K529-A529))^(1/(1+$K$49))*($K$49^(1/(1+$K$49))),$A529+($D$7-$D$3)/401,IF(J529/A529&gt;1.01*$D$10,$A529-($D$7-$D$3)/401,A529))))</f>
        <v>711.53475685784508</v>
      </c>
      <c r="B530" s="6">
        <f t="shared" si="203"/>
        <v>1234.6042705735354</v>
      </c>
      <c r="C530" s="6">
        <f t="shared" si="219"/>
        <v>0.56354213102694906</v>
      </c>
      <c r="D530" s="6">
        <f t="shared" si="220"/>
        <v>18118.931698045755</v>
      </c>
      <c r="E530" s="33">
        <f t="shared" si="204"/>
        <v>1.7917180454622504E-2</v>
      </c>
      <c r="F530" s="6">
        <f t="shared" si="205"/>
        <v>108343.43827930016</v>
      </c>
      <c r="G530" s="6">
        <f t="shared" si="206"/>
        <v>6203371.6814213675</v>
      </c>
      <c r="H530" s="33">
        <f t="shared" si="221"/>
        <v>4.4134465280438358E-3</v>
      </c>
      <c r="I530" s="33">
        <f t="shared" si="222"/>
        <v>1.2416517430809283E-3</v>
      </c>
      <c r="J530" s="6">
        <f t="shared" si="223"/>
        <v>924.59300331941074</v>
      </c>
      <c r="K530" s="38">
        <f>IF(J530&lt;$B$10*(A529^$K$49*(MAX(K$58:K529)-A529))^(1/(1+$K$49))*($K$49^(1/(1+$K$49))),IF(J530/A530&gt;D$10,IF(MAX(J$58:J529)&lt;0.99*$B$10*(A529^$K$49*(K529-A529))^(1/(1+$K$49))*($K$49^(1/(1+$K$49))),MAX(K$58:K529),((J530/$B$10)^(1+$K$49)/(A530^($K$49)*$K$49))+A530),MAX(K$58:K529)),((J530/$B$10)^(1+$K$49)/(A530^($K$49)*$K$49))+A530)</f>
        <v>1383.5645310342122</v>
      </c>
      <c r="L530" s="33">
        <f>IF(K530&lt;K529,AE529*(MAX(Z$58:Z529)-J529/A529)/(J529/A529/D$10-1)/(1+1*(MAX(Z$58:Z529)-J529/A529)/(J529/A529/D$10-1))+B$3-B$4,AE529*(J530/A530/B$10)/(C$27+J530/A530/B$10))</f>
        <v>-6.3180388693427555E-2</v>
      </c>
      <c r="M530" s="45">
        <f t="shared" si="224"/>
        <v>-2.2304446473385611E-2</v>
      </c>
      <c r="N530" s="46">
        <f t="shared" si="225"/>
        <v>1.5897795468080306E-2</v>
      </c>
      <c r="O530" s="37"/>
      <c r="P530" s="37">
        <f t="shared" si="226"/>
        <v>5.1818490154336679E-3</v>
      </c>
      <c r="Q530" s="47">
        <f t="shared" si="207"/>
        <v>-6.4066510053053041E-3</v>
      </c>
      <c r="R530" s="6">
        <f t="shared" si="227"/>
        <v>1.614976204814961</v>
      </c>
      <c r="S530" s="6">
        <f t="shared" si="208"/>
        <v>1.5989026262498514</v>
      </c>
      <c r="T530" s="6">
        <f t="shared" si="228"/>
        <v>-1.2047622321881501E-3</v>
      </c>
      <c r="U530" s="48">
        <f t="shared" si="229"/>
        <v>5.5526498817517665E-2</v>
      </c>
      <c r="V530" s="6">
        <f t="shared" si="230"/>
        <v>5.8882794703876522E-2</v>
      </c>
      <c r="W530" s="6">
        <f t="shared" si="231"/>
        <v>5.8481207293147139E-2</v>
      </c>
      <c r="X530" s="30">
        <f t="shared" si="209"/>
        <v>1234.6042705735354</v>
      </c>
      <c r="Y530">
        <f t="shared" si="210"/>
        <v>924.59300331941074</v>
      </c>
      <c r="Z530" s="49">
        <f t="shared" si="211"/>
        <v>1.2994347702738178</v>
      </c>
      <c r="AA530" s="46">
        <f t="shared" si="212"/>
        <v>1.6431419117563639</v>
      </c>
      <c r="AB530" s="46">
        <f t="shared" si="213"/>
        <v>-2.8165706941402968E-2</v>
      </c>
      <c r="AC530" s="51">
        <f>IF(R$58&gt;=AA$58,B$10,IF(K530&lt;K529,(Z530-D$10)*(1+1.25*(D$10-Z530)/MAX(Z$58:Z530)*B$10)+D$10,B$10))</f>
        <v>1.3370827491589099</v>
      </c>
      <c r="AD530" s="36">
        <f t="shared" si="214"/>
        <v>1.0385419225037889</v>
      </c>
      <c r="AE530" s="50">
        <f t="shared" si="215"/>
        <v>-0.45719257437470578</v>
      </c>
      <c r="AF530" s="46">
        <f t="shared" si="216"/>
        <v>5.8481207293147139E-2</v>
      </c>
      <c r="AG530" s="50">
        <f t="shared" si="217"/>
        <v>1234.6042705735354</v>
      </c>
      <c r="AH530" s="6">
        <f t="shared" si="218"/>
        <v>-1.2047622321881501E-3</v>
      </c>
    </row>
    <row r="531" spans="1:34">
      <c r="A531" s="6">
        <f>IF(J530/A530&lt;=0.99*$B$10,IF(A530&gt;A529,IF(D$5&gt;0,$A530+($D$7-$D$3)/401,IF(J530/A530&gt;1.01*D$10,A530-($D$7-$D$3)/401,A530)),IF(D$5&lt;0,$A530+($D$7-$D$3)/401,IF(J530/A530&gt;1.01*D$10,A530-($D$7-$D$3)/401,A530))),IF(K530&gt;$B$6,IF(B$10&gt;D$10,IF(J530/A530&gt;1.01*D$10,A530-($D$7-$D$3)/401,A530),A530),IF(MAX(J$58:J530)&lt;0.99*$B$10*(A530^$K$49*(K530-A530))^(1/(1+$K$49))*($K$49^(1/(1+$K$49))),$A530+($D$7-$D$3)/401,IF(J530/A530&gt;1.01*$D$10,$A530-($D$7-$D$3)/401,A530))))</f>
        <v>712.40757481295725</v>
      </c>
      <c r="B531" s="6">
        <f t="shared" si="203"/>
        <v>1237.2227244388719</v>
      </c>
      <c r="C531" s="6">
        <f t="shared" si="219"/>
        <v>0.56388371599523357</v>
      </c>
      <c r="D531" s="6">
        <f t="shared" si="220"/>
        <v>18173.083665731305</v>
      </c>
      <c r="E531" s="33">
        <f t="shared" si="204"/>
        <v>1.7915620277298833E-2</v>
      </c>
      <c r="F531" s="6">
        <f t="shared" si="205"/>
        <v>108476.25840290418</v>
      </c>
      <c r="G531" s="6">
        <f t="shared" si="206"/>
        <v>6210043.5018702457</v>
      </c>
      <c r="H531" s="33">
        <f t="shared" si="221"/>
        <v>4.418609963993422E-3</v>
      </c>
      <c r="I531" s="33">
        <f t="shared" si="222"/>
        <v>1.2445615567793793E-3</v>
      </c>
      <c r="J531" s="6">
        <f t="shared" si="223"/>
        <v>926.27127653175012</v>
      </c>
      <c r="K531" s="38">
        <f>IF(J531&lt;$B$10*(A530^$K$49*(MAX(K$58:K530)-A530))^(1/(1+$K$49))*($K$49^(1/(1+$K$49))),IF(J531/A531&gt;D$10,IF(MAX(J$58:J530)&lt;0.99*$B$10*(A530^$K$49*(K530-A530))^(1/(1+$K$49))*($K$49^(1/(1+$K$49))),MAX(K$58:K530),((J531/$B$10)^(1+$K$49)/(A531^($K$49)*$K$49))+A531),MAX(K$58:K530)),((J531/$B$10)^(1+$K$49)/(A531^($K$49)*$K$49))+A531)</f>
        <v>1386.0528901385626</v>
      </c>
      <c r="L531" s="33">
        <f>IF(K531&lt;K530,AE530*(MAX(Z$58:Z530)-J530/A530)/(J530/A530/D$10-1)/(1+1*(MAX(Z$58:Z530)-J530/A530)/(J530/A530/D$10-1))+B$3-B$4,AE530*(J531/A531/B$10)/(C$27+J531/A531/B$10))</f>
        <v>-6.3762796999797547E-2</v>
      </c>
      <c r="M531" s="45">
        <f t="shared" si="224"/>
        <v>-2.2419021674437101E-2</v>
      </c>
      <c r="N531" s="46">
        <f t="shared" si="225"/>
        <v>1.5916483200535632E-2</v>
      </c>
      <c r="O531" s="37"/>
      <c r="P531" s="37">
        <f t="shared" si="226"/>
        <v>5.1892045207995747E-3</v>
      </c>
      <c r="Q531" s="47">
        <f t="shared" si="207"/>
        <v>-6.5025384739014688E-3</v>
      </c>
      <c r="R531" s="6">
        <f t="shared" si="227"/>
        <v>1.6151191818289434</v>
      </c>
      <c r="S531" s="6">
        <f t="shared" si="208"/>
        <v>1.5990418662862902</v>
      </c>
      <c r="T531" s="6">
        <f t="shared" si="228"/>
        <v>-1.291846982787014E-3</v>
      </c>
      <c r="U531" s="48">
        <f t="shared" si="229"/>
        <v>5.602607203170705E-2</v>
      </c>
      <c r="V531" s="6">
        <f t="shared" si="230"/>
        <v>5.9378540032030018E-2</v>
      </c>
      <c r="W531" s="6">
        <f t="shared" si="231"/>
        <v>5.8947924371101017E-2</v>
      </c>
      <c r="X531" s="30">
        <f t="shared" si="209"/>
        <v>1237.2227244388719</v>
      </c>
      <c r="Y531">
        <f t="shared" si="210"/>
        <v>926.27127653175012</v>
      </c>
      <c r="Z531" s="49">
        <f t="shared" si="211"/>
        <v>1.3001985229802515</v>
      </c>
      <c r="AA531" s="46">
        <f t="shared" si="212"/>
        <v>1.643108876637307</v>
      </c>
      <c r="AB531" s="46">
        <f t="shared" si="213"/>
        <v>-2.7989694808363552E-2</v>
      </c>
      <c r="AC531" s="51">
        <f>IF(R$58&gt;=AA$58,B$10,IF(K531&lt;K530,(Z531-D$10)*(1+1.25*(D$10-Z531)/MAX(Z$58:Z531)*B$10)+D$10,B$10))</f>
        <v>1.3370827491589099</v>
      </c>
      <c r="AD531" s="36">
        <f t="shared" si="214"/>
        <v>1.0379548332864956</v>
      </c>
      <c r="AE531" s="50">
        <f t="shared" si="215"/>
        <v>-0.46121626448692871</v>
      </c>
      <c r="AF531" s="46">
        <f t="shared" si="216"/>
        <v>5.8947924371101017E-2</v>
      </c>
      <c r="AG531" s="50">
        <f t="shared" si="217"/>
        <v>1237.2227244388719</v>
      </c>
      <c r="AH531" s="6">
        <f t="shared" si="218"/>
        <v>-1.291846982787014E-3</v>
      </c>
    </row>
    <row r="532" spans="1:34">
      <c r="A532" s="6">
        <f>IF(J531/A531&lt;=0.99*$B$10,IF(A531&gt;A530,IF(D$5&gt;0,$A531+($D$7-$D$3)/401,IF(J531/A531&gt;1.01*D$10,A531-($D$7-$D$3)/401,A531)),IF(D$5&lt;0,$A531+($D$7-$D$3)/401,IF(J531/A531&gt;1.01*D$10,A531-($D$7-$D$3)/401,A531))),IF(K531&gt;$B$6,IF(B$10&gt;D$10,IF(J531/A531&gt;1.01*D$10,A531-($D$7-$D$3)/401,A531),A531),IF(MAX(J$58:J531)&lt;0.99*$B$10*(A531^$K$49*(K531-A531))^(1/(1+$K$49))*($K$49^(1/(1+$K$49))),$A531+($D$7-$D$3)/401,IF(J531/A531&gt;1.01*$D$10,$A531-($D$7-$D$3)/401,A531))))</f>
        <v>713.28039276806942</v>
      </c>
      <c r="B532" s="6">
        <f t="shared" si="203"/>
        <v>1239.8411783042084</v>
      </c>
      <c r="C532" s="6">
        <f t="shared" si="219"/>
        <v>0.5642240919575634</v>
      </c>
      <c r="D532" s="6">
        <f t="shared" si="220"/>
        <v>18227.252862514539</v>
      </c>
      <c r="E532" s="33">
        <f t="shared" si="204"/>
        <v>1.7914044258203695E-2</v>
      </c>
      <c r="F532" s="6">
        <f t="shared" si="205"/>
        <v>108609.07852650821</v>
      </c>
      <c r="G532" s="6">
        <f t="shared" si="206"/>
        <v>6216715.322319123</v>
      </c>
      <c r="H532" s="33">
        <f t="shared" si="221"/>
        <v>4.4237663681010236E-3</v>
      </c>
      <c r="I532" s="33">
        <f t="shared" si="222"/>
        <v>1.2474691690887467E-3</v>
      </c>
      <c r="J532" s="6">
        <f t="shared" si="223"/>
        <v>927.94931880496813</v>
      </c>
      <c r="K532" s="38">
        <f>IF(J532&lt;$B$10*(A531^$K$49*(MAX(K$58:K531)-A531))^(1/(1+$K$49))*($K$49^(1/(1+$K$49))),IF(J532/A532&gt;D$10,IF(MAX(J$58:J531)&lt;0.99*$B$10*(A531^$K$49*(K531-A531))^(1/(1+$K$49))*($K$49^(1/(1+$K$49))),MAX(K$58:K531),((J532/$B$10)^(1+$K$49)/(A532^($K$49)*$K$49))+A532),MAX(K$58:K531)),((J532/$B$10)^(1+$K$49)/(A532^($K$49)*$K$49))+A532)</f>
        <v>1388.5413768872706</v>
      </c>
      <c r="L532" s="33">
        <f>IF(K532&lt;K531,AE531*(MAX(Z$58:Z531)-J531/A531)/(J531/A531/D$10-1)/(1+1*(MAX(Z$58:Z531)-J531/A531)/(J531/A531/D$10-1))+B$3-B$4,AE531*(J532/A532/B$10)/(C$27+J532/A532/B$10))</f>
        <v>-6.4356383774074488E-2</v>
      </c>
      <c r="M532" s="45">
        <f t="shared" si="224"/>
        <v>-2.2534461982319107E-2</v>
      </c>
      <c r="N532" s="46">
        <f t="shared" si="225"/>
        <v>1.5935138369324909E-2</v>
      </c>
      <c r="O532" s="37"/>
      <c r="P532" s="37">
        <f t="shared" si="226"/>
        <v>5.1965510199631446E-3</v>
      </c>
      <c r="Q532" s="47">
        <f t="shared" si="207"/>
        <v>-6.5993236129941978E-3</v>
      </c>
      <c r="R532" s="6">
        <f t="shared" si="227"/>
        <v>1.6152636358918897</v>
      </c>
      <c r="S532" s="6">
        <f t="shared" si="208"/>
        <v>1.5991825447661949</v>
      </c>
      <c r="T532" s="6">
        <f t="shared" si="228"/>
        <v>-1.3798237161488818E-3</v>
      </c>
      <c r="U532" s="48">
        <f t="shared" si="229"/>
        <v>5.6535439854702482E-2</v>
      </c>
      <c r="V532" s="6">
        <f t="shared" si="230"/>
        <v>5.9883898330134855E-2</v>
      </c>
      <c r="W532" s="6">
        <f t="shared" si="231"/>
        <v>5.942395709141856E-2</v>
      </c>
      <c r="X532" s="30">
        <f t="shared" si="209"/>
        <v>1239.8411783042084</v>
      </c>
      <c r="Y532">
        <f t="shared" si="210"/>
        <v>927.94931880496813</v>
      </c>
      <c r="Z532" s="49">
        <f t="shared" si="211"/>
        <v>1.3009600827576659</v>
      </c>
      <c r="AA532" s="46">
        <f t="shared" si="212"/>
        <v>1.643075882629953</v>
      </c>
      <c r="AB532" s="46">
        <f t="shared" si="213"/>
        <v>-2.7812246738063262E-2</v>
      </c>
      <c r="AC532" s="51">
        <f>IF(R$58&gt;=AA$58,B$10,IF(K532&lt;K531,(Z532-D$10)*(1+1.25*(D$10-Z532)/MAX(Z$58:Z532)*B$10)+D$10,B$10))</f>
        <v>1.3370827491589099</v>
      </c>
      <c r="AD532" s="36">
        <f t="shared" si="214"/>
        <v>1.037369753806487</v>
      </c>
      <c r="AE532" s="50">
        <f t="shared" si="215"/>
        <v>-0.4653194351699233</v>
      </c>
      <c r="AF532" s="46">
        <f t="shared" si="216"/>
        <v>5.942395709141856E-2</v>
      </c>
      <c r="AG532" s="50">
        <f t="shared" si="217"/>
        <v>1239.8411783042084</v>
      </c>
      <c r="AH532" s="6">
        <f t="shared" si="218"/>
        <v>-1.3798237161488818E-3</v>
      </c>
    </row>
    <row r="533" spans="1:34">
      <c r="A533" s="6">
        <f>IF(J532/A532&lt;=0.99*$B$10,IF(A532&gt;A531,IF(D$5&gt;0,$A532+($D$7-$D$3)/401,IF(J532/A532&gt;1.01*D$10,A532-($D$7-$D$3)/401,A532)),IF(D$5&lt;0,$A532+($D$7-$D$3)/401,IF(J532/A532&gt;1.01*D$10,A532-($D$7-$D$3)/401,A532))),IF(K532&gt;$B$6,IF(B$10&gt;D$10,IF(J532/A532&gt;1.01*D$10,A532-($D$7-$D$3)/401,A532),A532),IF(MAX(J$58:J532)&lt;0.99*$B$10*(A532^$K$49*(K532-A532))^(1/(1+$K$49))*($K$49^(1/(1+$K$49))),$A532+($D$7-$D$3)/401,IF(J532/A532&gt;1.01*$D$10,$A532-($D$7-$D$3)/401,A532))))</f>
        <v>714.15321072318159</v>
      </c>
      <c r="B533" s="6">
        <f t="shared" si="203"/>
        <v>1242.4596321695449</v>
      </c>
      <c r="C533" s="6">
        <f t="shared" si="219"/>
        <v>0.56456326624198683</v>
      </c>
      <c r="D533" s="6">
        <f t="shared" si="220"/>
        <v>18281.439235724029</v>
      </c>
      <c r="E533" s="33">
        <f t="shared" si="204"/>
        <v>1.7912452091677862E-2</v>
      </c>
      <c r="F533" s="6">
        <f t="shared" si="205"/>
        <v>108741.89865011223</v>
      </c>
      <c r="G533" s="6">
        <f t="shared" si="206"/>
        <v>6223387.1427680003</v>
      </c>
      <c r="H533" s="33">
        <f t="shared" si="221"/>
        <v>4.4289157632839042E-3</v>
      </c>
      <c r="I533" s="33">
        <f t="shared" si="222"/>
        <v>1.250374581909938E-3</v>
      </c>
      <c r="J533" s="6">
        <f t="shared" si="223"/>
        <v>929.62713200231269</v>
      </c>
      <c r="K533" s="38">
        <f>IF(J533&lt;$B$10*(A532^$K$49*(MAX(K$58:K532)-A532))^(1/(1+$K$49))*($K$49^(1/(1+$K$49))),IF(J533/A533&gt;D$10,IF(MAX(J$58:J532)&lt;0.99*$B$10*(A532^$K$49*(K532-A532))^(1/(1+$K$49))*($K$49^(1/(1+$K$49))),MAX(K$58:K532),((J533/$B$10)^(1+$K$49)/(A533^($K$49)*$K$49))+A533),MAX(K$58:K532)),((J533/$B$10)^(1+$K$49)/(A533^($K$49)*$K$49))+A533)</f>
        <v>1391.0299917045077</v>
      </c>
      <c r="L533" s="33">
        <f>IF(K533&lt;K532,AE532*(MAX(Z$58:Z532)-J532/A532)/(J532/A532/D$10-1)/(1+1*(MAX(Z$58:Z532)-J532/A532)/(J532/A532/D$10-1))+B$3-B$4,AE532*(J533/A533/B$10)/(C$27+J533/A533/B$10))</f>
        <v>-6.4961533163268817E-2</v>
      </c>
      <c r="M533" s="45">
        <f t="shared" si="224"/>
        <v>-2.2650785121783916E-2</v>
      </c>
      <c r="N533" s="46">
        <f t="shared" si="225"/>
        <v>1.5953761092520089E-2</v>
      </c>
      <c r="O533" s="37"/>
      <c r="P533" s="37">
        <f t="shared" si="226"/>
        <v>5.2038885349520933E-3</v>
      </c>
      <c r="Q533" s="47">
        <f t="shared" si="207"/>
        <v>-6.6970240292638268E-3</v>
      </c>
      <c r="R533" s="6">
        <f t="shared" si="227"/>
        <v>1.615409595800362</v>
      </c>
      <c r="S533" s="6">
        <f t="shared" si="208"/>
        <v>1.5993246897334747</v>
      </c>
      <c r="T533" s="6">
        <f t="shared" si="228"/>
        <v>-1.4687097334112854E-3</v>
      </c>
      <c r="U533" s="48">
        <f t="shared" si="229"/>
        <v>5.7054994333592936E-2</v>
      </c>
      <c r="V533" s="6">
        <f t="shared" si="230"/>
        <v>6.039925468347946E-2</v>
      </c>
      <c r="W533" s="6">
        <f t="shared" si="231"/>
        <v>5.9909684772342361E-2</v>
      </c>
      <c r="X533" s="30">
        <f t="shared" si="209"/>
        <v>1242.4596321695449</v>
      </c>
      <c r="Y533">
        <f t="shared" si="210"/>
        <v>929.62713200231269</v>
      </c>
      <c r="Z533" s="49">
        <f t="shared" si="211"/>
        <v>1.3017194602555007</v>
      </c>
      <c r="AA533" s="46">
        <f t="shared" si="212"/>
        <v>1.6430429296329252</v>
      </c>
      <c r="AB533" s="46">
        <f t="shared" si="213"/>
        <v>-2.7633333832563167E-2</v>
      </c>
      <c r="AC533" s="51">
        <f>IF(R$58&gt;=AA$58,B$10,IF(K533&lt;K532,(Z533-D$10)*(1+1.25*(D$10-Z533)/MAX(Z$58:Z533)*B$10)+D$10,B$10))</f>
        <v>1.3370827491589099</v>
      </c>
      <c r="AD533" s="36">
        <f t="shared" si="214"/>
        <v>1.0367866731259212</v>
      </c>
      <c r="AE533" s="50">
        <f t="shared" si="215"/>
        <v>-0.46950486765121335</v>
      </c>
      <c r="AF533" s="46">
        <f t="shared" si="216"/>
        <v>5.9909684772342361E-2</v>
      </c>
      <c r="AG533" s="50">
        <f t="shared" si="217"/>
        <v>1242.4596321695449</v>
      </c>
      <c r="AH533" s="6">
        <f t="shared" si="218"/>
        <v>-1.4687097334112854E-3</v>
      </c>
    </row>
    <row r="534" spans="1:34">
      <c r="A534" s="6">
        <f>IF(J533/A533&lt;=0.99*$B$10,IF(A533&gt;A532,IF(D$5&gt;0,$A533+($D$7-$D$3)/401,IF(J533/A533&gt;1.01*D$10,A533-($D$7-$D$3)/401,A533)),IF(D$5&lt;0,$A533+($D$7-$D$3)/401,IF(J533/A533&gt;1.01*D$10,A533-($D$7-$D$3)/401,A533))),IF(K533&gt;$B$6,IF(B$10&gt;D$10,IF(J533/A533&gt;1.01*D$10,A533-($D$7-$D$3)/401,A533),A533),IF(MAX(J$58:J533)&lt;0.99*$B$10*(A533^$K$49*(K533-A533))^(1/(1+$K$49))*($K$49^(1/(1+$K$49))),$A533+($D$7-$D$3)/401,IF(J533/A533&gt;1.01*$D$10,$A533-($D$7-$D$3)/401,A533))))</f>
        <v>715.02602867829376</v>
      </c>
      <c r="B534" s="6">
        <f t="shared" si="203"/>
        <v>1245.0780860348814</v>
      </c>
      <c r="C534" s="6">
        <f t="shared" si="219"/>
        <v>0.56490124611678993</v>
      </c>
      <c r="D534" s="6">
        <f t="shared" si="220"/>
        <v>18335.642733563574</v>
      </c>
      <c r="E534" s="33">
        <f t="shared" si="204"/>
        <v>1.7910843461108439E-2</v>
      </c>
      <c r="F534" s="6">
        <f t="shared" si="205"/>
        <v>108874.71877371626</v>
      </c>
      <c r="G534" s="6">
        <f t="shared" si="206"/>
        <v>6230058.9632168775</v>
      </c>
      <c r="H534" s="33">
        <f t="shared" si="221"/>
        <v>4.4340581723783063E-3</v>
      </c>
      <c r="I534" s="33">
        <f t="shared" si="222"/>
        <v>1.2532777971846262E-3</v>
      </c>
      <c r="J534" s="6">
        <f t="shared" si="223"/>
        <v>931.30471798799533</v>
      </c>
      <c r="K534" s="38">
        <f>IF(J534&lt;$B$10*(A533^$K$49*(MAX(K$58:K533)-A533))^(1/(1+$K$49))*($K$49^(1/(1+$K$49))),IF(J534/A534&gt;D$10,IF(MAX(J$58:J533)&lt;0.99*$B$10*(A533^$K$49*(K533-A533))^(1/(1+$K$49))*($K$49^(1/(1+$K$49))),MAX(K$58:K533),((J534/$B$10)^(1+$K$49)/(A534^($K$49)*$K$49))+A534),MAX(K$58:K533)),((J534/$B$10)^(1+$K$49)/(A534^($K$49)*$K$49))+A534)</f>
        <v>1393.5187350335896</v>
      </c>
      <c r="L534" s="33">
        <f>IF(K534&lt;K533,AE533*(MAX(Z$58:Z533)-J533/A533)/(J533/A533/D$10-1)/(1+1*(MAX(Z$58:Z533)-J533/A533)/(J533/A533/D$10-1))+B$3-B$4,AE533*(J534/A534/B$10)/(C$27+J534/A534/B$10))</f>
        <v>-6.557864823451133E-2</v>
      </c>
      <c r="M534" s="45">
        <f t="shared" si="224"/>
        <v>-2.2768009447403842E-2</v>
      </c>
      <c r="N534" s="46">
        <f t="shared" si="225"/>
        <v>1.5972351487706149E-2</v>
      </c>
      <c r="O534" s="37"/>
      <c r="P534" s="37">
        <f t="shared" si="226"/>
        <v>5.2112170877134196E-3</v>
      </c>
      <c r="Q534" s="47">
        <f t="shared" si="207"/>
        <v>-6.7956579596976929E-3</v>
      </c>
      <c r="R534" s="6">
        <f t="shared" si="227"/>
        <v>1.6155570913836024</v>
      </c>
      <c r="S534" s="6">
        <f t="shared" si="208"/>
        <v>1.5994683302377273</v>
      </c>
      <c r="T534" s="6">
        <f t="shared" si="228"/>
        <v>-1.5585229559386426E-3</v>
      </c>
      <c r="U534" s="48">
        <f t="shared" si="229"/>
        <v>5.7585151554292627E-2</v>
      </c>
      <c r="V534" s="6">
        <f t="shared" si="230"/>
        <v>6.0925017788004694E-2</v>
      </c>
      <c r="W534" s="6">
        <f t="shared" si="231"/>
        <v>6.0405510136025145E-2</v>
      </c>
      <c r="X534" s="30">
        <f t="shared" si="209"/>
        <v>1245.0780860348814</v>
      </c>
      <c r="Y534">
        <f t="shared" si="210"/>
        <v>931.30471798799533</v>
      </c>
      <c r="Z534" s="49">
        <f t="shared" si="211"/>
        <v>1.302476666072544</v>
      </c>
      <c r="AA534" s="46">
        <f t="shared" si="212"/>
        <v>1.6430100175452214</v>
      </c>
      <c r="AB534" s="46">
        <f t="shared" si="213"/>
        <v>-2.7452926161618985E-2</v>
      </c>
      <c r="AC534" s="51">
        <f>IF(R$58&gt;=AA$58,B$10,IF(K534&lt;K533,(Z534-D$10)*(1+1.25*(D$10-Z534)/MAX(Z$58:Z534)*B$10)+D$10,B$10))</f>
        <v>1.3370827491589099</v>
      </c>
      <c r="AD534" s="36">
        <f t="shared" si="214"/>
        <v>1.036205580370597</v>
      </c>
      <c r="AE534" s="50">
        <f t="shared" si="215"/>
        <v>-0.47377548233680039</v>
      </c>
      <c r="AF534" s="46">
        <f t="shared" si="216"/>
        <v>6.0405510136025145E-2</v>
      </c>
      <c r="AG534" s="50">
        <f t="shared" si="217"/>
        <v>1245.0780860348814</v>
      </c>
      <c r="AH534" s="6">
        <f t="shared" si="218"/>
        <v>-1.5585229559386426E-3</v>
      </c>
    </row>
    <row r="535" spans="1:34">
      <c r="A535" s="6">
        <f>IF(J534/A534&lt;=0.99*$B$10,IF(A534&gt;A533,IF(D$5&gt;0,$A534+($D$7-$D$3)/401,IF(J534/A534&gt;1.01*D$10,A534-($D$7-$D$3)/401,A534)),IF(D$5&lt;0,$A534+($D$7-$D$3)/401,IF(J534/A534&gt;1.01*D$10,A534-($D$7-$D$3)/401,A534))),IF(K534&gt;$B$6,IF(B$10&gt;D$10,IF(J534/A534&gt;1.01*D$10,A534-($D$7-$D$3)/401,A534),A534),IF(MAX(J$58:J534)&lt;0.99*$B$10*(A534^$K$49*(K534-A534))^(1/(1+$K$49))*($K$49^(1/(1+$K$49))),$A534+($D$7-$D$3)/401,IF(J534/A534&gt;1.01*$D$10,$A534-($D$7-$D$3)/401,A534))))</f>
        <v>715.89884663340592</v>
      </c>
      <c r="B535" s="6">
        <f t="shared" si="203"/>
        <v>1247.6965399002179</v>
      </c>
      <c r="C535" s="6">
        <f t="shared" si="219"/>
        <v>0.56523803879108614</v>
      </c>
      <c r="D535" s="6">
        <f t="shared" si="220"/>
        <v>18389.863305120012</v>
      </c>
      <c r="E535" s="33">
        <f t="shared" si="204"/>
        <v>1.7909218038379072E-2</v>
      </c>
      <c r="F535" s="6">
        <f t="shared" si="205"/>
        <v>109007.53889732028</v>
      </c>
      <c r="G535" s="6">
        <f t="shared" si="206"/>
        <v>6236730.7836657548</v>
      </c>
      <c r="H535" s="33">
        <f t="shared" si="221"/>
        <v>4.4391936181412735E-3</v>
      </c>
      <c r="I535" s="33">
        <f t="shared" si="222"/>
        <v>1.2561788168954915E-3</v>
      </c>
      <c r="J535" s="6">
        <f t="shared" si="223"/>
        <v>932.98207862765753</v>
      </c>
      <c r="K535" s="38">
        <f>IF(J535&lt;$B$10*(A534^$K$49*(MAX(K$58:K534)-A534))^(1/(1+$K$49))*($K$49^(1/(1+$K$49))),IF(J535/A535&gt;D$10,IF(MAX(J$58:J534)&lt;0.99*$B$10*(A534^$K$49*(K534-A534))^(1/(1+$K$49))*($K$49^(1/(1+$K$49))),MAX(K$58:K534),((J535/$B$10)^(1+$K$49)/(A535^($K$49)*$K$49))+A535),MAX(K$58:K534)),((J535/$B$10)^(1+$K$49)/(A535^($K$49)*$K$49))+A535)</f>
        <v>1396.0076073375467</v>
      </c>
      <c r="L535" s="33">
        <f>IF(K535&lt;K534,AE534*(MAX(Z$58:Z534)-J534/A534)/(J534/A534/D$10-1)/(1+1*(MAX(Z$58:Z534)-J534/A534)/(J534/A534/D$10-1))+B$3-B$4,AE534*(J535/A535/B$10)/(C$27+J535/A535/B$10))</f>
        <v>-6.6208152193712552E-2</v>
      </c>
      <c r="M535" s="45">
        <f t="shared" si="224"/>
        <v>-2.2886153975231489E-2</v>
      </c>
      <c r="N535" s="46">
        <f t="shared" si="225"/>
        <v>1.5990909671988539E-2</v>
      </c>
      <c r="O535" s="37"/>
      <c r="P535" s="37">
        <f t="shared" si="226"/>
        <v>5.2185367001138013E-3</v>
      </c>
      <c r="Q535" s="47">
        <f t="shared" si="207"/>
        <v>-6.8952443032429499E-3</v>
      </c>
      <c r="R535" s="6">
        <f t="shared" si="227"/>
        <v>1.6157061535554023</v>
      </c>
      <c r="S535" s="6">
        <f t="shared" si="208"/>
        <v>1.5996134963847528</v>
      </c>
      <c r="T535" s="6">
        <f t="shared" si="228"/>
        <v>-1.6492819564647467E-3</v>
      </c>
      <c r="U535" s="48">
        <f t="shared" si="229"/>
        <v>5.8126353647716511E-2</v>
      </c>
      <c r="V535" s="6">
        <f t="shared" si="230"/>
        <v>6.1461621920760164E-2</v>
      </c>
      <c r="W535" s="6">
        <f t="shared" si="231"/>
        <v>6.0911861268605247E-2</v>
      </c>
      <c r="X535" s="30">
        <f t="shared" si="209"/>
        <v>1247.6965399002179</v>
      </c>
      <c r="Y535">
        <f t="shared" si="210"/>
        <v>932.98207862765753</v>
      </c>
      <c r="Z535" s="49">
        <f t="shared" si="211"/>
        <v>1.303231710757895</v>
      </c>
      <c r="AA535" s="46">
        <f t="shared" si="212"/>
        <v>1.6429771462662102</v>
      </c>
      <c r="AB535" s="46">
        <f t="shared" si="213"/>
        <v>-2.7270992710807906E-2</v>
      </c>
      <c r="AC535" s="51">
        <f>IF(R$58&gt;=AA$58,B$10,IF(K535&lt;K534,(Z535-D$10)*(1+1.25*(D$10-Z535)/MAX(Z$58:Z535)*B$10)+D$10,B$10))</f>
        <v>1.3370827491589099</v>
      </c>
      <c r="AD535" s="36">
        <f t="shared" si="214"/>
        <v>1.0356264647290121</v>
      </c>
      <c r="AE535" s="50">
        <f t="shared" si="215"/>
        <v>-0.47813434791470366</v>
      </c>
      <c r="AF535" s="46">
        <f t="shared" si="216"/>
        <v>6.0911861268605247E-2</v>
      </c>
      <c r="AG535" s="50">
        <f t="shared" si="217"/>
        <v>1247.6965399002179</v>
      </c>
      <c r="AH535" s="6">
        <f t="shared" si="218"/>
        <v>-1.6492819564647467E-3</v>
      </c>
    </row>
    <row r="536" spans="1:34">
      <c r="A536" s="6">
        <f>IF(J535/A535&lt;=0.99*$B$10,IF(A535&gt;A534,IF(D$5&gt;0,$A535+($D$7-$D$3)/401,IF(J535/A535&gt;1.01*D$10,A535-($D$7-$D$3)/401,A535)),IF(D$5&lt;0,$A535+($D$7-$D$3)/401,IF(J535/A535&gt;1.01*D$10,A535-($D$7-$D$3)/401,A535))),IF(K535&gt;$B$6,IF(B$10&gt;D$10,IF(J535/A535&gt;1.01*D$10,A535-($D$7-$D$3)/401,A535),A535),IF(MAX(J$58:J535)&lt;0.99*$B$10*(A535^$K$49*(K535-A535))^(1/(1+$K$49))*($K$49^(1/(1+$K$49))),$A535+($D$7-$D$3)/401,IF(J535/A535&gt;1.01*$D$10,$A535-($D$7-$D$3)/401,A535))))</f>
        <v>716.77166458851809</v>
      </c>
      <c r="B536" s="6">
        <f t="shared" si="203"/>
        <v>1250.3149937655544</v>
      </c>
      <c r="C536" s="6">
        <f t="shared" si="219"/>
        <v>0.56557365141539906</v>
      </c>
      <c r="D536" s="6">
        <f t="shared" si="220"/>
        <v>18444.100900371694</v>
      </c>
      <c r="E536" s="33">
        <f t="shared" si="204"/>
        <v>1.7907575483284102E-2</v>
      </c>
      <c r="F536" s="6">
        <f t="shared" si="205"/>
        <v>109140.35902092431</v>
      </c>
      <c r="G536" s="6">
        <f t="shared" si="206"/>
        <v>6243402.6041146331</v>
      </c>
      <c r="H536" s="33">
        <f t="shared" si="221"/>
        <v>4.4443221232525164E-3</v>
      </c>
      <c r="I536" s="33">
        <f t="shared" si="222"/>
        <v>1.2590776430665004E-3</v>
      </c>
      <c r="J536" s="6">
        <f t="shared" si="223"/>
        <v>934.65921578885423</v>
      </c>
      <c r="K536" s="38">
        <f>IF(J536&lt;$B$10*(A535^$K$49*(MAX(K$58:K535)-A535))^(1/(1+$K$49))*($K$49^(1/(1+$K$49))),IF(J536/A536&gt;D$10,IF(MAX(J$58:J535)&lt;0.99*$B$10*(A535^$K$49*(K535-A535))^(1/(1+$K$49))*($K$49^(1/(1+$K$49))),MAX(K$58:K535),((J536/$B$10)^(1+$K$49)/(A536^($K$49)*$K$49))+A536),MAX(K$58:K535)),((J536/$B$10)^(1+$K$49)/(A536^($K$49)*$K$49))+A536)</f>
        <v>1398.4966090997216</v>
      </c>
      <c r="L536" s="33">
        <f>IF(K536&lt;K535,AE535*(MAX(Z$58:Z535)-J535/A535)/(J535/A535/D$10-1)/(1+1*(MAX(Z$58:Z535)-J535/A535)/(J535/A535/D$10-1))+B$3-B$4,AE535*(J536/A536/B$10)/(C$27+J536/A536/B$10))</f>
        <v>-6.685048970165737E-2</v>
      </c>
      <c r="M536" s="45">
        <f t="shared" si="224"/>
        <v>-2.3005238416536653E-2</v>
      </c>
      <c r="N536" s="46">
        <f t="shared" si="225"/>
        <v>1.6009435762000757E-2</v>
      </c>
      <c r="O536" s="37"/>
      <c r="P536" s="37">
        <f t="shared" si="226"/>
        <v>5.2258473939399853E-3</v>
      </c>
      <c r="Q536" s="47">
        <f t="shared" si="207"/>
        <v>-6.9958026545358966E-3</v>
      </c>
      <c r="R536" s="6">
        <f t="shared" si="227"/>
        <v>1.6158568143693759</v>
      </c>
      <c r="S536" s="6">
        <f t="shared" si="208"/>
        <v>1.5997602193903835</v>
      </c>
      <c r="T536" s="6">
        <f t="shared" si="228"/>
        <v>-1.7410059922785747E-3</v>
      </c>
      <c r="U536" s="48">
        <f t="shared" si="229"/>
        <v>5.8679071009702835E-2</v>
      </c>
      <c r="V536" s="6">
        <f t="shared" si="230"/>
        <v>6.2009529120302019E-2</v>
      </c>
      <c r="W536" s="6">
        <f t="shared" si="231"/>
        <v>6.1429193789542494E-2</v>
      </c>
      <c r="X536" s="30">
        <f t="shared" si="209"/>
        <v>1250.3149937655544</v>
      </c>
      <c r="Y536">
        <f t="shared" si="210"/>
        <v>934.65921578885423</v>
      </c>
      <c r="Z536" s="49">
        <f t="shared" si="211"/>
        <v>1.3039846048119388</v>
      </c>
      <c r="AA536" s="46">
        <f t="shared" si="212"/>
        <v>1.6429443156956309</v>
      </c>
      <c r="AB536" s="46">
        <f t="shared" si="213"/>
        <v>-2.7087501326255037E-2</v>
      </c>
      <c r="AC536" s="51">
        <f>IF(R$58&gt;=AA$58,B$10,IF(K536&lt;K535,(Z536-D$10)*(1+1.25*(D$10-Z536)/MAX(Z$58:Z536)*B$10)+D$10,B$10))</f>
        <v>1.3370827491589099</v>
      </c>
      <c r="AD536" s="36">
        <f t="shared" si="214"/>
        <v>1.0350493154514113</v>
      </c>
      <c r="AE536" s="50">
        <f t="shared" si="215"/>
        <v>-0.4825846911977254</v>
      </c>
      <c r="AF536" s="46">
        <f t="shared" si="216"/>
        <v>6.1429193789542494E-2</v>
      </c>
      <c r="AG536" s="50">
        <f t="shared" si="217"/>
        <v>1250.3149937655544</v>
      </c>
      <c r="AH536" s="6">
        <f t="shared" si="218"/>
        <v>-1.7410059922785747E-3</v>
      </c>
    </row>
    <row r="537" spans="1:34">
      <c r="A537" s="6">
        <f>IF(J536/A536&lt;=0.99*$B$10,IF(A536&gt;A535,IF(D$5&gt;0,$A536+($D$7-$D$3)/401,IF(J536/A536&gt;1.01*D$10,A536-($D$7-$D$3)/401,A536)),IF(D$5&lt;0,$A536+($D$7-$D$3)/401,IF(J536/A536&gt;1.01*D$10,A536-($D$7-$D$3)/401,A536))),IF(K536&gt;$B$6,IF(B$10&gt;D$10,IF(J536/A536&gt;1.01*D$10,A536-($D$7-$D$3)/401,A536),A536),IF(MAX(J$58:J536)&lt;0.99*$B$10*(A536^$K$49*(K536-A536))^(1/(1+$K$49))*($K$49^(1/(1+$K$49))),$A536+($D$7-$D$3)/401,IF(J536/A536&gt;1.01*$D$10,$A536-($D$7-$D$3)/401,A536))))</f>
        <v>717.64448254363026</v>
      </c>
      <c r="B537" s="6">
        <f t="shared" si="203"/>
        <v>1252.9334476308909</v>
      </c>
      <c r="C537" s="6">
        <f t="shared" si="219"/>
        <v>0.56590809108223938</v>
      </c>
      <c r="D537" s="6">
        <f t="shared" si="220"/>
        <v>18498.355470197715</v>
      </c>
      <c r="E537" s="33">
        <f t="shared" si="204"/>
        <v>1.7905915442903736E-2</v>
      </c>
      <c r="F537" s="6">
        <f t="shared" si="205"/>
        <v>109273.17914452833</v>
      </c>
      <c r="G537" s="6">
        <f t="shared" si="206"/>
        <v>6250074.4245635085</v>
      </c>
      <c r="H537" s="33">
        <f t="shared" si="221"/>
        <v>4.4494437103163257E-3</v>
      </c>
      <c r="I537" s="33">
        <f t="shared" si="222"/>
        <v>1.261974277763221E-3</v>
      </c>
      <c r="J537" s="6">
        <f t="shared" si="223"/>
        <v>936.33613134155746</v>
      </c>
      <c r="K537" s="38">
        <f>IF(J537&lt;$B$10*(A536^$K$49*(MAX(K$58:K536)-A536))^(1/(1+$K$49))*($K$49^(1/(1+$K$49))),IF(J537/A537&gt;D$10,IF(MAX(J$58:J536)&lt;0.99*$B$10*(A536^$K$49*(K536-A536))^(1/(1+$K$49))*($K$49^(1/(1+$K$49))),MAX(K$58:K536),((J537/$B$10)^(1+$K$49)/(A537^($K$49)*$K$49))+A537),MAX(K$58:K536)),((J537/$B$10)^(1+$K$49)/(A537^($K$49)*$K$49))+A537)</f>
        <v>1400.9857408243975</v>
      </c>
      <c r="L537" s="33">
        <f>IF(K537&lt;K536,AE536*(MAX(Z$58:Z536)-J536/A536)/(J536/A536/D$10-1)/(1+1*(MAX(Z$58:Z536)-J536/A536)/(J536/A536/D$10-1))+B$3-B$4,AE536*(J537/A537/B$10)/(C$27+J537/A537/B$10))</f>
        <v>-6.7506128296908288E-2</v>
      </c>
      <c r="M537" s="45">
        <f t="shared" si="224"/>
        <v>-2.3125283213788851E-2</v>
      </c>
      <c r="N537" s="46">
        <f t="shared" si="225"/>
        <v>1.6027929873912074E-2</v>
      </c>
      <c r="O537" s="37"/>
      <c r="P537" s="37">
        <f t="shared" si="226"/>
        <v>5.2331491908991778E-3</v>
      </c>
      <c r="Q537" s="47">
        <f t="shared" si="207"/>
        <v>-7.0973533398767767E-3</v>
      </c>
      <c r="R537" s="6">
        <f t="shared" si="227"/>
        <v>1.6160091070779141</v>
      </c>
      <c r="S537" s="6">
        <f t="shared" si="208"/>
        <v>1.5999085316378951</v>
      </c>
      <c r="T537" s="6">
        <f t="shared" si="228"/>
        <v>-1.8337150406184432E-3</v>
      </c>
      <c r="U537" s="48">
        <f t="shared" si="229"/>
        <v>5.9243804762606704E-2</v>
      </c>
      <c r="V537" s="6">
        <f t="shared" si="230"/>
        <v>6.2569231604459152E-2</v>
      </c>
      <c r="W537" s="6">
        <f t="shared" si="231"/>
        <v>6.1957993257586337E-2</v>
      </c>
      <c r="X537" s="30">
        <f t="shared" si="209"/>
        <v>1252.9334476308909</v>
      </c>
      <c r="Y537">
        <f t="shared" si="210"/>
        <v>936.33613134155746</v>
      </c>
      <c r="Z537" s="49">
        <f t="shared" si="211"/>
        <v>1.3047353586873449</v>
      </c>
      <c r="AA537" s="46">
        <f t="shared" si="212"/>
        <v>1.6429115257335907</v>
      </c>
      <c r="AB537" s="46">
        <f t="shared" si="213"/>
        <v>-2.6902418655676552E-2</v>
      </c>
      <c r="AC537" s="51">
        <f>IF(R$58&gt;=AA$58,B$10,IF(K537&lt;K536,(Z537-D$10)*(1+1.25*(D$10-Z537)/MAX(Z$58:Z537)*B$10)+D$10,B$10))</f>
        <v>1.3370827491589099</v>
      </c>
      <c r="AD537" s="36">
        <f t="shared" si="214"/>
        <v>1.0344741218488227</v>
      </c>
      <c r="AE537" s="50">
        <f t="shared" si="215"/>
        <v>-0.48712990777731152</v>
      </c>
      <c r="AF537" s="46">
        <f t="shared" si="216"/>
        <v>6.1957993257586337E-2</v>
      </c>
      <c r="AG537" s="50">
        <f t="shared" si="217"/>
        <v>1252.9334476308909</v>
      </c>
      <c r="AH537" s="6">
        <f t="shared" si="218"/>
        <v>-1.8337150406184432E-3</v>
      </c>
    </row>
    <row r="538" spans="1:34">
      <c r="A538" s="6">
        <f>IF(J537/A537&lt;=0.99*$B$10,IF(A537&gt;A536,IF(D$5&gt;0,$A537+($D$7-$D$3)/401,IF(J537/A537&gt;1.01*D$10,A537-($D$7-$D$3)/401,A537)),IF(D$5&lt;0,$A537+($D$7-$D$3)/401,IF(J537/A537&gt;1.01*D$10,A537-($D$7-$D$3)/401,A537))),IF(K537&gt;$B$6,IF(B$10&gt;D$10,IF(J537/A537&gt;1.01*D$10,A537-($D$7-$D$3)/401,A537),A537),IF(MAX(J$58:J537)&lt;0.99*$B$10*(A537^$K$49*(K537-A537))^(1/(1+$K$49))*($K$49^(1/(1+$K$49))),$A537+($D$7-$D$3)/401,IF(J537/A537&gt;1.01*$D$10,$A537-($D$7-$D$3)/401,A537))))</f>
        <v>718.51730049874243</v>
      </c>
      <c r="B538" s="6">
        <f t="shared" si="203"/>
        <v>1255.5519014962274</v>
      </c>
      <c r="C538" s="6">
        <f t="shared" si="219"/>
        <v>0.56624136482667409</v>
      </c>
      <c r="D538" s="6">
        <f t="shared" si="220"/>
        <v>18552.626966387852</v>
      </c>
      <c r="E538" s="33">
        <f t="shared" si="204"/>
        <v>1.7904237550936977E-2</v>
      </c>
      <c r="F538" s="6">
        <f t="shared" si="205"/>
        <v>109405.99926813236</v>
      </c>
      <c r="G538" s="6">
        <f t="shared" si="206"/>
        <v>6256746.2450123867</v>
      </c>
      <c r="H538" s="33">
        <f t="shared" si="221"/>
        <v>4.4545584018635329E-3</v>
      </c>
      <c r="I538" s="33">
        <f t="shared" si="222"/>
        <v>1.2648687230931753E-3</v>
      </c>
      <c r="J538" s="6">
        <f t="shared" si="223"/>
        <v>938.01282715867842</v>
      </c>
      <c r="K538" s="38">
        <f>IF(J538&lt;$B$10*(A537^$K$49*(MAX(K$58:K537)-A537))^(1/(1+$K$49))*($K$49^(1/(1+$K$49))),IF(J538/A538&gt;D$10,IF(MAX(J$58:J537)&lt;0.99*$B$10*(A537^$K$49*(K537-A537))^(1/(1+$K$49))*($K$49^(1/(1+$K$49))),MAX(K$58:K537),((J538/$B$10)^(1+$K$49)/(A538^($K$49)*$K$49))+A538),MAX(K$58:K537)),((J538/$B$10)^(1+$K$49)/(A538^($K$49)*$K$49))+A538)</f>
        <v>1403.4750030374594</v>
      </c>
      <c r="L538" s="33">
        <f>IF(K538&lt;K537,AE537*(MAX(Z$58:Z537)-J537/A537)/(J537/A537/D$10-1)/(1+1*(MAX(Z$58:Z537)-J537/A537)/(J537/A537/D$10-1))+B$3-B$4,AE537*(J538/A538/B$10)/(C$27+J538/A538/B$10))</f>
        <v>-6.8175559935897995E-2</v>
      </c>
      <c r="M538" s="45">
        <f t="shared" si="224"/>
        <v>-2.3246309579070808E-2</v>
      </c>
      <c r="N538" s="46">
        <f t="shared" si="225"/>
        <v>1.6046392123435449E-2</v>
      </c>
      <c r="O538" s="37"/>
      <c r="P538" s="37">
        <f t="shared" si="226"/>
        <v>5.2404421126194299E-3</v>
      </c>
      <c r="Q538" s="47">
        <f t="shared" si="207"/>
        <v>-7.1999174556353594E-3</v>
      </c>
      <c r="R538" s="6">
        <f t="shared" si="227"/>
        <v>1.6161630661951223</v>
      </c>
      <c r="S538" s="6">
        <f t="shared" si="208"/>
        <v>1.6000584667393007</v>
      </c>
      <c r="T538" s="6">
        <f t="shared" si="228"/>
        <v>-1.9274298364587411E-3</v>
      </c>
      <c r="U538" s="48">
        <f t="shared" si="229"/>
        <v>5.9821089490839238E-2</v>
      </c>
      <c r="V538" s="6">
        <f t="shared" si="230"/>
        <v>6.3141254457167659E-2</v>
      </c>
      <c r="W538" s="6">
        <f t="shared" si="231"/>
        <v>6.2498777845014744E-2</v>
      </c>
      <c r="X538" s="30">
        <f t="shared" si="209"/>
        <v>1255.5519014962274</v>
      </c>
      <c r="Y538">
        <f t="shared" si="210"/>
        <v>938.01282715867842</v>
      </c>
      <c r="Z538" s="49">
        <f t="shared" si="211"/>
        <v>1.3054839827900848</v>
      </c>
      <c r="AA538" s="46">
        <f t="shared" si="212"/>
        <v>1.6428787762805619</v>
      </c>
      <c r="AB538" s="46">
        <f t="shared" si="213"/>
        <v>-2.6715710085439603E-2</v>
      </c>
      <c r="AC538" s="51">
        <f>IF(R$58&gt;=AA$58,B$10,IF(K538&lt;K537,(Z538-D$10)*(1+1.25*(D$10-Z538)/MAX(Z$58:Z538)*B$10)+D$10,B$10))</f>
        <v>1.3370827491589099</v>
      </c>
      <c r="AD538" s="36">
        <f t="shared" si="214"/>
        <v>1.0339008732920827</v>
      </c>
      <c r="AE538" s="50">
        <f t="shared" si="215"/>
        <v>-0.49177357356879453</v>
      </c>
      <c r="AF538" s="46">
        <f t="shared" si="216"/>
        <v>6.2498777845014744E-2</v>
      </c>
      <c r="AG538" s="50">
        <f t="shared" si="217"/>
        <v>1255.5519014962274</v>
      </c>
      <c r="AH538" s="6">
        <f t="shared" si="218"/>
        <v>-1.9274298364587411E-3</v>
      </c>
    </row>
    <row r="539" spans="1:34">
      <c r="A539" s="6">
        <f>IF(J538/A538&lt;=0.99*$B$10,IF(A538&gt;A537,IF(D$5&gt;0,$A538+($D$7-$D$3)/401,IF(J538/A538&gt;1.01*D$10,A538-($D$7-$D$3)/401,A538)),IF(D$5&lt;0,$A538+($D$7-$D$3)/401,IF(J538/A538&gt;1.01*D$10,A538-($D$7-$D$3)/401,A538))),IF(K538&gt;$B$6,IF(B$10&gt;D$10,IF(J538/A538&gt;1.01*D$10,A538-($D$7-$D$3)/401,A538),A538),IF(MAX(J$58:J538)&lt;0.99*$B$10*(A538^$K$49*(K538-A538))^(1/(1+$K$49))*($K$49^(1/(1+$K$49))),$A538+($D$7-$D$3)/401,IF(J538/A538&gt;1.01*$D$10,$A538-($D$7-$D$3)/401,A538))))</f>
        <v>719.3901184538546</v>
      </c>
      <c r="B539" s="6">
        <f t="shared" si="203"/>
        <v>1258.1703553615639</v>
      </c>
      <c r="C539" s="6">
        <f t="shared" si="219"/>
        <v>0.56657347962689075</v>
      </c>
      <c r="D539" s="6">
        <f t="shared" si="220"/>
        <v>18606.915341653399</v>
      </c>
      <c r="E539" s="33">
        <f t="shared" si="204"/>
        <v>1.7902541426988806E-2</v>
      </c>
      <c r="F539" s="6">
        <f t="shared" si="205"/>
        <v>109538.81939173638</v>
      </c>
      <c r="G539" s="6">
        <f t="shared" si="206"/>
        <v>6263418.0654612649</v>
      </c>
      <c r="H539" s="33">
        <f t="shared" si="221"/>
        <v>4.4596662203535307E-3</v>
      </c>
      <c r="I539" s="33">
        <f t="shared" si="222"/>
        <v>1.2677609812062386E-3</v>
      </c>
      <c r="J539" s="6">
        <f t="shared" si="223"/>
        <v>939.68930511661381</v>
      </c>
      <c r="K539" s="38">
        <f>IF(J539&lt;$B$10*(A538^$K$49*(MAX(K$58:K538)-A538))^(1/(1+$K$49))*($K$49^(1/(1+$K$49))),IF(J539/A539&gt;D$10,IF(MAX(J$58:J538)&lt;0.99*$B$10*(A538^$K$49*(K538-A538))^(1/(1+$K$49))*($K$49^(1/(1+$K$49))),MAX(K$58:K538),((J539/$B$10)^(1+$K$49)/(A539^($K$49)*$K$49))+A539),MAX(K$58:K538)),((J539/$B$10)^(1+$K$49)/(A539^($K$49)*$K$49))+A539)</f>
        <v>1405.964396287095</v>
      </c>
      <c r="L539" s="33">
        <f>IF(K539&lt;K538,AE538*(MAX(Z$58:Z538)-J538/A538)/(J538/A538/D$10-1)/(1+1*(MAX(Z$58:Z538)-J538/A538)/(J538/A538/D$10-1))+B$3-B$4,AE538*(J539/A539/B$10)/(C$27+J539/A539/B$10))</f>
        <v>-6.885930266180669E-2</v>
      </c>
      <c r="M539" s="45">
        <f t="shared" si="224"/>
        <v>-2.3368339535126906E-2</v>
      </c>
      <c r="N539" s="46">
        <f t="shared" si="225"/>
        <v>1.6064822625835633E-2</v>
      </c>
      <c r="O539" s="37"/>
      <c r="P539" s="37">
        <f t="shared" si="226"/>
        <v>5.2477261806500239E-3</v>
      </c>
      <c r="Q539" s="47">
        <f t="shared" si="207"/>
        <v>-7.3035169092912737E-3</v>
      </c>
      <c r="R539" s="6">
        <f t="shared" si="227"/>
        <v>1.6163187275640762</v>
      </c>
      <c r="S539" s="6">
        <f t="shared" si="208"/>
        <v>1.6002100596008493</v>
      </c>
      <c r="T539" s="6">
        <f t="shared" si="228"/>
        <v>-2.022171912888897E-3</v>
      </c>
      <c r="U539" s="48">
        <f t="shared" si="229"/>
        <v>6.0411496287769491E-2</v>
      </c>
      <c r="V539" s="6">
        <f t="shared" si="230"/>
        <v>6.3726158621124684E-2</v>
      </c>
      <c r="W539" s="6">
        <f t="shared" si="231"/>
        <v>6.3052101316828382E-2</v>
      </c>
      <c r="X539" s="30">
        <f t="shared" si="209"/>
        <v>1258.1703553615639</v>
      </c>
      <c r="Y539">
        <f t="shared" si="210"/>
        <v>939.68930511661381</v>
      </c>
      <c r="Z539" s="49">
        <f t="shared" si="211"/>
        <v>1.3062304874804731</v>
      </c>
      <c r="AA539" s="46">
        <f t="shared" si="212"/>
        <v>1.6428460672373828</v>
      </c>
      <c r="AB539" s="46">
        <f t="shared" si="213"/>
        <v>-2.652733967330656E-2</v>
      </c>
      <c r="AC539" s="51">
        <f>IF(R$58&gt;=AA$58,B$10,IF(K539&lt;K538,(Z539-D$10)*(1+1.25*(D$10-Z539)/MAX(Z$58:Z539)*B$10)+D$10,B$10))</f>
        <v>1.3370827491589099</v>
      </c>
      <c r="AD539" s="36">
        <f t="shared" si="214"/>
        <v>1.0333295592108442</v>
      </c>
      <c r="AE539" s="50">
        <f t="shared" si="215"/>
        <v>-0.49651945733768865</v>
      </c>
      <c r="AF539" s="46">
        <f t="shared" si="216"/>
        <v>6.3052101316828382E-2</v>
      </c>
      <c r="AG539" s="50">
        <f t="shared" si="217"/>
        <v>1258.1703553615639</v>
      </c>
      <c r="AH539" s="6">
        <f t="shared" si="218"/>
        <v>-2.022171912888897E-3</v>
      </c>
    </row>
    <row r="540" spans="1:34">
      <c r="A540" s="6">
        <f>IF(J539/A539&lt;=0.99*$B$10,IF(A539&gt;A538,IF(D$5&gt;0,$A539+($D$7-$D$3)/401,IF(J539/A539&gt;1.01*D$10,A539-($D$7-$D$3)/401,A539)),IF(D$5&lt;0,$A539+($D$7-$D$3)/401,IF(J539/A539&gt;1.01*D$10,A539-($D$7-$D$3)/401,A539))),IF(K539&gt;$B$6,IF(B$10&gt;D$10,IF(J539/A539&gt;1.01*D$10,A539-($D$7-$D$3)/401,A539),A539),IF(MAX(J$58:J539)&lt;0.99*$B$10*(A539^$K$49*(K539-A539))^(1/(1+$K$49))*($K$49^(1/(1+$K$49))),$A539+($D$7-$D$3)/401,IF(J539/A539&gt;1.01*$D$10,$A539-($D$7-$D$3)/401,A539))))</f>
        <v>720.26293640896677</v>
      </c>
      <c r="B540" s="6">
        <f t="shared" si="203"/>
        <v>1260.7888092269004</v>
      </c>
      <c r="C540" s="6">
        <f t="shared" si="219"/>
        <v>0.56690444240475435</v>
      </c>
      <c r="D540" s="6">
        <f t="shared" si="220"/>
        <v>18661.220549638841</v>
      </c>
      <c r="E540" s="33">
        <f t="shared" si="204"/>
        <v>1.7900826675807766E-2</v>
      </c>
      <c r="F540" s="6">
        <f t="shared" si="205"/>
        <v>109671.63951534042</v>
      </c>
      <c r="G540" s="6">
        <f t="shared" si="206"/>
        <v>6270089.8859101413</v>
      </c>
      <c r="H540" s="33">
        <f t="shared" si="221"/>
        <v>4.4647671881763518E-3</v>
      </c>
      <c r="I540" s="33">
        <f t="shared" si="222"/>
        <v>1.2706510542950791E-3</v>
      </c>
      <c r="J540" s="6">
        <f t="shared" si="223"/>
        <v>941.36556709581498</v>
      </c>
      <c r="K540" s="38">
        <f>IF(J540&lt;$B$10*(A539^$K$49*(MAX(K$58:K539)-A539))^(1/(1+$K$49))*($K$49^(1/(1+$K$49))),IF(J540/A540&gt;D$10,IF(MAX(J$58:J539)&lt;0.99*$B$10*(A539^$K$49*(K539-A539))^(1/(1+$K$49))*($K$49^(1/(1+$K$49))),MAX(K$58:K539),((J540/$B$10)^(1+$K$49)/(A540^($K$49)*$K$49))+A540),MAX(K$58:K539)),((J540/$B$10)^(1+$K$49)/(A540^($K$49)*$K$49))+A540)</f>
        <v>1408.4539211445276</v>
      </c>
      <c r="L540" s="33">
        <f>IF(K540&lt;K539,AE539*(MAX(Z$58:Z539)-J539/A539)/(J539/A539/D$10-1)/(1+1*(MAX(Z$58:Z539)-J539/A539)/(J539/A539/D$10-1))+B$3-B$4,AE539*(J540/A540/B$10)/(C$27+J540/A540/B$10))</f>
        <v>-6.9557902415173914E-2</v>
      </c>
      <c r="M540" s="45">
        <f t="shared" si="224"/>
        <v>-2.3491395959270332E-2</v>
      </c>
      <c r="N540" s="46">
        <f t="shared" si="225"/>
        <v>1.6083221495937449E-2</v>
      </c>
      <c r="O540" s="37"/>
      <c r="P540" s="37">
        <f t="shared" si="226"/>
        <v>5.2550014164618524E-3</v>
      </c>
      <c r="Q540" s="47">
        <f t="shared" si="207"/>
        <v>-7.4081744633328825E-3</v>
      </c>
      <c r="R540" s="6">
        <f t="shared" si="227"/>
        <v>1.6164761284287645</v>
      </c>
      <c r="S540" s="6">
        <f t="shared" si="208"/>
        <v>1.6003633464930864</v>
      </c>
      <c r="T540" s="6">
        <f t="shared" si="228"/>
        <v>-2.1179636443040733E-3</v>
      </c>
      <c r="U540" s="48">
        <f t="shared" si="229"/>
        <v>6.1015636157505652E-2</v>
      </c>
      <c r="V540" s="6">
        <f t="shared" si="230"/>
        <v>6.4324544239003453E-2</v>
      </c>
      <c r="W540" s="6">
        <f t="shared" si="231"/>
        <v>6.3618556357568759E-2</v>
      </c>
      <c r="X540" s="30">
        <f t="shared" si="209"/>
        <v>1260.7888092269004</v>
      </c>
      <c r="Y540">
        <f t="shared" si="210"/>
        <v>941.36556709581498</v>
      </c>
      <c r="Z540" s="49">
        <f t="shared" si="211"/>
        <v>1.3069748830742356</v>
      </c>
      <c r="AA540" s="46">
        <f t="shared" si="212"/>
        <v>1.6428133985052533</v>
      </c>
      <c r="AB540" s="46">
        <f t="shared" si="213"/>
        <v>-2.6337270076488783E-2</v>
      </c>
      <c r="AC540" s="51">
        <f>IF(R$58&gt;=AA$58,B$10,IF(K540&lt;K539,(Z540-D$10)*(1+1.25*(D$10-Z540)/MAX(Z$58:Z540)*B$10)+D$10,B$10))</f>
        <v>1.3370827491589099</v>
      </c>
      <c r="AD540" s="36">
        <f t="shared" si="214"/>
        <v>1.0327601690925707</v>
      </c>
      <c r="AE540" s="50">
        <f t="shared" si="215"/>
        <v>-0.50137153430681947</v>
      </c>
      <c r="AF540" s="46">
        <f t="shared" si="216"/>
        <v>6.3618556357568759E-2</v>
      </c>
      <c r="AG540" s="50">
        <f t="shared" si="217"/>
        <v>1260.7888092269004</v>
      </c>
      <c r="AH540" s="6">
        <f t="shared" si="218"/>
        <v>-2.1179636443040733E-3</v>
      </c>
    </row>
    <row r="541" spans="1:34">
      <c r="A541" s="6">
        <f>IF(J540/A540&lt;=0.99*$B$10,IF(A540&gt;A539,IF(D$5&gt;0,$A540+($D$7-$D$3)/401,IF(J540/A540&gt;1.01*D$10,A540-($D$7-$D$3)/401,A540)),IF(D$5&lt;0,$A540+($D$7-$D$3)/401,IF(J540/A540&gt;1.01*D$10,A540-($D$7-$D$3)/401,A540))),IF(K540&gt;$B$6,IF(B$10&gt;D$10,IF(J540/A540&gt;1.01*D$10,A540-($D$7-$D$3)/401,A540),A540),IF(MAX(J$58:J540)&lt;0.99*$B$10*(A540^$K$49*(K540-A540))^(1/(1+$K$49))*($K$49^(1/(1+$K$49))),$A540+($D$7-$D$3)/401,IF(J540/A540&gt;1.01*$D$10,$A540-($D$7-$D$3)/401,A540))))</f>
        <v>721.13575436407893</v>
      </c>
      <c r="B541" s="6">
        <f t="shared" si="203"/>
        <v>1263.4072630922369</v>
      </c>
      <c r="C541" s="6">
        <f t="shared" si="219"/>
        <v>0.56723426002635857</v>
      </c>
      <c r="D541" s="6">
        <f t="shared" si="220"/>
        <v>18715.542544934429</v>
      </c>
      <c r="E541" s="33">
        <f t="shared" si="204"/>
        <v>1.7899092886469563E-2</v>
      </c>
      <c r="F541" s="6">
        <f t="shared" si="205"/>
        <v>109804.45963894443</v>
      </c>
      <c r="G541" s="6">
        <f t="shared" si="206"/>
        <v>6276761.7063590195</v>
      </c>
      <c r="H541" s="33">
        <f t="shared" si="221"/>
        <v>4.4698613276548073E-3</v>
      </c>
      <c r="I541" s="33">
        <f t="shared" si="222"/>
        <v>1.273538944595645E-3</v>
      </c>
      <c r="J541" s="6">
        <f t="shared" si="223"/>
        <v>943.04161498138103</v>
      </c>
      <c r="K541" s="38">
        <f>IF(J541&lt;$B$10*(A540^$K$49*(MAX(K$58:K540)-A540))^(1/(1+$K$49))*($K$49^(1/(1+$K$49))),IF(J541/A541&gt;D$10,IF(MAX(J$58:J540)&lt;0.99*$B$10*(A540^$K$49*(K540-A540))^(1/(1+$K$49))*($K$49^(1/(1+$K$49))),MAX(K$58:K540),((J541/$B$10)^(1+$K$49)/(A541^($K$49)*$K$49))+A541),MAX(K$58:K540)),((J541/$B$10)^(1+$K$49)/(A541^($K$49)*$K$49))+A541)</f>
        <v>1410.9435782047929</v>
      </c>
      <c r="L541" s="33">
        <f>IF(K541&lt;K540,AE540*(MAX(Z$58:Z540)-J540/A540)/(J540/A540/D$10-1)/(1+1*(MAX(Z$58:Z540)-J540/A540)/(J540/A540/D$10-1))+B$3-B$4,AE540*(J541/A541/B$10)/(C$27+J541/A541/B$10))</f>
        <v>-7.0271935000656247E-2</v>
      </c>
      <c r="M541" s="45">
        <f t="shared" si="224"/>
        <v>-2.361550263039653E-2</v>
      </c>
      <c r="N541" s="46">
        <f t="shared" si="225"/>
        <v>1.6101588848134316E-2</v>
      </c>
      <c r="O541" s="37"/>
      <c r="P541" s="37">
        <f t="shared" si="226"/>
        <v>5.2622678414478005E-3</v>
      </c>
      <c r="Q541" s="47">
        <f t="shared" si="207"/>
        <v>-7.5139137822622139E-3</v>
      </c>
      <c r="R541" s="6">
        <f t="shared" si="227"/>
        <v>1.6166353075111213</v>
      </c>
      <c r="S541" s="6">
        <f t="shared" si="208"/>
        <v>1.6005183651258743</v>
      </c>
      <c r="T541" s="6">
        <f t="shared" si="228"/>
        <v>-2.2148282926525752E-3</v>
      </c>
      <c r="U541" s="48">
        <f t="shared" si="229"/>
        <v>6.163416382234136E-2</v>
      </c>
      <c r="V541" s="6">
        <f t="shared" si="230"/>
        <v>6.4937054393111052E-2</v>
      </c>
      <c r="W541" s="6">
        <f t="shared" si="231"/>
        <v>6.4198778295560199E-2</v>
      </c>
      <c r="X541" s="30">
        <f t="shared" si="209"/>
        <v>1263.4072630922369</v>
      </c>
      <c r="Y541">
        <f t="shared" si="210"/>
        <v>943.04161498138103</v>
      </c>
      <c r="Z541" s="49">
        <f t="shared" si="211"/>
        <v>1.3077171798436009</v>
      </c>
      <c r="AA541" s="46">
        <f t="shared" si="212"/>
        <v>1.6427807699857351</v>
      </c>
      <c r="AB541" s="46">
        <f t="shared" si="213"/>
        <v>-2.6145462474613801E-2</v>
      </c>
      <c r="AC541" s="51">
        <f>IF(R$58&gt;=AA$58,B$10,IF(K541&lt;K540,(Z541-D$10)*(1+1.25*(D$10-Z541)/MAX(Z$58:Z541)*B$10)+D$10,B$10))</f>
        <v>1.3370827491589099</v>
      </c>
      <c r="AD541" s="36">
        <f t="shared" si="214"/>
        <v>1.032192692481513</v>
      </c>
      <c r="AE541" s="50">
        <f t="shared" si="215"/>
        <v>-0.50633400095666536</v>
      </c>
      <c r="AF541" s="46">
        <f t="shared" si="216"/>
        <v>6.4198778295560199E-2</v>
      </c>
      <c r="AG541" s="50">
        <f t="shared" si="217"/>
        <v>1263.4072630922369</v>
      </c>
      <c r="AH541" s="6">
        <f t="shared" si="218"/>
        <v>-2.2148282926525752E-3</v>
      </c>
    </row>
    <row r="542" spans="1:34">
      <c r="A542" s="6">
        <f>IF(J541/A541&lt;=0.99*$B$10,IF(A541&gt;A540,IF(D$5&gt;0,$A541+($D$7-$D$3)/401,IF(J541/A541&gt;1.01*D$10,A541-($D$7-$D$3)/401,A541)),IF(D$5&lt;0,$A541+($D$7-$D$3)/401,IF(J541/A541&gt;1.01*D$10,A541-($D$7-$D$3)/401,A541))),IF(K541&gt;$B$6,IF(B$10&gt;D$10,IF(J541/A541&gt;1.01*D$10,A541-($D$7-$D$3)/401,A541),A541),IF(MAX(J$58:J541)&lt;0.99*$B$10*(A541^$K$49*(K541-A541))^(1/(1+$K$49))*($K$49^(1/(1+$K$49))),$A541+($D$7-$D$3)/401,IF(J541/A541&gt;1.01*$D$10,$A541-($D$7-$D$3)/401,A541))))</f>
        <v>722.0085723191911</v>
      </c>
      <c r="B542" s="6">
        <f t="shared" si="203"/>
        <v>1266.0257169575734</v>
      </c>
      <c r="C542" s="6">
        <f t="shared" si="219"/>
        <v>0.56756293930257096</v>
      </c>
      <c r="D542" s="6">
        <f t="shared" si="220"/>
        <v>18769.881283089791</v>
      </c>
      <c r="E542" s="33">
        <f t="shared" si="204"/>
        <v>1.7897339631502002E-2</v>
      </c>
      <c r="F542" s="6">
        <f t="shared" si="205"/>
        <v>109937.27976254847</v>
      </c>
      <c r="G542" s="6">
        <f t="shared" si="206"/>
        <v>6283433.5268078968</v>
      </c>
      <c r="H542" s="33">
        <f t="shared" si="221"/>
        <v>4.4749486610467003E-3</v>
      </c>
      <c r="I542" s="33">
        <f t="shared" si="222"/>
        <v>1.2764246543877028E-3</v>
      </c>
      <c r="J542" s="6">
        <f t="shared" si="223"/>
        <v>944.71745066368101</v>
      </c>
      <c r="K542" s="38">
        <f>IF(J542&lt;$B$10*(A541^$K$49*(MAX(K$58:K541)-A541))^(1/(1+$K$49))*($K$49^(1/(1+$K$49))),IF(J542/A542&gt;D$10,IF(MAX(J$58:J541)&lt;0.99*$B$10*(A541^$K$49*(K541-A541))^(1/(1+$K$49))*($K$49^(1/(1+$K$49))),MAX(K$58:K541),((J542/$B$10)^(1+$K$49)/(A542^($K$49)*$K$49))+A542),MAX(K$58:K541)),((J542/$B$10)^(1+$K$49)/(A542^($K$49)*$K$49))+A542)</f>
        <v>1413.4333680875598</v>
      </c>
      <c r="L542" s="33">
        <f>IF(K542&lt;K541,AE541*(MAX(Z$58:Z541)-J541/A541)/(J541/A541/D$10-1)/(1+1*(MAX(Z$58:Z541)-J541/A541)/(J541/A541/D$10-1))+B$3-B$4,AE541*(J542/A542/B$10)/(C$27+J542/A542/B$10))</f>
        <v>-7.1002008226158694E-2</v>
      </c>
      <c r="M542" s="45">
        <f t="shared" si="224"/>
        <v>-2.3740684279375562E-2</v>
      </c>
      <c r="N542" s="46">
        <f t="shared" si="225"/>
        <v>1.6119924796397008E-2</v>
      </c>
      <c r="O542" s="37"/>
      <c r="P542" s="37">
        <f t="shared" si="226"/>
        <v>5.2695254769231223E-3</v>
      </c>
      <c r="Q542" s="47">
        <f t="shared" si="207"/>
        <v>-7.6207594829785542E-3</v>
      </c>
      <c r="R542" s="6">
        <f t="shared" si="227"/>
        <v>1.6167963050935967</v>
      </c>
      <c r="S542" s="6">
        <f t="shared" si="208"/>
        <v>1.6006751547288045</v>
      </c>
      <c r="T542" s="6">
        <f t="shared" si="228"/>
        <v>-2.3127900570075037E-3</v>
      </c>
      <c r="U542" s="48">
        <f t="shared" si="229"/>
        <v>6.2267781995335336E-2</v>
      </c>
      <c r="V542" s="6">
        <f t="shared" si="230"/>
        <v>6.5564379301898637E-2</v>
      </c>
      <c r="W542" s="6">
        <f t="shared" si="231"/>
        <v>6.479344928289614E-2</v>
      </c>
      <c r="X542" s="30">
        <f t="shared" si="209"/>
        <v>1266.0257169575734</v>
      </c>
      <c r="Y542">
        <f t="shared" si="210"/>
        <v>944.71745066368101</v>
      </c>
      <c r="Z542" s="49">
        <f t="shared" si="211"/>
        <v>1.3084573880184251</v>
      </c>
      <c r="AA542" s="46">
        <f t="shared" si="212"/>
        <v>1.6427481815807479</v>
      </c>
      <c r="AB542" s="46">
        <f t="shared" si="213"/>
        <v>-2.5951876487151138E-2</v>
      </c>
      <c r="AC542" s="51">
        <f>IF(R$58&gt;=AA$58,B$10,IF(K542&lt;K541,(Z542-D$10)*(1+1.25*(D$10-Z542)/MAX(Z$58:Z542)*B$10)+D$10,B$10))</f>
        <v>1.3370827491589099</v>
      </c>
      <c r="AD542" s="36">
        <f t="shared" si="214"/>
        <v>1.0316271189776656</v>
      </c>
      <c r="AE542" s="50">
        <f t="shared" si="215"/>
        <v>-0.51141129114435113</v>
      </c>
      <c r="AF542" s="46">
        <f t="shared" si="216"/>
        <v>6.479344928289614E-2</v>
      </c>
      <c r="AG542" s="50">
        <f t="shared" si="217"/>
        <v>1266.0257169575734</v>
      </c>
      <c r="AH542" s="6">
        <f t="shared" si="218"/>
        <v>-2.3127900570075037E-3</v>
      </c>
    </row>
    <row r="543" spans="1:34">
      <c r="A543" s="6">
        <f>IF(J542/A542&lt;=0.99*$B$10,IF(A542&gt;A541,IF(D$5&gt;0,$A542+($D$7-$D$3)/401,IF(J542/A542&gt;1.01*D$10,A542-($D$7-$D$3)/401,A542)),IF(D$5&lt;0,$A542+($D$7-$D$3)/401,IF(J542/A542&gt;1.01*D$10,A542-($D$7-$D$3)/401,A542))),IF(K542&gt;$B$6,IF(B$10&gt;D$10,IF(J542/A542&gt;1.01*D$10,A542-($D$7-$D$3)/401,A542),A542),IF(MAX(J$58:J542)&lt;0.99*$B$10*(A542^$K$49*(K542-A542))^(1/(1+$K$49))*($K$49^(1/(1+$K$49))),$A542+($D$7-$D$3)/401,IF(J542/A542&gt;1.01*$D$10,$A542-($D$7-$D$3)/401,A542))))</f>
        <v>722.88139027430327</v>
      </c>
      <c r="B543" s="6">
        <f t="shared" si="203"/>
        <v>1268.6441708229099</v>
      </c>
      <c r="C543" s="6">
        <f t="shared" si="219"/>
        <v>0.56789048698957156</v>
      </c>
      <c r="D543" s="6">
        <f t="shared" si="220"/>
        <v>18824.236720628593</v>
      </c>
      <c r="E543" s="33">
        <f t="shared" si="204"/>
        <v>1.7895566465946054E-2</v>
      </c>
      <c r="F543" s="6">
        <f t="shared" si="205"/>
        <v>110070.09988615249</v>
      </c>
      <c r="G543" s="6">
        <f t="shared" si="206"/>
        <v>6290105.347256775</v>
      </c>
      <c r="H543" s="33">
        <f t="shared" si="221"/>
        <v>4.4800292105471136E-3</v>
      </c>
      <c r="I543" s="33">
        <f t="shared" si="222"/>
        <v>1.2793081859954296E-3</v>
      </c>
      <c r="J543" s="6">
        <f t="shared" si="223"/>
        <v>946.3930760390042</v>
      </c>
      <c r="K543" s="38">
        <f>IF(J543&lt;$B$10*(A542^$K$49*(MAX(K$58:K542)-A542))^(1/(1+$K$49))*($K$49^(1/(1+$K$49))),IF(J543/A543&gt;D$10,IF(MAX(J$58:J542)&lt;0.99*$B$10*(A542^$K$49*(K542-A542))^(1/(1+$K$49))*($K$49^(1/(1+$K$49))),MAX(K$58:K542),((J543/$B$10)^(1+$K$49)/(A543^($K$49)*$K$49))+A543),MAX(K$58:K542)),((J543/$B$10)^(1+$K$49)/(A543^($K$49)*$K$49))+A543)</f>
        <v>1415.9232914379952</v>
      </c>
      <c r="L543" s="33">
        <f>IF(K543&lt;K542,AE542*(MAX(Z$58:Z542)-J542/A542)/(J542/A542/D$10-1)/(1+1*(MAX(Z$58:Z542)-J542/A542)/(J542/A542/D$10-1))+B$3-B$4,AE542*(J543/A543/B$10)/(C$27+J543/A543/B$10))</f>
        <v>-7.1748764232455117E-2</v>
      </c>
      <c r="M543" s="45">
        <f t="shared" si="224"/>
        <v>-2.3866966643124807E-2</v>
      </c>
      <c r="N543" s="46">
        <f t="shared" si="225"/>
        <v>1.6138229454282643E-2</v>
      </c>
      <c r="O543" s="37"/>
      <c r="P543" s="37">
        <f t="shared" si="226"/>
        <v>5.2767743441258161E-3</v>
      </c>
      <c r="Q543" s="47">
        <f t="shared" si="207"/>
        <v>-7.7287371888421635E-3</v>
      </c>
      <c r="R543" s="6">
        <f t="shared" si="227"/>
        <v>1.61695916310776</v>
      </c>
      <c r="S543" s="6">
        <f t="shared" si="208"/>
        <v>1.6008337561374844</v>
      </c>
      <c r="T543" s="6">
        <f t="shared" si="228"/>
        <v>-2.4118741267585078E-3</v>
      </c>
      <c r="U543" s="48">
        <f t="shared" si="229"/>
        <v>6.2917246187918358E-2</v>
      </c>
      <c r="V543" s="6">
        <f t="shared" si="230"/>
        <v>6.6207261041973511E-2</v>
      </c>
      <c r="W543" s="6">
        <f t="shared" si="231"/>
        <v>6.5403302999720678E-2</v>
      </c>
      <c r="X543" s="30">
        <f t="shared" si="209"/>
        <v>1268.6441708229099</v>
      </c>
      <c r="Y543">
        <f t="shared" si="210"/>
        <v>946.3930760390042</v>
      </c>
      <c r="Z543" s="49">
        <f t="shared" si="211"/>
        <v>1.3091955177873476</v>
      </c>
      <c r="AA543" s="46">
        <f t="shared" si="212"/>
        <v>1.6427156331925703</v>
      </c>
      <c r="AB543" s="46">
        <f t="shared" si="213"/>
        <v>-2.5756470084810301E-2</v>
      </c>
      <c r="AC543" s="51">
        <f>IF(R$58&gt;=AA$58,B$10,IF(K543&lt;K542,(Z543-D$10)*(1+1.25*(D$10-Z543)/MAX(Z$58:Z543)*B$10)+D$10,B$10))</f>
        <v>1.3370827491589099</v>
      </c>
      <c r="AD543" s="36">
        <f t="shared" si="214"/>
        <v>1.0310634382357042</v>
      </c>
      <c r="AE543" s="50">
        <f t="shared" si="215"/>
        <v>-0.51660809368263927</v>
      </c>
      <c r="AF543" s="46">
        <f t="shared" si="216"/>
        <v>6.5403302999720678E-2</v>
      </c>
      <c r="AG543" s="50">
        <f t="shared" si="217"/>
        <v>1268.6441708229099</v>
      </c>
      <c r="AH543" s="6">
        <f t="shared" si="218"/>
        <v>-2.4118741267585078E-3</v>
      </c>
    </row>
    <row r="544" spans="1:34">
      <c r="A544" s="6">
        <f>IF(J543/A543&lt;=0.99*$B$10,IF(A543&gt;A542,IF(D$5&gt;0,$A543+($D$7-$D$3)/401,IF(J543/A543&gt;1.01*D$10,A543-($D$7-$D$3)/401,A543)),IF(D$5&lt;0,$A543+($D$7-$D$3)/401,IF(J543/A543&gt;1.01*D$10,A543-($D$7-$D$3)/401,A543))),IF(K543&gt;$B$6,IF(B$10&gt;D$10,IF(J543/A543&gt;1.01*D$10,A543-($D$7-$D$3)/401,A543),A543),IF(MAX(J$58:J543)&lt;0.99*$B$10*(A543^$K$49*(K543-A543))^(1/(1+$K$49))*($K$49^(1/(1+$K$49))),$A543+($D$7-$D$3)/401,IF(J543/A543&gt;1.01*$D$10,$A543-($D$7-$D$3)/401,A543))))</f>
        <v>723.75420822941544</v>
      </c>
      <c r="B544" s="6">
        <f t="shared" si="203"/>
        <v>1271.2626246882464</v>
      </c>
      <c r="C544" s="6">
        <f t="shared" si="219"/>
        <v>0.56821690978938588</v>
      </c>
      <c r="D544" s="6">
        <f t="shared" si="220"/>
        <v>18878.608815064272</v>
      </c>
      <c r="E544" s="33">
        <f t="shared" si="204"/>
        <v>1.7893772926347192E-2</v>
      </c>
      <c r="F544" s="6">
        <f t="shared" si="205"/>
        <v>110202.92000975652</v>
      </c>
      <c r="G544" s="6">
        <f t="shared" si="206"/>
        <v>6296777.1677056514</v>
      </c>
      <c r="H544" s="33">
        <f t="shared" si="221"/>
        <v>4.4851029982907725E-3</v>
      </c>
      <c r="I544" s="33">
        <f t="shared" si="222"/>
        <v>1.2821895417880578E-3</v>
      </c>
      <c r="J544" s="6">
        <f t="shared" si="223"/>
        <v>948.06849301024124</v>
      </c>
      <c r="K544" s="38">
        <f>IF(J544&lt;$B$10*(A543^$K$49*(MAX(K$58:K543)-A543))^(1/(1+$K$49))*($K$49^(1/(1+$K$49))),IF(J544/A544&gt;D$10,IF(MAX(J$58:J543)&lt;0.99*$B$10*(A543^$K$49*(K543-A543))^(1/(1+$K$49))*($K$49^(1/(1+$K$49))),MAX(K$58:K543),((J544/$B$10)^(1+$K$49)/(A544^($K$49)*$K$49))+A544),MAX(K$58:K543)),((J544/$B$10)^(1+$K$49)/(A544^($K$49)*$K$49))+A544)</f>
        <v>1418.4133489276796</v>
      </c>
      <c r="L544" s="33">
        <f>IF(K544&lt;K543,AE543*(MAX(Z$58:Z543)-J543/A543)/(J543/A543/D$10-1)/(1+1*(MAX(Z$58:Z543)-J543/A543)/(J543/A543/D$10-1))+B$3-B$4,AE543*(J544/A544/B$10)/(C$27+J544/A544/B$10))</f>
        <v>-7.2512882033708356E-2</v>
      </c>
      <c r="M544" s="45">
        <f t="shared" si="224"/>
        <v>-2.3994376522696023E-2</v>
      </c>
      <c r="N544" s="46">
        <f t="shared" si="225"/>
        <v>1.615650293494398E-2</v>
      </c>
      <c r="O544" s="37"/>
      <c r="P544" s="37">
        <f t="shared" si="226"/>
        <v>5.2840144642169982E-3</v>
      </c>
      <c r="Q544" s="47">
        <f t="shared" si="207"/>
        <v>-7.8378735877520436E-3</v>
      </c>
      <c r="R544" s="6">
        <f t="shared" si="227"/>
        <v>1.6171239252294825</v>
      </c>
      <c r="S544" s="6">
        <f t="shared" si="208"/>
        <v>1.6009942118862326</v>
      </c>
      <c r="T544" s="6">
        <f t="shared" si="228"/>
        <v>-2.512106738754012E-3</v>
      </c>
      <c r="U544" s="48">
        <f t="shared" si="229"/>
        <v>6.3583370134992601E-2</v>
      </c>
      <c r="V544" s="6">
        <f t="shared" si="230"/>
        <v>6.6866498876610281E-2</v>
      </c>
      <c r="W544" s="6">
        <f t="shared" si="231"/>
        <v>6.6029129963692271E-2</v>
      </c>
      <c r="X544" s="30">
        <f t="shared" si="209"/>
        <v>1271.2626246882464</v>
      </c>
      <c r="Y544">
        <f t="shared" si="210"/>
        <v>948.06849301024124</v>
      </c>
      <c r="Z544" s="49">
        <f t="shared" si="211"/>
        <v>1.3099315792989803</v>
      </c>
      <c r="AA544" s="46">
        <f t="shared" si="212"/>
        <v>1.6426831247238352</v>
      </c>
      <c r="AB544" s="46">
        <f t="shared" si="213"/>
        <v>-2.5559199494352702E-2</v>
      </c>
      <c r="AC544" s="51">
        <f>IF(R$58&gt;=AA$58,B$10,IF(K544&lt;K543,(Z544-D$10)*(1+1.25*(D$10-Z544)/MAX(Z$58:Z544)*B$10)+D$10,B$10))</f>
        <v>1.3370827491589099</v>
      </c>
      <c r="AD544" s="36">
        <f t="shared" si="214"/>
        <v>1.0305016399638969</v>
      </c>
      <c r="AE544" s="50">
        <f t="shared" si="215"/>
        <v>-0.52192937153772478</v>
      </c>
      <c r="AF544" s="46">
        <f t="shared" si="216"/>
        <v>6.6029129963692271E-2</v>
      </c>
      <c r="AG544" s="50">
        <f t="shared" si="217"/>
        <v>1271.2626246882464</v>
      </c>
      <c r="AH544" s="6">
        <f t="shared" si="218"/>
        <v>-2.512106738754012E-3</v>
      </c>
    </row>
    <row r="545" spans="1:34">
      <c r="A545" s="6">
        <f>IF(J544/A544&lt;=0.99*$B$10,IF(A544&gt;A543,IF(D$5&gt;0,$A544+($D$7-$D$3)/401,IF(J544/A544&gt;1.01*D$10,A544-($D$7-$D$3)/401,A544)),IF(D$5&lt;0,$A544+($D$7-$D$3)/401,IF(J544/A544&gt;1.01*D$10,A544-($D$7-$D$3)/401,A544))),IF(K544&gt;$B$6,IF(B$10&gt;D$10,IF(J544/A544&gt;1.01*D$10,A544-($D$7-$D$3)/401,A544),A544),IF(MAX(J$58:J544)&lt;0.99*$B$10*(A544^$K$49*(K544-A544))^(1/(1+$K$49))*($K$49^(1/(1+$K$49))),$A544+($D$7-$D$3)/401,IF(J544/A544&gt;1.01*$D$10,$A544-($D$7-$D$3)/401,A544))))</f>
        <v>724.62702618452761</v>
      </c>
      <c r="B545" s="6">
        <f t="shared" si="203"/>
        <v>1273.8810785535829</v>
      </c>
      <c r="C545" s="6">
        <f t="shared" si="219"/>
        <v>0.56854221435041197</v>
      </c>
      <c r="D545" s="6">
        <f t="shared" si="220"/>
        <v>18932.997524917071</v>
      </c>
      <c r="E545" s="33">
        <f t="shared" si="204"/>
        <v>1.7891958529670585E-2</v>
      </c>
      <c r="F545" s="6">
        <f t="shared" si="205"/>
        <v>110335.74013336054</v>
      </c>
      <c r="G545" s="6">
        <f t="shared" si="206"/>
        <v>6303448.9881545287</v>
      </c>
      <c r="H545" s="33">
        <f t="shared" si="221"/>
        <v>4.4901700463545052E-3</v>
      </c>
      <c r="I545" s="33">
        <f t="shared" si="222"/>
        <v>1.2850687241805863E-3</v>
      </c>
      <c r="J545" s="6">
        <f t="shared" si="223"/>
        <v>949.74370348760067</v>
      </c>
      <c r="K545" s="38">
        <f>IF(J545&lt;$B$10*(A544^$K$49*(MAX(K$58:K544)-A544))^(1/(1+$K$49))*($K$49^(1/(1+$K$49))),IF(J545/A545&gt;D$10,IF(MAX(J$58:J544)&lt;0.99*$B$10*(A544^$K$49*(K544-A544))^(1/(1+$K$49))*($K$49^(1/(1+$K$49))),MAX(K$58:K544),((J545/$B$10)^(1+$K$49)/(A545^($K$49)*$K$49))+A545),MAX(K$58:K544)),((J545/$B$10)^(1+$K$49)/(A545^($K$49)*$K$49))+A545)</f>
        <v>1420.9035412555781</v>
      </c>
      <c r="L545" s="33">
        <f>IF(K545&lt;K544,AE544*(MAX(Z$58:Z544)-J544/A544)/(J544/A544/D$10-1)/(1+1*(MAX(Z$58:Z544)-J544/A544)/(J544/A544/D$10-1))+B$3-B$4,AE544*(J545/A545/B$10)/(C$27+J545/A545/B$10))</f>
        <v>-7.3295080291822079E-2</v>
      </c>
      <c r="M545" s="45">
        <f t="shared" si="224"/>
        <v>-2.4122941845747103E-2</v>
      </c>
      <c r="N545" s="46">
        <f t="shared" si="225"/>
        <v>1.6174745351139004E-2</v>
      </c>
      <c r="O545" s="37"/>
      <c r="P545" s="37">
        <f t="shared" si="226"/>
        <v>5.2912458582812716E-3</v>
      </c>
      <c r="Q545" s="47">
        <f t="shared" si="207"/>
        <v>-7.9481964946080987E-3</v>
      </c>
      <c r="R545" s="6">
        <f t="shared" si="227"/>
        <v>1.617290636981306</v>
      </c>
      <c r="S545" s="6">
        <f t="shared" si="208"/>
        <v>1.6011565663077731</v>
      </c>
      <c r="T545" s="6">
        <f t="shared" si="228"/>
        <v>-2.6135152387568171E-3</v>
      </c>
      <c r="U545" s="48">
        <f t="shared" si="229"/>
        <v>6.4267031935204624E-2</v>
      </c>
      <c r="V545" s="6">
        <f t="shared" si="230"/>
        <v>6.7542955286703107E-2</v>
      </c>
      <c r="W545" s="6">
        <f t="shared" si="231"/>
        <v>6.6671783540450835E-2</v>
      </c>
      <c r="X545" s="30">
        <f t="shared" si="209"/>
        <v>1273.8810785535829</v>
      </c>
      <c r="Y545">
        <f t="shared" si="210"/>
        <v>949.74370348760067</v>
      </c>
      <c r="Z545" s="49">
        <f t="shared" si="211"/>
        <v>1.3106655826631377</v>
      </c>
      <c r="AA545" s="46">
        <f t="shared" si="212"/>
        <v>1.6426506560775302</v>
      </c>
      <c r="AB545" s="46">
        <f t="shared" si="213"/>
        <v>-2.5360019096224207E-2</v>
      </c>
      <c r="AC545" s="51">
        <f>IF(R$58&gt;=AA$58,B$10,IF(K545&lt;K544,(Z545-D$10)*(1+1.25*(D$10-Z545)/MAX(Z$58:Z545)*B$10)+D$10,B$10))</f>
        <v>1.3370827491589099</v>
      </c>
      <c r="AD545" s="36">
        <f t="shared" si="214"/>
        <v>1.0299417139229934</v>
      </c>
      <c r="AE545" s="50">
        <f t="shared" si="215"/>
        <v>-0.52738038282525335</v>
      </c>
      <c r="AF545" s="46">
        <f t="shared" si="216"/>
        <v>6.6671783540450835E-2</v>
      </c>
      <c r="AG545" s="50">
        <f t="shared" si="217"/>
        <v>1273.8810785535829</v>
      </c>
      <c r="AH545" s="6">
        <f t="shared" si="218"/>
        <v>-2.6135152387568171E-3</v>
      </c>
    </row>
    <row r="546" spans="1:34">
      <c r="A546" s="6">
        <f>IF(J545/A545&lt;=0.99*$B$10,IF(A545&gt;A544,IF(D$5&gt;0,$A545+($D$7-$D$3)/401,IF(J545/A545&gt;1.01*D$10,A545-($D$7-$D$3)/401,A545)),IF(D$5&lt;0,$A545+($D$7-$D$3)/401,IF(J545/A545&gt;1.01*D$10,A545-($D$7-$D$3)/401,A545))),IF(K545&gt;$B$6,IF(B$10&gt;D$10,IF(J545/A545&gt;1.01*D$10,A545-($D$7-$D$3)/401,A545),A545),IF(MAX(J$58:J545)&lt;0.99*$B$10*(A545^$K$49*(K545-A545))^(1/(1+$K$49))*($K$49^(1/(1+$K$49))),$A545+($D$7-$D$3)/401,IF(J545/A545&gt;1.01*$D$10,$A545-($D$7-$D$3)/401,A545))))</f>
        <v>725.49984413963978</v>
      </c>
      <c r="B546" s="6">
        <f t="shared" si="203"/>
        <v>1276.4995324189194</v>
      </c>
      <c r="C546" s="6">
        <f t="shared" si="219"/>
        <v>0.56886640726794135</v>
      </c>
      <c r="D546" s="6">
        <f t="shared" si="220"/>
        <v>18987.402809732284</v>
      </c>
      <c r="E546" s="33">
        <f t="shared" si="204"/>
        <v>1.7890122772133074E-2</v>
      </c>
      <c r="F546" s="6">
        <f t="shared" si="205"/>
        <v>110468.56025696457</v>
      </c>
      <c r="G546" s="6">
        <f t="shared" si="206"/>
        <v>6310120.8086034078</v>
      </c>
      <c r="H546" s="33">
        <f t="shared" si="221"/>
        <v>4.4952303767597894E-3</v>
      </c>
      <c r="I546" s="33">
        <f t="shared" si="222"/>
        <v>1.2879457356345513E-3</v>
      </c>
      <c r="J546" s="6">
        <f t="shared" si="223"/>
        <v>951.41870938935983</v>
      </c>
      <c r="K546" s="38">
        <f>IF(J546&lt;$B$10*(A545^$K$49*(MAX(K$58:K545)-A545))^(1/(1+$K$49))*($K$49^(1/(1+$K$49))),IF(J546/A546&gt;D$10,IF(MAX(J$58:J545)&lt;0.99*$B$10*(A545^$K$49*(K545-A545))^(1/(1+$K$49))*($K$49^(1/(1+$K$49))),MAX(K$58:K545),((J546/$B$10)^(1+$K$49)/(A546^($K$49)*$K$49))+A546),MAX(K$58:K545)),((J546/$B$10)^(1+$K$49)/(A546^($K$49)*$K$49))+A546)</f>
        <v>1423.3938691490653</v>
      </c>
      <c r="L546" s="33">
        <f>IF(K546&lt;K545,AE545*(MAX(Z$58:Z545)-J545/A545)/(J545/A545/D$10-1)/(1+1*(MAX(Z$58:Z545)-J545/A545)/(J545/A545/D$10-1))+B$3-B$4,AE545*(J546/A546/B$10)/(C$27+J546/A546/B$10))</f>
        <v>-7.409612035053123E-2</v>
      </c>
      <c r="M546" s="45">
        <f t="shared" si="224"/>
        <v>-2.4252691733809516E-2</v>
      </c>
      <c r="N546" s="46">
        <f t="shared" si="225"/>
        <v>1.6192956815240842E-2</v>
      </c>
      <c r="O546" s="37"/>
      <c r="P546" s="37">
        <f t="shared" si="226"/>
        <v>5.2984685473270957E-3</v>
      </c>
      <c r="Q546" s="47">
        <f t="shared" si="207"/>
        <v>-8.0597349185686749E-3</v>
      </c>
      <c r="R546" s="6">
        <f t="shared" si="227"/>
        <v>1.6174593458426736</v>
      </c>
      <c r="S546" s="6">
        <f t="shared" si="208"/>
        <v>1.6013208656405824</v>
      </c>
      <c r="T546" s="6">
        <f t="shared" si="228"/>
        <v>-2.7161281476168978E-3</v>
      </c>
      <c r="U546" s="48">
        <f t="shared" si="229"/>
        <v>6.4969181022590694E-2</v>
      </c>
      <c r="V546" s="6">
        <f t="shared" si="230"/>
        <v>6.8237562818289174E-2</v>
      </c>
      <c r="W546" s="6">
        <f t="shared" si="231"/>
        <v>6.7332186769083535E-2</v>
      </c>
      <c r="X546" s="30">
        <f t="shared" si="209"/>
        <v>1276.4995324189194</v>
      </c>
      <c r="Y546">
        <f t="shared" si="210"/>
        <v>951.41870938935983</v>
      </c>
      <c r="Z546" s="49">
        <f t="shared" si="211"/>
        <v>1.3113975379521055</v>
      </c>
      <c r="AA546" s="46">
        <f t="shared" si="212"/>
        <v>1.6426182271569956</v>
      </c>
      <c r="AB546" s="46">
        <f t="shared" si="213"/>
        <v>-2.5158881314321979E-2</v>
      </c>
      <c r="AC546" s="51">
        <f>IF(R$58&gt;=AA$58,B$10,IF(K546&lt;K545,(Z546-D$10)*(1+1.25*(D$10-Z546)/MAX(Z$58:Z546)*B$10)+D$10,B$10))</f>
        <v>1.3370827491589099</v>
      </c>
      <c r="AD546" s="36">
        <f t="shared" si="214"/>
        <v>1.0293836499250852</v>
      </c>
      <c r="AE546" s="50">
        <f t="shared" si="215"/>
        <v>-0.532966703806936</v>
      </c>
      <c r="AF546" s="46">
        <f t="shared" si="216"/>
        <v>6.7332186769083535E-2</v>
      </c>
      <c r="AG546" s="50">
        <f t="shared" si="217"/>
        <v>1276.4995324189194</v>
      </c>
      <c r="AH546" s="6">
        <f t="shared" si="218"/>
        <v>-2.7161281476168978E-3</v>
      </c>
    </row>
    <row r="547" spans="1:34">
      <c r="A547" s="6">
        <f>IF(J546/A546&lt;=0.99*$B$10,IF(A546&gt;A545,IF(D$5&gt;0,$A546+($D$7-$D$3)/401,IF(J546/A546&gt;1.01*D$10,A546-($D$7-$D$3)/401,A546)),IF(D$5&lt;0,$A546+($D$7-$D$3)/401,IF(J546/A546&gt;1.01*D$10,A546-($D$7-$D$3)/401,A546))),IF(K546&gt;$B$6,IF(B$10&gt;D$10,IF(J546/A546&gt;1.01*D$10,A546-($D$7-$D$3)/401,A546),A546),IF(MAX(J$58:J546)&lt;0.99*$B$10*(A546^$K$49*(K546-A546))^(1/(1+$K$49))*($K$49^(1/(1+$K$49))),$A546+($D$7-$D$3)/401,IF(J546/A546&gt;1.01*$D$10,$A546-($D$7-$D$3)/401,A546))))</f>
        <v>726.37266209475195</v>
      </c>
      <c r="B547" s="6">
        <f t="shared" si="203"/>
        <v>1279.1179862842559</v>
      </c>
      <c r="C547" s="6">
        <f t="shared" si="219"/>
        <v>0.56918949508467465</v>
      </c>
      <c r="D547" s="6">
        <f t="shared" si="220"/>
        <v>19041.824630099942</v>
      </c>
      <c r="E547" s="33">
        <f t="shared" si="204"/>
        <v>1.7888265127943882E-2</v>
      </c>
      <c r="F547" s="6">
        <f t="shared" si="205"/>
        <v>110601.38038056859</v>
      </c>
      <c r="G547" s="6">
        <f t="shared" si="206"/>
        <v>6316792.6290522832</v>
      </c>
      <c r="H547" s="33">
        <f t="shared" si="221"/>
        <v>4.5002840114754077E-3</v>
      </c>
      <c r="I547" s="33">
        <f t="shared" si="222"/>
        <v>1.2908205786588696E-3</v>
      </c>
      <c r="J547" s="6">
        <f t="shared" si="223"/>
        <v>953.09351264265672</v>
      </c>
      <c r="K547" s="38">
        <f>IF(J547&lt;$B$10*(A546^$K$49*(MAX(K$58:K546)-A546))^(1/(1+$K$49))*($K$49^(1/(1+$K$49))),IF(J547/A547&gt;D$10,IF(MAX(J$58:J546)&lt;0.99*$B$10*(A546^$K$49*(K546-A546))^(1/(1+$K$49))*($K$49^(1/(1+$K$49))),MAX(K$58:K546),((J547/$B$10)^(1+$K$49)/(A547^($K$49)*$K$49))+A547),MAX(K$58:K546)),((J547/$B$10)^(1+$K$49)/(A547^($K$49)*$K$49))+A547)</f>
        <v>1425.8843333650138</v>
      </c>
      <c r="L547" s="33">
        <f>IF(K547&lt;K546,AE546*(MAX(Z$58:Z546)-J546/A546)/(J546/A546/D$10-1)/(1+1*(MAX(Z$58:Z546)-J546/A546)/(J546/A546/D$10-1))+B$3-B$4,AE546*(J547/A547/B$10)/(C$27+J547/A547/B$10))</f>
        <v>-7.4916809558453201E-2</v>
      </c>
      <c r="M547" s="45">
        <f t="shared" si="224"/>
        <v>-2.4383656574809412E-2</v>
      </c>
      <c r="N547" s="46">
        <f t="shared" si="225"/>
        <v>1.621113743924801E-2</v>
      </c>
      <c r="O547" s="37"/>
      <c r="P547" s="37">
        <f t="shared" si="226"/>
        <v>5.3056825522871534E-3</v>
      </c>
      <c r="Q547" s="47">
        <f t="shared" si="207"/>
        <v>-8.172519135561402E-3</v>
      </c>
      <c r="R547" s="6">
        <f t="shared" si="227"/>
        <v>1.6176301013687684</v>
      </c>
      <c r="S547" s="6">
        <f t="shared" si="208"/>
        <v>1.6014871581446242</v>
      </c>
      <c r="T547" s="6">
        <f t="shared" si="228"/>
        <v>-2.8199752326139717E-3</v>
      </c>
      <c r="U547" s="48">
        <f t="shared" si="229"/>
        <v>6.5690846108432052E-2</v>
      </c>
      <c r="V547" s="6">
        <f t="shared" si="230"/>
        <v>6.8951331883009226E-2</v>
      </c>
      <c r="W547" s="6">
        <f t="shared" si="231"/>
        <v>6.8011340138804569E-2</v>
      </c>
      <c r="X547" s="30">
        <f t="shared" si="209"/>
        <v>1279.1179862842559</v>
      </c>
      <c r="Y547">
        <f t="shared" si="210"/>
        <v>953.09351264265672</v>
      </c>
      <c r="Z547" s="49">
        <f t="shared" si="211"/>
        <v>1.3121274552019555</v>
      </c>
      <c r="AA547" s="46">
        <f t="shared" si="212"/>
        <v>1.6425858378659211</v>
      </c>
      <c r="AB547" s="46">
        <f t="shared" si="213"/>
        <v>-2.4955736497152659E-2</v>
      </c>
      <c r="AC547" s="51">
        <f>IF(R$58&gt;=AA$58,B$10,IF(K547&lt;K546,(Z547-D$10)*(1+1.25*(D$10-Z547)/MAX(Z$58:Z547)*B$10)+D$10,B$10))</f>
        <v>1.3370827491589099</v>
      </c>
      <c r="AD547" s="36">
        <f t="shared" si="214"/>
        <v>1.0288274378324347</v>
      </c>
      <c r="AE547" s="50">
        <f t="shared" si="215"/>
        <v>-0.53869425411723959</v>
      </c>
      <c r="AF547" s="46">
        <f t="shared" si="216"/>
        <v>6.8011340138804569E-2</v>
      </c>
      <c r="AG547" s="50">
        <f t="shared" si="217"/>
        <v>1279.1179862842559</v>
      </c>
      <c r="AH547" s="6">
        <f t="shared" si="218"/>
        <v>-2.8199752326139717E-3</v>
      </c>
    </row>
    <row r="548" spans="1:34">
      <c r="A548" s="6">
        <f>IF(J547/A547&lt;=0.99*$B$10,IF(A547&gt;A546,IF(D$5&gt;0,$A547+($D$7-$D$3)/401,IF(J547/A547&gt;1.01*D$10,A547-($D$7-$D$3)/401,A547)),IF(D$5&lt;0,$A547+($D$7-$D$3)/401,IF(J547/A547&gt;1.01*D$10,A547-($D$7-$D$3)/401,A547))),IF(K547&gt;$B$6,IF(B$10&gt;D$10,IF(J547/A547&gt;1.01*D$10,A547-($D$7-$D$3)/401,A547),A547),IF(MAX(J$58:J547)&lt;0.99*$B$10*(A547^$K$49*(K547-A547))^(1/(1+$K$49))*($K$49^(1/(1+$K$49))),$A547+($D$7-$D$3)/401,IF(J547/A547&gt;1.01*$D$10,$A547-($D$7-$D$3)/401,A547))))</f>
        <v>727.24548004986411</v>
      </c>
      <c r="B548" s="6">
        <f t="shared" si="203"/>
        <v>1281.7364401495925</v>
      </c>
      <c r="C548" s="6">
        <f t="shared" si="219"/>
        <v>0.56951148429123122</v>
      </c>
      <c r="D548" s="6">
        <f t="shared" si="220"/>
        <v>19096.262947675968</v>
      </c>
      <c r="E548" s="33">
        <f t="shared" si="204"/>
        <v>1.7886385047945274E-2</v>
      </c>
      <c r="F548" s="6">
        <f t="shared" si="205"/>
        <v>110734.20050417262</v>
      </c>
      <c r="G548" s="6">
        <f t="shared" si="206"/>
        <v>6323464.4495011615</v>
      </c>
      <c r="H548" s="33">
        <f t="shared" si="221"/>
        <v>4.5053309724202122E-3</v>
      </c>
      <c r="I548" s="33">
        <f t="shared" si="222"/>
        <v>1.2936932558107548E-3</v>
      </c>
      <c r="J548" s="6">
        <f t="shared" si="223"/>
        <v>954.76811518432328</v>
      </c>
      <c r="K548" s="38">
        <f>IF(J548&lt;$B$10*(A547^$K$49*(MAX(K$58:K547)-A547))^(1/(1+$K$49))*($K$49^(1/(1+$K$49))),IF(J548/A548&gt;D$10,IF(MAX(J$58:J547)&lt;0.99*$B$10*(A547^$K$49*(K547-A547))^(1/(1+$K$49))*($K$49^(1/(1+$K$49))),MAX(K$58:K547),((J548/$B$10)^(1+$K$49)/(A548^($K$49)*$K$49))+A548),MAX(K$58:K547)),((J548/$B$10)^(1+$K$49)/(A548^($K$49)*$K$49))+A548)</f>
        <v>1428.3749346909519</v>
      </c>
      <c r="L548" s="33">
        <f>IF(K548&lt;K547,AE547*(MAX(Z$58:Z547)-J547/A547)/(J547/A547/D$10-1)/(1+1*(MAX(Z$58:Z547)-J547/A547)/(J547/A547/D$10-1))+B$3-B$4,AE547*(J548/A548/B$10)/(C$27+J548/A548/B$10))</f>
        <v>-7.5758004914232513E-2</v>
      </c>
      <c r="M548" s="45">
        <f t="shared" si="224"/>
        <v>-2.4515868101352565E-2</v>
      </c>
      <c r="N548" s="46">
        <f t="shared" si="225"/>
        <v>1.6229287334795093E-2</v>
      </c>
      <c r="O548" s="37"/>
      <c r="P548" s="37">
        <f t="shared" si="226"/>
        <v>5.3128878940187129E-3</v>
      </c>
      <c r="Q548" s="47">
        <f t="shared" si="207"/>
        <v>-8.286580766557472E-3</v>
      </c>
      <c r="R548" s="6">
        <f t="shared" si="227"/>
        <v>1.6178029553188031</v>
      </c>
      <c r="S548" s="6">
        <f t="shared" si="208"/>
        <v>1.6016554942262855</v>
      </c>
      <c r="T548" s="6">
        <f t="shared" si="228"/>
        <v>-2.9250875844709532E-3</v>
      </c>
      <c r="U548" s="48">
        <f t="shared" si="229"/>
        <v>6.643314425998402E-2</v>
      </c>
      <c r="V548" s="6">
        <f t="shared" si="230"/>
        <v>6.9685359675202091E-2</v>
      </c>
      <c r="W548" s="6">
        <f t="shared" si="231"/>
        <v>6.8710330480378445E-2</v>
      </c>
      <c r="X548" s="30">
        <f t="shared" si="209"/>
        <v>1281.7364401495925</v>
      </c>
      <c r="Y548">
        <f t="shared" si="210"/>
        <v>954.76811518432328</v>
      </c>
      <c r="Z548" s="49">
        <f t="shared" si="211"/>
        <v>1.3128553444139095</v>
      </c>
      <c r="AA548" s="46">
        <f t="shared" si="212"/>
        <v>1.6425534881083459</v>
      </c>
      <c r="AB548" s="46">
        <f t="shared" si="213"/>
        <v>-2.4750532789542756E-2</v>
      </c>
      <c r="AC548" s="51">
        <f>IF(R$58&gt;=AA$58,B$10,IF(K548&lt;K547,(Z548-D$10)*(1+1.25*(D$10-Z548)/MAX(Z$58:Z548)*B$10)+D$10,B$10))</f>
        <v>1.3370827491589099</v>
      </c>
      <c r="AD548" s="36">
        <f t="shared" si="214"/>
        <v>1.0282730675562723</v>
      </c>
      <c r="AE548" s="50">
        <f t="shared" si="215"/>
        <v>-0.544569324480354</v>
      </c>
      <c r="AF548" s="46">
        <f t="shared" si="216"/>
        <v>6.8710330480378445E-2</v>
      </c>
      <c r="AG548" s="50">
        <f t="shared" si="217"/>
        <v>1281.7364401495925</v>
      </c>
      <c r="AH548" s="6">
        <f t="shared" si="218"/>
        <v>-2.9250875844709532E-3</v>
      </c>
    </row>
    <row r="549" spans="1:34">
      <c r="A549" s="6">
        <f>IF(J548/A548&lt;=0.99*$B$10,IF(A548&gt;A547,IF(D$5&gt;0,$A548+($D$7-$D$3)/401,IF(J548/A548&gt;1.01*D$10,A548-($D$7-$D$3)/401,A548)),IF(D$5&lt;0,$A548+($D$7-$D$3)/401,IF(J548/A548&gt;1.01*D$10,A548-($D$7-$D$3)/401,A548))),IF(K548&gt;$B$6,IF(B$10&gt;D$10,IF(J548/A548&gt;1.01*D$10,A548-($D$7-$D$3)/401,A548),A548),IF(MAX(J$58:J548)&lt;0.99*$B$10*(A548^$K$49*(K548-A548))^(1/(1+$K$49))*($K$49^(1/(1+$K$49))),$A548+($D$7-$D$3)/401,IF(J548/A548&gt;1.01*$D$10,$A548-($D$7-$D$3)/401,A548))))</f>
        <v>728.11829800497628</v>
      </c>
      <c r="B549" s="6">
        <f t="shared" si="203"/>
        <v>1284.354894014929</v>
      </c>
      <c r="C549" s="6">
        <f t="shared" si="219"/>
        <v>0.56983238132665304</v>
      </c>
      <c r="D549" s="6">
        <f t="shared" si="220"/>
        <v>19150.71772520497</v>
      </c>
      <c r="E549" s="33">
        <f t="shared" si="204"/>
        <v>1.7884481958143253E-2</v>
      </c>
      <c r="F549" s="6">
        <f t="shared" si="205"/>
        <v>110867.02062777664</v>
      </c>
      <c r="G549" s="6">
        <f t="shared" si="206"/>
        <v>6330136.2699500388</v>
      </c>
      <c r="H549" s="33">
        <f t="shared" si="221"/>
        <v>4.510371281466012E-3</v>
      </c>
      <c r="I549" s="33">
        <f t="shared" si="222"/>
        <v>1.2965637696967147E-3</v>
      </c>
      <c r="J549" s="6">
        <f t="shared" si="223"/>
        <v>956.44251896176502</v>
      </c>
      <c r="K549" s="38">
        <f>IF(J549&lt;$B$10*(A548^$K$49*(MAX(K$58:K548)-A548))^(1/(1+$K$49))*($K$49^(1/(1+$K$49))),IF(J549/A549&gt;D$10,IF(MAX(J$58:J548)&lt;0.99*$B$10*(A548^$K$49*(K548-A548))^(1/(1+$K$49))*($K$49^(1/(1+$K$49))),MAX(K$58:K548),((J549/$B$10)^(1+$K$49)/(A549^($K$49)*$K$49))+A549),MAX(K$58:K548)),((J549/$B$10)^(1+$K$49)/(A549^($K$49)*$K$49))+A549)</f>
        <v>1430.8656739462892</v>
      </c>
      <c r="L549" s="33">
        <f>IF(K549&lt;K548,AE548*(MAX(Z$58:Z548)-J548/A548)/(J548/A548/D$10-1)/(1+1*(MAX(Z$58:Z548)-J548/A548)/(J548/A548/D$10-1))+B$3-B$4,AE548*(J549/A549/B$10)/(C$27+J549/A549/B$10))</f>
        <v>-7.6620617071348693E-2</v>
      </c>
      <c r="M549" s="45">
        <f t="shared" si="224"/>
        <v>-2.4649359475342761E-2</v>
      </c>
      <c r="N549" s="46">
        <f t="shared" si="225"/>
        <v>1.6247406613163803E-2</v>
      </c>
      <c r="O549" s="37"/>
      <c r="P549" s="37">
        <f t="shared" si="226"/>
        <v>5.3200845933039902E-3</v>
      </c>
      <c r="Q549" s="47">
        <f t="shared" si="207"/>
        <v>-8.4019528621789574E-3</v>
      </c>
      <c r="R549" s="6">
        <f t="shared" si="227"/>
        <v>1.6179779617946886</v>
      </c>
      <c r="S549" s="6">
        <f t="shared" si="208"/>
        <v>1.60182592657342</v>
      </c>
      <c r="T549" s="6">
        <f t="shared" si="228"/>
        <v>-3.0314977005970012E-3</v>
      </c>
      <c r="U549" s="48">
        <f t="shared" si="229"/>
        <v>6.7197291317123986E-2</v>
      </c>
      <c r="V549" s="6">
        <f t="shared" si="230"/>
        <v>7.0440840403098878E-2</v>
      </c>
      <c r="W549" s="6">
        <f t="shared" si="231"/>
        <v>6.9430341169566548E-2</v>
      </c>
      <c r="X549" s="30">
        <f t="shared" si="209"/>
        <v>1284.354894014929</v>
      </c>
      <c r="Y549">
        <f t="shared" si="210"/>
        <v>956.44251896176502</v>
      </c>
      <c r="Z549" s="49">
        <f t="shared" si="211"/>
        <v>1.313581215555756</v>
      </c>
      <c r="AA549" s="46">
        <f t="shared" si="212"/>
        <v>1.6425211777886564</v>
      </c>
      <c r="AB549" s="46">
        <f t="shared" si="213"/>
        <v>-2.4543215993967804E-2</v>
      </c>
      <c r="AC549" s="51">
        <f>IF(R$58&gt;=AA$58,B$10,IF(K549&lt;K548,(Z549-D$10)*(1+1.25*(D$10-Z549)/MAX(Z$58:Z549)*B$10)+D$10,B$10))</f>
        <v>1.3370827491589099</v>
      </c>
      <c r="AD549" s="36">
        <f t="shared" si="214"/>
        <v>1.0277205290555551</v>
      </c>
      <c r="AE549" s="50">
        <f t="shared" si="215"/>
        <v>-0.55059860721330345</v>
      </c>
      <c r="AF549" s="46">
        <f t="shared" si="216"/>
        <v>6.9430341169566548E-2</v>
      </c>
      <c r="AG549" s="50">
        <f t="shared" si="217"/>
        <v>1284.354894014929</v>
      </c>
      <c r="AH549" s="6">
        <f t="shared" si="218"/>
        <v>-3.0314977005970012E-3</v>
      </c>
    </row>
    <row r="550" spans="1:34">
      <c r="A550" s="6">
        <f>IF(J549/A549&lt;=0.99*$B$10,IF(A549&gt;A548,IF(D$5&gt;0,$A549+($D$7-$D$3)/401,IF(J549/A549&gt;1.01*D$10,A549-($D$7-$D$3)/401,A549)),IF(D$5&lt;0,$A549+($D$7-$D$3)/401,IF(J549/A549&gt;1.01*D$10,A549-($D$7-$D$3)/401,A549))),IF(K549&gt;$B$6,IF(B$10&gt;D$10,IF(J549/A549&gt;1.01*D$10,A549-($D$7-$D$3)/401,A549),A549),IF(MAX(J$58:J549)&lt;0.99*$B$10*(A549^$K$49*(K549-A549))^(1/(1+$K$49))*($K$49^(1/(1+$K$49))),$A549+($D$7-$D$3)/401,IF(J549/A549&gt;1.01*$D$10,$A549-($D$7-$D$3)/401,A549))))</f>
        <v>728.99111596008845</v>
      </c>
      <c r="B550" s="6">
        <f t="shared" si="203"/>
        <v>1286.9733478802655</v>
      </c>
      <c r="C550" s="6">
        <f t="shared" si="219"/>
        <v>0.57015219257890304</v>
      </c>
      <c r="D550" s="6">
        <f t="shared" si="220"/>
        <v>19205.188926544713</v>
      </c>
      <c r="E550" s="33">
        <f t="shared" si="204"/>
        <v>1.788255525811722E-2</v>
      </c>
      <c r="F550" s="6">
        <f t="shared" si="205"/>
        <v>110999.84075138067</v>
      </c>
      <c r="G550" s="6">
        <f t="shared" si="206"/>
        <v>6336808.090398916</v>
      </c>
      <c r="H550" s="33">
        <f t="shared" si="221"/>
        <v>4.5154049604405905E-3</v>
      </c>
      <c r="I550" s="33">
        <f t="shared" si="222"/>
        <v>1.2994321229736327E-3</v>
      </c>
      <c r="J550" s="6">
        <f t="shared" si="223"/>
        <v>958.1167259338896</v>
      </c>
      <c r="K550" s="38">
        <f>IF(J550&lt;$B$10*(A549^$K$49*(MAX(K$58:K549)-A549))^(1/(1+$K$49))*($K$49^(1/(1+$K$49))),IF(J550/A550&gt;D$10,IF(MAX(J$58:J549)&lt;0.99*$B$10*(A549^$K$49*(K549-A549))^(1/(1+$K$49))*($K$49^(1/(1+$K$49))),MAX(K$58:K549),((J550/$B$10)^(1+$K$49)/(A550^($K$49)*$K$49))+A550),MAX(K$58:K549)),((J550/$B$10)^(1+$K$49)/(A550^($K$49)*$K$49))+A550)</f>
        <v>1433.3565519836211</v>
      </c>
      <c r="L550" s="33">
        <f>IF(K550&lt;K549,AE549*(MAX(Z$58:Z549)-J549/A549)/(J549/A549/D$10-1)/(1+1*(MAX(Z$58:Z549)-J549/A549)/(J549/A549/D$10-1))+B$3-B$4,AE549*(J550/A550/B$10)/(C$27+J550/A550/B$10))</f>
        <v>-7.750561474530375E-2</v>
      </c>
      <c r="M550" s="45">
        <f t="shared" si="224"/>
        <v>-2.4784165379571302E-2</v>
      </c>
      <c r="N550" s="46">
        <f t="shared" si="225"/>
        <v>1.6265495385294492E-2</v>
      </c>
      <c r="O550" s="37"/>
      <c r="P550" s="37">
        <f t="shared" si="226"/>
        <v>5.3272726708505106E-3</v>
      </c>
      <c r="Q550" s="47">
        <f t="shared" si="207"/>
        <v>-8.5186699942768097E-3</v>
      </c>
      <c r="R550" s="6">
        <f t="shared" si="227"/>
        <v>1.6181551773911289</v>
      </c>
      <c r="S550" s="6">
        <f t="shared" si="208"/>
        <v>1.6019985103015215</v>
      </c>
      <c r="T550" s="6">
        <f t="shared" si="228"/>
        <v>-3.1392395751904897E-3</v>
      </c>
      <c r="U550" s="48">
        <f t="shared" si="229"/>
        <v>6.798461389070494E-2</v>
      </c>
      <c r="V550" s="6">
        <f t="shared" si="230"/>
        <v>7.1219077073563578E-2</v>
      </c>
      <c r="W550" s="6">
        <f t="shared" si="231"/>
        <v>7.0172663881833408E-2</v>
      </c>
      <c r="X550" s="30">
        <f t="shared" si="209"/>
        <v>1286.9733478802655</v>
      </c>
      <c r="Y550">
        <f t="shared" si="210"/>
        <v>958.1167259338896</v>
      </c>
      <c r="Z550" s="49">
        <f t="shared" si="211"/>
        <v>1.3143050785633243</v>
      </c>
      <c r="AA550" s="46">
        <f t="shared" si="212"/>
        <v>1.6424889068115842</v>
      </c>
      <c r="AB550" s="46">
        <f t="shared" si="213"/>
        <v>-2.4333729420455308E-2</v>
      </c>
      <c r="AC550" s="51">
        <f>IF(R$58&gt;=AA$58,B$10,IF(K550&lt;K549,(Z550-D$10)*(1+1.25*(D$10-Z550)/MAX(Z$58:Z550)*B$10)+D$10,B$10))</f>
        <v>1.3370827491589099</v>
      </c>
      <c r="AD550" s="36">
        <f t="shared" si="214"/>
        <v>1.0271698123356889</v>
      </c>
      <c r="AE550" s="50">
        <f t="shared" si="215"/>
        <v>-0.55678922985251278</v>
      </c>
      <c r="AF550" s="46">
        <f t="shared" si="216"/>
        <v>7.0172663881833408E-2</v>
      </c>
      <c r="AG550" s="50">
        <f t="shared" si="217"/>
        <v>1286.9733478802655</v>
      </c>
      <c r="AH550" s="6">
        <f t="shared" si="218"/>
        <v>-3.1392395751904897E-3</v>
      </c>
    </row>
    <row r="551" spans="1:34">
      <c r="A551" s="6">
        <f>IF(J550/A550&lt;=0.99*$B$10,IF(A550&gt;A549,IF(D$5&gt;0,$A550+($D$7-$D$3)/401,IF(J550/A550&gt;1.01*D$10,A550-($D$7-$D$3)/401,A550)),IF(D$5&lt;0,$A550+($D$7-$D$3)/401,IF(J550/A550&gt;1.01*D$10,A550-($D$7-$D$3)/401,A550))),IF(K550&gt;$B$6,IF(B$10&gt;D$10,IF(J550/A550&gt;1.01*D$10,A550-($D$7-$D$3)/401,A550),A550),IF(MAX(J$58:J550)&lt;0.99*$B$10*(A550^$K$49*(K550-A550))^(1/(1+$K$49))*($K$49^(1/(1+$K$49))),$A550+($D$7-$D$3)/401,IF(J550/A550&gt;1.01*$D$10,$A550-($D$7-$D$3)/401,A550))))</f>
        <v>729.86393391520062</v>
      </c>
      <c r="B551" s="6">
        <f t="shared" si="203"/>
        <v>1289.591801745602</v>
      </c>
      <c r="C551" s="6">
        <f t="shared" si="219"/>
        <v>0.57047092438535862</v>
      </c>
      <c r="D551" s="6">
        <f t="shared" si="220"/>
        <v>19259.676516692536</v>
      </c>
      <c r="E551" s="33">
        <f t="shared" si="204"/>
        <v>1.7880604319296212E-2</v>
      </c>
      <c r="F551" s="6">
        <f t="shared" si="205"/>
        <v>111132.66087498469</v>
      </c>
      <c r="G551" s="6">
        <f t="shared" si="206"/>
        <v>6343479.9108477933</v>
      </c>
      <c r="H551" s="33">
        <f t="shared" si="221"/>
        <v>4.5204320311308692E-3</v>
      </c>
      <c r="I551" s="33">
        <f t="shared" si="222"/>
        <v>1.3022983183499442E-3</v>
      </c>
      <c r="J551" s="6">
        <f t="shared" si="223"/>
        <v>959.79073807209022</v>
      </c>
      <c r="K551" s="38">
        <f>IF(J551&lt;$B$10*(A550^$K$49*(MAX(K$58:K550)-A550))^(1/(1+$K$49))*($K$49^(1/(1+$K$49))),IF(J551/A551&gt;D$10,IF(MAX(J$58:J550)&lt;0.99*$B$10*(A550^$K$49*(K550-A550))^(1/(1+$K$49))*($K$49^(1/(1+$K$49))),MAX(K$58:K550),((J551/$B$10)^(1+$K$49)/(A551^($K$49)*$K$49))+A551),MAX(K$58:K550)),((J551/$B$10)^(1+$K$49)/(A551^($K$49)*$K$49))+A551)</f>
        <v>1435.8475696901191</v>
      </c>
      <c r="L551" s="33">
        <f>IF(K551&lt;K550,AE550*(MAX(Z$58:Z550)-J550/A550)/(J550/A550/D$10-1)/(1+1*(MAX(Z$58:Z550)-J550/A550)/(J550/A550/D$10-1))+B$3-B$4,AE550*(J551/A551/B$10)/(C$27+J551/A551/B$10))</f>
        <v>-7.8414029571889018E-2</v>
      </c>
      <c r="M551" s="45">
        <f t="shared" si="224"/>
        <v>-2.4920322116992612E-2</v>
      </c>
      <c r="N551" s="46">
        <f t="shared" si="225"/>
        <v>1.6283553761798193E-2</v>
      </c>
      <c r="O551" s="37"/>
      <c r="P551" s="37">
        <f t="shared" si="226"/>
        <v>5.3344521472914646E-3</v>
      </c>
      <c r="Q551" s="47">
        <f t="shared" si="207"/>
        <v>-8.6367683551944185E-3</v>
      </c>
      <c r="R551" s="6">
        <f t="shared" si="227"/>
        <v>1.6183346613583152</v>
      </c>
      <c r="S551" s="6">
        <f t="shared" si="208"/>
        <v>1.6021733031121634</v>
      </c>
      <c r="T551" s="6">
        <f t="shared" si="228"/>
        <v>-3.2483487969019523E-3</v>
      </c>
      <c r="U551" s="48">
        <f t="shared" si="229"/>
        <v>6.8796563239851005E-2</v>
      </c>
      <c r="V551" s="6">
        <f t="shared" si="230"/>
        <v>7.2021495122324822E-2</v>
      </c>
      <c r="W551" s="6">
        <f t="shared" si="231"/>
        <v>7.0938712190024178E-2</v>
      </c>
      <c r="X551" s="30">
        <f t="shared" si="209"/>
        <v>1289.591801745602</v>
      </c>
      <c r="Y551">
        <f t="shared" si="210"/>
        <v>959.79073807209022</v>
      </c>
      <c r="Z551" s="49">
        <f t="shared" si="211"/>
        <v>1.3150269433420225</v>
      </c>
      <c r="AA551" s="46">
        <f t="shared" si="212"/>
        <v>1.6424566750822054</v>
      </c>
      <c r="AB551" s="46">
        <f t="shared" si="213"/>
        <v>-2.4122013723890223E-2</v>
      </c>
      <c r="AC551" s="51">
        <f>IF(R$58&gt;=AA$58,B$10,IF(K551&lt;K550,(Z551-D$10)*(1+1.25*(D$10-Z551)/MAX(Z$58:Z551)*B$10)+D$10,B$10))</f>
        <v>1.3370827491589099</v>
      </c>
      <c r="AD551" s="36">
        <f t="shared" si="214"/>
        <v>1.0266209074472024</v>
      </c>
      <c r="AE551" s="50">
        <f t="shared" si="215"/>
        <v>-0.56314879228911474</v>
      </c>
      <c r="AF551" s="46">
        <f t="shared" si="216"/>
        <v>7.0938712190024178E-2</v>
      </c>
      <c r="AG551" s="50">
        <f t="shared" si="217"/>
        <v>1289.591801745602</v>
      </c>
      <c r="AH551" s="6">
        <f t="shared" si="218"/>
        <v>-3.2483487969019523E-3</v>
      </c>
    </row>
    <row r="552" spans="1:34">
      <c r="A552" s="6">
        <f>IF(J551/A551&lt;=0.99*$B$10,IF(A551&gt;A550,IF(D$5&gt;0,$A551+($D$7-$D$3)/401,IF(J551/A551&gt;1.01*D$10,A551-($D$7-$D$3)/401,A551)),IF(D$5&lt;0,$A551+($D$7-$D$3)/401,IF(J551/A551&gt;1.01*D$10,A551-($D$7-$D$3)/401,A551))),IF(K551&gt;$B$6,IF(B$10&gt;D$10,IF(J551/A551&gt;1.01*D$10,A551-($D$7-$D$3)/401,A551),A551),IF(MAX(J$58:J551)&lt;0.99*$B$10*(A551^$K$49*(K551-A551))^(1/(1+$K$49))*($K$49^(1/(1+$K$49))),$A551+($D$7-$D$3)/401,IF(J551/A551&gt;1.01*$D$10,$A551-($D$7-$D$3)/401,A551))))</f>
        <v>730.73675187031279</v>
      </c>
      <c r="B552" s="6">
        <f t="shared" si="203"/>
        <v>1292.2102556109385</v>
      </c>
      <c r="C552" s="6">
        <f t="shared" si="219"/>
        <v>0.57078858303329805</v>
      </c>
      <c r="D552" s="6">
        <f t="shared" si="220"/>
        <v>19314.180461813728</v>
      </c>
      <c r="E552" s="33">
        <f t="shared" si="204"/>
        <v>1.7878628483087699E-2</v>
      </c>
      <c r="F552" s="6">
        <f t="shared" si="205"/>
        <v>111265.48099858873</v>
      </c>
      <c r="G552" s="6">
        <f t="shared" si="206"/>
        <v>6350151.7312966706</v>
      </c>
      <c r="H552" s="33">
        <f t="shared" si="221"/>
        <v>4.5254525152862244E-3</v>
      </c>
      <c r="I552" s="33">
        <f t="shared" si="222"/>
        <v>1.3051623585869118E-3</v>
      </c>
      <c r="J552" s="6">
        <f t="shared" si="223"/>
        <v>961.46455736128621</v>
      </c>
      <c r="K552" s="38">
        <f>IF(J552&lt;$B$10*(A551^$K$49*(MAX(K$58:K551)-A551))^(1/(1+$K$49))*($K$49^(1/(1+$K$49))),IF(J552/A552&gt;D$10,IF(MAX(J$58:J551)&lt;0.99*$B$10*(A551^$K$49*(K551-A551))^(1/(1+$K$49))*($K$49^(1/(1+$K$49))),MAX(K$58:K551),((J552/$B$10)^(1+$K$49)/(A552^($K$49)*$K$49))+A552),MAX(K$58:K551)),((J552/$B$10)^(1+$K$49)/(A552^($K$49)*$K$49))+A552)</f>
        <v>1438.3387279890098</v>
      </c>
      <c r="L552" s="33">
        <f>IF(K552&lt;K551,AE551*(MAX(Z$58:Z551)-J551/A551)/(J551/A551/D$10-1)/(1+1*(MAX(Z$58:Z551)-J551/A551)/(J551/A551/D$10-1))+B$3-B$4,AE551*(J552/A552/B$10)/(C$27+J552/A552/B$10))</f>
        <v>-7.934696147215442E-2</v>
      </c>
      <c r="M552" s="45">
        <f t="shared" si="224"/>
        <v>-2.5057867718488749E-2</v>
      </c>
      <c r="N552" s="46">
        <f t="shared" si="225"/>
        <v>1.6301581852969167E-2</v>
      </c>
      <c r="O552" s="37"/>
      <c r="P552" s="37">
        <f t="shared" si="226"/>
        <v>5.3416230431860626E-3</v>
      </c>
      <c r="Q552" s="47">
        <f t="shared" si="207"/>
        <v>-8.7562858655195822E-3</v>
      </c>
      <c r="R552" s="6">
        <f t="shared" si="227"/>
        <v>1.6185164757785344</v>
      </c>
      <c r="S552" s="6">
        <f t="shared" si="208"/>
        <v>1.6023503654649942</v>
      </c>
      <c r="T552" s="6">
        <f t="shared" si="228"/>
        <v>-3.3588626548515469E-3</v>
      </c>
      <c r="U552" s="48">
        <f t="shared" si="229"/>
        <v>6.9634731392697574E-2</v>
      </c>
      <c r="V552" s="6">
        <f t="shared" si="230"/>
        <v>7.2849658247712223E-2</v>
      </c>
      <c r="W552" s="6">
        <f t="shared" si="231"/>
        <v>7.1730037362761706E-2</v>
      </c>
      <c r="X552" s="30">
        <f t="shared" si="209"/>
        <v>1292.2102556109385</v>
      </c>
      <c r="Y552">
        <f t="shared" si="210"/>
        <v>961.46455736128621</v>
      </c>
      <c r="Z552" s="49">
        <f t="shared" si="211"/>
        <v>1.3157468197684434</v>
      </c>
      <c r="AA552" s="46">
        <f t="shared" si="212"/>
        <v>1.6424244825059384</v>
      </c>
      <c r="AB552" s="46">
        <f t="shared" si="213"/>
        <v>-2.3908006727404008E-2</v>
      </c>
      <c r="AC552" s="51">
        <f>IF(R$58&gt;=AA$58,B$10,IF(K552&lt;K551,(Z552-D$10)*(1+1.25*(D$10-Z552)/MAX(Z$58:Z552)*B$10)+D$10,B$10))</f>
        <v>1.3370827491589099</v>
      </c>
      <c r="AD552" s="36">
        <f t="shared" si="214"/>
        <v>1.0260738044843778</v>
      </c>
      <c r="AE552" s="50">
        <f t="shared" si="215"/>
        <v>-0.56968540785399147</v>
      </c>
      <c r="AF552" s="46">
        <f t="shared" si="216"/>
        <v>7.1730037362761706E-2</v>
      </c>
      <c r="AG552" s="50">
        <f t="shared" si="217"/>
        <v>1292.2102556109385</v>
      </c>
      <c r="AH552" s="6">
        <f t="shared" si="218"/>
        <v>-3.3588626548515469E-3</v>
      </c>
    </row>
    <row r="553" spans="1:34">
      <c r="A553" s="6">
        <f>IF(J552/A552&lt;=0.99*$B$10,IF(A552&gt;A551,IF(D$5&gt;0,$A552+($D$7-$D$3)/401,IF(J552/A552&gt;1.01*D$10,A552-($D$7-$D$3)/401,A552)),IF(D$5&lt;0,$A552+($D$7-$D$3)/401,IF(J552/A552&gt;1.01*D$10,A552-($D$7-$D$3)/401,A552))),IF(K552&gt;$B$6,IF(B$10&gt;D$10,IF(J552/A552&gt;1.01*D$10,A552-($D$7-$D$3)/401,A552),A552),IF(MAX(J$58:J552)&lt;0.99*$B$10*(A552^$K$49*(K552-A552))^(1/(1+$K$49))*($K$49^(1/(1+$K$49))),$A552+($D$7-$D$3)/401,IF(J552/A552&gt;1.01*$D$10,$A552-($D$7-$D$3)/401,A552))))</f>
        <v>731.60956982542496</v>
      </c>
      <c r="B553" s="6">
        <f t="shared" si="203"/>
        <v>1294.828709476275</v>
      </c>
      <c r="C553" s="6">
        <f t="shared" si="219"/>
        <v>0.57110517476038414</v>
      </c>
      <c r="D553" s="6">
        <f t="shared" si="220"/>
        <v>19368.700729272136</v>
      </c>
      <c r="E553" s="33">
        <f t="shared" si="204"/>
        <v>1.7876627058843384E-2</v>
      </c>
      <c r="F553" s="6">
        <f t="shared" si="205"/>
        <v>111398.30112219274</v>
      </c>
      <c r="G553" s="6">
        <f t="shared" si="206"/>
        <v>6356823.5517455479</v>
      </c>
      <c r="H553" s="33">
        <f t="shared" si="221"/>
        <v>4.5304664346219777E-3</v>
      </c>
      <c r="I553" s="33">
        <f t="shared" si="222"/>
        <v>1.3080242465000097E-3</v>
      </c>
      <c r="J553" s="6">
        <f t="shared" si="223"/>
        <v>963.13818580102838</v>
      </c>
      <c r="K553" s="38">
        <f>IF(J553&lt;$B$10*(A552^$K$49*(MAX(K$58:K552)-A552))^(1/(1+$K$49))*($K$49^(1/(1+$K$49))),IF(J553/A553&gt;D$10,IF(MAX(J$58:J552)&lt;0.99*$B$10*(A552^$K$49*(K552-A552))^(1/(1+$K$49))*($K$49^(1/(1+$K$49))),MAX(K$58:K552),((J553/$B$10)^(1+$K$49)/(A553^($K$49)*$K$49))+A553),MAX(K$58:K552)),((J553/$B$10)^(1+$K$49)/(A553^($K$49)*$K$49))+A553)</f>
        <v>1440.8300278411557</v>
      </c>
      <c r="L553" s="33">
        <f>IF(K553&lt;K552,AE552*(MAX(Z$58:Z552)-J552/A552)/(J552/A552/D$10-1)/(1+1*(MAX(Z$58:Z552)-J552/A552)/(J552/A552/D$10-1))+B$3-B$4,AE552*(J553/A553/B$10)/(C$27+J553/A553/B$10))</f>
        <v>-8.0305584587746115E-2</v>
      </c>
      <c r="M553" s="45">
        <f t="shared" si="224"/>
        <v>-2.5196842060027303E-2</v>
      </c>
      <c r="N553" s="46">
        <f t="shared" si="225"/>
        <v>1.6319579768798068E-2</v>
      </c>
      <c r="O553" s="37"/>
      <c r="P553" s="37">
        <f t="shared" si="226"/>
        <v>5.3487853790198893E-3</v>
      </c>
      <c r="Q553" s="47">
        <f t="shared" si="207"/>
        <v>-8.8772622912292355E-3</v>
      </c>
      <c r="R553" s="6">
        <f t="shared" si="227"/>
        <v>1.6187006857581743</v>
      </c>
      <c r="S553" s="6">
        <f t="shared" si="208"/>
        <v>1.6025297607647211</v>
      </c>
      <c r="T553" s="6">
        <f t="shared" si="228"/>
        <v>-3.4708202538844034E-3</v>
      </c>
      <c r="U553" s="48">
        <f t="shared" si="229"/>
        <v>7.0500869960340787E-2</v>
      </c>
      <c r="V553" s="6">
        <f t="shared" si="230"/>
        <v>7.3705286889655122E-2</v>
      </c>
      <c r="W553" s="6">
        <f t="shared" si="231"/>
        <v>7.2548346805026989E-2</v>
      </c>
      <c r="X553" s="30">
        <f t="shared" si="209"/>
        <v>1294.828709476275</v>
      </c>
      <c r="Y553">
        <f t="shared" si="210"/>
        <v>963.13818580102838</v>
      </c>
      <c r="Z553" s="49">
        <f t="shared" si="211"/>
        <v>1.3164647176920474</v>
      </c>
      <c r="AA553" s="46">
        <f t="shared" si="212"/>
        <v>1.6423923289885407</v>
      </c>
      <c r="AB553" s="46">
        <f t="shared" si="213"/>
        <v>-2.3691643230366433E-2</v>
      </c>
      <c r="AC553" s="51">
        <f>IF(R$58&gt;=AA$58,B$10,IF(K553&lt;K552,(Z553-D$10)*(1+1.25*(D$10-Z553)/MAX(Z$58:Z553)*B$10)+D$10,B$10))</f>
        <v>1.3370827491589099</v>
      </c>
      <c r="AD553" s="36">
        <f t="shared" si="214"/>
        <v>1.0255284935838247</v>
      </c>
      <c r="AE553" s="50">
        <f t="shared" si="215"/>
        <v>-0.57640774885919854</v>
      </c>
      <c r="AF553" s="46">
        <f t="shared" si="216"/>
        <v>7.2548346805026989E-2</v>
      </c>
      <c r="AG553" s="50">
        <f t="shared" si="217"/>
        <v>1294.828709476275</v>
      </c>
      <c r="AH553" s="6">
        <f t="shared" si="218"/>
        <v>-3.4708202538844034E-3</v>
      </c>
    </row>
    <row r="554" spans="1:34">
      <c r="A554" s="6">
        <f>IF(J553/A553&lt;=0.99*$B$10,IF(A553&gt;A552,IF(D$5&gt;0,$A553+($D$7-$D$3)/401,IF(J553/A553&gt;1.01*D$10,A553-($D$7-$D$3)/401,A553)),IF(D$5&lt;0,$A553+($D$7-$D$3)/401,IF(J553/A553&gt;1.01*D$10,A553-($D$7-$D$3)/401,A553))),IF(K553&gt;$B$6,IF(B$10&gt;D$10,IF(J553/A553&gt;1.01*D$10,A553-($D$7-$D$3)/401,A553),A553),IF(MAX(J$58:J553)&lt;0.99*$B$10*(A553^$K$49*(K553-A553))^(1/(1+$K$49))*($K$49^(1/(1+$K$49))),$A553+($D$7-$D$3)/401,IF(J553/A553&gt;1.01*$D$10,$A553-($D$7-$D$3)/401,A553))))</f>
        <v>732.48238778053712</v>
      </c>
      <c r="B554" s="6">
        <f t="shared" si="203"/>
        <v>1297.4471633416115</v>
      </c>
      <c r="C554" s="6">
        <f t="shared" si="219"/>
        <v>0.57142070575513948</v>
      </c>
      <c r="D554" s="6">
        <f t="shared" si="220"/>
        <v>19423.237287663127</v>
      </c>
      <c r="E554" s="33">
        <f t="shared" si="204"/>
        <v>1.7874599321644157E-2</v>
      </c>
      <c r="F554" s="6">
        <f t="shared" si="205"/>
        <v>111531.12124579678</v>
      </c>
      <c r="G554" s="6">
        <f t="shared" si="206"/>
        <v>6363495.3721944271</v>
      </c>
      <c r="H554" s="33">
        <f t="shared" si="221"/>
        <v>4.5354738108230683E-3</v>
      </c>
      <c r="I554" s="33">
        <f t="shared" si="222"/>
        <v>1.3108839849604245E-3</v>
      </c>
      <c r="J554" s="6">
        <f t="shared" si="223"/>
        <v>964.81162540667196</v>
      </c>
      <c r="K554" s="38">
        <f>IF(J554&lt;$B$10*(A553^$K$49*(MAX(K$58:K553)-A553))^(1/(1+$K$49))*($K$49^(1/(1+$K$49))),IF(J554/A554&gt;D$10,IF(MAX(J$58:J553)&lt;0.99*$B$10*(A553^$K$49*(K553-A553))^(1/(1+$K$49))*($K$49^(1/(1+$K$49))),MAX(K$58:K553),((J554/$B$10)^(1+$K$49)/(A554^($K$49)*$K$49))+A554),MAX(K$58:K553)),((J554/$B$10)^(1+$K$49)/(A554^($K$49)*$K$49))+A554)</f>
        <v>1443.3214702467394</v>
      </c>
      <c r="L554" s="33">
        <f>IF(K554&lt;K553,AE553*(MAX(Z$58:Z553)-J553/A553)/(J553/A553/D$10-1)/(1+1*(MAX(Z$58:Z553)-J553/A553)/(J553/A553/D$10-1))+B$3-B$4,AE553*(J554/A554/B$10)/(C$27+J554/A554/B$10))</f>
        <v>-8.129115385975158E-2</v>
      </c>
      <c r="M554" s="45">
        <f t="shared" si="224"/>
        <v>-2.5337286990232452E-2</v>
      </c>
      <c r="N554" s="46">
        <f t="shared" si="225"/>
        <v>1.6337547618985721E-2</v>
      </c>
      <c r="O554" s="37"/>
      <c r="P554" s="37">
        <f t="shared" si="226"/>
        <v>5.3559391752052545E-3</v>
      </c>
      <c r="Q554" s="47">
        <f t="shared" si="207"/>
        <v>-8.9997393712467309E-3</v>
      </c>
      <c r="R554" s="6">
        <f t="shared" si="227"/>
        <v>1.6188873596367972</v>
      </c>
      <c r="S554" s="6">
        <f t="shared" si="208"/>
        <v>1.6027115555647218</v>
      </c>
      <c r="T554" s="6">
        <f t="shared" si="228"/>
        <v>-3.5842626400738107E-3</v>
      </c>
      <c r="U554" s="48">
        <f t="shared" si="229"/>
        <v>7.1396912202585094E-2</v>
      </c>
      <c r="V554" s="6">
        <f t="shared" si="230"/>
        <v>7.4590279902588E-2</v>
      </c>
      <c r="W554" s="6">
        <f t="shared" si="231"/>
        <v>7.3395525689230065E-2</v>
      </c>
      <c r="X554" s="30">
        <f t="shared" si="209"/>
        <v>1297.4471633416115</v>
      </c>
      <c r="Y554">
        <f t="shared" si="210"/>
        <v>964.81162540667196</v>
      </c>
      <c r="Z554" s="49">
        <f t="shared" si="211"/>
        <v>1.3171806469369256</v>
      </c>
      <c r="AA554" s="46">
        <f t="shared" si="212"/>
        <v>1.6423602144361098</v>
      </c>
      <c r="AB554" s="46">
        <f t="shared" si="213"/>
        <v>-2.3472854799312604E-2</v>
      </c>
      <c r="AC554" s="51">
        <f>IF(R$58&gt;=AA$58,B$10,IF(K554&lt;K553,(Z554-D$10)*(1+1.25*(D$10-Z554)/MAX(Z$58:Z554)*B$10)+D$10,B$10))</f>
        <v>1.3370827491589099</v>
      </c>
      <c r="AD554" s="36">
        <f t="shared" si="214"/>
        <v>1.0249849649229978</v>
      </c>
      <c r="AE554" s="50">
        <f t="shared" si="215"/>
        <v>-0.58332509717848391</v>
      </c>
      <c r="AF554" s="46">
        <f t="shared" si="216"/>
        <v>7.3395525689230065E-2</v>
      </c>
      <c r="AG554" s="50">
        <f t="shared" si="217"/>
        <v>1297.4471633416115</v>
      </c>
      <c r="AH554" s="6">
        <f t="shared" si="218"/>
        <v>-3.5842626400738107E-3</v>
      </c>
    </row>
    <row r="555" spans="1:34">
      <c r="A555" s="6">
        <f>IF(J554/A554&lt;=0.99*$B$10,IF(A554&gt;A553,IF(D$5&gt;0,$A554+($D$7-$D$3)/401,IF(J554/A554&gt;1.01*D$10,A554-($D$7-$D$3)/401,A554)),IF(D$5&lt;0,$A554+($D$7-$D$3)/401,IF(J554/A554&gt;1.01*D$10,A554-($D$7-$D$3)/401,A554))),IF(K554&gt;$B$6,IF(B$10&gt;D$10,IF(J554/A554&gt;1.01*D$10,A554-($D$7-$D$3)/401,A554),A554),IF(MAX(J$58:J554)&lt;0.99*$B$10*(A554^$K$49*(K554-A554))^(1/(1+$K$49))*($K$49^(1/(1+$K$49))),$A554+($D$7-$D$3)/401,IF(J554/A554&gt;1.01*$D$10,$A554-($D$7-$D$3)/401,A554))))</f>
        <v>733.35520573564929</v>
      </c>
      <c r="B555" s="6">
        <f t="shared" si="203"/>
        <v>1300.065617206948</v>
      </c>
      <c r="C555" s="6">
        <f t="shared" si="219"/>
        <v>0.57173518215741947</v>
      </c>
      <c r="D555" s="6">
        <f t="shared" si="220"/>
        <v>19477.790106849181</v>
      </c>
      <c r="E555" s="33">
        <f t="shared" si="204"/>
        <v>1.7872544509884253E-2</v>
      </c>
      <c r="F555" s="6">
        <f t="shared" si="205"/>
        <v>111663.9413694008</v>
      </c>
      <c r="G555" s="6">
        <f t="shared" si="206"/>
        <v>6370167.1926433025</v>
      </c>
      <c r="H555" s="33">
        <f t="shared" si="221"/>
        <v>4.5404746655479328E-3</v>
      </c>
      <c r="I555" s="33">
        <f t="shared" si="222"/>
        <v>1.3137415768966856E-3</v>
      </c>
      <c r="J555" s="6">
        <f t="shared" si="223"/>
        <v>966.48487821062633</v>
      </c>
      <c r="K555" s="38">
        <f>IF(J555&lt;$B$10*(A554^$K$49*(MAX(K$58:K554)-A554))^(1/(1+$K$49))*($K$49^(1/(1+$K$49))),IF(J555/A555&gt;D$10,IF(MAX(J$58:J554)&lt;0.99*$B$10*(A554^$K$49*(K554-A554))^(1/(1+$K$49))*($K$49^(1/(1+$K$49))),MAX(K$58:K554),((J555/$B$10)^(1+$K$49)/(A555^($K$49)*$K$49))+A555),MAX(K$58:K554)),((J555/$B$10)^(1+$K$49)/(A555^($K$49)*$K$49))+A555)</f>
        <v>1445.8130562470687</v>
      </c>
      <c r="L555" s="33">
        <f>IF(K555&lt;K554,AE554*(MAX(Z$58:Z554)-J554/A554)/(J554/A554/D$10-1)/(1+1*(MAX(Z$58:Z554)-J554/A554)/(J554/A554/D$10-1))+B$3-B$4,AE554*(J555/A555/B$10)/(C$27+J555/A555/B$10))</f>
        <v>-8.2305012335172262E-2</v>
      </c>
      <c r="M555" s="45">
        <f t="shared" si="224"/>
        <v>-2.5479246469523379E-2</v>
      </c>
      <c r="N555" s="46">
        <f t="shared" si="225"/>
        <v>1.6355485512957638E-2</v>
      </c>
      <c r="O555" s="37"/>
      <c r="P555" s="37">
        <f t="shared" si="226"/>
        <v>5.3630844520815429E-3</v>
      </c>
      <c r="Q555" s="47">
        <f t="shared" si="207"/>
        <v>-9.1237609565657414E-3</v>
      </c>
      <c r="R555" s="6">
        <f t="shared" si="227"/>
        <v>1.6190765692151761</v>
      </c>
      <c r="S555" s="6">
        <f t="shared" si="208"/>
        <v>1.6028958197891185</v>
      </c>
      <c r="T555" s="6">
        <f t="shared" si="228"/>
        <v>-3.6992329376030141E-3</v>
      </c>
      <c r="U555" s="48">
        <f t="shared" si="229"/>
        <v>7.2324999044090413E-2</v>
      </c>
      <c r="V555" s="6">
        <f t="shared" si="230"/>
        <v>7.5506740108426992E-2</v>
      </c>
      <c r="W555" s="6">
        <f t="shared" si="231"/>
        <v>7.4273662462559314E-2</v>
      </c>
      <c r="X555" s="30">
        <f t="shared" si="209"/>
        <v>1300.065617206948</v>
      </c>
      <c r="Y555">
        <f t="shared" si="210"/>
        <v>966.48487821062633</v>
      </c>
      <c r="Z555" s="49">
        <f t="shared" si="211"/>
        <v>1.3178946173036545</v>
      </c>
      <c r="AA555" s="46">
        <f t="shared" si="212"/>
        <v>1.642328138755081</v>
      </c>
      <c r="AB555" s="46">
        <f t="shared" si="213"/>
        <v>-2.3251569539904926E-2</v>
      </c>
      <c r="AC555" s="51">
        <f>IF(R$58&gt;=AA$58,B$10,IF(K555&lt;K554,(Z555-D$10)*(1+1.25*(D$10-Z555)/MAX(Z$58:Z555)*B$10)+D$10,B$10))</f>
        <v>1.3370827491589099</v>
      </c>
      <c r="AD555" s="36">
        <f t="shared" si="214"/>
        <v>1.0244432087186526</v>
      </c>
      <c r="AE555" s="50">
        <f t="shared" si="215"/>
        <v>-0.59044740053963662</v>
      </c>
      <c r="AF555" s="46">
        <f t="shared" si="216"/>
        <v>7.4273662462559314E-2</v>
      </c>
      <c r="AG555" s="50">
        <f t="shared" si="217"/>
        <v>1300.065617206948</v>
      </c>
      <c r="AH555" s="6">
        <f t="shared" si="218"/>
        <v>-3.6992329376030141E-3</v>
      </c>
    </row>
    <row r="556" spans="1:34">
      <c r="A556" s="6">
        <f>IF(J555/A555&lt;=0.99*$B$10,IF(A555&gt;A554,IF(D$5&gt;0,$A555+($D$7-$D$3)/401,IF(J555/A555&gt;1.01*D$10,A555-($D$7-$D$3)/401,A555)),IF(D$5&lt;0,$A555+($D$7-$D$3)/401,IF(J555/A555&gt;1.01*D$10,A555-($D$7-$D$3)/401,A555))),IF(K555&gt;$B$6,IF(B$10&gt;D$10,IF(J555/A555&gt;1.01*D$10,A555-($D$7-$D$3)/401,A555),A555),IF(MAX(J$58:J555)&lt;0.99*$B$10*(A555^$K$49*(K555-A555))^(1/(1+$K$49))*($K$49^(1/(1+$K$49))),$A555+($D$7-$D$3)/401,IF(J555/A555&gt;1.01*$D$10,$A555-($D$7-$D$3)/401,A555))))</f>
        <v>734.22802369076146</v>
      </c>
      <c r="B556" s="6">
        <f t="shared" si="203"/>
        <v>1302.6840710722845</v>
      </c>
      <c r="C556" s="6">
        <f t="shared" si="219"/>
        <v>0.57204861005887742</v>
      </c>
      <c r="D556" s="6">
        <f t="shared" si="220"/>
        <v>19532.359157998224</v>
      </c>
      <c r="E556" s="33">
        <f t="shared" si="204"/>
        <v>1.787046182263188E-2</v>
      </c>
      <c r="F556" s="6">
        <f t="shared" si="205"/>
        <v>111796.76149300483</v>
      </c>
      <c r="G556" s="6">
        <f t="shared" si="206"/>
        <v>6376839.0130921807</v>
      </c>
      <c r="H556" s="33">
        <f t="shared" si="221"/>
        <v>4.5454690204326034E-3</v>
      </c>
      <c r="I556" s="33">
        <f t="shared" si="222"/>
        <v>1.3165970252964315E-3</v>
      </c>
      <c r="J556" s="6">
        <f t="shared" si="223"/>
        <v>968.15794626368586</v>
      </c>
      <c r="K556" s="38">
        <f>IF(J556&lt;$B$10*(A555^$K$49*(MAX(K$58:K555)-A555))^(1/(1+$K$49))*($K$49^(1/(1+$K$49))),IF(J556/A556&gt;D$10,IF(MAX(J$58:J555)&lt;0.99*$B$10*(A555^$K$49*(K555-A555))^(1/(1+$K$49))*($K$49^(1/(1+$K$49))),MAX(K$58:K555),((J556/$B$10)^(1+$K$49)/(A556^($K$49)*$K$49))+A556),MAX(K$58:K555)),((J556/$B$10)^(1+$K$49)/(A556^($K$49)*$K$49))+A556)</f>
        <v>1448.3047869265069</v>
      </c>
      <c r="L556" s="33">
        <f>IF(K556&lt;K555,AE555*(MAX(Z$58:Z555)-J555/A555)/(J555/A555/D$10-1)/(1+1*(MAX(Z$58:Z555)-J555/A555)/(J555/A555/D$10-1))+B$3-B$4,AE555*(J556/A556/B$10)/(C$27+J556/A556/B$10))</f>
        <v>-8.3348599298134735E-2</v>
      </c>
      <c r="M556" s="45">
        <f t="shared" si="224"/>
        <v>-2.5622766722127627E-2</v>
      </c>
      <c r="N556" s="46">
        <f t="shared" si="225"/>
        <v>1.6373393559879278E-2</v>
      </c>
      <c r="O556" s="37"/>
      <c r="P556" s="37">
        <f t="shared" si="226"/>
        <v>5.3702212299155602E-3</v>
      </c>
      <c r="Q556" s="47">
        <f t="shared" si="207"/>
        <v>-9.2493731622483484E-3</v>
      </c>
      <c r="R556" s="6">
        <f t="shared" si="227"/>
        <v>1.6192683900044336</v>
      </c>
      <c r="S556" s="6">
        <f t="shared" si="208"/>
        <v>1.6030826269754068</v>
      </c>
      <c r="T556" s="6">
        <f t="shared" si="228"/>
        <v>-3.8157764983148077E-3</v>
      </c>
      <c r="U556" s="48">
        <f t="shared" si="229"/>
        <v>7.3287509921112631E-2</v>
      </c>
      <c r="V556" s="6">
        <f t="shared" si="230"/>
        <v>7.6457004594141703E-2</v>
      </c>
      <c r="W556" s="6">
        <f t="shared" si="231"/>
        <v>7.5185079094703428E-2</v>
      </c>
      <c r="X556" s="30">
        <f t="shared" si="209"/>
        <v>1302.6840710722845</v>
      </c>
      <c r="Y556">
        <f t="shared" si="210"/>
        <v>968.15794626368586</v>
      </c>
      <c r="Z556" s="49">
        <f t="shared" si="211"/>
        <v>1.3186066385712483</v>
      </c>
      <c r="AA556" s="46">
        <f t="shared" si="212"/>
        <v>1.6422961018522244</v>
      </c>
      <c r="AB556" s="46">
        <f t="shared" si="213"/>
        <v>-2.3027711847790844E-2</v>
      </c>
      <c r="AC556" s="51">
        <f>IF(R$58&gt;=AA$58,B$10,IF(K556&lt;K555,(Z556-D$10)*(1+1.25*(D$10-Z556)/MAX(Z$58:Z556)*B$10)+D$10,B$10))</f>
        <v>1.3370827491589099</v>
      </c>
      <c r="AD556" s="36">
        <f t="shared" si="214"/>
        <v>1.0239032152252285</v>
      </c>
      <c r="AE556" s="50">
        <f t="shared" si="215"/>
        <v>-0.59778533530690525</v>
      </c>
      <c r="AF556" s="46">
        <f t="shared" si="216"/>
        <v>7.5185079094703428E-2</v>
      </c>
      <c r="AG556" s="50">
        <f t="shared" si="217"/>
        <v>1302.6840710722845</v>
      </c>
      <c r="AH556" s="6">
        <f t="shared" si="218"/>
        <v>-3.8157764983148077E-3</v>
      </c>
    </row>
    <row r="557" spans="1:34">
      <c r="A557" s="6">
        <f>IF(J556/A556&lt;=0.99*$B$10,IF(A556&gt;A555,IF(D$5&gt;0,$A556+($D$7-$D$3)/401,IF(J556/A556&gt;1.01*D$10,A556-($D$7-$D$3)/401,A556)),IF(D$5&lt;0,$A556+($D$7-$D$3)/401,IF(J556/A556&gt;1.01*D$10,A556-($D$7-$D$3)/401,A556))),IF(K556&gt;$B$6,IF(B$10&gt;D$10,IF(J556/A556&gt;1.01*D$10,A556-($D$7-$D$3)/401,A556),A556),IF(MAX(J$58:J556)&lt;0.99*$B$10*(A556^$K$49*(K556-A556))^(1/(1+$K$49))*($K$49^(1/(1+$K$49))),$A556+($D$7-$D$3)/401,IF(J556/A556&gt;1.01*$D$10,$A556-($D$7-$D$3)/401,A556))))</f>
        <v>735.10084164587363</v>
      </c>
      <c r="B557" s="6">
        <f t="shared" si="203"/>
        <v>1305.302524937621</v>
      </c>
      <c r="C557" s="6">
        <f t="shared" si="219"/>
        <v>0.57236099550342678</v>
      </c>
      <c r="D557" s="6">
        <f t="shared" si="220"/>
        <v>19586.944413625119</v>
      </c>
      <c r="E557" s="33">
        <f t="shared" si="204"/>
        <v>1.7868350416740557E-2</v>
      </c>
      <c r="F557" s="6">
        <f t="shared" si="205"/>
        <v>111929.58161660885</v>
      </c>
      <c r="G557" s="6">
        <f t="shared" si="206"/>
        <v>6383510.833541058</v>
      </c>
      <c r="H557" s="33">
        <f t="shared" si="221"/>
        <v>4.5504568970950532E-3</v>
      </c>
      <c r="I557" s="33">
        <f t="shared" si="222"/>
        <v>1.3194503332083309E-3</v>
      </c>
      <c r="J557" s="6">
        <f t="shared" si="223"/>
        <v>969.83083163645108</v>
      </c>
      <c r="K557" s="38">
        <f>IF(J557&lt;$B$10*(A556^$K$49*(MAX(K$58:K556)-A556))^(1/(1+$K$49))*($K$49^(1/(1+$K$49))),IF(J557/A557&gt;D$10,IF(MAX(J$58:J556)&lt;0.99*$B$10*(A556^$K$49*(K556-A556))^(1/(1+$K$49))*($K$49^(1/(1+$K$49))),MAX(K$58:K556),((J557/$B$10)^(1+$K$49)/(A557^($K$49)*$K$49))+A557),MAX(K$58:K556)),((J557/$B$10)^(1+$K$49)/(A557^($K$49)*$K$49))+A557)</f>
        <v>1450.7966634145428</v>
      </c>
      <c r="L557" s="33">
        <f>IF(K557&lt;K556,AE556*(MAX(Z$58:Z556)-J556/A556)/(J556/A556/D$10-1)/(1+1*(MAX(Z$58:Z556)-J556/A556)/(J556/A556/D$10-1))+B$3-B$4,AE556*(J557/A557/B$10)/(C$27+J557/A557/B$10))</f>
        <v>-8.4423459338179074E-2</v>
      </c>
      <c r="M557" s="45">
        <f t="shared" si="224"/>
        <v>-2.5767896402455789E-2</v>
      </c>
      <c r="N557" s="46">
        <f t="shared" si="225"/>
        <v>1.6391271868672178E-2</v>
      </c>
      <c r="O557" s="37"/>
      <c r="P557" s="37">
        <f t="shared" si="226"/>
        <v>5.377349528901878E-3</v>
      </c>
      <c r="Q557" s="47">
        <f t="shared" si="207"/>
        <v>-9.3766245337836111E-3</v>
      </c>
      <c r="R557" s="6">
        <f t="shared" si="227"/>
        <v>1.6194629014987223</v>
      </c>
      <c r="S557" s="6">
        <f t="shared" si="208"/>
        <v>1.6032720545400072</v>
      </c>
      <c r="T557" s="6">
        <f t="shared" si="228"/>
        <v>-3.9339410653887992E-3</v>
      </c>
      <c r="U557" s="48">
        <f t="shared" si="229"/>
        <v>7.4287099576664906E-2</v>
      </c>
      <c r="V557" s="6">
        <f t="shared" si="230"/>
        <v>7.7443680851849231E-2</v>
      </c>
      <c r="W557" s="6">
        <f t="shared" si="231"/>
        <v>7.6132367163386297E-2</v>
      </c>
      <c r="X557" s="30">
        <f t="shared" si="209"/>
        <v>1305.302524937621</v>
      </c>
      <c r="Y557">
        <f t="shared" si="210"/>
        <v>969.83083163645108</v>
      </c>
      <c r="Z557" s="49">
        <f t="shared" si="211"/>
        <v>1.3193167204992209</v>
      </c>
      <c r="AA557" s="46">
        <f t="shared" si="212"/>
        <v>1.6422641036346448</v>
      </c>
      <c r="AB557" s="46">
        <f t="shared" si="213"/>
        <v>-2.2801202135922516E-2</v>
      </c>
      <c r="AC557" s="51">
        <f>IF(R$58&gt;=AA$58,B$10,IF(K557&lt;K556,(Z557-D$10)*(1+1.25*(D$10-Z557)/MAX(Z$58:Z557)*B$10)+D$10,B$10))</f>
        <v>1.3370827491589099</v>
      </c>
      <c r="AD557" s="36">
        <f t="shared" si="214"/>
        <v>1.0233649747331561</v>
      </c>
      <c r="AE557" s="50">
        <f t="shared" si="215"/>
        <v>-0.60535037665726799</v>
      </c>
      <c r="AF557" s="46">
        <f t="shared" si="216"/>
        <v>7.6132367163386297E-2</v>
      </c>
      <c r="AG557" s="50">
        <f t="shared" si="217"/>
        <v>1305.302524937621</v>
      </c>
      <c r="AH557" s="6">
        <f t="shared" si="218"/>
        <v>-3.9339410653887992E-3</v>
      </c>
    </row>
    <row r="558" spans="1:34">
      <c r="A558" s="6">
        <f>IF(J557/A557&lt;=0.99*$B$10,IF(A557&gt;A556,IF(D$5&gt;0,$A557+($D$7-$D$3)/401,IF(J557/A557&gt;1.01*D$10,A557-($D$7-$D$3)/401,A557)),IF(D$5&lt;0,$A557+($D$7-$D$3)/401,IF(J557/A557&gt;1.01*D$10,A557-($D$7-$D$3)/401,A557))),IF(K557&gt;$B$6,IF(B$10&gt;D$10,IF(J557/A557&gt;1.01*D$10,A557-($D$7-$D$3)/401,A557),A557),IF(MAX(J$58:J557)&lt;0.99*$B$10*(A557^$K$49*(K557-A557))^(1/(1+$K$49))*($K$49^(1/(1+$K$49))),$A557+($D$7-$D$3)/401,IF(J557/A557&gt;1.01*$D$10,$A557-($D$7-$D$3)/401,A557))))</f>
        <v>735.9736596009858</v>
      </c>
      <c r="B558" s="6">
        <f t="shared" si="203"/>
        <v>1307.9209788029575</v>
      </c>
      <c r="C558" s="6">
        <f t="shared" si="219"/>
        <v>0.57267234448769677</v>
      </c>
      <c r="D558" s="6">
        <f t="shared" si="220"/>
        <v>19641.545847636444</v>
      </c>
      <c r="E558" s="33">
        <f t="shared" si="204"/>
        <v>1.7866209403681707E-2</v>
      </c>
      <c r="F558" s="6">
        <f t="shared" si="205"/>
        <v>112062.40174021288</v>
      </c>
      <c r="G558" s="6">
        <f t="shared" si="206"/>
        <v>6390182.6539899353</v>
      </c>
      <c r="H558" s="33">
        <f t="shared" si="221"/>
        <v>4.5554383171398051E-3</v>
      </c>
      <c r="I558" s="33">
        <f t="shared" si="222"/>
        <v>1.3223015037441659E-3</v>
      </c>
      <c r="J558" s="6">
        <f t="shared" si="223"/>
        <v>971.50353642084804</v>
      </c>
      <c r="K558" s="38">
        <f>IF(J558&lt;$B$10*(A557^$K$49*(MAX(K$58:K557)-A557))^(1/(1+$K$49))*($K$49^(1/(1+$K$49))),IF(J558/A558&gt;D$10,IF(MAX(J$58:J557)&lt;0.99*$B$10*(A557^$K$49*(K557-A557))^(1/(1+$K$49))*($K$49^(1/(1+$K$49))),MAX(K$58:K557),((J558/$B$10)^(1+$K$49)/(A558^($K$49)*$K$49))+A558),MAX(K$58:K557)),((J558/$B$10)^(1+$K$49)/(A558^($K$49)*$K$49))+A558)</f>
        <v>1453.2886868880119</v>
      </c>
      <c r="L558" s="33">
        <f>IF(K558&lt;K557,AE557*(MAX(Z$58:Z557)-J557/A557)/(J557/A557/D$10-1)/(1+1*(MAX(Z$58:Z557)-J557/A557)/(J557/A557/D$10-1))+B$3-B$4,AE557*(J558/A558/B$10)/(C$27+J558/A558/B$10))</f>
        <v>-8.5531252486079581E-2</v>
      </c>
      <c r="M558" s="45">
        <f t="shared" si="224"/>
        <v>-2.59146867775309E-2</v>
      </c>
      <c r="N558" s="46">
        <f t="shared" si="225"/>
        <v>1.6409120548030984E-2</v>
      </c>
      <c r="O558" s="37"/>
      <c r="P558" s="37">
        <f t="shared" si="226"/>
        <v>5.384469369163176E-3</v>
      </c>
      <c r="Q558" s="47">
        <f t="shared" si="207"/>
        <v>-9.5055662294999156E-3</v>
      </c>
      <c r="R558" s="6">
        <f t="shared" si="227"/>
        <v>1.6196601874742234</v>
      </c>
      <c r="S558" s="6">
        <f t="shared" si="208"/>
        <v>1.6034641840694503</v>
      </c>
      <c r="T558" s="6">
        <f t="shared" si="228"/>
        <v>-4.0537769528160676E-3</v>
      </c>
      <c r="U558" s="48">
        <f t="shared" si="229"/>
        <v>7.5326742235812899E-2</v>
      </c>
      <c r="V558" s="6">
        <f t="shared" si="230"/>
        <v>7.8469690167655426E-2</v>
      </c>
      <c r="W558" s="6">
        <f t="shared" si="231"/>
        <v>7.7118431183383407E-2</v>
      </c>
      <c r="X558" s="30">
        <f t="shared" si="209"/>
        <v>1307.9209788029575</v>
      </c>
      <c r="Y558">
        <f t="shared" si="210"/>
        <v>971.50353642084804</v>
      </c>
      <c r="Z558" s="49">
        <f t="shared" si="211"/>
        <v>1.320024872829765</v>
      </c>
      <c r="AA558" s="46">
        <f t="shared" si="212"/>
        <v>1.6422321440097789</v>
      </c>
      <c r="AB558" s="46">
        <f t="shared" si="213"/>
        <v>-2.2571956535555548E-2</v>
      </c>
      <c r="AC558" s="51">
        <f>IF(R$58&gt;=AA$58,B$10,IF(K558&lt;K557,(Z558-D$10)*(1+1.25*(D$10-Z558)/MAX(Z$58:Z558)*B$10)+D$10,B$10))</f>
        <v>1.3370827491589099</v>
      </c>
      <c r="AD558" s="36">
        <f t="shared" si="214"/>
        <v>1.0228284775670806</v>
      </c>
      <c r="AE558" s="50">
        <f t="shared" si="215"/>
        <v>-0.61315487720201634</v>
      </c>
      <c r="AF558" s="46">
        <f t="shared" si="216"/>
        <v>7.7118431183383407E-2</v>
      </c>
      <c r="AG558" s="50">
        <f t="shared" si="217"/>
        <v>1307.9209788029575</v>
      </c>
      <c r="AH558" s="6">
        <f t="shared" si="218"/>
        <v>-4.0537769528160676E-3</v>
      </c>
    </row>
    <row r="559" spans="1:34">
      <c r="A559" s="6">
        <f>IF(J558/A558&lt;=0.99*$B$10,IF(A558&gt;A557,IF(D$5&gt;0,$A558+($D$7-$D$3)/401,IF(J558/A558&gt;1.01*D$10,A558-($D$7-$D$3)/401,A558)),IF(D$5&lt;0,$A558+($D$7-$D$3)/401,IF(J558/A558&gt;1.01*D$10,A558-($D$7-$D$3)/401,A558))),IF(K558&gt;$B$6,IF(B$10&gt;D$10,IF(J558/A558&gt;1.01*D$10,A558-($D$7-$D$3)/401,A558),A558),IF(MAX(J$58:J558)&lt;0.99*$B$10*(A558^$K$49*(K558-A558))^(1/(1+$K$49))*($K$49^(1/(1+$K$49))),$A558+($D$7-$D$3)/401,IF(J558/A558&gt;1.01*$D$10,$A558-($D$7-$D$3)/401,A558))))</f>
        <v>736.84647755609797</v>
      </c>
      <c r="B559" s="6">
        <f t="shared" si="203"/>
        <v>1310.539432668294</v>
      </c>
      <c r="C559" s="6">
        <f t="shared" si="219"/>
        <v>0.57298266296148359</v>
      </c>
      <c r="D559" s="6">
        <f t="shared" si="220"/>
        <v>19696.163435378985</v>
      </c>
      <c r="E559" s="33">
        <f t="shared" si="204"/>
        <v>1.786403784606495E-2</v>
      </c>
      <c r="F559" s="6">
        <f t="shared" si="205"/>
        <v>112195.2218638169</v>
      </c>
      <c r="G559" s="6">
        <f t="shared" si="206"/>
        <v>6396854.4744388126</v>
      </c>
      <c r="H559" s="33">
        <f t="shared" si="221"/>
        <v>4.5604133021628383E-3</v>
      </c>
      <c r="I559" s="33">
        <f t="shared" si="222"/>
        <v>1.3251505400810974E-3</v>
      </c>
      <c r="J559" s="6">
        <f t="shared" si="223"/>
        <v>973.17606273175613</v>
      </c>
      <c r="K559" s="38">
        <f>IF(J559&lt;$B$10*(A558^$K$49*(MAX(K$58:K558)-A558))^(1/(1+$K$49))*($K$49^(1/(1+$K$49))),IF(J559/A559&gt;D$10,IF(MAX(J$58:J558)&lt;0.99*$B$10*(A558^$K$49*(K558-A558))^(1/(1+$K$49))*($K$49^(1/(1+$K$49))),MAX(K$58:K558),((J559/$B$10)^(1+$K$49)/(A559^($K$49)*$K$49))+A559),MAX(K$58:K558)),((J559/$B$10)^(1+$K$49)/(A559^($K$49)*$K$49))+A559)</f>
        <v>1455.7808585734892</v>
      </c>
      <c r="L559" s="33">
        <f>IF(K559&lt;K558,AE558*(MAX(Z$58:Z558)-J558/A558)/(J558/A558/D$10-1)/(1+1*(MAX(Z$58:Z558)-J558/A558)/(J558/A558/D$10-1))+B$3-B$4,AE558*(J559/A559/B$10)/(C$27+J559/A559/B$10))</f>
        <v>-8.6673765568967387E-2</v>
      </c>
      <c r="M559" s="45">
        <f t="shared" si="224"/>
        <v>-2.6063191927407209E-2</v>
      </c>
      <c r="N559" s="46">
        <f t="shared" si="225"/>
        <v>1.6426939706441549E-2</v>
      </c>
      <c r="O559" s="37"/>
      <c r="P559" s="37">
        <f t="shared" si="226"/>
        <v>5.391580770750584E-3</v>
      </c>
      <c r="Q559" s="47">
        <f t="shared" si="207"/>
        <v>-9.6362522209656604E-3</v>
      </c>
      <c r="R559" s="6">
        <f t="shared" si="227"/>
        <v>1.6198603363176327</v>
      </c>
      <c r="S559" s="6">
        <f t="shared" si="208"/>
        <v>1.603659101640277</v>
      </c>
      <c r="T559" s="6">
        <f t="shared" si="228"/>
        <v>-4.1753372425707138E-3</v>
      </c>
      <c r="U559" s="48">
        <f t="shared" si="229"/>
        <v>7.6409785011651979E-2</v>
      </c>
      <c r="V559" s="6">
        <f t="shared" si="230"/>
        <v>7.9538320076846844E-2</v>
      </c>
      <c r="W559" s="6">
        <f t="shared" si="231"/>
        <v>7.8146540995989944E-2</v>
      </c>
      <c r="X559" s="30">
        <f t="shared" si="209"/>
        <v>1310.539432668294</v>
      </c>
      <c r="Y559">
        <f t="shared" si="210"/>
        <v>973.17606273175613</v>
      </c>
      <c r="Z559" s="49">
        <f t="shared" si="211"/>
        <v>1.3207311052900648</v>
      </c>
      <c r="AA559" s="46">
        <f t="shared" si="212"/>
        <v>1.6422002228853942</v>
      </c>
      <c r="AB559" s="46">
        <f t="shared" si="213"/>
        <v>-2.2339886567761535E-2</v>
      </c>
      <c r="AC559" s="51">
        <f>IF(R$58&gt;=AA$58,B$10,IF(K559&lt;K558,(Z559-D$10)*(1+1.25*(D$10-Z559)/MAX(Z$58:Z559)*B$10)+D$10,B$10))</f>
        <v>1.3370827491589099</v>
      </c>
      <c r="AD559" s="36">
        <f t="shared" si="214"/>
        <v>1.0222937140839903</v>
      </c>
      <c r="AE559" s="50">
        <f t="shared" si="215"/>
        <v>-0.62121215528214757</v>
      </c>
      <c r="AF559" s="46">
        <f t="shared" si="216"/>
        <v>7.8146540995989944E-2</v>
      </c>
      <c r="AG559" s="50">
        <f t="shared" si="217"/>
        <v>1310.539432668294</v>
      </c>
      <c r="AH559" s="6">
        <f t="shared" si="218"/>
        <v>-4.1753372425707138E-3</v>
      </c>
    </row>
    <row r="560" spans="1:34">
      <c r="A560" s="6">
        <f>IF(J559/A559&lt;=0.99*$B$10,IF(A559&gt;A558,IF(D$5&gt;0,$A559+($D$7-$D$3)/401,IF(J559/A559&gt;1.01*D$10,A559-($D$7-$D$3)/401,A559)),IF(D$5&lt;0,$A559+($D$7-$D$3)/401,IF(J559/A559&gt;1.01*D$10,A559-($D$7-$D$3)/401,A559))),IF(K559&gt;$B$6,IF(B$10&gt;D$10,IF(J559/A559&gt;1.01*D$10,A559-($D$7-$D$3)/401,A559),A559),IF(MAX(J$58:J559)&lt;0.99*$B$10*(A559^$K$49*(K559-A559))^(1/(1+$K$49))*($K$49^(1/(1+$K$49))),$A559+($D$7-$D$3)/401,IF(J559/A559&gt;1.01*$D$10,$A559-($D$7-$D$3)/401,A559))))</f>
        <v>737.71929551121013</v>
      </c>
      <c r="B560" s="6">
        <f t="shared" si="203"/>
        <v>1313.1578865336305</v>
      </c>
      <c r="C560" s="6">
        <f t="shared" si="219"/>
        <v>0.573291956828198</v>
      </c>
      <c r="D560" s="6">
        <f t="shared" si="220"/>
        <v>19750.797153692249</v>
      </c>
      <c r="E560" s="33">
        <f t="shared" si="204"/>
        <v>1.786183475380769E-2</v>
      </c>
      <c r="F560" s="6">
        <f t="shared" si="205"/>
        <v>112328.04198742093</v>
      </c>
      <c r="G560" s="6">
        <f t="shared" si="206"/>
        <v>6403526.2948876899</v>
      </c>
      <c r="H560" s="33">
        <f t="shared" si="221"/>
        <v>4.5653818737568163E-3</v>
      </c>
      <c r="I560" s="33">
        <f t="shared" si="222"/>
        <v>1.3279974454641298E-3</v>
      </c>
      <c r="J560" s="6">
        <f t="shared" si="223"/>
        <v>974.84841270875404</v>
      </c>
      <c r="K560" s="38">
        <f>IF(J560&lt;$B$10*(A559^$K$49*(MAX(K$58:K559)-A559))^(1/(1+$K$49))*($K$49^(1/(1+$K$49))),IF(J560/A560&gt;D$10,IF(MAX(J$58:J559)&lt;0.99*$B$10*(A559^$K$49*(K559-A559))^(1/(1+$K$49))*($K$49^(1/(1+$K$49))),MAX(K$58:K559),((J560/$B$10)^(1+$K$49)/(A560^($K$49)*$K$49))+A560),MAX(K$58:K559)),((J560/$B$10)^(1+$K$49)/(A560^($K$49)*$K$49))+A560)</f>
        <v>1458.2731797498575</v>
      </c>
      <c r="L560" s="33">
        <f>IF(K560&lt;K559,AE559*(MAX(Z$58:Z559)-J559/A559)/(J559/A559/D$10-1)/(1+1*(MAX(Z$58:Z559)-J559/A559)/(J559/A559/D$10-1))+B$3-B$4,AE559*(J560/A560/B$10)/(C$27+J560/A560/B$10))</f>
        <v>-8.7852924962070297E-2</v>
      </c>
      <c r="M560" s="45">
        <f t="shared" si="224"/>
        <v>-2.6213468965793799E-2</v>
      </c>
      <c r="N560" s="46">
        <f t="shared" si="225"/>
        <v>1.6444729452200102E-2</v>
      </c>
      <c r="O560" s="37"/>
      <c r="P560" s="37">
        <f t="shared" si="226"/>
        <v>5.3986837536440218E-3</v>
      </c>
      <c r="Q560" s="47">
        <f t="shared" si="207"/>
        <v>-9.7687395135936973E-3</v>
      </c>
      <c r="R560" s="6">
        <f t="shared" si="227"/>
        <v>1.6200634413877684</v>
      </c>
      <c r="S560" s="6">
        <f t="shared" si="208"/>
        <v>1.6038568981711938</v>
      </c>
      <c r="T560" s="6">
        <f t="shared" si="228"/>
        <v>-4.2986780016600178E-3</v>
      </c>
      <c r="U560" s="48">
        <f t="shared" si="229"/>
        <v>7.7540012957471899E-2</v>
      </c>
      <c r="V560" s="6">
        <f t="shared" si="230"/>
        <v>8.065328825793644E-2</v>
      </c>
      <c r="W560" s="6">
        <f t="shared" si="231"/>
        <v>7.9220395590716433E-2</v>
      </c>
      <c r="X560" s="30">
        <f t="shared" si="209"/>
        <v>1313.1578865336305</v>
      </c>
      <c r="Y560">
        <f t="shared" si="210"/>
        <v>974.84841270875404</v>
      </c>
      <c r="Z560" s="49">
        <f t="shared" si="211"/>
        <v>1.3214354275947504</v>
      </c>
      <c r="AA560" s="46">
        <f t="shared" si="212"/>
        <v>1.642168340169589</v>
      </c>
      <c r="AB560" s="46">
        <f t="shared" si="213"/>
        <v>-2.2104898781820648E-2</v>
      </c>
      <c r="AC560" s="51">
        <f>IF(R$58&gt;=AA$58,B$10,IF(K560&lt;K559,(Z560-D$10)*(1+1.25*(D$10-Z560)/MAX(Z$58:Z560)*B$10)+D$10,B$10))</f>
        <v>1.3370827491589099</v>
      </c>
      <c r="AD560" s="36">
        <f t="shared" si="214"/>
        <v>1.0217606746712418</v>
      </c>
      <c r="AE560" s="50">
        <f t="shared" si="215"/>
        <v>-0.62953659437663312</v>
      </c>
      <c r="AF560" s="46">
        <f t="shared" si="216"/>
        <v>7.9220395590716433E-2</v>
      </c>
      <c r="AG560" s="50">
        <f t="shared" si="217"/>
        <v>1313.1578865336305</v>
      </c>
      <c r="AH560" s="6">
        <f t="shared" si="218"/>
        <v>-4.2986780016600178E-3</v>
      </c>
    </row>
    <row r="561" spans="1:34">
      <c r="A561" s="6">
        <f>IF(J560/A560&lt;=0.99*$B$10,IF(A560&gt;A559,IF(D$5&gt;0,$A560+($D$7-$D$3)/401,IF(J560/A560&gt;1.01*D$10,A560-($D$7-$D$3)/401,A560)),IF(D$5&lt;0,$A560+($D$7-$D$3)/401,IF(J560/A560&gt;1.01*D$10,A560-($D$7-$D$3)/401,A560))),IF(K560&gt;$B$6,IF(B$10&gt;D$10,IF(J560/A560&gt;1.01*D$10,A560-($D$7-$D$3)/401,A560),A560),IF(MAX(J$58:J560)&lt;0.99*$B$10*(A560^$K$49*(K560-A560))^(1/(1+$K$49))*($K$49^(1/(1+$K$49))),$A560+($D$7-$D$3)/401,IF(J560/A560&gt;1.01*$D$10,$A560-($D$7-$D$3)/401,A560))))</f>
        <v>738.5921134663223</v>
      </c>
      <c r="B561" s="6">
        <f t="shared" si="203"/>
        <v>1315.776340398967</v>
      </c>
      <c r="C561" s="6">
        <f t="shared" si="219"/>
        <v>0.57360023194530407</v>
      </c>
      <c r="D561" s="6">
        <f t="shared" si="220"/>
        <v>19805.446980965407</v>
      </c>
      <c r="E561" s="33">
        <f t="shared" si="204"/>
        <v>1.7859599079909666E-2</v>
      </c>
      <c r="F561" s="6">
        <f t="shared" si="205"/>
        <v>112460.86211102495</v>
      </c>
      <c r="G561" s="6">
        <f t="shared" si="206"/>
        <v>6410198.115336569</v>
      </c>
      <c r="H561" s="33">
        <f t="shared" si="221"/>
        <v>4.5703440535166734E-3</v>
      </c>
      <c r="I561" s="33">
        <f t="shared" si="222"/>
        <v>1.3308422232087916E-3</v>
      </c>
      <c r="J561" s="6">
        <f t="shared" si="223"/>
        <v>976.52058851799711</v>
      </c>
      <c r="K561" s="38">
        <f>IF(J561&lt;$B$10*(A560^$K$49*(MAX(K$58:K560)-A560))^(1/(1+$K$49))*($K$49^(1/(1+$K$49))),IF(J561/A561&gt;D$10,IF(MAX(J$58:J560)&lt;0.99*$B$10*(A560^$K$49*(K560-A560))^(1/(1+$K$49))*($K$49^(1/(1+$K$49))),MAX(K$58:K560),((J561/$B$10)^(1+$K$49)/(A561^($K$49)*$K$49))+A561),MAX(K$58:K560)),((J561/$B$10)^(1+$K$49)/(A561^($K$49)*$K$49))+A561)</f>
        <v>1460.7656517510845</v>
      </c>
      <c r="L561" s="33">
        <f>IF(K561&lt;K560,AE560*(MAX(Z$58:Z560)-J560/A560)/(J560/A560/D$10-1)/(1+1*(MAX(Z$58:Z560)-J560/A560)/(J560/A560/D$10-1))+B$3-B$4,AE560*(J561/A561/B$10)/(C$27+J561/A561/B$10))</f>
        <v>-8.9070810944773302E-2</v>
      </c>
      <c r="M561" s="45">
        <f t="shared" si="224"/>
        <v>-2.6365578283429895E-2</v>
      </c>
      <c r="N561" s="46">
        <f t="shared" si="225"/>
        <v>1.646248989343372E-2</v>
      </c>
      <c r="O561" s="37"/>
      <c r="P561" s="37">
        <f t="shared" si="226"/>
        <v>5.4057783377525334E-3</v>
      </c>
      <c r="Q561" s="47">
        <f t="shared" si="207"/>
        <v>-9.9030883899961751E-3</v>
      </c>
      <c r="R561" s="6">
        <f t="shared" si="227"/>
        <v>1.6202696014144735</v>
      </c>
      <c r="S561" s="6">
        <f t="shared" si="208"/>
        <v>1.6040576698115514</v>
      </c>
      <c r="T561" s="6">
        <f t="shared" si="228"/>
        <v>-4.4238585215595925E-3</v>
      </c>
      <c r="U561" s="48">
        <f t="shared" si="229"/>
        <v>7.8721728951702041E-2</v>
      </c>
      <c r="V561" s="6">
        <f t="shared" si="230"/>
        <v>8.1818820995426672E-2</v>
      </c>
      <c r="W561" s="6">
        <f t="shared" si="231"/>
        <v>8.0344201488240147E-2</v>
      </c>
      <c r="X561" s="30">
        <f t="shared" si="209"/>
        <v>1315.776340398967</v>
      </c>
      <c r="Y561">
        <f t="shared" si="210"/>
        <v>976.52058851799711</v>
      </c>
      <c r="Z561" s="49">
        <f t="shared" si="211"/>
        <v>1.3221378494485152</v>
      </c>
      <c r="AA561" s="46">
        <f t="shared" si="212"/>
        <v>1.6421364957707878</v>
      </c>
      <c r="AB561" s="46">
        <f t="shared" si="213"/>
        <v>-2.1866894356314281E-2</v>
      </c>
      <c r="AC561" s="51">
        <f>IF(R$58&gt;=AA$58,B$10,IF(K561&lt;K560,(Z561-D$10)*(1+1.25*(D$10-Z561)/MAX(Z$58:Z561)*B$10)+D$10,B$10))</f>
        <v>1.3370827491589099</v>
      </c>
      <c r="AD561" s="36">
        <f t="shared" si="214"/>
        <v>1.0212293497444709</v>
      </c>
      <c r="AE561" s="50">
        <f t="shared" si="215"/>
        <v>-0.63814375531545586</v>
      </c>
      <c r="AF561" s="46">
        <f t="shared" si="216"/>
        <v>8.0344201488240147E-2</v>
      </c>
      <c r="AG561" s="50">
        <f t="shared" si="217"/>
        <v>1315.776340398967</v>
      </c>
      <c r="AH561" s="6">
        <f t="shared" si="218"/>
        <v>-4.4238585215595925E-3</v>
      </c>
    </row>
    <row r="562" spans="1:34">
      <c r="A562" s="6">
        <f>IF(J561/A561&lt;=0.99*$B$10,IF(A561&gt;A560,IF(D$5&gt;0,$A561+($D$7-$D$3)/401,IF(J561/A561&gt;1.01*D$10,A561-($D$7-$D$3)/401,A561)),IF(D$5&lt;0,$A561+($D$7-$D$3)/401,IF(J561/A561&gt;1.01*D$10,A561-($D$7-$D$3)/401,A561))),IF(K561&gt;$B$6,IF(B$10&gt;D$10,IF(J561/A561&gt;1.01*D$10,A561-($D$7-$D$3)/401,A561),A561),IF(MAX(J$58:J561)&lt;0.99*$B$10*(A561^$K$49*(K561-A561))^(1/(1+$K$49))*($K$49^(1/(1+$K$49))),$A561+($D$7-$D$3)/401,IF(J561/A561&gt;1.01*$D$10,$A561-($D$7-$D$3)/401,A561))))</f>
        <v>739.46493142143447</v>
      </c>
      <c r="B562" s="6">
        <f t="shared" si="203"/>
        <v>1318.3947942643035</v>
      </c>
      <c r="C562" s="6">
        <f t="shared" si="219"/>
        <v>0.57390749412475839</v>
      </c>
      <c r="D562" s="6">
        <f t="shared" si="220"/>
        <v>19860.112897199135</v>
      </c>
      <c r="E562" s="33">
        <f t="shared" si="204"/>
        <v>1.7857329715781731E-2</v>
      </c>
      <c r="F562" s="6">
        <f t="shared" si="205"/>
        <v>112593.68223462897</v>
      </c>
      <c r="G562" s="6">
        <f t="shared" si="206"/>
        <v>6416869.9357854454</v>
      </c>
      <c r="H562" s="33">
        <f t="shared" si="221"/>
        <v>4.5752998630455947E-3</v>
      </c>
      <c r="I562" s="33">
        <f t="shared" si="222"/>
        <v>1.3336848767040576E-3</v>
      </c>
      <c r="J562" s="6">
        <f t="shared" si="223"/>
        <v>978.19259235423874</v>
      </c>
      <c r="K562" s="38">
        <f>IF(J562&lt;$B$10*(A561^$K$49*(MAX(K$58:K561)-A561))^(1/(1+$K$49))*($K$49^(1/(1+$K$49))),IF(J562/A562&gt;D$10,IF(MAX(J$58:J561)&lt;0.99*$B$10*(A561^$K$49*(K561-A561))^(1/(1+$K$49))*($K$49^(1/(1+$K$49))),MAX(K$58:K561),((J562/$B$10)^(1+$K$49)/(A562^($K$49)*$K$49))+A562),MAX(K$58:K561)),((J562/$B$10)^(1+$K$49)/(A562^($K$49)*$K$49))+A562)</f>
        <v>1463.2582759692195</v>
      </c>
      <c r="L562" s="33">
        <f>IF(K562&lt;K561,AE561*(MAX(Z$58:Z561)-J561/A561)/(J561/A561/D$10-1)/(1+1*(MAX(Z$58:Z561)-J561/A561)/(J561/A561/D$10-1))+B$3-B$4,AE561*(J562/A562/B$10)/(C$27+J562/A562/B$10))</f>
        <v>-9.0329673905186508E-2</v>
      </c>
      <c r="M562" s="45">
        <f t="shared" si="224"/>
        <v>-2.6519583817145104E-2</v>
      </c>
      <c r="N562" s="46">
        <f t="shared" si="225"/>
        <v>1.6480221138122142E-2</v>
      </c>
      <c r="O562" s="37"/>
      <c r="P562" s="37">
        <f t="shared" si="226"/>
        <v>5.4128645429146229E-3</v>
      </c>
      <c r="Q562" s="47">
        <f t="shared" si="207"/>
        <v>-1.0039362679022962E-2</v>
      </c>
      <c r="R562" s="6">
        <f t="shared" si="227"/>
        <v>1.6204789209396244</v>
      </c>
      <c r="S562" s="6">
        <f t="shared" si="208"/>
        <v>1.6042615183708238</v>
      </c>
      <c r="T562" s="6">
        <f t="shared" si="228"/>
        <v>-4.5509415829162988E-3</v>
      </c>
      <c r="U562" s="48">
        <f t="shared" si="229"/>
        <v>7.9959852668042106E-2</v>
      </c>
      <c r="V562" s="6">
        <f t="shared" si="230"/>
        <v>8.3039750387990954E-2</v>
      </c>
      <c r="W562" s="6">
        <f t="shared" si="231"/>
        <v>8.1522769860352187E-2</v>
      </c>
      <c r="X562" s="30">
        <f t="shared" si="209"/>
        <v>1318.3947942643035</v>
      </c>
      <c r="Y562">
        <f t="shared" si="210"/>
        <v>978.19259235423874</v>
      </c>
      <c r="Z562" s="49">
        <f t="shared" si="211"/>
        <v>1.3228383805489068</v>
      </c>
      <c r="AA562" s="46">
        <f t="shared" si="212"/>
        <v>1.642104689597742</v>
      </c>
      <c r="AB562" s="46">
        <f t="shared" si="213"/>
        <v>-2.1625768658117606E-2</v>
      </c>
      <c r="AC562" s="51">
        <f>IF(R$58&gt;=AA$58,B$10,IF(K562&lt;K561,(Z562-D$10)*(1+1.25*(D$10-Z562)/MAX(Z$58:Z562)*B$10)+D$10,B$10))</f>
        <v>1.3370827491589099</v>
      </c>
      <c r="AD562" s="36">
        <f t="shared" si="214"/>
        <v>1.0206997297453759</v>
      </c>
      <c r="AE562" s="50">
        <f t="shared" si="215"/>
        <v>-0.64705050329405633</v>
      </c>
      <c r="AF562" s="46">
        <f t="shared" si="216"/>
        <v>8.1522769860352187E-2</v>
      </c>
      <c r="AG562" s="50">
        <f t="shared" si="217"/>
        <v>1318.3947942643035</v>
      </c>
      <c r="AH562" s="6">
        <f t="shared" si="218"/>
        <v>-4.5509415829162988E-3</v>
      </c>
    </row>
    <row r="563" spans="1:34">
      <c r="A563" s="6">
        <f>IF(J562/A562&lt;=0.99*$B$10,IF(A562&gt;A561,IF(D$5&gt;0,$A562+($D$7-$D$3)/401,IF(J562/A562&gt;1.01*D$10,A562-($D$7-$D$3)/401,A562)),IF(D$5&lt;0,$A562+($D$7-$D$3)/401,IF(J562/A562&gt;1.01*D$10,A562-($D$7-$D$3)/401,A562))),IF(K562&gt;$B$6,IF(B$10&gt;D$10,IF(J562/A562&gt;1.01*D$10,A562-($D$7-$D$3)/401,A562),A562),IF(MAX(J$58:J562)&lt;0.99*$B$10*(A562^$K$49*(K562-A562))^(1/(1+$K$49))*($K$49^(1/(1+$K$49))),$A562+($D$7-$D$3)/401,IF(J562/A562&gt;1.01*$D$10,$A562-($D$7-$D$3)/401,A562))))</f>
        <v>740.33774937654664</v>
      </c>
      <c r="B563" s="6">
        <f t="shared" si="203"/>
        <v>1321.01324812964</v>
      </c>
      <c r="C563" s="6">
        <f t="shared" si="219"/>
        <v>0.57421374913344081</v>
      </c>
      <c r="D563" s="6">
        <f t="shared" si="220"/>
        <v>19914.794884072824</v>
      </c>
      <c r="E563" s="33">
        <f t="shared" si="204"/>
        <v>1.7855025486069761E-2</v>
      </c>
      <c r="F563" s="6">
        <f t="shared" si="205"/>
        <v>112726.502358233</v>
      </c>
      <c r="G563" s="6">
        <f t="shared" si="206"/>
        <v>6423541.7562343227</v>
      </c>
      <c r="H563" s="33">
        <f t="shared" si="221"/>
        <v>4.5802493239614338E-3</v>
      </c>
      <c r="I563" s="33">
        <f t="shared" si="222"/>
        <v>1.3365254094155352E-3</v>
      </c>
      <c r="J563" s="6">
        <f t="shared" si="223"/>
        <v>979.86442644301087</v>
      </c>
      <c r="K563" s="38">
        <f>IF(J563&lt;$B$10*(A562^$K$49*(MAX(K$58:K562)-A562))^(1/(1+$K$49))*($K$49^(1/(1+$K$49))),IF(J563/A563&gt;D$10,IF(MAX(J$58:J562)&lt;0.99*$B$10*(A562^$K$49*(K562-A562))^(1/(1+$K$49))*($K$49^(1/(1+$K$49))),MAX(K$58:K562),((J563/$B$10)^(1+$K$49)/(A563^($K$49)*$K$49))+A563),MAX(K$58:K562)),((J563/$B$10)^(1+$K$49)/(A563^($K$49)*$K$49))+A563)</f>
        <v>1465.7510538576339</v>
      </c>
      <c r="L563" s="33">
        <f>IF(K563&lt;K562,AE562*(MAX(Z$58:Z562)-J562/A562)/(J562/A562/D$10-1)/(1+1*(MAX(Z$58:Z562)-J562/A562)/(J562/A562/D$10-1))+B$3-B$4,AE562*(J563/A563/B$10)/(C$27+J563/A563/B$10))</f>
        <v>-9.1631952681381107E-2</v>
      </c>
      <c r="M563" s="45">
        <f t="shared" si="224"/>
        <v>-2.6675553347996601E-2</v>
      </c>
      <c r="N563" s="46">
        <f t="shared" si="225"/>
        <v>1.6497923294121107E-2</v>
      </c>
      <c r="O563" s="37"/>
      <c r="P563" s="37">
        <f t="shared" si="226"/>
        <v>5.4199423888985875E-3</v>
      </c>
      <c r="Q563" s="47">
        <f t="shared" si="207"/>
        <v>-1.0177630053875494E-2</v>
      </c>
      <c r="R563" s="6">
        <f t="shared" si="227"/>
        <v>1.620691510805804</v>
      </c>
      <c r="S563" s="6">
        <f t="shared" si="208"/>
        <v>1.6044685517945108</v>
      </c>
      <c r="T563" s="6">
        <f t="shared" si="228"/>
        <v>-4.6799937488606934E-3</v>
      </c>
      <c r="U563" s="48">
        <f t="shared" si="229"/>
        <v>8.1260044376870774E-2</v>
      </c>
      <c r="V563" s="6">
        <f t="shared" si="230"/>
        <v>8.4321635945870888E-2</v>
      </c>
      <c r="W563" s="6">
        <f t="shared" si="231"/>
        <v>8.2761638029583987E-2</v>
      </c>
      <c r="X563" s="30">
        <f t="shared" si="209"/>
        <v>1321.01324812964</v>
      </c>
      <c r="Y563">
        <f t="shared" si="210"/>
        <v>979.86442644301087</v>
      </c>
      <c r="Z563" s="49">
        <f t="shared" si="211"/>
        <v>1.3235370305893148</v>
      </c>
      <c r="AA563" s="46">
        <f t="shared" si="212"/>
        <v>1.6420729215595276</v>
      </c>
      <c r="AB563" s="46">
        <f t="shared" si="213"/>
        <v>-2.1381410753723573E-2</v>
      </c>
      <c r="AC563" s="51">
        <f>IF(R$58&gt;=AA$58,B$10,IF(K563&lt;K562,(Z563-D$10)*(1+1.25*(D$10-Z563)/MAX(Z$58:Z563)*B$10)+D$10,B$10))</f>
        <v>1.3370827491589099</v>
      </c>
      <c r="AD563" s="36">
        <f t="shared" si="214"/>
        <v>1.020171805139362</v>
      </c>
      <c r="AE563" s="50">
        <f t="shared" si="215"/>
        <v>-0.65627515205321341</v>
      </c>
      <c r="AF563" s="46">
        <f t="shared" si="216"/>
        <v>8.2761638029583987E-2</v>
      </c>
      <c r="AG563" s="50">
        <f t="shared" si="217"/>
        <v>1321.01324812964</v>
      </c>
      <c r="AH563" s="6">
        <f t="shared" si="218"/>
        <v>-4.6799937488606934E-3</v>
      </c>
    </row>
    <row r="564" spans="1:34">
      <c r="A564" s="6">
        <f>IF(J563/A563&lt;=0.99*$B$10,IF(A563&gt;A562,IF(D$5&gt;0,$A563+($D$7-$D$3)/401,IF(J563/A563&gt;1.01*D$10,A563-($D$7-$D$3)/401,A563)),IF(D$5&lt;0,$A563+($D$7-$D$3)/401,IF(J563/A563&gt;1.01*D$10,A563-($D$7-$D$3)/401,A563))),IF(K563&gt;$B$6,IF(B$10&gt;D$10,IF(J563/A563&gt;1.01*D$10,A563-($D$7-$D$3)/401,A563),A563),IF(MAX(J$58:J563)&lt;0.99*$B$10*(A563^$K$49*(K563-A563))^(1/(1+$K$49))*($K$49^(1/(1+$K$49))),$A563+($D$7-$D$3)/401,IF(J563/A563&gt;1.01*$D$10,$A563-($D$7-$D$3)/401,A563))))</f>
        <v>741.21056733165881</v>
      </c>
      <c r="B564" s="6">
        <f t="shared" si="203"/>
        <v>1323.6317019949765</v>
      </c>
      <c r="C564" s="6">
        <f t="shared" si="219"/>
        <v>0.57451900269358125</v>
      </c>
      <c r="D564" s="6">
        <f t="shared" si="220"/>
        <v>19969.49292501781</v>
      </c>
      <c r="E564" s="33">
        <f t="shared" si="204"/>
        <v>1.7852685142905615E-2</v>
      </c>
      <c r="F564" s="6">
        <f t="shared" si="205"/>
        <v>112726.502358233</v>
      </c>
      <c r="G564" s="6">
        <f t="shared" si="206"/>
        <v>6430213.5766832</v>
      </c>
      <c r="H564" s="33">
        <f t="shared" si="221"/>
        <v>4.5851924579036188E-3</v>
      </c>
      <c r="I564" s="33">
        <f t="shared" si="222"/>
        <v>1.3393638248889459E-3</v>
      </c>
      <c r="J564" s="6">
        <f t="shared" si="223"/>
        <v>981.53609304298323</v>
      </c>
      <c r="K564" s="38">
        <f>IF(J564&lt;$B$10*(A563^$K$49*(MAX(K$58:K563)-A563))^(1/(1+$K$49))*($K$49^(1/(1+$K$49))),IF(J564/A564&gt;D$10,IF(MAX(J$58:J563)&lt;0.99*$B$10*(A563^$K$49*(K563-A563))^(1/(1+$K$49))*($K$49^(1/(1+$K$49))),MAX(K$58:K563),((J564/$B$10)^(1+$K$49)/(A564^($K$49)*$K$49))+A564),MAX(K$58:K563)),((J564/$B$10)^(1+$K$49)/(A564^($K$49)*$K$49))+A564)</f>
        <v>1468.243986934539</v>
      </c>
      <c r="L564" s="33">
        <f>IF(K564&lt;K563,AE563*(MAX(Z$58:Z563)-J563/A563)/(J563/A563/D$10-1)/(1+1*(MAX(Z$58:Z563)-J563/A563)/(J563/A563/D$10-1))+B$3-B$4,AE563*(J564/A564/B$10)/(C$27+J564/A564/B$10))</f>
        <v>-9.2980295380468092E-2</v>
      </c>
      <c r="M564" s="45">
        <f t="shared" si="224"/>
        <v>-2.6833558832417451E-2</v>
      </c>
      <c r="N564" s="46">
        <f t="shared" si="225"/>
        <v>1.6515596469187425E-2</v>
      </c>
      <c r="O564" s="37"/>
      <c r="P564" s="37">
        <f t="shared" si="226"/>
        <v>5.4270118954028489E-3</v>
      </c>
      <c r="Q564" s="47">
        <f t="shared" si="207"/>
        <v>-1.0317962363230026E-2</v>
      </c>
      <c r="R564" s="6">
        <f t="shared" si="227"/>
        <v>1.6209074886990895</v>
      </c>
      <c r="S564" s="6">
        <f t="shared" si="208"/>
        <v>1.6046788846927398</v>
      </c>
      <c r="T564" s="6">
        <f t="shared" si="228"/>
        <v>-4.8110856907960962E-3</v>
      </c>
      <c r="U564" s="48">
        <f t="shared" si="229"/>
        <v>8.2628861449001681E-2</v>
      </c>
      <c r="V564" s="6">
        <f t="shared" si="230"/>
        <v>8.5670918308433402E-2</v>
      </c>
      <c r="W564" s="6">
        <f t="shared" si="231"/>
        <v>8.4067223078168038E-2</v>
      </c>
      <c r="X564" s="30">
        <f t="shared" si="209"/>
        <v>1323.6317019949765</v>
      </c>
      <c r="Y564">
        <f t="shared" si="210"/>
        <v>981.53609304298323</v>
      </c>
      <c r="Z564" s="49">
        <f t="shared" si="211"/>
        <v>1.3242338092621788</v>
      </c>
      <c r="AA564" s="46">
        <f t="shared" si="212"/>
        <v>1.6420411915655435</v>
      </c>
      <c r="AB564" s="46">
        <f t="shared" si="213"/>
        <v>-2.1133702866453996E-2</v>
      </c>
      <c r="AC564" s="51">
        <f>IF(R$58&gt;=AA$58,B$10,IF(K564&lt;K563,(Z564-D$10)*(1+1.25*(D$10-Z564)/MAX(Z$58:Z564)*B$10)+D$10,B$10))</f>
        <v>1.3370827491589099</v>
      </c>
      <c r="AD564" s="36">
        <f t="shared" si="214"/>
        <v>1.0196455664130244</v>
      </c>
      <c r="AE564" s="50">
        <f t="shared" si="215"/>
        <v>-0.66583762803583779</v>
      </c>
      <c r="AF564" s="46">
        <f t="shared" si="216"/>
        <v>8.4067223078168038E-2</v>
      </c>
      <c r="AG564" s="50">
        <f t="shared" si="217"/>
        <v>1323.6317019949765</v>
      </c>
      <c r="AH564" s="6">
        <f t="shared" si="218"/>
        <v>-4.8110856907960962E-3</v>
      </c>
    </row>
    <row r="565" spans="1:34">
      <c r="A565" s="6">
        <f>IF(J564/A564&lt;=0.99*$B$10,IF(A564&gt;A563,IF(D$5&gt;0,$A564+($D$7-$D$3)/401,IF(J564/A564&gt;1.01*D$10,A564-($D$7-$D$3)/401,A564)),IF(D$5&lt;0,$A564+($D$7-$D$3)/401,IF(J564/A564&gt;1.01*D$10,A564-($D$7-$D$3)/401,A564))),IF(K564&gt;$B$6,IF(B$10&gt;D$10,IF(J564/A564&gt;1.01*D$10,A564-($D$7-$D$3)/401,A564),A564),IF(MAX(J$58:J564)&lt;0.99*$B$10*(A564^$K$49*(K564-A564))^(1/(1+$K$49))*($K$49^(1/(1+$K$49))),$A564+($D$7-$D$3)/401,IF(J564/A564&gt;1.01*$D$10,$A564-($D$7-$D$3)/401,A564))))</f>
        <v>740.33774937654664</v>
      </c>
      <c r="B565" s="6">
        <f t="shared" si="203"/>
        <v>1321.01324812964</v>
      </c>
      <c r="C565" s="6">
        <f t="shared" si="219"/>
        <v>0.57440853502798361</v>
      </c>
      <c r="D565" s="6">
        <f t="shared" si="220"/>
        <v>19914.738444441409</v>
      </c>
      <c r="E565" s="33">
        <f t="shared" si="204"/>
        <v>1.7851940602788101E-2</v>
      </c>
      <c r="F565" s="6">
        <f t="shared" si="205"/>
        <v>112593.68223462897</v>
      </c>
      <c r="G565" s="6">
        <f t="shared" si="206"/>
        <v>6423541.7562343227</v>
      </c>
      <c r="H565" s="33">
        <f t="shared" si="221"/>
        <v>4.5802519839646984E-3</v>
      </c>
      <c r="I565" s="33">
        <f t="shared" si="222"/>
        <v>1.3365254287287236E-3</v>
      </c>
      <c r="J565" s="6">
        <f t="shared" si="223"/>
        <v>979.86532600160376</v>
      </c>
      <c r="K565" s="38">
        <f>IF(J565&lt;$B$10*(A564^$K$49*(MAX(K$58:K564)-A564))^(1/(1+$K$49))*($K$49^(1/(1+$K$49))),IF(J565/A565&gt;D$10,IF(MAX(J$58:J564)&lt;0.99*$B$10*(A564^$K$49*(K564-A564))^(1/(1+$K$49))*($K$49^(1/(1+$K$49))),MAX(K$58:K564),((J565/$B$10)^(1+$K$49)/(A565^($K$49)*$K$49))+A565),MAX(K$58:K564)),((J565/$B$10)^(1+$K$49)/(A565^($K$49)*$K$49))+A565)</f>
        <v>1465.7523857808128</v>
      </c>
      <c r="L565" s="33">
        <f>IF(K565&lt;K564,AE564*(MAX(Z$58:Z564)-J564/A564)/(J564/A564/D$10-1)/(1+1*(MAX(Z$58:Z564)-J564/A564)/(J564/A564/D$10-1))+B$3-B$4,AE564*(J565/A565/B$10)/(C$27+J565/A565/B$10))</f>
        <v>1.0400000000000001E-2</v>
      </c>
      <c r="M565" s="45">
        <f t="shared" si="224"/>
        <v>-2.6851222557048963E-2</v>
      </c>
      <c r="N565" s="46">
        <f t="shared" si="225"/>
        <v>1.6497932744555913E-2</v>
      </c>
      <c r="O565" s="37"/>
      <c r="P565" s="37">
        <f t="shared" si="226"/>
        <v>5.4199423888985875E-3</v>
      </c>
      <c r="Q565" s="47">
        <f t="shared" si="207"/>
        <v>-1.035328981249305E-2</v>
      </c>
      <c r="R565" s="6">
        <f t="shared" si="227"/>
        <v>1.6209762102421907</v>
      </c>
      <c r="S565" s="6">
        <f t="shared" si="208"/>
        <v>1.6047458100669592</v>
      </c>
      <c r="T565" s="6">
        <f t="shared" si="228"/>
        <v>-4.8527920875448688E-3</v>
      </c>
      <c r="U565" s="48">
        <f t="shared" si="229"/>
        <v>8.3987037936413447E-2</v>
      </c>
      <c r="V565" s="6">
        <f t="shared" si="230"/>
        <v>8.699994475244073E-2</v>
      </c>
      <c r="W565" s="6">
        <f t="shared" si="231"/>
        <v>8.538234738992577E-2</v>
      </c>
      <c r="X565" s="30">
        <f t="shared" si="209"/>
        <v>1321.01324812964</v>
      </c>
      <c r="Y565">
        <f t="shared" si="210"/>
        <v>979.86532600160376</v>
      </c>
      <c r="Z565" s="49">
        <f t="shared" si="211"/>
        <v>1.3235382456544571</v>
      </c>
      <c r="AA565" s="46">
        <f t="shared" si="212"/>
        <v>1.6420729215595276</v>
      </c>
      <c r="AB565" s="46">
        <f t="shared" si="213"/>
        <v>-2.1096711317336814E-2</v>
      </c>
      <c r="AC565" s="51">
        <f>IF(R$58&gt;=AA$58,B$10,IF(K565&lt;K564,(Z565-D$10)*(1+1.25*(D$10-Z565)/MAX(Z$58:Z565)*B$10)+D$10,B$10))</f>
        <v>1.3104682414044511</v>
      </c>
      <c r="AD565" s="36">
        <f t="shared" si="214"/>
        <v>0.93681344915047737</v>
      </c>
      <c r="AE565" s="50">
        <f t="shared" si="215"/>
        <v>0.19810990678383816</v>
      </c>
      <c r="AF565" s="46">
        <f t="shared" si="216"/>
        <v>8.538234738992577E-2</v>
      </c>
      <c r="AG565" s="50">
        <f t="shared" si="217"/>
        <v>1321.01324812964</v>
      </c>
      <c r="AH565" s="6">
        <f t="shared" si="218"/>
        <v>-4.8527920875448688E-3</v>
      </c>
    </row>
    <row r="566" spans="1:34">
      <c r="A566" s="6">
        <f>IF(J565/A565&lt;=0.99*$B$10,IF(A565&gt;A564,IF(D$5&gt;0,$A565+($D$7-$D$3)/401,IF(J565/A565&gt;1.01*D$10,A565-($D$7-$D$3)/401,A565)),IF(D$5&lt;0,$A565+($D$7-$D$3)/401,IF(J565/A565&gt;1.01*D$10,A565-($D$7-$D$3)/401,A565))),IF(K565&gt;$B$6,IF(B$10&gt;D$10,IF(J565/A565&gt;1.01*D$10,A565-($D$7-$D$3)/401,A565),A565),IF(MAX(J$58:J565)&lt;0.99*$B$10*(A565^$K$49*(K565-A565))^(1/(1+$K$49))*($K$49^(1/(1+$K$49))),$A565+($D$7-$D$3)/401,IF(J565/A565&gt;1.01*$D$10,$A565-($D$7-$D$3)/401,A565))))</f>
        <v>739.46493142143447</v>
      </c>
      <c r="B566" s="6">
        <f t="shared" si="203"/>
        <v>1318.3947942643035</v>
      </c>
      <c r="C566" s="6">
        <f t="shared" si="219"/>
        <v>0.57410248787476048</v>
      </c>
      <c r="D566" s="6">
        <f t="shared" si="220"/>
        <v>19859.984903336317</v>
      </c>
      <c r="E566" s="33">
        <f t="shared" si="204"/>
        <v>1.7851145960410944E-2</v>
      </c>
      <c r="F566" s="6">
        <f t="shared" si="205"/>
        <v>112460.86211102495</v>
      </c>
      <c r="G566" s="6">
        <f t="shared" si="206"/>
        <v>6416869.9357854454</v>
      </c>
      <c r="H566" s="33">
        <f t="shared" si="221"/>
        <v>4.5753055123516403E-3</v>
      </c>
      <c r="I566" s="33">
        <f t="shared" si="222"/>
        <v>1.3336841332159094E-3</v>
      </c>
      <c r="J566" s="6">
        <f t="shared" si="223"/>
        <v>978.1945016426539</v>
      </c>
      <c r="K566" s="38">
        <f>IF(J566&lt;$B$10*(A565^$K$49*(MAX(K$58:K565)-A565))^(1/(1+$K$49))*($K$49^(1/(1+$K$49))),IF(J566/A566&gt;D$10,IF(MAX(J$58:J565)&lt;0.99*$B$10*(A565^$K$49*(K565-A565))^(1/(1+$K$49))*($K$49^(1/(1+$K$49))),MAX(K$58:K565),((J566/$B$10)^(1+$K$49)/(A566^($K$49)*$K$49))+A566),MAX(K$58:K565)),((J566/$B$10)^(1+$K$49)/(A566^($K$49)*$K$49))+A566)</f>
        <v>1463.261101448797</v>
      </c>
      <c r="L566" s="33">
        <f>IF(K566&lt;K565,AE565*(MAX(Z$58:Z565)-J565/A565)/(J565/A565/D$10-1)/(1+1*(MAX(Z$58:Z565)-J565/A565)/(J565/A565/D$10-1))+B$3-B$4,AE565*(J566/A566/B$10)/(C$27+J566/A566/B$10))</f>
        <v>1.2040729060431634E-2</v>
      </c>
      <c r="M566" s="45">
        <f t="shared" si="224"/>
        <v>-2.6871705139177783E-2</v>
      </c>
      <c r="N566" s="46">
        <f t="shared" si="225"/>
        <v>1.6480241219975416E-2</v>
      </c>
      <c r="O566" s="37"/>
      <c r="P566" s="37">
        <f t="shared" si="226"/>
        <v>5.4128645429146229E-3</v>
      </c>
      <c r="Q566" s="47">
        <f t="shared" si="207"/>
        <v>-1.0391463919202367E-2</v>
      </c>
      <c r="R566" s="6">
        <f t="shared" si="227"/>
        <v>1.6210495625809735</v>
      </c>
      <c r="S566" s="6">
        <f t="shared" si="208"/>
        <v>1.6048172452021641</v>
      </c>
      <c r="T566" s="6">
        <f t="shared" si="228"/>
        <v>-4.8973070099436571E-3</v>
      </c>
      <c r="U566" s="48">
        <f t="shared" si="229"/>
        <v>8.5366097445060657E-2</v>
      </c>
      <c r="V566" s="6">
        <f t="shared" si="230"/>
        <v>8.8349476482517508E-2</v>
      </c>
      <c r="W566" s="6">
        <f t="shared" si="231"/>
        <v>8.6717040812536283E-2</v>
      </c>
      <c r="X566" s="30">
        <f t="shared" si="209"/>
        <v>1318.3947942643035</v>
      </c>
      <c r="Y566">
        <f t="shared" si="210"/>
        <v>978.1945016426539</v>
      </c>
      <c r="Z566" s="49">
        <f t="shared" si="211"/>
        <v>1.3228409625353323</v>
      </c>
      <c r="AA566" s="46">
        <f t="shared" si="212"/>
        <v>1.642104689597742</v>
      </c>
      <c r="AB566" s="46">
        <f t="shared" si="213"/>
        <v>-2.1055127016768482E-2</v>
      </c>
      <c r="AC566" s="51">
        <f>IF(R$58&gt;=AA$58,B$10,IF(K566&lt;K565,(Z566-D$10)*(1+1.25*(D$10-Z566)/MAX(Z$58:Z566)*B$10)+D$10,B$10))</f>
        <v>1.3099494583416778</v>
      </c>
      <c r="AD566" s="36">
        <f t="shared" si="214"/>
        <v>0.93729686348337871</v>
      </c>
      <c r="AE566" s="50">
        <f t="shared" si="215"/>
        <v>0.19928815092290164</v>
      </c>
      <c r="AF566" s="46">
        <f t="shared" si="216"/>
        <v>8.6717040812536283E-2</v>
      </c>
      <c r="AG566" s="50">
        <f t="shared" si="217"/>
        <v>1318.3947942643035</v>
      </c>
      <c r="AH566" s="6">
        <f t="shared" si="218"/>
        <v>-4.8973070099436571E-3</v>
      </c>
    </row>
    <row r="567" spans="1:34">
      <c r="A567" s="6">
        <f>IF(J566/A566&lt;=0.99*$B$10,IF(A566&gt;A565,IF(D$5&gt;0,$A566+($D$7-$D$3)/401,IF(J566/A566&gt;1.01*D$10,A566-($D$7-$D$3)/401,A566)),IF(D$5&lt;0,$A566+($D$7-$D$3)/401,IF(J566/A566&gt;1.01*D$10,A566-($D$7-$D$3)/401,A566))),IF(K566&gt;$B$6,IF(B$10&gt;D$10,IF(J566/A566&gt;1.01*D$10,A566-($D$7-$D$3)/401,A566),A566),IF(MAX(J$58:J566)&lt;0.99*$B$10*(A566^$K$49*(K566-A566))^(1/(1+$K$49))*($K$49^(1/(1+$K$49))),$A566+($D$7-$D$3)/401,IF(J566/A566&gt;1.01*$D$10,$A566-($D$7-$D$3)/401,A566))))</f>
        <v>738.5921134663223</v>
      </c>
      <c r="B567" s="6">
        <f t="shared" si="203"/>
        <v>1315.776340398967</v>
      </c>
      <c r="C567" s="6">
        <f t="shared" si="219"/>
        <v>0.57379543372923891</v>
      </c>
      <c r="D567" s="6">
        <f t="shared" si="220"/>
        <v>19805.243924278133</v>
      </c>
      <c r="E567" s="33">
        <f t="shared" si="204"/>
        <v>1.7850300416083473E-2</v>
      </c>
      <c r="F567" s="6">
        <f t="shared" si="205"/>
        <v>112328.04198742093</v>
      </c>
      <c r="G567" s="6">
        <f t="shared" si="206"/>
        <v>6410198.115336569</v>
      </c>
      <c r="H567" s="33">
        <f t="shared" si="221"/>
        <v>4.570352394740196E-3</v>
      </c>
      <c r="I567" s="33">
        <f t="shared" si="222"/>
        <v>1.330840536072443E-3</v>
      </c>
      <c r="J567" s="6">
        <f t="shared" si="223"/>
        <v>976.52340601249296</v>
      </c>
      <c r="K567" s="38">
        <f>IF(J567&lt;$B$10*(A566^$K$49*(MAX(K$58:K566)-A566))^(1/(1+$K$49))*($K$49^(1/(1+$K$49))),IF(J567/A567&gt;D$10,IF(MAX(J$58:J566)&lt;0.99*$B$10*(A566^$K$49*(K566-A566))^(1/(1+$K$49))*($K$49^(1/(1+$K$49))),MAX(K$58:K566),((J567/$B$10)^(1+$K$49)/(A567^($K$49)*$K$49))+A567),MAX(K$58:K566)),((J567/$B$10)^(1+$K$49)/(A567^($K$49)*$K$49))+A567)</f>
        <v>1460.7698190424421</v>
      </c>
      <c r="L567" s="33">
        <f>IF(K567&lt;K566,AE566*(MAX(Z$58:Z566)-J566/A566)/(J566/A566/D$10-1)/(1+1*(MAX(Z$58:Z566)-J566/A566)/(J566/A566/D$10-1))+B$3-B$4,AE566*(J567/A567/B$10)/(C$27+J567/A567/B$10))</f>
        <v>1.370008117186121E-2</v>
      </c>
      <c r="M567" s="45">
        <f t="shared" si="224"/>
        <v>-2.6895050153041972E-2</v>
      </c>
      <c r="N567" s="46">
        <f t="shared" si="225"/>
        <v>1.6462519562625951E-2</v>
      </c>
      <c r="O567" s="37"/>
      <c r="P567" s="37">
        <f t="shared" si="226"/>
        <v>5.4057783377525334E-3</v>
      </c>
      <c r="Q567" s="47">
        <f t="shared" si="207"/>
        <v>-1.0432530590416021E-2</v>
      </c>
      <c r="R567" s="6">
        <f t="shared" si="227"/>
        <v>1.6211276207801595</v>
      </c>
      <c r="S567" s="6">
        <f t="shared" si="208"/>
        <v>1.6048932632011152</v>
      </c>
      <c r="T567" s="6">
        <f t="shared" si="228"/>
        <v>-4.9446756428384309E-3</v>
      </c>
      <c r="U567" s="48">
        <f t="shared" si="229"/>
        <v>8.6766731843000711E-2</v>
      </c>
      <c r="V567" s="6">
        <f t="shared" si="230"/>
        <v>8.97201924911291E-2</v>
      </c>
      <c r="W567" s="6">
        <f t="shared" si="231"/>
        <v>8.8071967276849628E-2</v>
      </c>
      <c r="X567" s="30">
        <f t="shared" si="209"/>
        <v>1315.776340398967</v>
      </c>
      <c r="Y567">
        <f t="shared" si="210"/>
        <v>976.52340601249296</v>
      </c>
      <c r="Z567" s="49">
        <f t="shared" si="211"/>
        <v>1.3221416641311317</v>
      </c>
      <c r="AA567" s="46">
        <f t="shared" si="212"/>
        <v>1.6421364957707878</v>
      </c>
      <c r="AB567" s="46">
        <f t="shared" si="213"/>
        <v>-2.1008874990628312E-2</v>
      </c>
      <c r="AC567" s="51">
        <f>IF(R$58&gt;=AA$58,B$10,IF(K567&lt;K566,(Z567-D$10)*(1+1.25*(D$10-Z567)/MAX(Z$58:Z567)*B$10)+D$10,B$10))</f>
        <v>1.3094279432648142</v>
      </c>
      <c r="AD567" s="36">
        <f t="shared" si="214"/>
        <v>0.93778192546276073</v>
      </c>
      <c r="AE567" s="50">
        <f t="shared" si="215"/>
        <v>0.20044517126272163</v>
      </c>
      <c r="AF567" s="46">
        <f t="shared" si="216"/>
        <v>8.8071967276849628E-2</v>
      </c>
      <c r="AG567" s="50">
        <f t="shared" si="217"/>
        <v>1315.776340398967</v>
      </c>
      <c r="AH567" s="6">
        <f t="shared" si="218"/>
        <v>-4.9446756428384309E-3</v>
      </c>
    </row>
    <row r="568" spans="1:34">
      <c r="A568" s="6">
        <f>IF(J567/A567&lt;=0.99*$B$10,IF(A567&gt;A566,IF(D$5&gt;0,$A567+($D$7-$D$3)/401,IF(J567/A567&gt;1.01*D$10,A567-($D$7-$D$3)/401,A567)),IF(D$5&lt;0,$A567+($D$7-$D$3)/401,IF(J567/A567&gt;1.01*D$10,A567-($D$7-$D$3)/401,A567))),IF(K567&gt;$B$6,IF(B$10&gt;D$10,IF(J567/A567&gt;1.01*D$10,A567-($D$7-$D$3)/401,A567),A567),IF(MAX(J$58:J567)&lt;0.99*$B$10*(A567^$K$49*(K567-A567))^(1/(1+$K$49))*($K$49^(1/(1+$K$49))),$A567+($D$7-$D$3)/401,IF(J567/A567&gt;1.01*$D$10,$A567-($D$7-$D$3)/401,A567))))</f>
        <v>737.71929551121013</v>
      </c>
      <c r="B568" s="6">
        <f t="shared" si="203"/>
        <v>1313.1578865336305</v>
      </c>
      <c r="C568" s="6">
        <f t="shared" si="219"/>
        <v>0.57348736682288071</v>
      </c>
      <c r="D568" s="6">
        <f t="shared" si="220"/>
        <v>19750.515509539131</v>
      </c>
      <c r="E568" s="33">
        <f t="shared" si="204"/>
        <v>1.7849403240370557E-2</v>
      </c>
      <c r="F568" s="6">
        <f t="shared" si="205"/>
        <v>112195.2218638169</v>
      </c>
      <c r="G568" s="6">
        <f t="shared" si="206"/>
        <v>6403526.2948876899</v>
      </c>
      <c r="H568" s="33">
        <f t="shared" si="221"/>
        <v>4.5653926071925694E-3</v>
      </c>
      <c r="I568" s="33">
        <f t="shared" si="222"/>
        <v>1.3279946326253476E-3</v>
      </c>
      <c r="J568" s="6">
        <f t="shared" si="223"/>
        <v>974.85203634079744</v>
      </c>
      <c r="K568" s="38">
        <f>IF(J568&lt;$B$10*(A567^$K$49*(MAX(K$58:K567)-A567))^(1/(1+$K$49))*($K$49^(1/(1+$K$49))),IF(J568/A568&gt;D$10,IF(MAX(J$58:J567)&lt;0.99*$B$10*(A567^$K$49*(K567-A567))^(1/(1+$K$49))*($K$49^(1/(1+$K$49))),MAX(K$58:K567),((J568/$B$10)^(1+$K$49)/(A568^($K$49)*$K$49))+A568),MAX(K$58:K567)),((J568/$B$10)^(1+$K$49)/(A568^($K$49)*$K$49))+A568)</f>
        <v>1458.2785365355126</v>
      </c>
      <c r="L568" s="33">
        <f>IF(K568&lt;K567,AE567*(MAX(Z$58:Z567)-J567/A567)/(J567/A567/D$10-1)/(1+1*(MAX(Z$58:Z567)-J567/A567)/(J567/A567/D$10-1))+B$3-B$4,AE567*(J568/A568/B$10)/(C$27+J568/A568/B$10))</f>
        <v>1.5378199675848142E-2</v>
      </c>
      <c r="M568" s="45">
        <f t="shared" si="224"/>
        <v>-2.6921299420045241E-2</v>
      </c>
      <c r="N568" s="46">
        <f t="shared" si="225"/>
        <v>1.6444767655212317E-2</v>
      </c>
      <c r="O568" s="37"/>
      <c r="P568" s="37">
        <f t="shared" si="226"/>
        <v>5.3986837536440218E-3</v>
      </c>
      <c r="Q568" s="47">
        <f t="shared" si="207"/>
        <v>-1.0476531764832923E-2</v>
      </c>
      <c r="R568" s="6">
        <f t="shared" si="227"/>
        <v>1.6212104535256098</v>
      </c>
      <c r="S568" s="6">
        <f t="shared" si="208"/>
        <v>1.6049739309544386</v>
      </c>
      <c r="T568" s="6">
        <f t="shared" si="228"/>
        <v>-4.9949392679486037E-3</v>
      </c>
      <c r="U568" s="48">
        <f t="shared" si="229"/>
        <v>8.8189480235896497E-2</v>
      </c>
      <c r="V568" s="6">
        <f t="shared" si="230"/>
        <v>9.1112622343713812E-2</v>
      </c>
      <c r="W568" s="6">
        <f t="shared" si="231"/>
        <v>8.9447642587730941E-2</v>
      </c>
      <c r="X568" s="30">
        <f t="shared" si="209"/>
        <v>1313.1578865336305</v>
      </c>
      <c r="Y568">
        <f t="shared" si="210"/>
        <v>974.85203634079744</v>
      </c>
      <c r="Z568" s="49">
        <f t="shared" si="211"/>
        <v>1.321440339533567</v>
      </c>
      <c r="AA568" s="46">
        <f t="shared" si="212"/>
        <v>1.642168340169589</v>
      </c>
      <c r="AB568" s="46">
        <f t="shared" si="213"/>
        <v>-2.095788664397924E-2</v>
      </c>
      <c r="AC568" s="51">
        <f>IF(R$58&gt;=AA$58,B$10,IF(K568&lt;K567,(Z568-D$10)*(1+1.25*(D$10-Z568)/MAX(Z$58:Z568)*B$10)+D$10,B$10))</f>
        <v>1.3089036773376599</v>
      </c>
      <c r="AD568" s="36">
        <f t="shared" si="214"/>
        <v>0.93826864482076311</v>
      </c>
      <c r="AE568" s="50">
        <f t="shared" si="215"/>
        <v>0.20157989961337153</v>
      </c>
      <c r="AF568" s="46">
        <f t="shared" si="216"/>
        <v>8.9447642587730941E-2</v>
      </c>
      <c r="AG568" s="50">
        <f t="shared" si="217"/>
        <v>1313.1578865336305</v>
      </c>
      <c r="AH568" s="6">
        <f t="shared" si="218"/>
        <v>-4.9949392679486037E-3</v>
      </c>
    </row>
    <row r="569" spans="1:34">
      <c r="A569" s="6">
        <f>IF(J568/A568&lt;=0.99*$B$10,IF(A568&gt;A567,IF(D$5&gt;0,$A568+($D$7-$D$3)/401,IF(J568/A568&gt;1.01*D$10,A568-($D$7-$D$3)/401,A568)),IF(D$5&lt;0,$A568+($D$7-$D$3)/401,IF(J568/A568&gt;1.01*D$10,A568-($D$7-$D$3)/401,A568))),IF(K568&gt;$B$6,IF(B$10&gt;D$10,IF(J568/A568&gt;1.01*D$10,A568-($D$7-$D$3)/401,A568),A568),IF(MAX(J$58:J568)&lt;0.99*$B$10*(A568^$K$49*(K568-A568))^(1/(1+$K$49))*($K$49^(1/(1+$K$49))),$A568+($D$7-$D$3)/401,IF(J568/A568&gt;1.01*$D$10,$A568-($D$7-$D$3)/401,A568))))</f>
        <v>736.84647755609797</v>
      </c>
      <c r="B569" s="6">
        <f t="shared" si="203"/>
        <v>1310.539432668294</v>
      </c>
      <c r="C569" s="6">
        <f t="shared" si="219"/>
        <v>0.57317828134204407</v>
      </c>
      <c r="D569" s="6">
        <f t="shared" si="220"/>
        <v>19695.799661066376</v>
      </c>
      <c r="E569" s="33">
        <f t="shared" si="204"/>
        <v>1.7848453717350478E-2</v>
      </c>
      <c r="F569" s="6">
        <f t="shared" si="205"/>
        <v>112062.40174021288</v>
      </c>
      <c r="G569" s="6">
        <f t="shared" si="206"/>
        <v>6396854.4744388126</v>
      </c>
      <c r="H569" s="33">
        <f t="shared" si="221"/>
        <v>4.5604261255924334E-3</v>
      </c>
      <c r="I569" s="33">
        <f t="shared" si="222"/>
        <v>1.3251464181701113E-3</v>
      </c>
      <c r="J569" s="6">
        <f t="shared" si="223"/>
        <v>973.18038982576797</v>
      </c>
      <c r="K569" s="38">
        <f>IF(J569&lt;$B$10*(A568^$K$49*(MAX(K$58:K568)-A568))^(1/(1+$K$49))*($K$49^(1/(1+$K$49))),IF(J569/A569&gt;D$10,IF(MAX(J$58:J568)&lt;0.99*$B$10*(A568^$K$49*(K568-A568))^(1/(1+$K$49))*($K$49^(1/(1+$K$49))),MAX(K$58:K568),((J569/$B$10)^(1+$K$49)/(A569^($K$49)*$K$49))+A569),MAX(K$58:K568)),((J569/$B$10)^(1+$K$49)/(A569^($K$49)*$K$49))+A569)</f>
        <v>1455.7872518741265</v>
      </c>
      <c r="L569" s="33">
        <f>IF(K569&lt;K568,AE568*(MAX(Z$58:Z568)-J568/A568)/(J568/A568/D$10-1)/(1+1*(MAX(Z$58:Z568)-J568/A568)/(J568/A568/D$10-1))+B$3-B$4,AE568*(J569/A569/B$10)/(C$27+J569/A569/B$10))</f>
        <v>1.7074523729568129E-2</v>
      </c>
      <c r="M569" s="45">
        <f t="shared" si="224"/>
        <v>-2.6950494024530241E-2</v>
      </c>
      <c r="N569" s="46">
        <f t="shared" si="225"/>
        <v>1.6426985379615476E-2</v>
      </c>
      <c r="O569" s="37"/>
      <c r="P569" s="37">
        <f t="shared" si="226"/>
        <v>5.391580770750584E-3</v>
      </c>
      <c r="Q569" s="47">
        <f t="shared" si="207"/>
        <v>-1.0523508644914765E-2</v>
      </c>
      <c r="R569" s="6">
        <f t="shared" si="227"/>
        <v>1.6212981283647905</v>
      </c>
      <c r="S569" s="6">
        <f t="shared" si="208"/>
        <v>1.6050593142441176</v>
      </c>
      <c r="T569" s="6">
        <f t="shared" si="228"/>
        <v>-5.0481384433571554E-3</v>
      </c>
      <c r="U569" s="48">
        <f t="shared" si="229"/>
        <v>8.9634900141771182E-2</v>
      </c>
      <c r="V569" s="6">
        <f t="shared" si="230"/>
        <v>9.2527313695041177E-2</v>
      </c>
      <c r="W569" s="6">
        <f t="shared" si="231"/>
        <v>9.0844600880588794E-2</v>
      </c>
      <c r="X569" s="30">
        <f t="shared" si="209"/>
        <v>1310.539432668294</v>
      </c>
      <c r="Y569">
        <f t="shared" si="210"/>
        <v>973.18038982576797</v>
      </c>
      <c r="Z569" s="49">
        <f t="shared" si="211"/>
        <v>1.3207369777399489</v>
      </c>
      <c r="AA569" s="46">
        <f t="shared" si="212"/>
        <v>1.6422002228853942</v>
      </c>
      <c r="AB569" s="46">
        <f t="shared" si="213"/>
        <v>-2.0902094520603764E-2</v>
      </c>
      <c r="AC569" s="51">
        <f>IF(R$58&gt;=AA$58,B$10,IF(K569&lt;K568,(Z569-D$10)*(1+1.25*(D$10-Z569)/MAX(Z$58:Z569)*B$10)+D$10,B$10))</f>
        <v>1.3083766415449711</v>
      </c>
      <c r="AD569" s="36">
        <f t="shared" si="214"/>
        <v>0.93875703137648614</v>
      </c>
      <c r="AE569" s="50">
        <f t="shared" si="215"/>
        <v>0.20269124202887287</v>
      </c>
      <c r="AF569" s="46">
        <f t="shared" si="216"/>
        <v>9.0844600880588794E-2</v>
      </c>
      <c r="AG569" s="50">
        <f t="shared" si="217"/>
        <v>1310.539432668294</v>
      </c>
      <c r="AH569" s="6">
        <f t="shared" si="218"/>
        <v>-5.0481384433571554E-3</v>
      </c>
    </row>
    <row r="570" spans="1:34">
      <c r="A570" s="6">
        <f>IF(J569/A569&lt;=0.99*$B$10,IF(A569&gt;A568,IF(D$5&gt;0,$A569+($D$7-$D$3)/401,IF(J569/A569&gt;1.01*D$10,A569-($D$7-$D$3)/401,A569)),IF(D$5&lt;0,$A569+($D$7-$D$3)/401,IF(J569/A569&gt;1.01*D$10,A569-($D$7-$D$3)/401,A569))),IF(K569&gt;$B$6,IF(B$10&gt;D$10,IF(J569/A569&gt;1.01*D$10,A569-($D$7-$D$3)/401,A569),A569),IF(MAX(J$58:J569)&lt;0.99*$B$10*(A569^$K$49*(K569-A569))^(1/(1+$K$49))*($K$49^(1/(1+$K$49))),$A569+($D$7-$D$3)/401,IF(J569/A569&gt;1.01*$D$10,$A569-($D$7-$D$3)/401,A569))))</f>
        <v>735.9736596009858</v>
      </c>
      <c r="B570" s="6">
        <f t="shared" ref="B570:B633" si="232">$D$4+(A570-$D$3)*$D$5</f>
        <v>1307.9209788029575</v>
      </c>
      <c r="C570" s="6">
        <f t="shared" si="219"/>
        <v>0.57286817142755109</v>
      </c>
      <c r="D570" s="6">
        <f t="shared" si="220"/>
        <v>19641.096380502189</v>
      </c>
      <c r="E570" s="33">
        <f t="shared" ref="E570:E633" si="233">(1/$C$16)*($C$12/100)/S570</f>
        <v>1.7847451145802221E-2</v>
      </c>
      <c r="F570" s="6">
        <f t="shared" ref="F570:F633" si="234">3*(1-2*$B$9)*(A571+A570)/(4*(1+$B$9)*$B$4)</f>
        <v>111929.58161660885</v>
      </c>
      <c r="G570" s="6">
        <f t="shared" ref="G570:G633" si="235">$C$18*$C$17*(A570+100)/100/(2*(1+$C$19))*1000</f>
        <v>6390182.6539899353</v>
      </c>
      <c r="H570" s="33">
        <f t="shared" si="221"/>
        <v>4.5554529256452633E-3</v>
      </c>
      <c r="I570" s="33">
        <f t="shared" si="222"/>
        <v>1.322295887971622E-3</v>
      </c>
      <c r="J570" s="6">
        <f t="shared" si="223"/>
        <v>971.50846363452547</v>
      </c>
      <c r="K570" s="38">
        <f>IF(J570&lt;$B$10*(A569^$K$49*(MAX(K$58:K569)-A569))^(1/(1+$K$49))*($K$49^(1/(1+$K$49))),IF(J570/A570&gt;D$10,IF(MAX(J$58:J569)&lt;0.99*$B$10*(A569^$K$49*(K569-A569))^(1/(1+$K$49))*($K$49^(1/(1+$K$49))),MAX(K$58:K569),((J570/$B$10)^(1+$K$49)/(A570^($K$49)*$K$49))+A570),MAX(K$58:K569)),((J570/$B$10)^(1+$K$49)/(A570^($K$49)*$K$49))+A570)</f>
        <v>1453.295962977586</v>
      </c>
      <c r="L570" s="33">
        <f>IF(K570&lt;K569,AE569*(MAX(Z$58:Z569)-J569/A569)/(J569/A569/D$10-1)/(1+1*(MAX(Z$58:Z569)-J569/A569)/(J569/A569/D$10-1))+B$3-B$4,AE569*(J570/A570/B$10)/(C$27+J570/A570/B$10))</f>
        <v>1.8788456360822624E-2</v>
      </c>
      <c r="M570" s="45">
        <f t="shared" si="224"/>
        <v>-2.6982674247135002E-2</v>
      </c>
      <c r="N570" s="46">
        <f t="shared" si="225"/>
        <v>1.6409172616892329E-2</v>
      </c>
      <c r="O570" s="37"/>
      <c r="P570" s="37">
        <f t="shared" si="226"/>
        <v>5.384469369163176E-3</v>
      </c>
      <c r="Q570" s="47">
        <f t="shared" ref="Q570:Q633" si="236">M570+N570</f>
        <v>-1.0573501630242673E-2</v>
      </c>
      <c r="R570" s="6">
        <f t="shared" si="227"/>
        <v>1.6213907116004178</v>
      </c>
      <c r="S570" s="6">
        <f t="shared" ref="S570:S633" si="237">$C$21*(R570-1)+1</f>
        <v>1.60514947763992</v>
      </c>
      <c r="T570" s="6">
        <f t="shared" si="228"/>
        <v>-5.1043129379706636E-3</v>
      </c>
      <c r="U570" s="48">
        <f t="shared" si="229"/>
        <v>9.1103568288670222E-2</v>
      </c>
      <c r="V570" s="6">
        <f t="shared" si="230"/>
        <v>9.3964833072919737E-2</v>
      </c>
      <c r="W570" s="6">
        <f t="shared" si="231"/>
        <v>9.2263395426929518E-2</v>
      </c>
      <c r="X570" s="30">
        <f t="shared" ref="X570:X633" si="238">IF(D$6="E",-B570,B570)</f>
        <v>1307.9209788029575</v>
      </c>
      <c r="Y570">
        <f t="shared" ref="Y570:Y633" si="239">IF(D$6="E",-J570,J570)</f>
        <v>971.50846363452547</v>
      </c>
      <c r="Z570" s="49">
        <f t="shared" ref="Z570:Z633" si="240">J570/A570</f>
        <v>1.3200315676531642</v>
      </c>
      <c r="AA570" s="46">
        <f t="shared" ref="AA570:AA633" si="241">B$8/A570^B$3*((1+K$49)/K$49)^-B$3</f>
        <v>1.6422321440097789</v>
      </c>
      <c r="AB570" s="46">
        <f t="shared" ref="AB570:AB633" si="242">(R570-AA570)</f>
        <v>-2.0841432409361094E-2</v>
      </c>
      <c r="AC570" s="51">
        <f>IF(R$58&gt;=AA$58,B$10,IF(K570&lt;K569,(Z570-D$10)*(1+1.25*(D$10-Z570)/MAX(Z$58:Z570)*B$10)+D$10,B$10))</f>
        <v>1.3078468166910446</v>
      </c>
      <c r="AD570" s="36">
        <f t="shared" ref="AD570:AD633" si="243">IF(K570&gt;K569,(1-A570/K570)/((J570+0.01)/A570/$B$10)^(1+K$49)+A570/K570+0.01,(1-A570/K570)/((J570+0.01)/A570/$D$10)^(1+K$49)+A570/K570+0.01)</f>
        <v>0.93924709503627479</v>
      </c>
      <c r="AE570" s="50">
        <f t="shared" ref="AE570:AE633" si="244">IF(ABS(-LN(1-(R570-AA570)/R570)/LN(AD570))&lt;1.2*B$3,1.2*SIGN(-LN(1-(R570-AA570)/R570)/LN(AD570))*B$3,-LN(1-(R570-AA570)/R570)/LN(AD570))</f>
        <v>0.20377807851877602</v>
      </c>
      <c r="AF570" s="46">
        <f t="shared" ref="AF570:AF633" si="245">W570</f>
        <v>9.2263395426929518E-2</v>
      </c>
      <c r="AG570" s="50">
        <f t="shared" ref="AG570:AG633" si="246">IF(D$6="E",-B570,IF(D$6="T",-B570,B570))</f>
        <v>1307.9209788029575</v>
      </c>
      <c r="AH570" s="6">
        <f t="shared" ref="AH570:AH633" si="247">T570</f>
        <v>-5.1043129379706636E-3</v>
      </c>
    </row>
    <row r="571" spans="1:34">
      <c r="A571" s="6">
        <f>IF(J570/A570&lt;=0.99*$B$10,IF(A570&gt;A569,IF(D$5&gt;0,$A570+($D$7-$D$3)/401,IF(J570/A570&gt;1.01*D$10,A570-($D$7-$D$3)/401,A570)),IF(D$5&lt;0,$A570+($D$7-$D$3)/401,IF(J570/A570&gt;1.01*D$10,A570-($D$7-$D$3)/401,A570))),IF(K570&gt;$B$6,IF(B$10&gt;D$10,IF(J570/A570&gt;1.01*D$10,A570-($D$7-$D$3)/401,A570),A570),IF(MAX(J$58:J570)&lt;0.99*$B$10*(A570^$K$49*(K570-A570))^(1/(1+$K$49))*($K$49^(1/(1+$K$49))),$A570+($D$7-$D$3)/401,IF(J570/A570&gt;1.01*$D$10,$A570-($D$7-$D$3)/401,A570))))</f>
        <v>735.10084164587363</v>
      </c>
      <c r="B571" s="6">
        <f t="shared" si="232"/>
        <v>1305.302524937621</v>
      </c>
      <c r="C571" s="6">
        <f t="shared" ref="C571:C634" si="248">2/PI()*(ATAN((B571/A571)^2))/(1+C$12/C$14*10*(100/A570)^0.5)</f>
        <v>0.57255703117425016</v>
      </c>
      <c r="D571" s="6">
        <f t="shared" ref="D571:D634" si="249">3*G570*(I571-I570)+D570</f>
        <v>19586.405669205942</v>
      </c>
      <c r="E571" s="33">
        <f t="shared" si="233"/>
        <v>1.7846394840434744E-2</v>
      </c>
      <c r="F571" s="6">
        <f t="shared" si="234"/>
        <v>111796.76149300483</v>
      </c>
      <c r="G571" s="6">
        <f t="shared" si="235"/>
        <v>6383510.833541058</v>
      </c>
      <c r="H571" s="33">
        <f t="shared" ref="H571:H634" si="250">(B571-B570)/(3*(1-E570)*F570+3*C570*E570*G570)+H570</f>
        <v>4.5504729828787869E-3</v>
      </c>
      <c r="I571" s="33">
        <f t="shared" ref="I571:I634" si="251">C570*(H571-H570)+I570</f>
        <v>1.3194430372651768E-3</v>
      </c>
      <c r="J571" s="6">
        <f t="shared" ref="J571:J634" si="252">J570+3*(H571-H570)*F570</f>
        <v>969.83625490354632</v>
      </c>
      <c r="K571" s="38">
        <f>IF(J571&lt;$B$10*(A570^$K$49*(MAX(K$58:K570)-A570))^(1/(1+$K$49))*($K$49^(1/(1+$K$49))),IF(J571/A571&gt;D$10,IF(MAX(J$58:J570)&lt;0.99*$B$10*(A570^$K$49*(K570-A570))^(1/(1+$K$49))*($K$49^(1/(1+$K$49))),MAX(K$58:K570),((J571/$B$10)^(1+$K$49)/(A571^($K$49)*$K$49))+A571),MAX(K$58:K570)),((J571/$B$10)^(1+$K$49)/(A571^($K$49)*$K$49))+A571)</f>
        <v>1450.8046677392686</v>
      </c>
      <c r="L571" s="33">
        <f>IF(K571&lt;K570,AE570*(MAX(Z$58:Z570)-J570/A570)/(J570/A570/D$10-1)/(1+1*(MAX(Z$58:Z570)-J570/A570)/(J570/A570/D$10-1))+B$3-B$4,AE570*(J571/A571/B$10)/(C$27+J571/A571/B$10))</f>
        <v>2.0519363392282955E-2</v>
      </c>
      <c r="M571" s="45">
        <f t="shared" ref="M571:M634" si="253">M570+L571*2*(K571-K570)/(K570+K571)</f>
        <v>-2.7017879495721639E-2</v>
      </c>
      <c r="N571" s="46">
        <f t="shared" ref="N571:N634" si="254">N570+(B$3-B$4)*2*(K571-K570)/(K570+K571)</f>
        <v>1.6391329247275963E-2</v>
      </c>
      <c r="O571" s="37"/>
      <c r="P571" s="37">
        <f t="shared" ref="P571:P634" si="255">P570+$B$4*2*(A571-A570)/(A571+A570)</f>
        <v>5.377349528901878E-3</v>
      </c>
      <c r="Q571" s="47">
        <f t="shared" si="236"/>
        <v>-1.0626550248445676E-2</v>
      </c>
      <c r="R571" s="6">
        <f t="shared" ref="R571:R634" si="256">R570-(Q571-Q570+P571-P570)*R570</f>
        <v>1.6214882681801031</v>
      </c>
      <c r="S571" s="6">
        <f t="shared" si="237"/>
        <v>1.6052444843919278</v>
      </c>
      <c r="T571" s="6">
        <f t="shared" ref="T571:T634" si="257">-(S571-S570)/S570+T570</f>
        <v>-5.1635016635885964E-3</v>
      </c>
      <c r="U571" s="48">
        <f t="shared" ref="U571:U634" si="258">(N571-N570)/(K$49/(1+K$49)*(AC571^(1+K$49)-(J571/A571)^(1+K$49))/(J571/A571)^K$49)*K$50+U570</f>
        <v>9.2596081454241613E-2</v>
      </c>
      <c r="V571" s="6">
        <f t="shared" ref="V571:V634" si="259">IF(D$6="E",-IF(K570=$B$6,-V570+(H571-H570)*(1-E570)+(I571-I570)*E570,-V570+(H571-H570)*(1-E570)+(I571-I570)*E570+(U571-U570)*(1-E570)),IF(K570=$B$6,V570+(H571-H570)*(1-E570)+(I571-I570)*E570,V570+(H571-H570)*(1-E570)+(I571-I570)*E570+(U571-U570)*(1-E570)))</f>
        <v>9.5425766703089276E-2</v>
      </c>
      <c r="W571" s="6">
        <f t="shared" ref="W571:W634" si="260">T571/3+V571</f>
        <v>9.3704599481893081E-2</v>
      </c>
      <c r="X571" s="30">
        <f t="shared" si="238"/>
        <v>1305.302524937621</v>
      </c>
      <c r="Y571">
        <f t="shared" si="239"/>
        <v>969.83625490354632</v>
      </c>
      <c r="Z571" s="49">
        <f t="shared" si="240"/>
        <v>1.3193240980817076</v>
      </c>
      <c r="AA571" s="46">
        <f t="shared" si="241"/>
        <v>1.6422641036346448</v>
      </c>
      <c r="AB571" s="46">
        <f t="shared" si="242"/>
        <v>-2.0775835454541758E-2</v>
      </c>
      <c r="AC571" s="51">
        <f>IF(R$58&gt;=AA$58,B$10,IF(K571&lt;K570,(Z571-D$10)*(1+1.25*(D$10-Z571)/MAX(Z$58:Z571)*B$10)+D$10,B$10))</f>
        <v>1.3073141833983315</v>
      </c>
      <c r="AD571" s="36">
        <f t="shared" si="243"/>
        <v>0.93973884579396638</v>
      </c>
      <c r="AE571" s="50">
        <f t="shared" si="244"/>
        <v>0.20483926277143538</v>
      </c>
      <c r="AF571" s="46">
        <f t="shared" si="245"/>
        <v>9.3704599481893081E-2</v>
      </c>
      <c r="AG571" s="50">
        <f t="shared" si="246"/>
        <v>1305.302524937621</v>
      </c>
      <c r="AH571" s="6">
        <f t="shared" si="247"/>
        <v>-5.1635016635885964E-3</v>
      </c>
    </row>
    <row r="572" spans="1:34">
      <c r="A572" s="6">
        <f>IF(J571/A571&lt;=0.99*$B$10,IF(A571&gt;A570,IF(D$5&gt;0,$A571+($D$7-$D$3)/401,IF(J571/A571&gt;1.01*D$10,A571-($D$7-$D$3)/401,A571)),IF(D$5&lt;0,$A571+($D$7-$D$3)/401,IF(J571/A571&gt;1.01*D$10,A571-($D$7-$D$3)/401,A571))),IF(K571&gt;$B$6,IF(B$10&gt;D$10,IF(J571/A571&gt;1.01*D$10,A571-($D$7-$D$3)/401,A571),A571),IF(MAX(J$58:J571)&lt;0.99*$B$10*(A571^$K$49*(K571-A571))^(1/(1+$K$49))*($K$49^(1/(1+$K$49))),$A571+($D$7-$D$3)/401,IF(J571/A571&gt;1.01*$D$10,$A571-($D$7-$D$3)/401,A571))))</f>
        <v>734.22802369076146</v>
      </c>
      <c r="B572" s="6">
        <f t="shared" si="232"/>
        <v>1302.6840710722845</v>
      </c>
      <c r="C572" s="6">
        <f t="shared" si="248"/>
        <v>0.57224485463057517</v>
      </c>
      <c r="D572" s="6">
        <f t="shared" si="249"/>
        <v>19531.727528277221</v>
      </c>
      <c r="E572" s="33">
        <f t="shared" si="233"/>
        <v>1.7845284133158879E-2</v>
      </c>
      <c r="F572" s="6">
        <f t="shared" si="234"/>
        <v>111663.9413694008</v>
      </c>
      <c r="G572" s="6">
        <f t="shared" si="235"/>
        <v>6376839.0130921807</v>
      </c>
      <c r="H572" s="33">
        <f t="shared" si="250"/>
        <v>4.5454862726435575E-3</v>
      </c>
      <c r="I572" s="33">
        <f t="shared" si="251"/>
        <v>1.3165878612575676E-3</v>
      </c>
      <c r="J572" s="6">
        <f t="shared" si="252"/>
        <v>968.1637607391383</v>
      </c>
      <c r="K572" s="38">
        <f>IF(J572&lt;$B$10*(A571^$K$49*(MAX(K$58:K571)-A571))^(1/(1+$K$49))*($K$49^(1/(1+$K$49))),IF(J572/A572&gt;D$10,IF(MAX(J$58:J571)&lt;0.99*$B$10*(A571^$K$49*(K571-A571))^(1/(1+$K$49))*($K$49^(1/(1+$K$49))),MAX(K$58:K571),((J572/$B$10)^(1+$K$49)/(A572^($K$49)*$K$49))+A572),MAX(K$58:K571)),((J572/$B$10)^(1+$K$49)/(A572^($K$49)*$K$49))+A572)</f>
        <v>1448.3133640275778</v>
      </c>
      <c r="L572" s="33">
        <f>IF(K572&lt;K571,AE571*(MAX(Z$58:Z571)-J571/A571)/(J571/A571/D$10-1)/(1+1*(MAX(Z$58:Z571)-J571/A571)/(J571/A571/D$10-1))+B$3-B$4,AE571*(J572/A572/B$10)/(C$27+J572/A572/B$10))</f>
        <v>2.2266572351657021E-2</v>
      </c>
      <c r="M572" s="45">
        <f t="shared" si="253"/>
        <v>-2.7056148233826453E-2</v>
      </c>
      <c r="N572" s="46">
        <f t="shared" si="254"/>
        <v>1.6373455150176307E-2</v>
      </c>
      <c r="O572" s="37"/>
      <c r="P572" s="37">
        <f t="shared" si="255"/>
        <v>5.3702212299155602E-3</v>
      </c>
      <c r="Q572" s="47">
        <f t="shared" si="236"/>
        <v>-1.0682693083650146E-2</v>
      </c>
      <c r="R572" s="6">
        <f t="shared" si="256"/>
        <v>1.6215908615819079</v>
      </c>
      <c r="S572" s="6">
        <f t="shared" si="237"/>
        <v>1.6053443963190817</v>
      </c>
      <c r="T572" s="6">
        <f t="shared" si="257"/>
        <v>-5.2257426045326846E-3</v>
      </c>
      <c r="U572" s="48">
        <f t="shared" si="258"/>
        <v>9.4113057349836188E-2</v>
      </c>
      <c r="V572" s="6">
        <f t="shared" si="259"/>
        <v>9.6910721377853851E-2</v>
      </c>
      <c r="W572" s="6">
        <f t="shared" si="260"/>
        <v>9.5168807176342962E-2</v>
      </c>
      <c r="X572" s="30">
        <f t="shared" si="238"/>
        <v>1302.6840710722845</v>
      </c>
      <c r="Y572">
        <f t="shared" si="239"/>
        <v>968.1637607391383</v>
      </c>
      <c r="Z572" s="49">
        <f t="shared" si="240"/>
        <v>1.3186145577397694</v>
      </c>
      <c r="AA572" s="46">
        <f t="shared" si="241"/>
        <v>1.6422961018522244</v>
      </c>
      <c r="AB572" s="46">
        <f t="shared" si="242"/>
        <v>-2.0705240270316505E-2</v>
      </c>
      <c r="AC572" s="51">
        <f>IF(R$58&gt;=AA$58,B$10,IF(K572&lt;K571,(Z572-D$10)*(1+1.25*(D$10-Z572)/MAX(Z$58:Z572)*B$10)+D$10,B$10))</f>
        <v>1.3067787221060814</v>
      </c>
      <c r="AD572" s="36">
        <f t="shared" si="243"/>
        <v>0.94023229373110051</v>
      </c>
      <c r="AE572" s="50">
        <f t="shared" si="244"/>
        <v>0.20587362189028097</v>
      </c>
      <c r="AF572" s="46">
        <f t="shared" si="245"/>
        <v>9.5168807176342962E-2</v>
      </c>
      <c r="AG572" s="50">
        <f t="shared" si="246"/>
        <v>1302.6840710722845</v>
      </c>
      <c r="AH572" s="6">
        <f t="shared" si="247"/>
        <v>-5.2257426045326846E-3</v>
      </c>
    </row>
    <row r="573" spans="1:34">
      <c r="A573" s="6">
        <f>IF(J572/A572&lt;=0.99*$B$10,IF(A572&gt;A571,IF(D$5&gt;0,$A572+($D$7-$D$3)/401,IF(J572/A572&gt;1.01*D$10,A572-($D$7-$D$3)/401,A572)),IF(D$5&lt;0,$A572+($D$7-$D$3)/401,IF(J572/A572&gt;1.01*D$10,A572-($D$7-$D$3)/401,A572))),IF(K572&gt;$B$6,IF(B$10&gt;D$10,IF(J572/A572&gt;1.01*D$10,A572-($D$7-$D$3)/401,A572),A572),IF(MAX(J$58:J572)&lt;0.99*$B$10*(A572^$K$49*(K572-A572))^(1/(1+$K$49))*($K$49^(1/(1+$K$49))),$A572+($D$7-$D$3)/401,IF(J572/A572&gt;1.01*$D$10,$A572-($D$7-$D$3)/401,A572))))</f>
        <v>733.35520573564929</v>
      </c>
      <c r="B573" s="6">
        <f t="shared" si="232"/>
        <v>1300.065617206948</v>
      </c>
      <c r="C573" s="6">
        <f t="shared" si="248"/>
        <v>0.57193163579809825</v>
      </c>
      <c r="D573" s="6">
        <f t="shared" si="249"/>
        <v>19477.061958580438</v>
      </c>
      <c r="E573" s="33">
        <f t="shared" si="233"/>
        <v>1.7844118374402741E-2</v>
      </c>
      <c r="F573" s="6">
        <f t="shared" si="234"/>
        <v>111531.12124579678</v>
      </c>
      <c r="G573" s="6">
        <f t="shared" si="235"/>
        <v>6370167.1926433025</v>
      </c>
      <c r="H573" s="33">
        <f t="shared" si="250"/>
        <v>4.5404927701136587E-3</v>
      </c>
      <c r="I573" s="33">
        <f t="shared" si="251"/>
        <v>1.3137303551282481E-3</v>
      </c>
      <c r="J573" s="6">
        <f t="shared" si="252"/>
        <v>966.49097821795863</v>
      </c>
      <c r="K573" s="38">
        <f>IF(J573&lt;$B$10*(A572^$K$49*(MAX(K$58:K572)-A572))^(1/(1+$K$49))*($K$49^(1/(1+$K$49))),IF(J573/A573&gt;D$10,IF(MAX(J$58:J572)&lt;0.99*$B$10*(A572^$K$49*(K572-A572))^(1/(1+$K$49))*($K$49^(1/(1+$K$49))),MAX(K$58:K572),((J573/$B$10)^(1+$K$49)/(A573^($K$49)*$K$49))+A573),MAX(K$58:K572)),((J573/$B$10)^(1+$K$49)/(A573^($K$49)*$K$49))+A573)</f>
        <v>1445.8220496869562</v>
      </c>
      <c r="L573" s="33">
        <f>IF(K573&lt;K572,AE572*(MAX(Z$58:Z572)-J572/A572)/(J572/A572/D$10-1)/(1+1*(MAX(Z$58:Z572)-J572/A572)/(J572/A572/D$10-1))+B$3-B$4,AE572*(J573/A573/B$10)/(C$27+J573/A573/B$10))</f>
        <v>2.4029371368515302E-2</v>
      </c>
      <c r="M573" s="45">
        <f t="shared" si="253"/>
        <v>-2.70975179065811E-2</v>
      </c>
      <c r="N573" s="46">
        <f t="shared" si="254"/>
        <v>1.6355550204181255E-2</v>
      </c>
      <c r="O573" s="37"/>
      <c r="P573" s="37">
        <f t="shared" si="255"/>
        <v>5.3630844520815429E-3</v>
      </c>
      <c r="Q573" s="47">
        <f t="shared" si="236"/>
        <v>-1.0741967702399845E-2</v>
      </c>
      <c r="R573" s="6">
        <f t="shared" si="256"/>
        <v>1.6216985536957129</v>
      </c>
      <c r="S573" s="6">
        <f t="shared" si="237"/>
        <v>1.6054492736936519</v>
      </c>
      <c r="T573" s="6">
        <f t="shared" si="257"/>
        <v>-5.2910727447883742E-3</v>
      </c>
      <c r="U573" s="48">
        <f t="shared" si="258"/>
        <v>9.5655135551905718E-2</v>
      </c>
      <c r="V573" s="6">
        <f t="shared" si="259"/>
        <v>9.8420325371184683E-2</v>
      </c>
      <c r="W573" s="6">
        <f t="shared" si="260"/>
        <v>9.6656634456255219E-2</v>
      </c>
      <c r="X573" s="30">
        <f t="shared" si="238"/>
        <v>1300.065617206948</v>
      </c>
      <c r="Y573">
        <f t="shared" si="239"/>
        <v>966.49097821795863</v>
      </c>
      <c r="Z573" s="49">
        <f t="shared" si="240"/>
        <v>1.3179029352473803</v>
      </c>
      <c r="AA573" s="46">
        <f t="shared" si="241"/>
        <v>1.642328138755081</v>
      </c>
      <c r="AB573" s="46">
        <f t="shared" si="242"/>
        <v>-2.0629585059368072E-2</v>
      </c>
      <c r="AC573" s="51">
        <f>IF(R$58&gt;=AA$58,B$10,IF(K573&lt;K572,(Z573-D$10)*(1+1.25*(D$10-Z573)/MAX(Z$58:Z573)*B$10)+D$10,B$10))</f>
        <v>1.3062404130690231</v>
      </c>
      <c r="AD573" s="36">
        <f t="shared" si="243"/>
        <v>0.94072744901709116</v>
      </c>
      <c r="AE573" s="50">
        <f t="shared" si="244"/>
        <v>0.2068799561442522</v>
      </c>
      <c r="AF573" s="46">
        <f t="shared" si="245"/>
        <v>9.6656634456255219E-2</v>
      </c>
      <c r="AG573" s="50">
        <f t="shared" si="246"/>
        <v>1300.065617206948</v>
      </c>
      <c r="AH573" s="6">
        <f t="shared" si="247"/>
        <v>-5.2910727447883742E-3</v>
      </c>
    </row>
    <row r="574" spans="1:34">
      <c r="A574" s="6">
        <f>IF(J573/A573&lt;=0.99*$B$10,IF(A573&gt;A572,IF(D$5&gt;0,$A573+($D$7-$D$3)/401,IF(J573/A573&gt;1.01*D$10,A573-($D$7-$D$3)/401,A573)),IF(D$5&lt;0,$A573+($D$7-$D$3)/401,IF(J573/A573&gt;1.01*D$10,A573-($D$7-$D$3)/401,A573))),IF(K573&gt;$B$6,IF(B$10&gt;D$10,IF(J573/A573&gt;1.01*D$10,A573-($D$7-$D$3)/401,A573),A573),IF(MAX(J$58:J573)&lt;0.99*$B$10*(A573^$K$49*(K573-A573))^(1/(1+$K$49))*($K$49^(1/(1+$K$49))),$A573+($D$7-$D$3)/401,IF(J573/A573&gt;1.01*$D$10,$A573-($D$7-$D$3)/401,A573))))</f>
        <v>732.48238778053712</v>
      </c>
      <c r="B574" s="6">
        <f t="shared" si="232"/>
        <v>1297.4471633416115</v>
      </c>
      <c r="C574" s="6">
        <f t="shared" si="248"/>
        <v>0.57161736863107804</v>
      </c>
      <c r="D574" s="6">
        <f t="shared" si="249"/>
        <v>19422.408960770845</v>
      </c>
      <c r="E574" s="33">
        <f t="shared" si="233"/>
        <v>1.7842896934471268E-2</v>
      </c>
      <c r="F574" s="6">
        <f t="shared" si="234"/>
        <v>111398.30112219274</v>
      </c>
      <c r="G574" s="6">
        <f t="shared" si="235"/>
        <v>6363495.3721944271</v>
      </c>
      <c r="H574" s="33">
        <f t="shared" si="250"/>
        <v>4.5354924502875376E-3</v>
      </c>
      <c r="I574" s="33">
        <f t="shared" si="251"/>
        <v>1.3108705140305811E-3</v>
      </c>
      <c r="J574" s="6">
        <f t="shared" si="252"/>
        <v>964.817904387574</v>
      </c>
      <c r="K574" s="38">
        <f>IF(J574&lt;$B$10*(A573^$K$49*(MAX(K$58:K573)-A573))^(1/(1+$K$49))*($K$49^(1/(1+$K$49))),IF(J574/A574&gt;D$10,IF(MAX(J$58:J573)&lt;0.99*$B$10*(A573^$K$49*(K573-A573))^(1/(1+$K$49))*($K$49^(1/(1+$K$49))),MAX(K$58:K573),((J574/$B$10)^(1+$K$49)/(A574^($K$49)*$K$49))+A574),MAX(K$58:K573)),((J574/$B$10)^(1+$K$49)/(A574^($K$49)*$K$49))+A574)</f>
        <v>1443.3307225389581</v>
      </c>
      <c r="L574" s="33">
        <f>IF(K574&lt;K573,AE573*(MAX(Z$58:Z573)-J573/A573)/(J573/A573/D$10-1)/(1+1*(MAX(Z$58:Z573)-J573/A573)/(J573/A573/D$10-1))+B$3-B$4,AE573*(J574/A574/B$10)/(C$27+J574/A574/B$10))</f>
        <v>2.5807008058593074E-2</v>
      </c>
      <c r="M574" s="45">
        <f t="shared" si="253"/>
        <v>-2.7142024864055311E-2</v>
      </c>
      <c r="N574" s="46">
        <f t="shared" si="254"/>
        <v>1.6337614287058246E-2</v>
      </c>
      <c r="O574" s="37"/>
      <c r="P574" s="37">
        <f t="shared" si="255"/>
        <v>5.3559391752052545E-3</v>
      </c>
      <c r="Q574" s="47">
        <f t="shared" si="236"/>
        <v>-1.0804410576997065E-2</v>
      </c>
      <c r="R574" s="6">
        <f t="shared" si="256"/>
        <v>1.6218114047003118</v>
      </c>
      <c r="S574" s="6">
        <f t="shared" si="237"/>
        <v>1.6055591751215448</v>
      </c>
      <c r="T574" s="6">
        <f t="shared" si="257"/>
        <v>-5.3595279926082328E-3</v>
      </c>
      <c r="U574" s="48">
        <f t="shared" si="258"/>
        <v>9.7222978483683747E-2</v>
      </c>
      <c r="V574" s="6">
        <f t="shared" si="259"/>
        <v>9.9955229403225279E-2</v>
      </c>
      <c r="W574" s="6">
        <f t="shared" si="260"/>
        <v>9.8168720072355872E-2</v>
      </c>
      <c r="X574" s="30">
        <f t="shared" si="238"/>
        <v>1297.4471633416115</v>
      </c>
      <c r="Y574">
        <f t="shared" si="239"/>
        <v>964.817904387574</v>
      </c>
      <c r="Z574" s="49">
        <f t="shared" si="240"/>
        <v>1.3171892191306149</v>
      </c>
      <c r="AA574" s="46">
        <f t="shared" si="241"/>
        <v>1.6423602144361098</v>
      </c>
      <c r="AB574" s="46">
        <f t="shared" si="242"/>
        <v>-2.0548809735797979E-2</v>
      </c>
      <c r="AC574" s="51">
        <f>IF(R$58&gt;=AA$58,B$10,IF(K574&lt;K573,(Z574-D$10)*(1+1.25*(D$10-Z574)/MAX(Z$58:Z574)*B$10)+D$10,B$10))</f>
        <v>1.3056992363560787</v>
      </c>
      <c r="AD574" s="36">
        <f t="shared" si="243"/>
        <v>0.94122432190936012</v>
      </c>
      <c r="AE574" s="50">
        <f t="shared" si="244"/>
        <v>0.20785703873383221</v>
      </c>
      <c r="AF574" s="46">
        <f t="shared" si="245"/>
        <v>9.8168720072355872E-2</v>
      </c>
      <c r="AG574" s="50">
        <f t="shared" si="246"/>
        <v>1297.4471633416115</v>
      </c>
      <c r="AH574" s="6">
        <f t="shared" si="247"/>
        <v>-5.3595279926082328E-3</v>
      </c>
    </row>
    <row r="575" spans="1:34">
      <c r="A575" s="6">
        <f>IF(J574/A574&lt;=0.99*$B$10,IF(A574&gt;A573,IF(D$5&gt;0,$A574+($D$7-$D$3)/401,IF(J574/A574&gt;1.01*D$10,A574-($D$7-$D$3)/401,A574)),IF(D$5&lt;0,$A574+($D$7-$D$3)/401,IF(J574/A574&gt;1.01*D$10,A574-($D$7-$D$3)/401,A574))),IF(K574&gt;$B$6,IF(B$10&gt;D$10,IF(J574/A574&gt;1.01*D$10,A574-($D$7-$D$3)/401,A574),A574),IF(MAX(J$58:J574)&lt;0.99*$B$10*(A574^$K$49*(K574-A574))^(1/(1+$K$49))*($K$49^(1/(1+$K$49))),$A574+($D$7-$D$3)/401,IF(J574/A574&gt;1.01*$D$10,$A574-($D$7-$D$3)/401,A574))))</f>
        <v>731.60956982542496</v>
      </c>
      <c r="B575" s="6">
        <f t="shared" si="232"/>
        <v>1294.828709476275</v>
      </c>
      <c r="C575" s="6">
        <f t="shared" si="248"/>
        <v>0.57130204703600385</v>
      </c>
      <c r="D575" s="6">
        <f t="shared" si="249"/>
        <v>19367.768535322091</v>
      </c>
      <c r="E575" s="33">
        <f t="shared" si="233"/>
        <v>1.7841619204950761E-2</v>
      </c>
      <c r="F575" s="6">
        <f t="shared" si="234"/>
        <v>111265.48099858873</v>
      </c>
      <c r="G575" s="6">
        <f t="shared" si="235"/>
        <v>6356823.5517455479</v>
      </c>
      <c r="H575" s="33">
        <f t="shared" si="250"/>
        <v>4.5304852879889824E-3</v>
      </c>
      <c r="I575" s="33">
        <f t="shared" si="251"/>
        <v>1.3080083330931722E-3</v>
      </c>
      <c r="J575" s="6">
        <f t="shared" si="252"/>
        <v>963.14453626706756</v>
      </c>
      <c r="K575" s="38">
        <f>IF(J575&lt;$B$10*(A574^$K$49*(MAX(K$58:K574)-A574))^(1/(1+$K$49))*($K$49^(1/(1+$K$49))),IF(J575/A575&gt;D$10,IF(MAX(J$58:J574)&lt;0.99*$B$10*(A574^$K$49*(K574-A574))^(1/(1+$K$49))*($K$49^(1/(1+$K$49))),MAX(K$58:K574),((J575/$B$10)^(1+$K$49)/(A575^($K$49)*$K$49))+A575),MAX(K$58:K574)),((J575/$B$10)^(1+$K$49)/(A575^($K$49)*$K$49))+A575)</f>
        <v>1440.8393803833924</v>
      </c>
      <c r="L575" s="33">
        <f>IF(K575&lt;K574,AE574*(MAX(Z$58:Z574)-J574/A574)/(J574/A574/D$10-1)/(1+1*(MAX(Z$58:Z574)-J574/A574)/(J574/A574/D$10-1))+B$3-B$4,AE574*(J575/A575/B$10)/(C$27+J575/A575/B$10))</f>
        <v>2.7598688396480296E-2</v>
      </c>
      <c r="M575" s="45">
        <f t="shared" si="253"/>
        <v>-2.7189704281972309E-2</v>
      </c>
      <c r="N575" s="46">
        <f t="shared" si="254"/>
        <v>1.6319647275756358E-2</v>
      </c>
      <c r="O575" s="37"/>
      <c r="P575" s="37">
        <f t="shared" si="255"/>
        <v>5.3487853790198893E-3</v>
      </c>
      <c r="Q575" s="47">
        <f t="shared" si="236"/>
        <v>-1.087005700621595E-2</v>
      </c>
      <c r="R575" s="6">
        <f t="shared" si="256"/>
        <v>1.6219294729361371</v>
      </c>
      <c r="S575" s="6">
        <f t="shared" si="237"/>
        <v>1.6056741574183535</v>
      </c>
      <c r="T575" s="6">
        <f t="shared" si="257"/>
        <v>-5.431143102527819E-3</v>
      </c>
      <c r="U575" s="48">
        <f t="shared" si="258"/>
        <v>9.8817272450344024E-2</v>
      </c>
      <c r="V575" s="6">
        <f t="shared" si="259"/>
        <v>0.10151610765733798</v>
      </c>
      <c r="W575" s="6">
        <f t="shared" si="260"/>
        <v>9.9705726623162044E-2</v>
      </c>
      <c r="X575" s="30">
        <f t="shared" si="238"/>
        <v>1294.828709476275</v>
      </c>
      <c r="Y575">
        <f t="shared" si="239"/>
        <v>963.14453626706756</v>
      </c>
      <c r="Z575" s="49">
        <f t="shared" si="240"/>
        <v>1.3164733978218615</v>
      </c>
      <c r="AA575" s="46">
        <f t="shared" si="241"/>
        <v>1.6423923289885407</v>
      </c>
      <c r="AB575" s="46">
        <f t="shared" si="242"/>
        <v>-2.0462856052403611E-2</v>
      </c>
      <c r="AC575" s="51">
        <f>IF(R$58&gt;=AA$58,B$10,IF(K575&lt;K574,(Z575-D$10)*(1+1.25*(D$10-Z575)/MAX(Z$58:Z575)*B$10)+D$10,B$10))</f>
        <v>1.3051551718491208</v>
      </c>
      <c r="AD575" s="36">
        <f t="shared" si="243"/>
        <v>0.94172292275342362</v>
      </c>
      <c r="AE575" s="50">
        <f t="shared" si="244"/>
        <v>0.20880361557409366</v>
      </c>
      <c r="AF575" s="46">
        <f t="shared" si="245"/>
        <v>9.9705726623162044E-2</v>
      </c>
      <c r="AG575" s="50">
        <f t="shared" si="246"/>
        <v>1294.828709476275</v>
      </c>
      <c r="AH575" s="6">
        <f t="shared" si="247"/>
        <v>-5.431143102527819E-3</v>
      </c>
    </row>
    <row r="576" spans="1:34">
      <c r="A576" s="6">
        <f>IF(J575/A575&lt;=0.99*$B$10,IF(A575&gt;A574,IF(D$5&gt;0,$A575+($D$7-$D$3)/401,IF(J575/A575&gt;1.01*D$10,A575-($D$7-$D$3)/401,A575)),IF(D$5&lt;0,$A575+($D$7-$D$3)/401,IF(J575/A575&gt;1.01*D$10,A575-($D$7-$D$3)/401,A575))),IF(K575&gt;$B$6,IF(B$10&gt;D$10,IF(J575/A575&gt;1.01*D$10,A575-($D$7-$D$3)/401,A575),A575),IF(MAX(J$58:J575)&lt;0.99*$B$10*(A575^$K$49*(K575-A575))^(1/(1+$K$49))*($K$49^(1/(1+$K$49))),$A575+($D$7-$D$3)/401,IF(J575/A575&gt;1.01*$D$10,$A575-($D$7-$D$3)/401,A575))))</f>
        <v>730.73675187031279</v>
      </c>
      <c r="B576" s="6">
        <f t="shared" si="232"/>
        <v>1292.2102556109385</v>
      </c>
      <c r="C576" s="6">
        <f t="shared" si="248"/>
        <v>0.57098566487113322</v>
      </c>
      <c r="D576" s="6">
        <f t="shared" si="249"/>
        <v>19313.140682555339</v>
      </c>
      <c r="E576" s="33">
        <f t="shared" si="233"/>
        <v>1.7840284600158986E-2</v>
      </c>
      <c r="F576" s="6">
        <f t="shared" si="234"/>
        <v>111132.66087498469</v>
      </c>
      <c r="G576" s="6">
        <f t="shared" si="235"/>
        <v>6350151.7312966706</v>
      </c>
      <c r="H576" s="33">
        <f t="shared" si="250"/>
        <v>4.5254712578682412E-3</v>
      </c>
      <c r="I576" s="33">
        <f t="shared" si="251"/>
        <v>1.3051438074212925E-3</v>
      </c>
      <c r="J576" s="6">
        <f t="shared" si="252"/>
        <v>961.47087084769055</v>
      </c>
      <c r="K576" s="38">
        <f>IF(J576&lt;$B$10*(A575^$K$49*(MAX(K$58:K575)-A575))^(1/(1+$K$49))*($K$49^(1/(1+$K$49))),IF(J576/A576&gt;D$10,IF(MAX(J$58:J575)&lt;0.99*$B$10*(A575^$K$49*(K575-A575))^(1/(1+$K$49))*($K$49^(1/(1+$K$49))),MAX(K$58:K575),((J576/$B$10)^(1+$K$49)/(A576^($K$49)*$K$49))+A576),MAX(K$58:K575)),((J576/$B$10)^(1+$K$49)/(A576^($K$49)*$K$49))+A576)</f>
        <v>1438.3480209995314</v>
      </c>
      <c r="L576" s="33">
        <f>IF(K576&lt;K575,AE575*(MAX(Z$58:Z575)-J575/A575)/(J575/A575/D$10-1)/(1+1*(MAX(Z$58:Z575)-J575/A575)/(J575/A575/D$10-1))+B$3-B$4,AE575*(J576/A576/B$10)/(C$27+J576/A576/B$10))</f>
        <v>2.9403575577694928E-2</v>
      </c>
      <c r="M576" s="45">
        <f t="shared" si="253"/>
        <v>-2.7240590079749397E-2</v>
      </c>
      <c r="N576" s="46">
        <f t="shared" si="254"/>
        <v>1.6301649046408934E-2</v>
      </c>
      <c r="O576" s="37"/>
      <c r="P576" s="37">
        <f t="shared" si="255"/>
        <v>5.3416230431860626E-3</v>
      </c>
      <c r="Q576" s="47">
        <f t="shared" si="236"/>
        <v>-1.0938941033340463E-2</v>
      </c>
      <c r="R576" s="6">
        <f t="shared" si="256"/>
        <v>1.6220528147735289</v>
      </c>
      <c r="S576" s="6">
        <f t="shared" si="237"/>
        <v>1.6057942754810721</v>
      </c>
      <c r="T576" s="6">
        <f t="shared" si="257"/>
        <v>-5.5059515947512598E-3</v>
      </c>
      <c r="U576" s="48">
        <f t="shared" si="258"/>
        <v>0.10043872873107107</v>
      </c>
      <c r="V576" s="6">
        <f t="shared" si="259"/>
        <v>0.10310365885306592</v>
      </c>
      <c r="W576" s="6">
        <f t="shared" si="260"/>
        <v>0.10126834165481551</v>
      </c>
      <c r="X576" s="30">
        <f t="shared" si="238"/>
        <v>1292.2102556109385</v>
      </c>
      <c r="Y576">
        <f t="shared" si="239"/>
        <v>961.47087084769055</v>
      </c>
      <c r="Z576" s="49">
        <f t="shared" si="240"/>
        <v>1.3157554596601531</v>
      </c>
      <c r="AA576" s="46">
        <f t="shared" si="241"/>
        <v>1.6424244825059384</v>
      </c>
      <c r="AB576" s="46">
        <f t="shared" si="242"/>
        <v>-2.0371667732409504E-2</v>
      </c>
      <c r="AC576" s="51">
        <f>IF(R$58&gt;=AA$58,B$10,IF(K576&lt;K575,(Z576-D$10)*(1+1.25*(D$10-Z576)/MAX(Z$58:Z576)*B$10)+D$10,B$10))</f>
        <v>1.3046081992417671</v>
      </c>
      <c r="AD576" s="36">
        <f t="shared" si="243"/>
        <v>0.94222326198293838</v>
      </c>
      <c r="AE576" s="50">
        <f t="shared" si="244"/>
        <v>0.20971840509635103</v>
      </c>
      <c r="AF576" s="46">
        <f t="shared" si="245"/>
        <v>0.10126834165481551</v>
      </c>
      <c r="AG576" s="50">
        <f t="shared" si="246"/>
        <v>1292.2102556109385</v>
      </c>
      <c r="AH576" s="6">
        <f t="shared" si="247"/>
        <v>-5.5059515947512598E-3</v>
      </c>
    </row>
    <row r="577" spans="1:34">
      <c r="A577" s="6">
        <f>IF(J576/A576&lt;=0.99*$B$10,IF(A576&gt;A575,IF(D$5&gt;0,$A576+($D$7-$D$3)/401,IF(J576/A576&gt;1.01*D$10,A576-($D$7-$D$3)/401,A576)),IF(D$5&lt;0,$A576+($D$7-$D$3)/401,IF(J576/A576&gt;1.01*D$10,A576-($D$7-$D$3)/401,A576))),IF(K576&gt;$B$6,IF(B$10&gt;D$10,IF(J576/A576&gt;1.01*D$10,A576-($D$7-$D$3)/401,A576),A576),IF(MAX(J$58:J576)&lt;0.99*$B$10*(A576^$K$49*(K576-A576))^(1/(1+$K$49))*($K$49^(1/(1+$K$49))),$A576+($D$7-$D$3)/401,IF(J576/A576&gt;1.01*$D$10,$A576-($D$7-$D$3)/401,A576))))</f>
        <v>729.86393391520062</v>
      </c>
      <c r="B577" s="6">
        <f t="shared" si="232"/>
        <v>1289.591801745602</v>
      </c>
      <c r="C577" s="6">
        <f t="shared" si="248"/>
        <v>0.57066821594602535</v>
      </c>
      <c r="D577" s="6">
        <f t="shared" si="249"/>
        <v>19258.525402669944</v>
      </c>
      <c r="E577" s="33">
        <f t="shared" si="233"/>
        <v>1.7838892558641614E-2</v>
      </c>
      <c r="F577" s="6">
        <f t="shared" si="234"/>
        <v>110999.84075138067</v>
      </c>
      <c r="G577" s="6">
        <f t="shared" si="235"/>
        <v>6343479.9108477933</v>
      </c>
      <c r="H577" s="33">
        <f t="shared" si="250"/>
        <v>4.520450334403292E-3</v>
      </c>
      <c r="I577" s="33">
        <f t="shared" si="251"/>
        <v>1.3022769320983915E-3</v>
      </c>
      <c r="J577" s="6">
        <f t="shared" si="252"/>
        <v>959.79690509356226</v>
      </c>
      <c r="K577" s="38">
        <f>IF(J577&lt;$B$10*(A576^$K$49*(MAX(K$58:K576)-A576))^(1/(1+$K$49))*($K$49^(1/(1+$K$49))),IF(J577/A577&gt;D$10,IF(MAX(J$58:J576)&lt;0.99*$B$10*(A576^$K$49*(K576-A576))^(1/(1+$K$49))*($K$49^(1/(1+$K$49))),MAX(K$58:K576),((J577/$B$10)^(1+$K$49)/(A577^($K$49)*$K$49))+A577),MAX(K$58:K576)),((J577/$B$10)^(1+$K$49)/(A577^($K$49)*$K$49))+A577)</f>
        <v>1435.8566421473861</v>
      </c>
      <c r="L577" s="33">
        <f>IF(K577&lt;K576,AE576*(MAX(Z$58:Z576)-J576/A576)/(J576/A576/D$10-1)/(1+1*(MAX(Z$58:Z576)-J576/A576)/(J576/A576/D$10-1))+B$3-B$4,AE576*(J577/A577/B$10)/(C$27+J577/A577/B$10))</f>
        <v>3.1220788871271617E-2</v>
      </c>
      <c r="M577" s="45">
        <f t="shared" si="253"/>
        <v>-2.7294714835817406E-2</v>
      </c>
      <c r="N577" s="46">
        <f t="shared" si="254"/>
        <v>1.6283619474336677E-2</v>
      </c>
      <c r="O577" s="37"/>
      <c r="P577" s="37">
        <f t="shared" si="255"/>
        <v>5.3344521472914646E-3</v>
      </c>
      <c r="Q577" s="47">
        <f t="shared" si="236"/>
        <v>-1.1011095361480729E-2</v>
      </c>
      <c r="R577" s="6">
        <f t="shared" si="256"/>
        <v>1.6221814844764573</v>
      </c>
      <c r="S577" s="6">
        <f t="shared" si="237"/>
        <v>1.6059195821553782</v>
      </c>
      <c r="T577" s="6">
        <f t="shared" si="257"/>
        <v>-5.5839856718552915E-3</v>
      </c>
      <c r="U577" s="48">
        <f t="shared" si="258"/>
        <v>0.10208808473173615</v>
      </c>
      <c r="V577" s="6">
        <f t="shared" si="259"/>
        <v>0.10471860737863911</v>
      </c>
      <c r="W577" s="6">
        <f t="shared" si="260"/>
        <v>0.10285727882135401</v>
      </c>
      <c r="X577" s="30">
        <f t="shared" si="238"/>
        <v>1289.591801745602</v>
      </c>
      <c r="Y577">
        <f t="shared" si="239"/>
        <v>959.79690509356226</v>
      </c>
      <c r="Z577" s="49">
        <f t="shared" si="240"/>
        <v>1.3150353928915695</v>
      </c>
      <c r="AA577" s="46">
        <f t="shared" si="241"/>
        <v>1.6424566750822054</v>
      </c>
      <c r="AB577" s="46">
        <f t="shared" si="242"/>
        <v>-2.0275190605748117E-2</v>
      </c>
      <c r="AC577" s="51">
        <f>IF(R$58&gt;=AA$58,B$10,IF(K577&lt;K576,(Z577-D$10)*(1+1.25*(D$10-Z577)/MAX(Z$58:Z577)*B$10)+D$10,B$10))</f>
        <v>1.304058298038224</v>
      </c>
      <c r="AD577" s="36">
        <f t="shared" si="243"/>
        <v>0.94272535011969971</v>
      </c>
      <c r="AE577" s="50">
        <f t="shared" si="244"/>
        <v>0.21060009807000835</v>
      </c>
      <c r="AF577" s="46">
        <f t="shared" si="245"/>
        <v>0.10285727882135401</v>
      </c>
      <c r="AG577" s="50">
        <f t="shared" si="246"/>
        <v>1289.591801745602</v>
      </c>
      <c r="AH577" s="6">
        <f t="shared" si="247"/>
        <v>-5.5839856718552915E-3</v>
      </c>
    </row>
    <row r="578" spans="1:34">
      <c r="A578" s="6">
        <f>IF(J577/A577&lt;=0.99*$B$10,IF(A577&gt;A576,IF(D$5&gt;0,$A577+($D$7-$D$3)/401,IF(J577/A577&gt;1.01*D$10,A577-($D$7-$D$3)/401,A577)),IF(D$5&lt;0,$A577+($D$7-$D$3)/401,IF(J577/A577&gt;1.01*D$10,A577-($D$7-$D$3)/401,A577))),IF(K577&gt;$B$6,IF(B$10&gt;D$10,IF(J577/A577&gt;1.01*D$10,A577-($D$7-$D$3)/401,A577),A577),IF(MAX(J$58:J577)&lt;0.99*$B$10*(A577^$K$49*(K577-A577))^(1/(1+$K$49))*($K$49^(1/(1+$K$49))),$A577+($D$7-$D$3)/401,IF(J577/A577&gt;1.01*$D$10,$A577-($D$7-$D$3)/401,A577))))</f>
        <v>728.99111596008845</v>
      </c>
      <c r="B578" s="6">
        <f t="shared" si="232"/>
        <v>1286.9733478802655</v>
      </c>
      <c r="C578" s="6">
        <f t="shared" si="248"/>
        <v>0.57034969402106939</v>
      </c>
      <c r="D578" s="6">
        <f t="shared" si="249"/>
        <v>19203.922695775807</v>
      </c>
      <c r="E578" s="33">
        <f t="shared" si="233"/>
        <v>1.7837442544715591E-2</v>
      </c>
      <c r="F578" s="6">
        <f t="shared" si="234"/>
        <v>110867.02062777664</v>
      </c>
      <c r="G578" s="6">
        <f t="shared" si="235"/>
        <v>6336808.090398916</v>
      </c>
      <c r="H578" s="33">
        <f t="shared" si="250"/>
        <v>4.5154224919012696E-3</v>
      </c>
      <c r="I578" s="33">
        <f t="shared" si="251"/>
        <v>1.2994077021877047E-3</v>
      </c>
      <c r="J578" s="6">
        <f t="shared" si="252"/>
        <v>958.12263594241972</v>
      </c>
      <c r="K578" s="38">
        <f>IF(J578&lt;$B$10*(A577^$K$49*(MAX(K$58:K577)-A577))^(1/(1+$K$49))*($K$49^(1/(1+$K$49))),IF(J578/A578&gt;D$10,IF(MAX(J$58:J577)&lt;0.99*$B$10*(A577^$K$49*(K577-A577))^(1/(1+$K$49))*($K$49^(1/(1+$K$49))),MAX(K$58:K577),((J578/$B$10)^(1+$K$49)/(A578^($K$49)*$K$49))+A578),MAX(K$58:K577)),((J578/$B$10)^(1+$K$49)/(A578^($K$49)*$K$49))+A578)</f>
        <v>1433.3652415690576</v>
      </c>
      <c r="L578" s="33">
        <f>IF(K578&lt;K577,AE577*(MAX(Z$58:Z577)-J577/A577)/(J577/A577/D$10-1)/(1+1*(MAX(Z$58:Z577)-J577/A577)/(J577/A577/D$10-1))+B$3-B$4,AE577*(J578/A578/B$10)/(C$27+J578/A578/B$10))</f>
        <v>3.3049402464073709E-2</v>
      </c>
      <c r="M578" s="45">
        <f t="shared" si="253"/>
        <v>-2.7352109700173977E-2</v>
      </c>
      <c r="N578" s="46">
        <f t="shared" si="254"/>
        <v>1.6265558434051388E-2</v>
      </c>
      <c r="O578" s="37"/>
      <c r="P578" s="37">
        <f t="shared" si="255"/>
        <v>5.3272726708505106E-3</v>
      </c>
      <c r="Q578" s="47">
        <f t="shared" si="236"/>
        <v>-1.1086551266122589E-2</v>
      </c>
      <c r="R578" s="6">
        <f t="shared" si="256"/>
        <v>1.6223155340616124</v>
      </c>
      <c r="S578" s="6">
        <f t="shared" si="237"/>
        <v>1.6060501280984059</v>
      </c>
      <c r="T578" s="6">
        <f t="shared" si="257"/>
        <v>-5.665276132771414E-3</v>
      </c>
      <c r="U578" s="48">
        <f t="shared" si="258"/>
        <v>0.10376610520213175</v>
      </c>
      <c r="V578" s="6">
        <f t="shared" si="259"/>
        <v>0.1063617044869082</v>
      </c>
      <c r="W578" s="6">
        <f t="shared" si="260"/>
        <v>0.10447327910931772</v>
      </c>
      <c r="X578" s="30">
        <f t="shared" si="238"/>
        <v>1286.9733478802655</v>
      </c>
      <c r="Y578">
        <f t="shared" si="239"/>
        <v>958.12263594241972</v>
      </c>
      <c r="Z578" s="49">
        <f t="shared" si="240"/>
        <v>1.3143131856697086</v>
      </c>
      <c r="AA578" s="46">
        <f t="shared" si="241"/>
        <v>1.6424889068115842</v>
      </c>
      <c r="AB578" s="46">
        <f t="shared" si="242"/>
        <v>-2.0173372749971774E-2</v>
      </c>
      <c r="AC578" s="51">
        <f>IF(R$58&gt;=AA$58,B$10,IF(K578&lt;K577,(Z578-D$10)*(1+1.25*(D$10-Z578)/MAX(Z$58:Z578)*B$10)+D$10,B$10))</f>
        <v>1.3035054475521752</v>
      </c>
      <c r="AD578" s="36">
        <f t="shared" si="243"/>
        <v>0.94322919777359182</v>
      </c>
      <c r="AE578" s="50">
        <f t="shared" si="244"/>
        <v>0.21144735744639401</v>
      </c>
      <c r="AF578" s="46">
        <f t="shared" si="245"/>
        <v>0.10447327910931772</v>
      </c>
      <c r="AG578" s="50">
        <f t="shared" si="246"/>
        <v>1286.9733478802655</v>
      </c>
      <c r="AH578" s="6">
        <f t="shared" si="247"/>
        <v>-5.665276132771414E-3</v>
      </c>
    </row>
    <row r="579" spans="1:34">
      <c r="A579" s="6">
        <f>IF(J578/A578&lt;=0.99*$B$10,IF(A578&gt;A577,IF(D$5&gt;0,$A578+($D$7-$D$3)/401,IF(J578/A578&gt;1.01*D$10,A578-($D$7-$D$3)/401,A578)),IF(D$5&lt;0,$A578+($D$7-$D$3)/401,IF(J578/A578&gt;1.01*D$10,A578-($D$7-$D$3)/401,A578))),IF(K578&gt;$B$6,IF(B$10&gt;D$10,IF(J578/A578&gt;1.01*D$10,A578-($D$7-$D$3)/401,A578),A578),IF(MAX(J$58:J578)&lt;0.99*$B$10*(A578^$K$49*(K578-A578))^(1/(1+$K$49))*($K$49^(1/(1+$K$49))),$A578+($D$7-$D$3)/401,IF(J578/A578&gt;1.01*$D$10,$A578-($D$7-$D$3)/401,A578))))</f>
        <v>728.11829800497628</v>
      </c>
      <c r="B579" s="6">
        <f t="shared" si="232"/>
        <v>1284.354894014929</v>
      </c>
      <c r="C579" s="6">
        <f t="shared" si="248"/>
        <v>0.57003009280700689</v>
      </c>
      <c r="D579" s="6">
        <f t="shared" si="249"/>
        <v>19149.332561927422</v>
      </c>
      <c r="E579" s="33">
        <f t="shared" si="233"/>
        <v>1.7835934050060006E-2</v>
      </c>
      <c r="F579" s="6">
        <f t="shared" si="234"/>
        <v>110734.20050417262</v>
      </c>
      <c r="G579" s="6">
        <f t="shared" si="235"/>
        <v>6330136.2699500388</v>
      </c>
      <c r="H579" s="33">
        <f t="shared" si="250"/>
        <v>4.5103877045000532E-3</v>
      </c>
      <c r="I579" s="33">
        <f t="shared" si="251"/>
        <v>1.2965361127339598E-3</v>
      </c>
      <c r="J579" s="6">
        <f t="shared" si="252"/>
        <v>956.44806030641837</v>
      </c>
      <c r="K579" s="38">
        <f>IF(J579&lt;$B$10*(A578^$K$49*(MAX(K$58:K578)-A578))^(1/(1+$K$49))*($K$49^(1/(1+$K$49))),IF(J579/A579&gt;D$10,IF(MAX(J$58:J578)&lt;0.99*$B$10*(A578^$K$49*(K578-A578))^(1/(1+$K$49))*($K$49^(1/(1+$K$49))),MAX(K$58:K578),((J579/$B$10)^(1+$K$49)/(A579^($K$49)*$K$49))+A579),MAX(K$58:K578)),((J579/$B$10)^(1+$K$49)/(A579^($K$49)*$K$49))+A579)</f>
        <v>1430.8738169901585</v>
      </c>
      <c r="L579" s="33">
        <f>IF(K579&lt;K578,AE578*(MAX(Z$58:Z578)-J578/A578)/(J578/A578/D$10-1)/(1+1*(MAX(Z$58:Z578)-J578/A578)/(J578/A578/D$10-1))+B$3-B$4,AE578*(J579/A579/B$10)/(C$27+J579/A579/B$10))</f>
        <v>3.4888444298186459E-2</v>
      </c>
      <c r="M579" s="45">
        <f t="shared" si="253"/>
        <v>-2.7412804304127725E-2</v>
      </c>
      <c r="N579" s="46">
        <f t="shared" si="254"/>
        <v>1.6247465799260223E-2</v>
      </c>
      <c r="O579" s="37"/>
      <c r="P579" s="37">
        <f t="shared" si="255"/>
        <v>5.3200845933039902E-3</v>
      </c>
      <c r="Q579" s="47">
        <f t="shared" si="236"/>
        <v>-1.1165338504867502E-2</v>
      </c>
      <c r="R579" s="6">
        <f t="shared" si="256"/>
        <v>1.622455013152778</v>
      </c>
      <c r="S579" s="6">
        <f t="shared" si="237"/>
        <v>1.6061859616369263</v>
      </c>
      <c r="T579" s="6">
        <f t="shared" si="257"/>
        <v>-5.7498522840035392E-3</v>
      </c>
      <c r="U579" s="48">
        <f t="shared" si="258"/>
        <v>0.10547358352203791</v>
      </c>
      <c r="V579" s="6">
        <f t="shared" si="259"/>
        <v>0.10803372955890456</v>
      </c>
      <c r="W579" s="6">
        <f t="shared" si="260"/>
        <v>0.10611711213090337</v>
      </c>
      <c r="X579" s="30">
        <f t="shared" si="238"/>
        <v>1284.354894014929</v>
      </c>
      <c r="Y579">
        <f t="shared" si="239"/>
        <v>956.44806030641837</v>
      </c>
      <c r="Z579" s="49">
        <f t="shared" si="240"/>
        <v>1.3135888260562318</v>
      </c>
      <c r="AA579" s="46">
        <f t="shared" si="241"/>
        <v>1.6425211777886564</v>
      </c>
      <c r="AB579" s="46">
        <f t="shared" si="242"/>
        <v>-2.0066164635878403E-2</v>
      </c>
      <c r="AC579" s="51">
        <f>IF(R$58&gt;=AA$58,B$10,IF(K579&lt;K578,(Z579-D$10)*(1+1.25*(D$10-Z579)/MAX(Z$58:Z579)*B$10)+D$10,B$10))</f>
        <v>1.3029496269057219</v>
      </c>
      <c r="AD579" s="36">
        <f t="shared" si="243"/>
        <v>0.94373481564248651</v>
      </c>
      <c r="AE579" s="50">
        <f t="shared" si="244"/>
        <v>0.21225881822639542</v>
      </c>
      <c r="AF579" s="46">
        <f t="shared" si="245"/>
        <v>0.10611711213090337</v>
      </c>
      <c r="AG579" s="50">
        <f t="shared" si="246"/>
        <v>1284.354894014929</v>
      </c>
      <c r="AH579" s="6">
        <f t="shared" si="247"/>
        <v>-5.7498522840035392E-3</v>
      </c>
    </row>
    <row r="580" spans="1:34">
      <c r="A580" s="6">
        <f>IF(J579/A579&lt;=0.99*$B$10,IF(A579&gt;A578,IF(D$5&gt;0,$A579+($D$7-$D$3)/401,IF(J579/A579&gt;1.01*D$10,A579-($D$7-$D$3)/401,A579)),IF(D$5&lt;0,$A579+($D$7-$D$3)/401,IF(J579/A579&gt;1.01*D$10,A579-($D$7-$D$3)/401,A579))),IF(K579&gt;$B$6,IF(B$10&gt;D$10,IF(J579/A579&gt;1.01*D$10,A579-($D$7-$D$3)/401,A579),A579),IF(MAX(J$58:J579)&lt;0.99*$B$10*(A579^$K$49*(K579-A579))^(1/(1+$K$49))*($K$49^(1/(1+$K$49))),$A579+($D$7-$D$3)/401,IF(J579/A579&gt;1.01*$D$10,$A579-($D$7-$D$3)/401,A579))))</f>
        <v>727.24548004986411</v>
      </c>
      <c r="B580" s="6">
        <f t="shared" si="232"/>
        <v>1281.7364401495925</v>
      </c>
      <c r="C580" s="6">
        <f t="shared" si="248"/>
        <v>0.56970940596444941</v>
      </c>
      <c r="D580" s="6">
        <f t="shared" si="249"/>
        <v>19094.755001159629</v>
      </c>
      <c r="E580" s="33">
        <f t="shared" si="233"/>
        <v>1.783436659535512E-2</v>
      </c>
      <c r="F580" s="6">
        <f t="shared" si="234"/>
        <v>110601.38038056859</v>
      </c>
      <c r="G580" s="6">
        <f t="shared" si="235"/>
        <v>6323464.4495011615</v>
      </c>
      <c r="H580" s="33">
        <f t="shared" si="250"/>
        <v>4.5053459461700217E-3</v>
      </c>
      <c r="I580" s="33">
        <f t="shared" si="251"/>
        <v>1.2936621587651815E-3</v>
      </c>
      <c r="J580" s="6">
        <f t="shared" si="252"/>
        <v>954.77317507298449</v>
      </c>
      <c r="K580" s="38">
        <f>IF(J580&lt;$B$10*(A579^$K$49*(MAX(K$58:K579)-A579))^(1/(1+$K$49))*($K$49^(1/(1+$K$49))),IF(J580/A580&gt;D$10,IF(MAX(J$58:J579)&lt;0.99*$B$10*(A579^$K$49*(K579-A579))^(1/(1+$K$49))*($K$49^(1/(1+$K$49))),MAX(K$58:K579),((J580/$B$10)^(1+$K$49)/(A580^($K$49)*$K$49))+A580),MAX(K$58:K579)),((J580/$B$10)^(1+$K$49)/(A580^($K$49)*$K$49))+A580)</f>
        <v>1428.3823661213103</v>
      </c>
      <c r="L580" s="33">
        <f>IF(K580&lt;K579,AE579*(MAX(Z$58:Z579)-J579/A579)/(J579/A579/D$10-1)/(1+1*(MAX(Z$58:Z579)-J579/A579)/(J579/A579/D$10-1))+B$3-B$4,AE579*(J580/A580/B$10)/(C$27+J580/A580/B$10))</f>
        <v>3.6736894902861729E-2</v>
      </c>
      <c r="M580" s="45">
        <f t="shared" si="253"/>
        <v>-2.7476826667192037E-2</v>
      </c>
      <c r="N580" s="46">
        <f t="shared" si="254"/>
        <v>1.6229341442870564E-2</v>
      </c>
      <c r="O580" s="37"/>
      <c r="P580" s="37">
        <f t="shared" si="255"/>
        <v>5.3128878940187129E-3</v>
      </c>
      <c r="Q580" s="47">
        <f t="shared" si="236"/>
        <v>-1.1247485224321473E-2</v>
      </c>
      <c r="R580" s="6">
        <f t="shared" si="256"/>
        <v>1.6225999688304036</v>
      </c>
      <c r="S580" s="6">
        <f t="shared" si="237"/>
        <v>1.606327128620852</v>
      </c>
      <c r="T580" s="6">
        <f t="shared" si="257"/>
        <v>-5.8377418480375044E-3</v>
      </c>
      <c r="U580" s="48">
        <f t="shared" si="258"/>
        <v>0.10721134306070353</v>
      </c>
      <c r="V580" s="6">
        <f t="shared" si="259"/>
        <v>0.10973549143952926</v>
      </c>
      <c r="W580" s="6">
        <f t="shared" si="260"/>
        <v>0.10778957749018343</v>
      </c>
      <c r="X580" s="30">
        <f t="shared" si="238"/>
        <v>1281.7364401495925</v>
      </c>
      <c r="Y580">
        <f t="shared" si="239"/>
        <v>954.77317507298449</v>
      </c>
      <c r="Z580" s="49">
        <f t="shared" si="240"/>
        <v>1.3128623020214849</v>
      </c>
      <c r="AA580" s="46">
        <f t="shared" si="241"/>
        <v>1.6425534881083459</v>
      </c>
      <c r="AB580" s="46">
        <f t="shared" si="242"/>
        <v>-1.9953519277942311E-2</v>
      </c>
      <c r="AC580" s="51">
        <f>IF(R$58&gt;=AA$58,B$10,IF(K580&lt;K579,(Z580-D$10)*(1+1.25*(D$10-Z580)/MAX(Z$58:Z580)*B$10)+D$10,B$10))</f>
        <v>1.3023908150283763</v>
      </c>
      <c r="AD580" s="36">
        <f t="shared" si="243"/>
        <v>0.94424221451208989</v>
      </c>
      <c r="AE580" s="50">
        <f t="shared" si="244"/>
        <v>0.21303308735393836</v>
      </c>
      <c r="AF580" s="46">
        <f t="shared" si="245"/>
        <v>0.10778957749018343</v>
      </c>
      <c r="AG580" s="50">
        <f t="shared" si="246"/>
        <v>1281.7364401495925</v>
      </c>
      <c r="AH580" s="6">
        <f t="shared" si="247"/>
        <v>-5.8377418480375044E-3</v>
      </c>
    </row>
    <row r="581" spans="1:34">
      <c r="A581" s="6">
        <f>IF(J580/A580&lt;=0.99*$B$10,IF(A580&gt;A579,IF(D$5&gt;0,$A580+($D$7-$D$3)/401,IF(J580/A580&gt;1.01*D$10,A580-($D$7-$D$3)/401,A580)),IF(D$5&lt;0,$A580+($D$7-$D$3)/401,IF(J580/A580&gt;1.01*D$10,A580-($D$7-$D$3)/401,A580))),IF(K580&gt;$B$6,IF(B$10&gt;D$10,IF(J580/A580&gt;1.01*D$10,A580-($D$7-$D$3)/401,A580),A580),IF(MAX(J$58:J580)&lt;0.99*$B$10*(A580^$K$49*(K580-A580))^(1/(1+$K$49))*($K$49^(1/(1+$K$49))),$A580+($D$7-$D$3)/401,IF(J580/A580&gt;1.01*$D$10,$A580-($D$7-$D$3)/401,A580))))</f>
        <v>726.37266209475195</v>
      </c>
      <c r="B581" s="6">
        <f t="shared" si="232"/>
        <v>1279.1179862842559</v>
      </c>
      <c r="C581" s="6">
        <f t="shared" si="248"/>
        <v>0.56938762710339097</v>
      </c>
      <c r="D581" s="6">
        <f t="shared" si="249"/>
        <v>19040.190013525211</v>
      </c>
      <c r="E581" s="33">
        <f t="shared" si="233"/>
        <v>1.7832739731969957E-2</v>
      </c>
      <c r="F581" s="6">
        <f t="shared" si="234"/>
        <v>110468.56025696457</v>
      </c>
      <c r="G581" s="6">
        <f t="shared" si="235"/>
        <v>6316792.6290522832</v>
      </c>
      <c r="H581" s="33">
        <f t="shared" si="250"/>
        <v>4.500297190715985E-3</v>
      </c>
      <c r="I581" s="33">
        <f t="shared" si="251"/>
        <v>1.2907858352946024E-3</v>
      </c>
      <c r="J581" s="6">
        <f t="shared" si="252"/>
        <v>953.09797710572332</v>
      </c>
      <c r="K581" s="38">
        <f>IF(J581&lt;$B$10*(A580^$K$49*(MAX(K$58:K580)-A580))^(1/(1+$K$49))*($K$49^(1/(1+$K$49))),IF(J581/A581&gt;D$10,IF(MAX(J$58:J580)&lt;0.99*$B$10*(A580^$K$49*(K580-A580))^(1/(1+$K$49))*($K$49^(1/(1+$K$49))),MAX(K$58:K580),((J581/$B$10)^(1+$K$49)/(A581^($K$49)*$K$49))+A581),MAX(K$58:K580)),((J581/$B$10)^(1+$K$49)/(A581^($K$49)*$K$49))+A581)</f>
        <v>1425.8908866597194</v>
      </c>
      <c r="L581" s="33">
        <f>IF(K581&lt;K580,AE580*(MAX(Z$58:Z580)-J580/A580)/(J580/A580/D$10-1)/(1+1*(MAX(Z$58:Z580)-J580/A580)/(J580/A580/D$10-1))+B$3-B$4,AE580*(J581/A581/B$10)/(C$27+J581/A581/B$10))</f>
        <v>3.8593686222641345E-2</v>
      </c>
      <c r="M581" s="45">
        <f t="shared" si="253"/>
        <v>-2.7544203101089602E-2</v>
      </c>
      <c r="N581" s="46">
        <f t="shared" si="254"/>
        <v>1.6211185236995534E-2</v>
      </c>
      <c r="O581" s="37"/>
      <c r="P581" s="37">
        <f t="shared" si="255"/>
        <v>5.3056825522871534E-3</v>
      </c>
      <c r="Q581" s="47">
        <f t="shared" si="236"/>
        <v>-1.1333017864094068E-2</v>
      </c>
      <c r="R581" s="6">
        <f t="shared" si="256"/>
        <v>1.6227504454763015</v>
      </c>
      <c r="S581" s="6">
        <f t="shared" si="237"/>
        <v>1.6064736722719917</v>
      </c>
      <c r="T581" s="6">
        <f t="shared" si="257"/>
        <v>-5.9289708689066589E-3</v>
      </c>
      <c r="U581" s="48">
        <f t="shared" si="258"/>
        <v>0.10898023861468249</v>
      </c>
      <c r="V581" s="6">
        <f t="shared" si="259"/>
        <v>0.11146782985022403</v>
      </c>
      <c r="W581" s="6">
        <f t="shared" si="260"/>
        <v>0.10949150622725515</v>
      </c>
      <c r="X581" s="30">
        <f t="shared" si="238"/>
        <v>1279.1179862842559</v>
      </c>
      <c r="Y581">
        <f t="shared" si="239"/>
        <v>953.09797710572332</v>
      </c>
      <c r="Z581" s="49">
        <f t="shared" si="240"/>
        <v>1.3121336014451987</v>
      </c>
      <c r="AA581" s="46">
        <f t="shared" si="241"/>
        <v>1.6425858378659211</v>
      </c>
      <c r="AB581" s="46">
        <f t="shared" si="242"/>
        <v>-1.9835392389619511E-2</v>
      </c>
      <c r="AC581" s="51">
        <f>IF(R$58&gt;=AA$58,B$10,IF(K581&lt;K580,(Z581-D$10)*(1+1.25*(D$10-Z581)/MAX(Z$58:Z581)*B$10)+D$10,B$10))</f>
        <v>1.3018289906561116</v>
      </c>
      <c r="AD581" s="36">
        <f t="shared" si="243"/>
        <v>0.94475140525573398</v>
      </c>
      <c r="AE581" s="50">
        <f t="shared" si="244"/>
        <v>0.21376874363738702</v>
      </c>
      <c r="AF581" s="46">
        <f t="shared" si="245"/>
        <v>0.10949150622725515</v>
      </c>
      <c r="AG581" s="50">
        <f t="shared" si="246"/>
        <v>1279.1179862842559</v>
      </c>
      <c r="AH581" s="6">
        <f t="shared" si="247"/>
        <v>-5.9289708689066589E-3</v>
      </c>
    </row>
    <row r="582" spans="1:34">
      <c r="A582" s="6">
        <f>IF(J581/A581&lt;=0.99*$B$10,IF(A581&gt;A580,IF(D$5&gt;0,$A581+($D$7-$D$3)/401,IF(J581/A581&gt;1.01*D$10,A581-($D$7-$D$3)/401,A581)),IF(D$5&lt;0,$A581+($D$7-$D$3)/401,IF(J581/A581&gt;1.01*D$10,A581-($D$7-$D$3)/401,A581))),IF(K581&gt;$B$6,IF(B$10&gt;D$10,IF(J581/A581&gt;1.01*D$10,A581-($D$7-$D$3)/401,A581),A581),IF(MAX(J$58:J581)&lt;0.99*$B$10*(A581^$K$49*(K581-A581))^(1/(1+$K$49))*($K$49^(1/(1+$K$49))),$A581+($D$7-$D$3)/401,IF(J581/A581&gt;1.01*$D$10,$A581-($D$7-$D$3)/401,A581))))</f>
        <v>725.49984413963978</v>
      </c>
      <c r="B582" s="6">
        <f t="shared" si="232"/>
        <v>1276.4995324189194</v>
      </c>
      <c r="C582" s="6">
        <f t="shared" si="248"/>
        <v>0.5690647497827136</v>
      </c>
      <c r="D582" s="6">
        <f t="shared" si="249"/>
        <v>18985.637599134297</v>
      </c>
      <c r="E582" s="33">
        <f t="shared" si="233"/>
        <v>1.7831053043699016E-2</v>
      </c>
      <c r="F582" s="6">
        <f t="shared" si="234"/>
        <v>110335.74013336054</v>
      </c>
      <c r="G582" s="6">
        <f t="shared" si="235"/>
        <v>6310120.8086034078</v>
      </c>
      <c r="H582" s="33">
        <f t="shared" si="250"/>
        <v>4.4952414117792935E-3</v>
      </c>
      <c r="I582" s="33">
        <f t="shared" si="251"/>
        <v>1.2879071373226804E-3</v>
      </c>
      <c r="J582" s="6">
        <f t="shared" si="252"/>
        <v>951.42246324538189</v>
      </c>
      <c r="K582" s="38">
        <f>IF(J582&lt;$B$10*(A581^$K$49*(MAX(K$58:K581)-A581))^(1/(1+$K$49))*($K$49^(1/(1+$K$49))),IF(J582/A582&gt;D$10,IF(MAX(J$58:J581)&lt;0.99*$B$10*(A581^$K$49*(K581-A581))^(1/(1+$K$49))*($K$49^(1/(1+$K$49))),MAX(K$58:K581),((J582/$B$10)^(1+$K$49)/(A582^($K$49)*$K$49))+A582),MAX(K$58:K581)),((J582/$B$10)^(1+$K$49)/(A582^($K$49)*$K$49))+A582)</f>
        <v>1423.3993762908335</v>
      </c>
      <c r="L582" s="33">
        <f>IF(K582&lt;K581,AE581*(MAX(Z$58:Z581)-J581/A581)/(J581/A581/D$10-1)/(1+1*(MAX(Z$58:Z581)-J581/A581)/(J581/A581/D$10-1))+B$3-B$4,AE581*(J582/A582/B$10)/(C$27+J582/A582/B$10))</f>
        <v>4.0457700443417254E-2</v>
      </c>
      <c r="M582" s="45">
        <f t="shared" si="253"/>
        <v>-2.7614958110831339E-2</v>
      </c>
      <c r="N582" s="46">
        <f t="shared" si="254"/>
        <v>1.619299705296013E-2</v>
      </c>
      <c r="O582" s="37"/>
      <c r="P582" s="37">
        <f t="shared" si="255"/>
        <v>5.2984685473270957E-3</v>
      </c>
      <c r="Q582" s="47">
        <f t="shared" si="236"/>
        <v>-1.1421961057871209E-2</v>
      </c>
      <c r="R582" s="6">
        <f t="shared" si="256"/>
        <v>1.622906484613388</v>
      </c>
      <c r="S582" s="6">
        <f t="shared" si="237"/>
        <v>1.6066256330279804</v>
      </c>
      <c r="T582" s="6">
        <f t="shared" si="257"/>
        <v>-6.0235636148766964E-3</v>
      </c>
      <c r="U582" s="48">
        <f t="shared" si="258"/>
        <v>0.11078115792935382</v>
      </c>
      <c r="V582" s="6">
        <f t="shared" si="259"/>
        <v>0.11323161688386008</v>
      </c>
      <c r="W582" s="6">
        <f t="shared" si="260"/>
        <v>0.11122376234556784</v>
      </c>
      <c r="X582" s="30">
        <f t="shared" si="238"/>
        <v>1276.4995324189194</v>
      </c>
      <c r="Y582">
        <f t="shared" si="239"/>
        <v>951.42246324538189</v>
      </c>
      <c r="Z582" s="49">
        <f t="shared" si="240"/>
        <v>1.3114027121172722</v>
      </c>
      <c r="AA582" s="46">
        <f t="shared" si="241"/>
        <v>1.6426182271569956</v>
      </c>
      <c r="AB582" s="46">
        <f t="shared" si="242"/>
        <v>-1.9711742543607524E-2</v>
      </c>
      <c r="AC582" s="51">
        <f>IF(R$58&gt;=AA$58,B$10,IF(K582&lt;K581,(Z582-D$10)*(1+1.25*(D$10-Z582)/MAX(Z$58:Z582)*B$10)+D$10,B$10))</f>
        <v>1.3012641323304737</v>
      </c>
      <c r="AD582" s="36">
        <f t="shared" si="243"/>
        <v>0.94526239883411067</v>
      </c>
      <c r="AE582" s="50">
        <f t="shared" si="244"/>
        <v>0.2144643377011029</v>
      </c>
      <c r="AF582" s="46">
        <f t="shared" si="245"/>
        <v>0.11122376234556784</v>
      </c>
      <c r="AG582" s="50">
        <f t="shared" si="246"/>
        <v>1276.4995324189194</v>
      </c>
      <c r="AH582" s="6">
        <f t="shared" si="247"/>
        <v>-6.0235636148766964E-3</v>
      </c>
    </row>
    <row r="583" spans="1:34">
      <c r="A583" s="6">
        <f>IF(J582/A582&lt;=0.99*$B$10,IF(A582&gt;A581,IF(D$5&gt;0,$A582+($D$7-$D$3)/401,IF(J582/A582&gt;1.01*D$10,A582-($D$7-$D$3)/401,A582)),IF(D$5&lt;0,$A582+($D$7-$D$3)/401,IF(J582/A582&gt;1.01*D$10,A582-($D$7-$D$3)/401,A582))),IF(K582&gt;$B$6,IF(B$10&gt;D$10,IF(J582/A582&gt;1.01*D$10,A582-($D$7-$D$3)/401,A582),A582),IF(MAX(J$58:J582)&lt;0.99*$B$10*(A582^$K$49*(K582-A582))^(1/(1+$K$49))*($K$49^(1/(1+$K$49))),$A582+($D$7-$D$3)/401,IF(J582/A582&gt;1.01*$D$10,$A582-($D$7-$D$3)/401,A582))))</f>
        <v>724.62702618452761</v>
      </c>
      <c r="B583" s="6">
        <f t="shared" si="232"/>
        <v>1273.8810785535829</v>
      </c>
      <c r="C583" s="6">
        <f t="shared" si="248"/>
        <v>0.56874076750968983</v>
      </c>
      <c r="D583" s="6">
        <f t="shared" si="249"/>
        <v>18931.097758195643</v>
      </c>
      <c r="E583" s="33">
        <f t="shared" si="233"/>
        <v>1.782930614854843E-2</v>
      </c>
      <c r="F583" s="6">
        <f t="shared" si="234"/>
        <v>110202.92000975652</v>
      </c>
      <c r="G583" s="6">
        <f t="shared" si="235"/>
        <v>6303448.9881545287</v>
      </c>
      <c r="H583" s="33">
        <f t="shared" si="250"/>
        <v>4.4901785828401338E-3</v>
      </c>
      <c r="I583" s="33">
        <f t="shared" si="251"/>
        <v>1.2850260598392248E-3</v>
      </c>
      <c r="J583" s="6">
        <f t="shared" si="252"/>
        <v>949.74663031086959</v>
      </c>
      <c r="K583" s="38">
        <f>IF(J583&lt;$B$10*(A582^$K$49*(MAX(K$58:K582)-A582))^(1/(1+$K$49))*($K$49^(1/(1+$K$49))),IF(J583/A583&gt;D$10,IF(MAX(J$58:J582)&lt;0.99*$B$10*(A582^$K$49*(K582-A582))^(1/(1+$K$49))*($K$49^(1/(1+$K$49))),MAX(K$58:K582),((J583/$B$10)^(1+$K$49)/(A583^($K$49)*$K$49))+A583),MAX(K$58:K582)),((J583/$B$10)^(1+$K$49)/(A583^($K$49)*$K$49))+A583)</f>
        <v>1420.9078326900747</v>
      </c>
      <c r="L583" s="33">
        <f>IF(K583&lt;K582,AE582*(MAX(Z$58:Z582)-J582/A582)/(J582/A582/D$10-1)/(1+1*(MAX(Z$58:Z582)-J582/A582)/(J582/A582/D$10-1))+B$3-B$4,AE582*(J583/A583/B$10)/(C$27+J583/A583/B$10))</f>
        <v>4.2327768818361443E-2</v>
      </c>
      <c r="M583" s="45">
        <f t="shared" si="253"/>
        <v>-2.7689114292836429E-2</v>
      </c>
      <c r="N583" s="46">
        <f t="shared" si="254"/>
        <v>1.6174776761308036E-2</v>
      </c>
      <c r="O583" s="37"/>
      <c r="P583" s="37">
        <f t="shared" si="255"/>
        <v>5.2912458582812716E-3</v>
      </c>
      <c r="Q583" s="47">
        <f t="shared" si="236"/>
        <v>-1.1514337531528394E-2</v>
      </c>
      <c r="R583" s="6">
        <f t="shared" si="256"/>
        <v>1.6230681247404009</v>
      </c>
      <c r="S583" s="6">
        <f t="shared" si="237"/>
        <v>1.6067830483813184</v>
      </c>
      <c r="T583" s="6">
        <f t="shared" si="257"/>
        <v>-6.1215424782172685E-3</v>
      </c>
      <c r="U583" s="48">
        <f t="shared" si="258"/>
        <v>0.11261502330986681</v>
      </c>
      <c r="V583" s="6">
        <f t="shared" si="259"/>
        <v>0.11502775858748492</v>
      </c>
      <c r="W583" s="6">
        <f t="shared" si="260"/>
        <v>0.11298724442807916</v>
      </c>
      <c r="X583" s="30">
        <f t="shared" si="238"/>
        <v>1273.8810785535829</v>
      </c>
      <c r="Y583">
        <f t="shared" si="239"/>
        <v>949.74663031086959</v>
      </c>
      <c r="Z583" s="49">
        <f t="shared" si="240"/>
        <v>1.3106696217386389</v>
      </c>
      <c r="AA583" s="46">
        <f t="shared" si="241"/>
        <v>1.6426506560775302</v>
      </c>
      <c r="AB583" s="46">
        <f t="shared" si="242"/>
        <v>-1.9582531337129394E-2</v>
      </c>
      <c r="AC583" s="51">
        <f>IF(R$58&gt;=AA$58,B$10,IF(K583&lt;K582,(Z583-D$10)*(1+1.25*(D$10-Z583)/MAX(Z$58:Z583)*B$10)+D$10,B$10))</f>
        <v>1.3006962183977542</v>
      </c>
      <c r="AD583" s="36">
        <f t="shared" si="243"/>
        <v>0.94577520629494716</v>
      </c>
      <c r="AE583" s="50">
        <f t="shared" si="244"/>
        <v>0.21511839196955701</v>
      </c>
      <c r="AF583" s="46">
        <f t="shared" si="245"/>
        <v>0.11298724442807916</v>
      </c>
      <c r="AG583" s="50">
        <f t="shared" si="246"/>
        <v>1273.8810785535829</v>
      </c>
      <c r="AH583" s="6">
        <f t="shared" si="247"/>
        <v>-6.1215424782172685E-3</v>
      </c>
    </row>
    <row r="584" spans="1:34">
      <c r="A584" s="6">
        <f>IF(J583/A583&lt;=0.99*$B$10,IF(A583&gt;A582,IF(D$5&gt;0,$A583+($D$7-$D$3)/401,IF(J583/A583&gt;1.01*D$10,A583-($D$7-$D$3)/401,A583)),IF(D$5&lt;0,$A583+($D$7-$D$3)/401,IF(J583/A583&gt;1.01*D$10,A583-($D$7-$D$3)/401,A583))),IF(K583&gt;$B$6,IF(B$10&gt;D$10,IF(J583/A583&gt;1.01*D$10,A583-($D$7-$D$3)/401,A583),A583),IF(MAX(J$58:J583)&lt;0.99*$B$10*(A583^$K$49*(K583-A583))^(1/(1+$K$49))*($K$49^(1/(1+$K$49))),$A583+($D$7-$D$3)/401,IF(J583/A583&gt;1.01*$D$10,$A583-($D$7-$D$3)/401,A583))))</f>
        <v>723.75420822941544</v>
      </c>
      <c r="B584" s="6">
        <f t="shared" si="232"/>
        <v>1271.2626246882464</v>
      </c>
      <c r="C584" s="6">
        <f t="shared" si="248"/>
        <v>0.5684156737394771</v>
      </c>
      <c r="D584" s="6">
        <f t="shared" si="249"/>
        <v>18876.570491059909</v>
      </c>
      <c r="E584" s="33">
        <f t="shared" si="233"/>
        <v>1.7827498700572004E-2</v>
      </c>
      <c r="F584" s="6">
        <f t="shared" si="234"/>
        <v>110070.09988615249</v>
      </c>
      <c r="G584" s="6">
        <f t="shared" si="235"/>
        <v>6296777.1677056514</v>
      </c>
      <c r="H584" s="33">
        <f t="shared" si="250"/>
        <v>4.4851086772200212E-3</v>
      </c>
      <c r="I584" s="33">
        <f t="shared" si="251"/>
        <v>1.2821425978256403E-3</v>
      </c>
      <c r="J584" s="6">
        <f t="shared" si="252"/>
        <v>948.07047510033874</v>
      </c>
      <c r="K584" s="38">
        <f>IF(J584&lt;$B$10*(A583^$K$49*(MAX(K$58:K583)-A583))^(1/(1+$K$49))*($K$49^(1/(1+$K$49))),IF(J584/A584&gt;D$10,IF(MAX(J$58:J583)&lt;0.99*$B$10*(A583^$K$49*(K583-A583))^(1/(1+$K$49))*($K$49^(1/(1+$K$49))),MAX(K$58:K583),((J584/$B$10)^(1+$K$49)/(A584^($K$49)*$K$49))+A584),MAX(K$58:K583)),((J584/$B$10)^(1+$K$49)/(A584^($K$49)*$K$49))+A584)</f>
        <v>1418.4162535246646</v>
      </c>
      <c r="L584" s="33">
        <f>IF(K584&lt;K583,AE583*(MAX(Z$58:Z583)-J583/A583)/(J583/A583/D$10-1)/(1+1*(MAX(Z$58:Z583)-J583/A583)/(J583/A583/D$10-1))+B$3-B$4,AE583*(J584/A584/B$10)/(C$27+J584/A584/B$10))</f>
        <v>4.4202670495825554E-2</v>
      </c>
      <c r="M584" s="45">
        <f t="shared" si="253"/>
        <v>-2.7766692230062829E-2</v>
      </c>
      <c r="N584" s="46">
        <f t="shared" si="254"/>
        <v>1.615652423180915E-2</v>
      </c>
      <c r="O584" s="37"/>
      <c r="P584" s="37">
        <f t="shared" si="255"/>
        <v>5.2840144642169982E-3</v>
      </c>
      <c r="Q584" s="47">
        <f t="shared" si="236"/>
        <v>-1.1610167998253679E-2</v>
      </c>
      <c r="R584" s="6">
        <f t="shared" si="256"/>
        <v>1.6232354011615249</v>
      </c>
      <c r="S584" s="6">
        <f t="shared" si="237"/>
        <v>1.6069459527134478</v>
      </c>
      <c r="T584" s="6">
        <f t="shared" si="257"/>
        <v>-6.2229278720285297E-3</v>
      </c>
      <c r="U584" s="48">
        <f t="shared" si="258"/>
        <v>0.11448279332770592</v>
      </c>
      <c r="V584" s="6">
        <f t="shared" si="259"/>
        <v>0.11685719663901321</v>
      </c>
      <c r="W584" s="6">
        <f t="shared" si="260"/>
        <v>0.11478288734833704</v>
      </c>
      <c r="X584" s="30">
        <f t="shared" si="238"/>
        <v>1271.2626246882464</v>
      </c>
      <c r="Y584">
        <f t="shared" si="239"/>
        <v>948.07047510033874</v>
      </c>
      <c r="Z584" s="49">
        <f t="shared" si="240"/>
        <v>1.3099343179222243</v>
      </c>
      <c r="AA584" s="46">
        <f t="shared" si="241"/>
        <v>1.6426831247238352</v>
      </c>
      <c r="AB584" s="46">
        <f t="shared" si="242"/>
        <v>-1.9447723562310282E-2</v>
      </c>
      <c r="AC584" s="51">
        <f>IF(R$58&gt;=AA$58,B$10,IF(K584&lt;K583,(Z584-D$10)*(1+1.25*(D$10-Z584)/MAX(Z$58:Z584)*B$10)+D$10,B$10))</f>
        <v>1.300125227008232</v>
      </c>
      <c r="AD584" s="36">
        <f t="shared" si="243"/>
        <v>0.94628983877261819</v>
      </c>
      <c r="AE584" s="50">
        <f t="shared" si="244"/>
        <v>0.21572940068654439</v>
      </c>
      <c r="AF584" s="46">
        <f t="shared" si="245"/>
        <v>0.11478288734833704</v>
      </c>
      <c r="AG584" s="50">
        <f t="shared" si="246"/>
        <v>1271.2626246882464</v>
      </c>
      <c r="AH584" s="6">
        <f t="shared" si="247"/>
        <v>-6.2229278720285297E-3</v>
      </c>
    </row>
    <row r="585" spans="1:34">
      <c r="A585" s="6">
        <f>IF(J584/A584&lt;=0.99*$B$10,IF(A584&gt;A583,IF(D$5&gt;0,$A584+($D$7-$D$3)/401,IF(J584/A584&gt;1.01*D$10,A584-($D$7-$D$3)/401,A584)),IF(D$5&lt;0,$A584+($D$7-$D$3)/401,IF(J584/A584&gt;1.01*D$10,A584-($D$7-$D$3)/401,A584))),IF(K584&gt;$B$6,IF(B$10&gt;D$10,IF(J584/A584&gt;1.01*D$10,A584-($D$7-$D$3)/401,A584),A584),IF(MAX(J$58:J584)&lt;0.99*$B$10*(A584^$K$49*(K584-A584))^(1/(1+$K$49))*($K$49^(1/(1+$K$49))),$A584+($D$7-$D$3)/401,IF(J584/A584&gt;1.01*$D$10,$A584-($D$7-$D$3)/401,A584))))</f>
        <v>722.88139027430327</v>
      </c>
      <c r="B585" s="6">
        <f t="shared" si="232"/>
        <v>1268.6441708229099</v>
      </c>
      <c r="C585" s="6">
        <f t="shared" si="248"/>
        <v>0.56808946187460851</v>
      </c>
      <c r="D585" s="6">
        <f t="shared" si="249"/>
        <v>18822.05579826485</v>
      </c>
      <c r="E585" s="33">
        <f t="shared" si="233"/>
        <v>1.7825630391757327E-2</v>
      </c>
      <c r="F585" s="6">
        <f t="shared" si="234"/>
        <v>109937.27976254847</v>
      </c>
      <c r="G585" s="6">
        <f t="shared" si="235"/>
        <v>6290105.347256775</v>
      </c>
      <c r="H585" s="33">
        <f t="shared" si="250"/>
        <v>4.4800316680844851E-3</v>
      </c>
      <c r="I585" s="33">
        <f t="shared" si="251"/>
        <v>1.2792567462572831E-3</v>
      </c>
      <c r="J585" s="6">
        <f t="shared" si="252"/>
        <v>946.39399439232466</v>
      </c>
      <c r="K585" s="38">
        <f>IF(J585&lt;$B$10*(A584^$K$49*(MAX(K$58:K584)-A584))^(1/(1+$K$49))*($K$49^(1/(1+$K$49))),IF(J585/A585&gt;D$10,IF(MAX(J$58:J584)&lt;0.99*$B$10*(A584^$K$49*(K584-A584))^(1/(1+$K$49))*($K$49^(1/(1+$K$49))),MAX(K$58:K584),((J585/$B$10)^(1+$K$49)/(A585^($K$49)*$K$49))+A585),MAX(K$58:K584)),((J585/$B$10)^(1+$K$49)/(A585^($K$49)*$K$49))+A585)</f>
        <v>1415.9246364555279</v>
      </c>
      <c r="L585" s="33">
        <f>IF(K585&lt;K584,AE584*(MAX(Z$58:Z584)-J584/A584)/(J584/A584/D$10-1)/(1+1*(MAX(Z$58:Z584)-J584/A584)/(J584/A584/D$10-1))+B$3-B$4,AE584*(J585/A585/B$10)/(C$27+J585/A585/B$10))</f>
        <v>4.6081131351489966E-2</v>
      </c>
      <c r="M585" s="45">
        <f t="shared" si="253"/>
        <v>-2.7847710384122135E-2</v>
      </c>
      <c r="N585" s="46">
        <f t="shared" si="254"/>
        <v>1.613823933346779E-2</v>
      </c>
      <c r="O585" s="37"/>
      <c r="P585" s="37">
        <f t="shared" si="255"/>
        <v>5.2767743441258161E-3</v>
      </c>
      <c r="Q585" s="47">
        <f t="shared" si="236"/>
        <v>-1.1709471050654344E-2</v>
      </c>
      <c r="R585" s="6">
        <f t="shared" si="256"/>
        <v>1.6234083458108657</v>
      </c>
      <c r="S585" s="6">
        <f t="shared" si="237"/>
        <v>1.6071143771238154</v>
      </c>
      <c r="T585" s="6">
        <f t="shared" si="257"/>
        <v>-6.3277381240991037E-3</v>
      </c>
      <c r="U585" s="48">
        <f t="shared" si="258"/>
        <v>0.11638546462957833</v>
      </c>
      <c r="V585" s="6">
        <f t="shared" si="259"/>
        <v>0.11872091012444703</v>
      </c>
      <c r="W585" s="6">
        <f t="shared" si="260"/>
        <v>0.11661166408308067</v>
      </c>
      <c r="X585" s="30">
        <f t="shared" si="238"/>
        <v>1268.6441708229099</v>
      </c>
      <c r="Y585">
        <f t="shared" si="239"/>
        <v>946.39399439232466</v>
      </c>
      <c r="Z585" s="49">
        <f t="shared" si="240"/>
        <v>1.3091967881939908</v>
      </c>
      <c r="AA585" s="46">
        <f t="shared" si="241"/>
        <v>1.6427156331925703</v>
      </c>
      <c r="AB585" s="46">
        <f t="shared" si="242"/>
        <v>-1.9307287381704619E-2</v>
      </c>
      <c r="AC585" s="51">
        <f>IF(R$58&gt;=AA$58,B$10,IF(K585&lt;K584,(Z585-D$10)*(1+1.25*(D$10-Z585)/MAX(Z$58:Z585)*B$10)+D$10,B$10))</f>
        <v>1.2995511361154835</v>
      </c>
      <c r="AD585" s="36">
        <f t="shared" si="243"/>
        <v>0.94680630748769512</v>
      </c>
      <c r="AE585" s="50">
        <f t="shared" si="244"/>
        <v>0.21629582997222471</v>
      </c>
      <c r="AF585" s="46">
        <f t="shared" si="245"/>
        <v>0.11661166408308067</v>
      </c>
      <c r="AG585" s="50">
        <f t="shared" si="246"/>
        <v>1268.6441708229099</v>
      </c>
      <c r="AH585" s="6">
        <f t="shared" si="247"/>
        <v>-6.3277381240991037E-3</v>
      </c>
    </row>
    <row r="586" spans="1:34">
      <c r="A586" s="6">
        <f>IF(J585/A585&lt;=0.99*$B$10,IF(A585&gt;A584,IF(D$5&gt;0,$A585+($D$7-$D$3)/401,IF(J585/A585&gt;1.01*D$10,A585-($D$7-$D$3)/401,A585)),IF(D$5&lt;0,$A585+($D$7-$D$3)/401,IF(J585/A585&gt;1.01*D$10,A585-($D$7-$D$3)/401,A585))),IF(K585&gt;$B$6,IF(B$10&gt;D$10,IF(J585/A585&gt;1.01*D$10,A585-($D$7-$D$3)/401,A585),A585),IF(MAX(J$58:J585)&lt;0.99*$B$10*(A585^$K$49*(K585-A585))^(1/(1+$K$49))*($K$49^(1/(1+$K$49))),$A585+($D$7-$D$3)/401,IF(J585/A585&gt;1.01*$D$10,$A585-($D$7-$D$3)/401,A585))))</f>
        <v>722.0085723191911</v>
      </c>
      <c r="B586" s="6">
        <f t="shared" si="232"/>
        <v>1266.0257169575734</v>
      </c>
      <c r="C586" s="6">
        <f t="shared" si="248"/>
        <v>0.56776212526447623</v>
      </c>
      <c r="D586" s="6">
        <f t="shared" si="249"/>
        <v>18767.553680582601</v>
      </c>
      <c r="E586" s="33">
        <f t="shared" si="233"/>
        <v>1.782370095396223E-2</v>
      </c>
      <c r="F586" s="6">
        <f t="shared" si="234"/>
        <v>109804.45963894443</v>
      </c>
      <c r="G586" s="6">
        <f t="shared" si="235"/>
        <v>6283433.5268078968</v>
      </c>
      <c r="H586" s="33">
        <f t="shared" si="250"/>
        <v>4.4749475284459658E-3</v>
      </c>
      <c r="I586" s="33">
        <f t="shared" si="251"/>
        <v>1.2763685001059412E-3</v>
      </c>
      <c r="J586" s="6">
        <f t="shared" si="252"/>
        <v>944.71718494694937</v>
      </c>
      <c r="K586" s="38">
        <f>IF(J586&lt;$B$10*(A585^$K$49*(MAX(K$58:K585)-A585))^(1/(1+$K$49))*($K$49^(1/(1+$K$49))),IF(J586/A586&gt;D$10,IF(MAX(J$58:J585)&lt;0.99*$B$10*(A585^$K$49*(K585-A585))^(1/(1+$K$49))*($K$49^(1/(1+$K$49))),MAX(K$58:K585),((J586/$B$10)^(1+$K$49)/(A586^($K$49)*$K$49))+A586),MAX(K$58:K585)),((J586/$B$10)^(1+$K$49)/(A586^($K$49)*$K$49))+A586)</f>
        <v>1413.4329791392856</v>
      </c>
      <c r="L586" s="33">
        <f>IF(K586&lt;K585,AE585*(MAX(Z$58:Z585)-J585/A585)/(J585/A585/D$10-1)/(1+1*(MAX(Z$58:Z585)-J585/A585)/(J585/A585/D$10-1))+B$3-B$4,AE585*(J586/A586/B$10)/(C$27+J586/A586/B$10))</f>
        <v>4.7961822827262433E-2</v>
      </c>
      <c r="M586" s="45">
        <f t="shared" si="253"/>
        <v>-2.7932184984355898E-2</v>
      </c>
      <c r="N586" s="46">
        <f t="shared" si="254"/>
        <v>1.6119921934531656E-2</v>
      </c>
      <c r="O586" s="37"/>
      <c r="P586" s="37">
        <f t="shared" si="255"/>
        <v>5.2695254769231223E-3</v>
      </c>
      <c r="Q586" s="47">
        <f t="shared" si="236"/>
        <v>-1.1812263049824242E-2</v>
      </c>
      <c r="R586" s="6">
        <f t="shared" si="256"/>
        <v>1.6235869870717152</v>
      </c>
      <c r="S586" s="6">
        <f t="shared" si="237"/>
        <v>1.6072883492538614</v>
      </c>
      <c r="T586" s="6">
        <f t="shared" si="257"/>
        <v>-6.4359893677706009E-3</v>
      </c>
      <c r="U586" s="48">
        <f t="shared" si="258"/>
        <v>0.11832407385585271</v>
      </c>
      <c r="V586" s="6">
        <f t="shared" si="259"/>
        <v>0.12061991742272697</v>
      </c>
      <c r="W586" s="6">
        <f t="shared" si="260"/>
        <v>0.1184745876334701</v>
      </c>
      <c r="X586" s="30">
        <f t="shared" si="238"/>
        <v>1266.0257169575734</v>
      </c>
      <c r="Y586">
        <f t="shared" si="239"/>
        <v>944.71718494694937</v>
      </c>
      <c r="Z586" s="49">
        <f t="shared" si="240"/>
        <v>1.3084570199940806</v>
      </c>
      <c r="AA586" s="46">
        <f t="shared" si="241"/>
        <v>1.6427481815807479</v>
      </c>
      <c r="AB586" s="46">
        <f t="shared" si="242"/>
        <v>-1.9161194509032642E-2</v>
      </c>
      <c r="AC586" s="51">
        <f>IF(R$58&gt;=AA$58,B$10,IF(K586&lt;K585,(Z586-D$10)*(1+1.25*(D$10-Z586)/MAX(Z$58:Z586)*B$10)+D$10,B$10))</f>
        <v>1.2989739234757696</v>
      </c>
      <c r="AD586" s="36">
        <f t="shared" si="243"/>
        <v>0.94732462374642779</v>
      </c>
      <c r="AE586" s="50">
        <f t="shared" si="244"/>
        <v>0.21681611792080951</v>
      </c>
      <c r="AF586" s="46">
        <f t="shared" si="245"/>
        <v>0.1184745876334701</v>
      </c>
      <c r="AG586" s="50">
        <f t="shared" si="246"/>
        <v>1266.0257169575734</v>
      </c>
      <c r="AH586" s="6">
        <f t="shared" si="247"/>
        <v>-6.4359893677706009E-3</v>
      </c>
    </row>
    <row r="587" spans="1:34">
      <c r="A587" s="6">
        <f>IF(J586/A586&lt;=0.99*$B$10,IF(A586&gt;A585,IF(D$5&gt;0,$A586+($D$7-$D$3)/401,IF(J586/A586&gt;1.01*D$10,A586-($D$7-$D$3)/401,A586)),IF(D$5&lt;0,$A586+($D$7-$D$3)/401,IF(J586/A586&gt;1.01*D$10,A586-($D$7-$D$3)/401,A586))),IF(K586&gt;$B$6,IF(B$10&gt;D$10,IF(J586/A586&gt;1.01*D$10,A586-($D$7-$D$3)/401,A586),A586),IF(MAX(J$58:J586)&lt;0.99*$B$10*(A586^$K$49*(K586-A586))^(1/(1+$K$49))*($K$49^(1/(1+$K$49))),$A586+($D$7-$D$3)/401,IF(J586/A586&gt;1.01*$D$10,$A586-($D$7-$D$3)/401,A586))))</f>
        <v>721.13575436407893</v>
      </c>
      <c r="B587" s="6">
        <f t="shared" si="232"/>
        <v>1263.4072630922369</v>
      </c>
      <c r="C587" s="6">
        <f t="shared" si="248"/>
        <v>0.56743365720481076</v>
      </c>
      <c r="D587" s="6">
        <f t="shared" si="249"/>
        <v>18713.06413906904</v>
      </c>
      <c r="E587" s="33">
        <f t="shared" si="233"/>
        <v>1.7821710160901665E-2</v>
      </c>
      <c r="F587" s="6">
        <f t="shared" si="234"/>
        <v>109671.63951534042</v>
      </c>
      <c r="G587" s="6">
        <f t="shared" si="235"/>
        <v>6276761.7063590195</v>
      </c>
      <c r="H587" s="33">
        <f t="shared" si="250"/>
        <v>4.4698562311669219E-3</v>
      </c>
      <c r="I587" s="33">
        <f t="shared" si="251"/>
        <v>1.273477854342438E-3</v>
      </c>
      <c r="J587" s="6">
        <f t="shared" si="252"/>
        <v>943.04004350718947</v>
      </c>
      <c r="K587" s="38">
        <f>IF(J587&lt;$B$10*(A586^$K$49*(MAX(K$58:K586)-A586))^(1/(1+$K$49))*($K$49^(1/(1+$K$49))),IF(J587/A587&gt;D$10,IF(MAX(J$58:J586)&lt;0.99*$B$10*(A586^$K$49*(K586-A586))^(1/(1+$K$49))*($K$49^(1/(1+$K$49))),MAX(K$58:K586),((J587/$B$10)^(1+$K$49)/(A587^($K$49)*$K$49))+A587),MAX(K$58:K586)),((J587/$B$10)^(1+$K$49)/(A587^($K$49)*$K$49))+A587)</f>
        <v>1410.9412792303428</v>
      </c>
      <c r="L587" s="33">
        <f>IF(K587&lt;K586,AE586*(MAX(Z$58:Z586)-J586/A586)/(J586/A586/D$10-1)/(1+1*(MAX(Z$58:Z586)-J586/A586)/(J586/A586/D$10-1))+B$3-B$4,AE586*(J587/A587/B$10)/(C$27+J587/A587/B$10))</f>
        <v>4.9843360779595218E-2</v>
      </c>
      <c r="M587" s="45">
        <f t="shared" si="253"/>
        <v>-2.8020129913855156E-2</v>
      </c>
      <c r="N587" s="46">
        <f t="shared" si="254"/>
        <v>1.6101571902501579E-2</v>
      </c>
      <c r="O587" s="37"/>
      <c r="P587" s="37">
        <f t="shared" si="255"/>
        <v>5.2622678414478005E-3</v>
      </c>
      <c r="Q587" s="47">
        <f t="shared" si="236"/>
        <v>-1.1918558011353577E-2</v>
      </c>
      <c r="R587" s="6">
        <f t="shared" si="256"/>
        <v>1.6237713495905601</v>
      </c>
      <c r="S587" s="6">
        <f t="shared" si="237"/>
        <v>1.6074678931058899</v>
      </c>
      <c r="T587" s="6">
        <f t="shared" si="257"/>
        <v>-6.5476954297922661E-3</v>
      </c>
      <c r="U587" s="48">
        <f t="shared" si="258"/>
        <v>0.12029969967637685</v>
      </c>
      <c r="V587" s="6">
        <f t="shared" si="259"/>
        <v>0.12255527820590464</v>
      </c>
      <c r="W587" s="6">
        <f t="shared" si="260"/>
        <v>0.12037271306264055</v>
      </c>
      <c r="X587" s="30">
        <f t="shared" si="238"/>
        <v>1263.4072630922369</v>
      </c>
      <c r="Y587">
        <f t="shared" si="239"/>
        <v>943.04004350718947</v>
      </c>
      <c r="Z587" s="49">
        <f t="shared" si="240"/>
        <v>1.3077150006780527</v>
      </c>
      <c r="AA587" s="46">
        <f t="shared" si="241"/>
        <v>1.6427807699857351</v>
      </c>
      <c r="AB587" s="46">
        <f t="shared" si="242"/>
        <v>-1.9009420395174947E-2</v>
      </c>
      <c r="AC587" s="51">
        <f>IF(R$58&gt;=AA$58,B$10,IF(K587&lt;K586,(Z587-D$10)*(1+1.25*(D$10-Z587)/MAX(Z$58:Z587)*B$10)+D$10,B$10))</f>
        <v>1.2983935666474979</v>
      </c>
      <c r="AD587" s="36">
        <f t="shared" si="243"/>
        <v>0.94784479894015616</v>
      </c>
      <c r="AE587" s="50">
        <f t="shared" si="244"/>
        <v>0.21728867474206612</v>
      </c>
      <c r="AF587" s="46">
        <f t="shared" si="245"/>
        <v>0.12037271306264055</v>
      </c>
      <c r="AG587" s="50">
        <f t="shared" si="246"/>
        <v>1263.4072630922369</v>
      </c>
      <c r="AH587" s="6">
        <f t="shared" si="247"/>
        <v>-6.5476954297922661E-3</v>
      </c>
    </row>
    <row r="588" spans="1:34">
      <c r="A588" s="6">
        <f>IF(J587/A587&lt;=0.99*$B$10,IF(A587&gt;A586,IF(D$5&gt;0,$A587+($D$7-$D$3)/401,IF(J587/A587&gt;1.01*D$10,A587-($D$7-$D$3)/401,A587)),IF(D$5&lt;0,$A587+($D$7-$D$3)/401,IF(J587/A587&gt;1.01*D$10,A587-($D$7-$D$3)/401,A587))),IF(K587&gt;$B$6,IF(B$10&gt;D$10,IF(J587/A587&gt;1.01*D$10,A587-($D$7-$D$3)/401,A587),A587),IF(MAX(J$58:J587)&lt;0.99*$B$10*(A587^$K$49*(K587-A587))^(1/(1+$K$49))*($K$49^(1/(1+$K$49))),$A587+($D$7-$D$3)/401,IF(J587/A587&gt;1.01*$D$10,$A587-($D$7-$D$3)/401,A587))))</f>
        <v>720.26293640896677</v>
      </c>
      <c r="B588" s="6">
        <f t="shared" si="232"/>
        <v>1260.7888092269004</v>
      </c>
      <c r="C588" s="6">
        <f t="shared" si="248"/>
        <v>0.56710405093715299</v>
      </c>
      <c r="D588" s="6">
        <f t="shared" si="249"/>
        <v>18658.587175115266</v>
      </c>
      <c r="E588" s="33">
        <f t="shared" si="233"/>
        <v>1.7819657830185059E-2</v>
      </c>
      <c r="F588" s="6">
        <f t="shared" si="234"/>
        <v>109538.81939173638</v>
      </c>
      <c r="G588" s="6">
        <f t="shared" si="235"/>
        <v>6270089.8859101413</v>
      </c>
      <c r="H588" s="33">
        <f t="shared" si="250"/>
        <v>4.4647577489631577E-3</v>
      </c>
      <c r="I588" s="33">
        <f t="shared" si="251"/>
        <v>1.2705848039393625E-3</v>
      </c>
      <c r="J588" s="6">
        <f t="shared" si="252"/>
        <v>941.36256680020972</v>
      </c>
      <c r="K588" s="38">
        <f>IF(J588&lt;$B$10*(A587^$K$49*(MAX(K$58:K587)-A587))^(1/(1+$K$49))*($K$49^(1/(1+$K$49))),IF(J588/A588&gt;D$10,IF(MAX(J$58:J587)&lt;0.99*$B$10*(A587^$K$49*(K587-A587))^(1/(1+$K$49))*($K$49^(1/(1+$K$49))),MAX(K$58:K587),((J588/$B$10)^(1+$K$49)/(A588^($K$49)*$K$49))+A588),MAX(K$58:K587)),((J588/$B$10)^(1+$K$49)/(A588^($K$49)*$K$49))+A588)</f>
        <v>1408.4495343830636</v>
      </c>
      <c r="L588" s="33">
        <f>IF(K588&lt;K587,AE587*(MAX(Z$58:Z587)-J587/A587)/(J587/A587/D$10-1)/(1+1*(MAX(Z$58:Z587)-J587/A587)/(J587/A587/D$10-1))+B$3-B$4,AE587*(J588/A588/B$10)/(C$27+J588/A588/B$10))</f>
        <v>5.1724304340180889E-2</v>
      </c>
      <c r="M588" s="45">
        <f t="shared" si="253"/>
        <v>-2.811155659241028E-2</v>
      </c>
      <c r="N588" s="46">
        <f t="shared" si="254"/>
        <v>1.6083189104142033E-2</v>
      </c>
      <c r="O588" s="37"/>
      <c r="P588" s="37">
        <f t="shared" si="255"/>
        <v>5.2550014164618524E-3</v>
      </c>
      <c r="Q588" s="47">
        <f t="shared" si="236"/>
        <v>-1.2028367488268247E-2</v>
      </c>
      <c r="R588" s="6">
        <f t="shared" si="256"/>
        <v>1.6239614540857938</v>
      </c>
      <c r="S588" s="6">
        <f t="shared" si="237"/>
        <v>1.6076530288567792</v>
      </c>
      <c r="T588" s="6">
        <f t="shared" si="257"/>
        <v>-6.6628677151506915E-3</v>
      </c>
      <c r="U588" s="48">
        <f t="shared" si="258"/>
        <v>0.12231346495215194</v>
      </c>
      <c r="V588" s="6">
        <f t="shared" si="259"/>
        <v>0.12452809556296535</v>
      </c>
      <c r="W588" s="6">
        <f t="shared" si="260"/>
        <v>0.12230713965791512</v>
      </c>
      <c r="X588" s="30">
        <f t="shared" si="238"/>
        <v>1260.7888092269004</v>
      </c>
      <c r="Y588">
        <f t="shared" si="239"/>
        <v>941.36256680020972</v>
      </c>
      <c r="Z588" s="49">
        <f t="shared" si="240"/>
        <v>1.3069707175182232</v>
      </c>
      <c r="AA588" s="46">
        <f t="shared" si="241"/>
        <v>1.6428133985052533</v>
      </c>
      <c r="AB588" s="46">
        <f t="shared" si="242"/>
        <v>-1.8851944419459477E-2</v>
      </c>
      <c r="AC588" s="51">
        <f>IF(R$58&gt;=AA$58,B$10,IF(K588&lt;K587,(Z588-D$10)*(1+1.25*(D$10-Z588)/MAX(Z$58:Z588)*B$10)+D$10,B$10))</f>
        <v>1.2978100429907677</v>
      </c>
      <c r="AD588" s="36">
        <f t="shared" si="243"/>
        <v>0.94836684454465203</v>
      </c>
      <c r="AE588" s="50">
        <f t="shared" si="244"/>
        <v>0.21771188294976404</v>
      </c>
      <c r="AF588" s="46">
        <f t="shared" si="245"/>
        <v>0.12230713965791512</v>
      </c>
      <c r="AG588" s="50">
        <f t="shared" si="246"/>
        <v>1260.7888092269004</v>
      </c>
      <c r="AH588" s="6">
        <f t="shared" si="247"/>
        <v>-6.6628677151506915E-3</v>
      </c>
    </row>
    <row r="589" spans="1:34">
      <c r="A589" s="6">
        <f>IF(J588/A588&lt;=0.99*$B$10,IF(A588&gt;A587,IF(D$5&gt;0,$A588+($D$7-$D$3)/401,IF(J588/A588&gt;1.01*D$10,A588-($D$7-$D$3)/401,A588)),IF(D$5&lt;0,$A588+($D$7-$D$3)/401,IF(J588/A588&gt;1.01*D$10,A588-($D$7-$D$3)/401,A588))),IF(K588&gt;$B$6,IF(B$10&gt;D$10,IF(J588/A588&gt;1.01*D$10,A588-($D$7-$D$3)/401,A588),A588),IF(MAX(J$58:J588)&lt;0.99*$B$10*(A588^$K$49*(K588-A588))^(1/(1+$K$49))*($K$49^(1/(1+$K$49))),$A588+($D$7-$D$3)/401,IF(J588/A588&gt;1.01*$D$10,$A588-($D$7-$D$3)/401,A588))))</f>
        <v>719.3901184538546</v>
      </c>
      <c r="B589" s="6">
        <f t="shared" si="232"/>
        <v>1258.1703553615639</v>
      </c>
      <c r="C589" s="6">
        <f t="shared" si="248"/>
        <v>0.56677329964832035</v>
      </c>
      <c r="D589" s="6">
        <f t="shared" si="249"/>
        <v>18604.122790501307</v>
      </c>
      <c r="E589" s="33">
        <f t="shared" si="233"/>
        <v>1.7817543825404066E-2</v>
      </c>
      <c r="F589" s="6">
        <f t="shared" si="234"/>
        <v>109405.99926813236</v>
      </c>
      <c r="G589" s="6">
        <f t="shared" si="235"/>
        <v>6263418.0654612649</v>
      </c>
      <c r="H589" s="33">
        <f t="shared" si="250"/>
        <v>4.4596520544073759E-3</v>
      </c>
      <c r="I589" s="33">
        <f t="shared" si="251"/>
        <v>1.2676893438739309E-3</v>
      </c>
      <c r="J589" s="6">
        <f t="shared" si="252"/>
        <v>939.6847515387642</v>
      </c>
      <c r="K589" s="38">
        <f>IF(J589&lt;$B$10*(A588^$K$49*(MAX(K$58:K588)-A588))^(1/(1+$K$49))*($K$49^(1/(1+$K$49))),IF(J589/A589&gt;D$10,IF(MAX(J$58:J588)&lt;0.99*$B$10*(A588^$K$49*(K588-A588))^(1/(1+$K$49))*($K$49^(1/(1+$K$49))),MAX(K$58:K588),((J589/$B$10)^(1+$K$49)/(A589^($K$49)*$K$49))+A589),MAX(K$58:K588)),((J589/$B$10)^(1+$K$49)/(A589^($K$49)*$K$49))+A589)</f>
        <v>1405.9577422540401</v>
      </c>
      <c r="L589" s="33">
        <f>IF(K589&lt;K588,AE588*(MAX(Z$58:Z588)-J588/A588)/(J588/A588/D$10-1)/(1+1*(MAX(Z$58:Z588)-J588/A588)/(J588/A588/D$10-1))+B$3-B$4,AE588*(J589/A589/B$10)/(C$27+J589/A589/B$10))</f>
        <v>5.3603154792153378E-2</v>
      </c>
      <c r="M589" s="45">
        <f t="shared" si="253"/>
        <v>-2.8206473856383186E-2</v>
      </c>
      <c r="N589" s="46">
        <f t="shared" si="254"/>
        <v>1.606477340549247E-2</v>
      </c>
      <c r="O589" s="37"/>
      <c r="P589" s="37">
        <f t="shared" si="255"/>
        <v>5.2477261806500239E-3</v>
      </c>
      <c r="Q589" s="47">
        <f t="shared" si="236"/>
        <v>-1.2141700450890715E-2</v>
      </c>
      <c r="R589" s="6">
        <f t="shared" si="256"/>
        <v>1.6241573171510979</v>
      </c>
      <c r="S589" s="6">
        <f t="shared" si="237"/>
        <v>1.6078437726665029</v>
      </c>
      <c r="T589" s="6">
        <f t="shared" si="257"/>
        <v>-6.7815150888687415E-3</v>
      </c>
      <c r="U589" s="48">
        <f t="shared" si="258"/>
        <v>0.12436653903203962</v>
      </c>
      <c r="V589" s="6">
        <f t="shared" si="259"/>
        <v>0.12653951825631599</v>
      </c>
      <c r="W589" s="6">
        <f t="shared" si="260"/>
        <v>0.12427901322669307</v>
      </c>
      <c r="X589" s="30">
        <f t="shared" si="238"/>
        <v>1258.1703553615639</v>
      </c>
      <c r="Y589">
        <f t="shared" si="239"/>
        <v>939.6847515387642</v>
      </c>
      <c r="Z589" s="49">
        <f t="shared" si="240"/>
        <v>1.3062241577051081</v>
      </c>
      <c r="AA589" s="46">
        <f t="shared" si="241"/>
        <v>1.6428460672373828</v>
      </c>
      <c r="AB589" s="46">
        <f t="shared" si="242"/>
        <v>-1.86887500862849E-2</v>
      </c>
      <c r="AC589" s="51">
        <f>IF(R$58&gt;=AA$58,B$10,IF(K589&lt;K588,(Z589-D$10)*(1+1.25*(D$10-Z589)/MAX(Z$58:Z589)*B$10)+D$10,B$10))</f>
        <v>1.2972233296670017</v>
      </c>
      <c r="AD589" s="36">
        <f t="shared" si="243"/>
        <v>0.94889077211938611</v>
      </c>
      <c r="AE589" s="50">
        <f t="shared" si="244"/>
        <v>0.21808409760073574</v>
      </c>
      <c r="AF589" s="46">
        <f t="shared" si="245"/>
        <v>0.12427901322669307</v>
      </c>
      <c r="AG589" s="50">
        <f t="shared" si="246"/>
        <v>1258.1703553615639</v>
      </c>
      <c r="AH589" s="6">
        <f t="shared" si="247"/>
        <v>-6.7815150888687415E-3</v>
      </c>
    </row>
    <row r="590" spans="1:34">
      <c r="A590" s="6">
        <f>IF(J589/A589&lt;=0.99*$B$10,IF(A589&gt;A588,IF(D$5&gt;0,$A589+($D$7-$D$3)/401,IF(J589/A589&gt;1.01*D$10,A589-($D$7-$D$3)/401,A589)),IF(D$5&lt;0,$A589+($D$7-$D$3)/401,IF(J589/A589&gt;1.01*D$10,A589-($D$7-$D$3)/401,A589))),IF(K589&gt;$B$6,IF(B$10&gt;D$10,IF(J589/A589&gt;1.01*D$10,A589-($D$7-$D$3)/401,A589),A589),IF(MAX(J$58:J589)&lt;0.99*$B$10*(A589^$K$49*(K589-A589))^(1/(1+$K$49))*($K$49^(1/(1+$K$49))),$A589+($D$7-$D$3)/401,IF(J589/A589&gt;1.01*$D$10,$A589-($D$7-$D$3)/401,A589))))</f>
        <v>718.51730049874243</v>
      </c>
      <c r="B590" s="6">
        <f t="shared" si="232"/>
        <v>1255.5519014962274</v>
      </c>
      <c r="C590" s="6">
        <f t="shared" si="248"/>
        <v>0.5664413964698688</v>
      </c>
      <c r="D590" s="6">
        <f t="shared" si="249"/>
        <v>18549.670987452049</v>
      </c>
      <c r="E590" s="33">
        <f t="shared" si="233"/>
        <v>1.7815368058270546E-2</v>
      </c>
      <c r="F590" s="6">
        <f t="shared" si="234"/>
        <v>109273.17914452833</v>
      </c>
      <c r="G590" s="6">
        <f t="shared" si="235"/>
        <v>6256746.2450123867</v>
      </c>
      <c r="H590" s="33">
        <f t="shared" si="250"/>
        <v>4.4545391199329659E-3</v>
      </c>
      <c r="I590" s="33">
        <f t="shared" si="251"/>
        <v>1.2647914691309838E-3</v>
      </c>
      <c r="J590" s="6">
        <f t="shared" si="252"/>
        <v>938.00659442266829</v>
      </c>
      <c r="K590" s="38">
        <f>IF(J590&lt;$B$10*(A589^$K$49*(MAX(K$58:K589)-A589))^(1/(1+$K$49))*($K$49^(1/(1+$K$49))),IF(J590/A590&gt;D$10,IF(MAX(J$58:J589)&lt;0.99*$B$10*(A589^$K$49*(K589-A589))^(1/(1+$K$49))*($K$49^(1/(1+$K$49))),MAX(K$58:K589),((J590/$B$10)^(1+$K$49)/(A590^($K$49)*$K$49))+A590),MAX(K$58:K589)),((J590/$B$10)^(1+$K$49)/(A590^($K$49)*$K$49))+A590)</f>
        <v>1403.4659005044646</v>
      </c>
      <c r="L590" s="33">
        <f>IF(K590&lt;K589,AE589*(MAX(Z$58:Z589)-J589/A589)/(J589/A589/D$10-1)/(1+1*(MAX(Z$58:Z589)-J589/A589)/(J589/A589/D$10-1))+B$3-B$4,AE589*(J590/A590/B$10)/(C$27+J590/A590/B$10))</f>
        <v>5.5478354465276554E-2</v>
      </c>
      <c r="M590" s="45">
        <f t="shared" si="253"/>
        <v>-2.8304887835499976E-2</v>
      </c>
      <c r="N590" s="46">
        <f t="shared" si="254"/>
        <v>1.6046324671879521E-2</v>
      </c>
      <c r="O590" s="37"/>
      <c r="P590" s="37">
        <f t="shared" si="255"/>
        <v>5.2404421126194299E-3</v>
      </c>
      <c r="Q590" s="47">
        <f t="shared" si="236"/>
        <v>-1.2258563163620454E-2</v>
      </c>
      <c r="R590" s="6">
        <f t="shared" si="256"/>
        <v>1.6243589510534706</v>
      </c>
      <c r="S590" s="6">
        <f t="shared" si="237"/>
        <v>1.6080401364814385</v>
      </c>
      <c r="T590" s="6">
        <f t="shared" si="257"/>
        <v>-6.9036437547713618E-3</v>
      </c>
      <c r="U590" s="48">
        <f t="shared" si="258"/>
        <v>0.12646014019445362</v>
      </c>
      <c r="V590" s="6">
        <f t="shared" si="259"/>
        <v>0.12859074312071517</v>
      </c>
      <c r="W590" s="6">
        <f t="shared" si="260"/>
        <v>0.12628952853579137</v>
      </c>
      <c r="X590" s="30">
        <f t="shared" si="238"/>
        <v>1255.5519014962274</v>
      </c>
      <c r="Y590">
        <f t="shared" si="239"/>
        <v>938.00659442266829</v>
      </c>
      <c r="Z590" s="49">
        <f t="shared" si="240"/>
        <v>1.3054753083489741</v>
      </c>
      <c r="AA590" s="46">
        <f t="shared" si="241"/>
        <v>1.6428787762805619</v>
      </c>
      <c r="AB590" s="46">
        <f t="shared" si="242"/>
        <v>-1.851982522709128E-2</v>
      </c>
      <c r="AC590" s="51">
        <f>IF(R$58&gt;=AA$58,B$10,IF(K590&lt;K589,(Z590-D$10)*(1+1.25*(D$10-Z590)/MAX(Z$58:Z590)*B$10)+D$10,B$10))</f>
        <v>1.2966334036386649</v>
      </c>
      <c r="AD590" s="36">
        <f t="shared" si="243"/>
        <v>0.94941659330671557</v>
      </c>
      <c r="AE590" s="50">
        <f t="shared" si="244"/>
        <v>0.21840364658803602</v>
      </c>
      <c r="AF590" s="46">
        <f t="shared" si="245"/>
        <v>0.12628952853579137</v>
      </c>
      <c r="AG590" s="50">
        <f t="shared" si="246"/>
        <v>1255.5519014962274</v>
      </c>
      <c r="AH590" s="6">
        <f t="shared" si="247"/>
        <v>-6.9036437547713618E-3</v>
      </c>
    </row>
    <row r="591" spans="1:34">
      <c r="A591" s="6">
        <f>IF(J590/A590&lt;=0.99*$B$10,IF(A590&gt;A589,IF(D$5&gt;0,$A590+($D$7-$D$3)/401,IF(J590/A590&gt;1.01*D$10,A590-($D$7-$D$3)/401,A590)),IF(D$5&lt;0,$A590+($D$7-$D$3)/401,IF(J590/A590&gt;1.01*D$10,A590-($D$7-$D$3)/401,A590))),IF(K590&gt;$B$6,IF(B$10&gt;D$10,IF(J590/A590&gt;1.01*D$10,A590-($D$7-$D$3)/401,A590),A590),IF(MAX(J$58:J590)&lt;0.99*$B$10*(A590^$K$49*(K590-A590))^(1/(1+$K$49))*($K$49^(1/(1+$K$49))),$A590+($D$7-$D$3)/401,IF(J590/A590&gt;1.01*$D$10,$A590-($D$7-$D$3)/401,A590))))</f>
        <v>717.64448254363026</v>
      </c>
      <c r="B591" s="6">
        <f t="shared" si="232"/>
        <v>1252.9334476308909</v>
      </c>
      <c r="C591" s="6">
        <f t="shared" si="248"/>
        <v>0.56610833447754583</v>
      </c>
      <c r="D591" s="6">
        <f t="shared" si="249"/>
        <v>18495.231768695445</v>
      </c>
      <c r="E591" s="33">
        <f t="shared" si="233"/>
        <v>1.7813130490804463E-2</v>
      </c>
      <c r="F591" s="6">
        <f t="shared" si="234"/>
        <v>109140.35902092431</v>
      </c>
      <c r="G591" s="6">
        <f t="shared" si="235"/>
        <v>6250074.4245635085</v>
      </c>
      <c r="H591" s="33">
        <f t="shared" si="250"/>
        <v>4.4494189178380279E-3</v>
      </c>
      <c r="I591" s="33">
        <f t="shared" si="251"/>
        <v>1.2618911747061192E-3</v>
      </c>
      <c r="J591" s="6">
        <f t="shared" si="252"/>
        <v>936.32809214033921</v>
      </c>
      <c r="K591" s="38">
        <f>IF(J591&lt;$B$10*(A590^$K$49*(MAX(K$58:K590)-A590))^(1/(1+$K$49))*($K$49^(1/(1+$K$49))),IF(J591/A591&gt;D$10,IF(MAX(J$58:J590)&lt;0.99*$B$10*(A590^$K$49*(K590-A590))^(1/(1+$K$49))*($K$49^(1/(1+$K$49))),MAX(K$58:K590),((J591/$B$10)^(1+$K$49)/(A591^($K$49)*$K$49))+A591),MAX(K$58:K590)),((J591/$B$10)^(1+$K$49)/(A591^($K$49)*$K$49))+A591)</f>
        <v>1400.9740068025881</v>
      </c>
      <c r="L591" s="33">
        <f>IF(K591&lt;K590,AE590*(MAX(Z$58:Z590)-J590/A590)/(J590/A590/D$10-1)/(1+1*(MAX(Z$58:Z590)-J590/A590)/(J590/A590/D$10-1))+B$3-B$4,AE590*(J591/A591/B$10)/(C$27+J591/A591/B$10))</f>
        <v>5.7348285653779758E-2</v>
      </c>
      <c r="M591" s="45">
        <f t="shared" si="253"/>
        <v>-2.840680182656944E-2</v>
      </c>
      <c r="N591" s="46">
        <f t="shared" si="254"/>
        <v>1.6027842767930008E-2</v>
      </c>
      <c r="O591" s="37"/>
      <c r="P591" s="37">
        <f t="shared" si="255"/>
        <v>5.2331491908991778E-3</v>
      </c>
      <c r="Q591" s="47">
        <f t="shared" si="236"/>
        <v>-1.2378959058639432E-2</v>
      </c>
      <c r="R591" s="6">
        <f t="shared" si="256"/>
        <v>1.6245663635258905</v>
      </c>
      <c r="S591" s="6">
        <f t="shared" si="237"/>
        <v>1.6082421278324479</v>
      </c>
      <c r="T591" s="6">
        <f t="shared" si="257"/>
        <v>-7.029257131220646E-3</v>
      </c>
      <c r="U591" s="48">
        <f t="shared" si="258"/>
        <v>0.12859553824484687</v>
      </c>
      <c r="V591" s="6">
        <f t="shared" si="259"/>
        <v>0.13068301761526702</v>
      </c>
      <c r="W591" s="6">
        <f t="shared" si="260"/>
        <v>0.12833993190486012</v>
      </c>
      <c r="X591" s="30">
        <f t="shared" si="238"/>
        <v>1252.9334476308909</v>
      </c>
      <c r="Y591">
        <f t="shared" si="239"/>
        <v>936.32809214033921</v>
      </c>
      <c r="Z591" s="49">
        <f t="shared" si="240"/>
        <v>1.3047241564814982</v>
      </c>
      <c r="AA591" s="46">
        <f t="shared" si="241"/>
        <v>1.6429115257335907</v>
      </c>
      <c r="AB591" s="46">
        <f t="shared" si="242"/>
        <v>-1.8345162207700216E-2</v>
      </c>
      <c r="AC591" s="51">
        <f>IF(R$58&gt;=AA$58,B$10,IF(K591&lt;K590,(Z591-D$10)*(1+1.25*(D$10-Z591)/MAX(Z$58:Z591)*B$10)+D$10,B$10))</f>
        <v>1.2960402416690793</v>
      </c>
      <c r="AD591" s="36">
        <f t="shared" si="243"/>
        <v>0.94994431983099603</v>
      </c>
      <c r="AE591" s="50">
        <f t="shared" si="244"/>
        <v>0.21866883099235479</v>
      </c>
      <c r="AF591" s="46">
        <f t="shared" si="245"/>
        <v>0.12833993190486012</v>
      </c>
      <c r="AG591" s="50">
        <f t="shared" si="246"/>
        <v>1252.9334476308909</v>
      </c>
      <c r="AH591" s="6">
        <f t="shared" si="247"/>
        <v>-7.029257131220646E-3</v>
      </c>
    </row>
    <row r="592" spans="1:34">
      <c r="A592" s="6">
        <f>IF(J591/A591&lt;=0.99*$B$10,IF(A591&gt;A590,IF(D$5&gt;0,$A591+($D$7-$D$3)/401,IF(J591/A591&gt;1.01*D$10,A591-($D$7-$D$3)/401,A591)),IF(D$5&lt;0,$A591+($D$7-$D$3)/401,IF(J591/A591&gt;1.01*D$10,A591-($D$7-$D$3)/401,A591))),IF(K591&gt;$B$6,IF(B$10&gt;D$10,IF(J591/A591&gt;1.01*D$10,A591-($D$7-$D$3)/401,A591),A591),IF(MAX(J$58:J591)&lt;0.99*$B$10*(A591^$K$49*(K591-A591))^(1/(1+$K$49))*($K$49^(1/(1+$K$49))),$A591+($D$7-$D$3)/401,IF(J591/A591&gt;1.01*$D$10,$A591-($D$7-$D$3)/401,A591))))</f>
        <v>716.77166458851809</v>
      </c>
      <c r="B592" s="6">
        <f t="shared" si="232"/>
        <v>1250.3149937655544</v>
      </c>
      <c r="C592" s="6">
        <f t="shared" si="248"/>
        <v>0.56577410669073991</v>
      </c>
      <c r="D592" s="6">
        <f t="shared" si="249"/>
        <v>18440.805137523061</v>
      </c>
      <c r="E592" s="33">
        <f t="shared" si="233"/>
        <v>1.7810831137571308E-2</v>
      </c>
      <c r="F592" s="6">
        <f t="shared" si="234"/>
        <v>109007.53889732028</v>
      </c>
      <c r="G592" s="6">
        <f t="shared" si="235"/>
        <v>6243402.6041146331</v>
      </c>
      <c r="H592" s="33">
        <f t="shared" si="250"/>
        <v>4.4442914202896481E-3</v>
      </c>
      <c r="I592" s="33">
        <f t="shared" si="251"/>
        <v>1.2589884556089683E-3</v>
      </c>
      <c r="J592" s="6">
        <f t="shared" si="252"/>
        <v>934.64924137041191</v>
      </c>
      <c r="K592" s="38">
        <f>IF(J592&lt;$B$10*(A591^$K$49*(MAX(K$58:K591)-A591))^(1/(1+$K$49))*($K$49^(1/(1+$K$49))),IF(J592/A592&gt;D$10,IF(MAX(J$58:J591)&lt;0.99*$B$10*(A591^$K$49*(K591-A591))^(1/(1+$K$49))*($K$49^(1/(1+$K$49))),MAX(K$58:K591),((J592/$B$10)^(1+$K$49)/(A592^($K$49)*$K$49))+A592),MAX(K$58:K591)),((J592/$B$10)^(1+$K$49)/(A592^($K$49)*$K$49))+A592)</f>
        <v>1398.4820588262926</v>
      </c>
      <c r="L592" s="33">
        <f>IF(K592&lt;K591,AE591*(MAX(Z$58:Z591)-J591/A591)/(J591/A591/D$10-1)/(1+1*(MAX(Z$58:Z591)-J591/A591)/(J591/A591/D$10-1))+B$3-B$4,AE591*(J592/A592/B$10)/(C$27+J592/A592/B$10))</f>
        <v>5.9211269560908698E-2</v>
      </c>
      <c r="M592" s="45">
        <f t="shared" si="253"/>
        <v>-2.8512216164138654E-2</v>
      </c>
      <c r="N592" s="46">
        <f t="shared" si="254"/>
        <v>1.6009327557584923E-2</v>
      </c>
      <c r="O592" s="37"/>
      <c r="P592" s="37">
        <f t="shared" si="255"/>
        <v>5.2258473939399853E-3</v>
      </c>
      <c r="Q592" s="47">
        <f t="shared" si="236"/>
        <v>-1.2502888606553731E-2</v>
      </c>
      <c r="R592" s="6">
        <f t="shared" si="256"/>
        <v>1.6247795575546122</v>
      </c>
      <c r="S592" s="6">
        <f t="shared" si="237"/>
        <v>1.6084497496277346</v>
      </c>
      <c r="T592" s="6">
        <f t="shared" si="257"/>
        <v>-7.1583557238352347E-3</v>
      </c>
      <c r="U592" s="48">
        <f t="shared" si="258"/>
        <v>0.13077405728071134</v>
      </c>
      <c r="V592" s="6">
        <f t="shared" si="259"/>
        <v>0.13281764253998943</v>
      </c>
      <c r="W592" s="6">
        <f t="shared" si="260"/>
        <v>0.13043152396537769</v>
      </c>
      <c r="X592" s="30">
        <f t="shared" si="238"/>
        <v>1250.3149937655544</v>
      </c>
      <c r="Y592">
        <f t="shared" si="239"/>
        <v>934.64924137041191</v>
      </c>
      <c r="Z592" s="49">
        <f t="shared" si="240"/>
        <v>1.3039706890575429</v>
      </c>
      <c r="AA592" s="46">
        <f t="shared" si="241"/>
        <v>1.6429443156956309</v>
      </c>
      <c r="AB592" s="46">
        <f t="shared" si="242"/>
        <v>-1.81647581410187E-2</v>
      </c>
      <c r="AC592" s="51">
        <f>IF(R$58&gt;=AA$58,B$10,IF(K592&lt;K591,(Z592-D$10)*(1+1.25*(D$10-Z592)/MAX(Z$58:Z592)*B$10)+D$10,B$10))</f>
        <v>1.295443820322336</v>
      </c>
      <c r="AD592" s="36">
        <f t="shared" si="243"/>
        <v>0.95047396349760827</v>
      </c>
      <c r="AE592" s="50">
        <f t="shared" si="244"/>
        <v>0.21887792549574323</v>
      </c>
      <c r="AF592" s="46">
        <f t="shared" si="245"/>
        <v>0.13043152396537769</v>
      </c>
      <c r="AG592" s="50">
        <f t="shared" si="246"/>
        <v>1250.3149937655544</v>
      </c>
      <c r="AH592" s="6">
        <f t="shared" si="247"/>
        <v>-7.1583557238352347E-3</v>
      </c>
    </row>
    <row r="593" spans="1:34">
      <c r="A593" s="6">
        <f>IF(J592/A592&lt;=0.99*$B$10,IF(A592&gt;A591,IF(D$5&gt;0,$A592+($D$7-$D$3)/401,IF(J592/A592&gt;1.01*D$10,A592-($D$7-$D$3)/401,A592)),IF(D$5&lt;0,$A592+($D$7-$D$3)/401,IF(J592/A592&gt;1.01*D$10,A592-($D$7-$D$3)/401,A592))),IF(K592&gt;$B$6,IF(B$10&gt;D$10,IF(J592/A592&gt;1.01*D$10,A592-($D$7-$D$3)/401,A592),A592),IF(MAX(J$58:J592)&lt;0.99*$B$10*(A592^$K$49*(K592-A592))^(1/(1+$K$49))*($K$49^(1/(1+$K$49))),$A592+($D$7-$D$3)/401,IF(J592/A592&gt;1.01*$D$10,$A592-($D$7-$D$3)/401,A592))))</f>
        <v>715.89884663340592</v>
      </c>
      <c r="B593" s="6">
        <f t="shared" si="232"/>
        <v>1247.6965399002179</v>
      </c>
      <c r="C593" s="6">
        <f t="shared" si="248"/>
        <v>0.5654387060719227</v>
      </c>
      <c r="D593" s="6">
        <f t="shared" si="249"/>
        <v>18386.39109785304</v>
      </c>
      <c r="E593" s="33">
        <f t="shared" si="233"/>
        <v>1.7808470067968443E-2</v>
      </c>
      <c r="F593" s="6">
        <f t="shared" si="234"/>
        <v>108874.71877371626</v>
      </c>
      <c r="G593" s="6">
        <f t="shared" si="235"/>
        <v>6236730.7836657548</v>
      </c>
      <c r="H593" s="33">
        <f t="shared" si="250"/>
        <v>4.4391565993284268E-3</v>
      </c>
      <c r="I593" s="33">
        <f t="shared" si="251"/>
        <v>1.2560833068666164E-3</v>
      </c>
      <c r="J593" s="6">
        <f t="shared" si="252"/>
        <v>932.97003878342855</v>
      </c>
      <c r="K593" s="38">
        <f>IF(J593&lt;$B$10*(A592^$K$49*(MAX(K$58:K592)-A592))^(1/(1+$K$49))*($K$49^(1/(1+$K$49))),IF(J593/A593&gt;D$10,IF(MAX(J$58:J592)&lt;0.99*$B$10*(A592^$K$49*(K592-A592))^(1/(1+$K$49))*($K$49^(1/(1+$K$49))),MAX(K$58:K592),((J593/$B$10)^(1+$K$49)/(A593^($K$49)*$K$49))+A593),MAX(K$58:K592)),((J593/$B$10)^(1+$K$49)/(A593^($K$49)*$K$49))+A593)</f>
        <v>1395.9900542657551</v>
      </c>
      <c r="L593" s="33">
        <f>IF(K593&lt;K592,AE592*(MAX(Z$58:Z592)-J592/A592)/(J592/A592/D$10-1)/(1+1*(MAX(Z$58:Z592)-J592/A592)/(J592/A592/D$10-1))+B$3-B$4,AE592*(J593/A593/B$10)/(C$27+J593/A593/B$10))</f>
        <v>6.1065565274490648E-2</v>
      </c>
      <c r="M593" s="45">
        <f t="shared" si="253"/>
        <v>-2.8621128088106611E-2</v>
      </c>
      <c r="N593" s="46">
        <f t="shared" si="254"/>
        <v>1.599077890411426E-2</v>
      </c>
      <c r="O593" s="37"/>
      <c r="P593" s="37">
        <f t="shared" si="255"/>
        <v>5.2185367001138013E-3</v>
      </c>
      <c r="Q593" s="47">
        <f t="shared" si="236"/>
        <v>-1.2630349183992352E-2</v>
      </c>
      <c r="R593" s="6">
        <f t="shared" si="256"/>
        <v>1.624998531161109</v>
      </c>
      <c r="S593" s="6">
        <f t="shared" si="237"/>
        <v>1.608662999940484</v>
      </c>
      <c r="T593" s="6">
        <f t="shared" si="257"/>
        <v>-7.29093699521085E-3</v>
      </c>
      <c r="U593" s="48">
        <f t="shared" si="258"/>
        <v>0.132997078636859</v>
      </c>
      <c r="V593" s="6">
        <f t="shared" si="259"/>
        <v>0.13499597492950166</v>
      </c>
      <c r="W593" s="6">
        <f t="shared" si="260"/>
        <v>0.1325656625977647</v>
      </c>
      <c r="X593" s="30">
        <f t="shared" si="238"/>
        <v>1247.6965399002179</v>
      </c>
      <c r="Y593">
        <f t="shared" si="239"/>
        <v>932.97003878342855</v>
      </c>
      <c r="Z593" s="49">
        <f t="shared" si="240"/>
        <v>1.3032148929570484</v>
      </c>
      <c r="AA593" s="46">
        <f t="shared" si="241"/>
        <v>1.6429771462662102</v>
      </c>
      <c r="AB593" s="46">
        <f t="shared" si="242"/>
        <v>-1.7978615105101126E-2</v>
      </c>
      <c r="AC593" s="51">
        <f>IF(R$58&gt;=AA$58,B$10,IF(K593&lt;K592,(Z593-D$10)*(1+1.25*(D$10-Z593)/MAX(Z$58:Z593)*B$10)+D$10,B$10))</f>
        <v>1.2948441159633086</v>
      </c>
      <c r="AD593" s="36">
        <f t="shared" si="243"/>
        <v>0.95100553619190076</v>
      </c>
      <c r="AE593" s="50">
        <f t="shared" si="244"/>
        <v>0.21902917886226625</v>
      </c>
      <c r="AF593" s="46">
        <f t="shared" si="245"/>
        <v>0.1325656625977647</v>
      </c>
      <c r="AG593" s="50">
        <f t="shared" si="246"/>
        <v>1247.6965399002179</v>
      </c>
      <c r="AH593" s="6">
        <f t="shared" si="247"/>
        <v>-7.29093699521085E-3</v>
      </c>
    </row>
    <row r="594" spans="1:34">
      <c r="A594" s="6">
        <f>IF(J593/A593&lt;=0.99*$B$10,IF(A593&gt;A592,IF(D$5&gt;0,$A593+($D$7-$D$3)/401,IF(J593/A593&gt;1.01*D$10,A593-($D$7-$D$3)/401,A593)),IF(D$5&lt;0,$A593+($D$7-$D$3)/401,IF(J593/A593&gt;1.01*D$10,A593-($D$7-$D$3)/401,A593))),IF(K593&gt;$B$6,IF(B$10&gt;D$10,IF(J593/A593&gt;1.01*D$10,A593-($D$7-$D$3)/401,A593),A593),IF(MAX(J$58:J593)&lt;0.99*$B$10*(A593^$K$49*(K593-A593))^(1/(1+$K$49))*($K$49^(1/(1+$K$49))),$A593+($D$7-$D$3)/401,IF(J593/A593&gt;1.01*$D$10,$A593-($D$7-$D$3)/401,A593))))</f>
        <v>715.02602867829376</v>
      </c>
      <c r="B594" s="6">
        <f t="shared" si="232"/>
        <v>1245.0780860348814</v>
      </c>
      <c r="C594" s="6">
        <f t="shared" si="248"/>
        <v>0.5651021255260843</v>
      </c>
      <c r="D594" s="6">
        <f t="shared" si="249"/>
        <v>18331.989654295481</v>
      </c>
      <c r="E594" s="33">
        <f t="shared" si="233"/>
        <v>1.7806047408559695E-2</v>
      </c>
      <c r="F594" s="6">
        <f t="shared" si="234"/>
        <v>108741.89865011223</v>
      </c>
      <c r="G594" s="6">
        <f t="shared" si="235"/>
        <v>6230058.9632168775</v>
      </c>
      <c r="H594" s="33">
        <f t="shared" si="250"/>
        <v>4.4340144268732668E-3</v>
      </c>
      <c r="I594" s="33">
        <f t="shared" si="251"/>
        <v>1.253175723527172E-3</v>
      </c>
      <c r="J594" s="6">
        <f t="shared" si="252"/>
        <v>931.29048104360402</v>
      </c>
      <c r="K594" s="38">
        <f>IF(J594&lt;$B$10*(A593^$K$49*(MAX(K$58:K593)-A593))^(1/(1+$K$49))*($K$49^(1/(1+$K$49))),IF(J594/A594&gt;D$10,IF(MAX(J$58:J593)&lt;0.99*$B$10*(A593^$K$49*(K593-A593))^(1/(1+$K$49))*($K$49^(1/(1+$K$49))),MAX(K$58:K593),((J594/$B$10)^(1+$K$49)/(A594^($K$49)*$K$49))+A594),MAX(K$58:K593)),((J594/$B$10)^(1+$K$49)/(A594^($K$49)*$K$49))+A594)</f>
        <v>1393.4979908262217</v>
      </c>
      <c r="L594" s="33">
        <f>IF(K594&lt;K593,AE593*(MAX(Z$58:Z593)-J593/A593)/(J593/A593/D$10-1)/(1+1*(MAX(Z$58:Z593)-J593/A593)/(J593/A593/D$10-1))+B$3-B$4,AE593*(J594/A594/B$10)/(C$27+J594/A594/B$10))</f>
        <v>6.2909368778235331E-2</v>
      </c>
      <c r="M594" s="45">
        <f t="shared" si="253"/>
        <v>-2.8733531608324026E-2</v>
      </c>
      <c r="N594" s="46">
        <f t="shared" si="254"/>
        <v>1.5972196670132832E-2</v>
      </c>
      <c r="O594" s="37"/>
      <c r="P594" s="37">
        <f t="shared" si="255"/>
        <v>5.2112170877134196E-3</v>
      </c>
      <c r="Q594" s="47">
        <f t="shared" si="236"/>
        <v>-1.2761334938191194E-2</v>
      </c>
      <c r="R594" s="6">
        <f t="shared" si="256"/>
        <v>1.6252232771786845</v>
      </c>
      <c r="S594" s="6">
        <f t="shared" si="237"/>
        <v>1.6088818717913156</v>
      </c>
      <c r="T594" s="6">
        <f t="shared" si="257"/>
        <v>-7.4269952316716121E-3</v>
      </c>
      <c r="U594" s="48">
        <f t="shared" si="258"/>
        <v>0.13526604402484874</v>
      </c>
      <c r="V594" s="6">
        <f t="shared" si="259"/>
        <v>0.13721943113745233</v>
      </c>
      <c r="W594" s="6">
        <f t="shared" si="260"/>
        <v>0.13474376606022845</v>
      </c>
      <c r="X594" s="30">
        <f t="shared" si="238"/>
        <v>1245.0780860348814</v>
      </c>
      <c r="Y594">
        <f t="shared" si="239"/>
        <v>931.29048104360402</v>
      </c>
      <c r="Z594" s="49">
        <f t="shared" si="240"/>
        <v>1.3024567549870447</v>
      </c>
      <c r="AA594" s="46">
        <f t="shared" si="241"/>
        <v>1.6430100175452214</v>
      </c>
      <c r="AB594" s="46">
        <f t="shared" si="242"/>
        <v>-1.7786740366536824E-2</v>
      </c>
      <c r="AC594" s="51">
        <f>IF(R$58&gt;=AA$58,B$10,IF(K594&lt;K593,(Z594-D$10)*(1+1.25*(D$10-Z594)/MAX(Z$58:Z594)*B$10)+D$10,B$10))</f>
        <v>1.294241104757776</v>
      </c>
      <c r="AD594" s="36">
        <f t="shared" si="243"/>
        <v>0.95153904987804538</v>
      </c>
      <c r="AE594" s="50">
        <f t="shared" si="244"/>
        <v>0.21912081449023002</v>
      </c>
      <c r="AF594" s="46">
        <f t="shared" si="245"/>
        <v>0.13474376606022845</v>
      </c>
      <c r="AG594" s="50">
        <f t="shared" si="246"/>
        <v>1245.0780860348814</v>
      </c>
      <c r="AH594" s="6">
        <f t="shared" si="247"/>
        <v>-7.4269952316716121E-3</v>
      </c>
    </row>
    <row r="595" spans="1:34">
      <c r="A595" s="6">
        <f>IF(J594/A594&lt;=0.99*$B$10,IF(A594&gt;A593,IF(D$5&gt;0,$A594+($D$7-$D$3)/401,IF(J594/A594&gt;1.01*D$10,A594-($D$7-$D$3)/401,A594)),IF(D$5&lt;0,$A594+($D$7-$D$3)/401,IF(J594/A594&gt;1.01*D$10,A594-($D$7-$D$3)/401,A594))),IF(K594&gt;$B$6,IF(B$10&gt;D$10,IF(J594/A594&gt;1.01*D$10,A594-($D$7-$D$3)/401,A594),A594),IF(MAX(J$58:J594)&lt;0.99*$B$10*(A594^$K$49*(K594-A594))^(1/(1+$K$49))*($K$49^(1/(1+$K$49))),$A594+($D$7-$D$3)/401,IF(J594/A594&gt;1.01*$D$10,$A594-($D$7-$D$3)/401,A594))))</f>
        <v>714.15321072318159</v>
      </c>
      <c r="B595" s="6">
        <f t="shared" si="232"/>
        <v>1242.4596321695449</v>
      </c>
      <c r="C595" s="6">
        <f t="shared" si="248"/>
        <v>0.56476435790016299</v>
      </c>
      <c r="D595" s="6">
        <f t="shared" si="249"/>
        <v>18277.600812220269</v>
      </c>
      <c r="E595" s="33">
        <f t="shared" si="233"/>
        <v>1.780356334545732E-2</v>
      </c>
      <c r="F595" s="6">
        <f t="shared" si="234"/>
        <v>108609.07852650821</v>
      </c>
      <c r="G595" s="6">
        <f t="shared" si="235"/>
        <v>6223387.1427680003</v>
      </c>
      <c r="H595" s="33">
        <f t="shared" si="250"/>
        <v>4.4288648747264287E-3</v>
      </c>
      <c r="I595" s="33">
        <f t="shared" si="251"/>
        <v>1.2502657006634864E-3</v>
      </c>
      <c r="J595" s="6">
        <f t="shared" si="252"/>
        <v>929.61056481066919</v>
      </c>
      <c r="K595" s="38">
        <f>IF(J595&lt;$B$10*(A594^$K$49*(MAX(K$58:K594)-A594))^(1/(1+$K$49))*($K$49^(1/(1+$K$49))),IF(J595/A595&gt;D$10,IF(MAX(J$58:J594)&lt;0.99*$B$10*(A594^$K$49*(K594-A594))^(1/(1+$K$49))*($K$49^(1/(1+$K$49))),MAX(K$58:K594),((J595/$B$10)^(1+$K$49)/(A595^($K$49)*$K$49))+A595),MAX(K$58:K594)),((J595/$B$10)^(1+$K$49)/(A595^($K$49)*$K$49))+A595)</f>
        <v>1391.0058662308852</v>
      </c>
      <c r="L595" s="33">
        <f>IF(K595&lt;K594,AE594*(MAX(Z$58:Z594)-J594/A594)/(J594/A594/D$10-1)/(1+1*(MAX(Z$58:Z594)-J594/A594)/(J594/A594/D$10-1))+B$3-B$4,AE594*(J595/A595/B$10)/(C$27+J595/A595/B$10))</f>
        <v>6.4740812003808476E-2</v>
      </c>
      <c r="M595" s="45">
        <f t="shared" si="253"/>
        <v>-2.8849417366217905E-2</v>
      </c>
      <c r="N595" s="46">
        <f t="shared" si="254"/>
        <v>1.5953580717617048E-2</v>
      </c>
      <c r="O595" s="37"/>
      <c r="P595" s="37">
        <f t="shared" si="255"/>
        <v>5.2038885349520933E-3</v>
      </c>
      <c r="Q595" s="47">
        <f t="shared" si="236"/>
        <v>-1.2895836648600858E-2</v>
      </c>
      <c r="R595" s="6">
        <f t="shared" si="256"/>
        <v>1.6254537830237985</v>
      </c>
      <c r="S595" s="6">
        <f t="shared" si="237"/>
        <v>1.6091063529255836</v>
      </c>
      <c r="T595" s="6">
        <f t="shared" si="257"/>
        <v>-7.5665214070881138E-3</v>
      </c>
      <c r="U595" s="48">
        <f t="shared" si="258"/>
        <v>0.13758245888167508</v>
      </c>
      <c r="V595" s="6">
        <f t="shared" si="259"/>
        <v>0.13948949012653789</v>
      </c>
      <c r="W595" s="6">
        <f t="shared" si="260"/>
        <v>0.13696731632417519</v>
      </c>
      <c r="X595" s="30">
        <f t="shared" si="238"/>
        <v>1242.4596321695449</v>
      </c>
      <c r="Y595">
        <f t="shared" si="239"/>
        <v>929.61056481066919</v>
      </c>
      <c r="Z595" s="49">
        <f t="shared" si="240"/>
        <v>1.301696261883786</v>
      </c>
      <c r="AA595" s="46">
        <f t="shared" si="241"/>
        <v>1.6430429296329252</v>
      </c>
      <c r="AB595" s="46">
        <f t="shared" si="242"/>
        <v>-1.7589146609126693E-2</v>
      </c>
      <c r="AC595" s="51">
        <f>IF(R$58&gt;=AA$58,B$10,IF(K595&lt;K594,(Z595-D$10)*(1+1.25*(D$10-Z595)/MAX(Z$58:Z595)*B$10)+D$10,B$10))</f>
        <v>1.293634762672651</v>
      </c>
      <c r="AD595" s="36">
        <f t="shared" si="243"/>
        <v>0.95207451659780151</v>
      </c>
      <c r="AE595" s="50">
        <f t="shared" si="244"/>
        <v>0.21915103104124106</v>
      </c>
      <c r="AF595" s="46">
        <f t="shared" si="245"/>
        <v>0.13696731632417519</v>
      </c>
      <c r="AG595" s="50">
        <f t="shared" si="246"/>
        <v>1242.4596321695449</v>
      </c>
      <c r="AH595" s="6">
        <f t="shared" si="247"/>
        <v>-7.5665214070881138E-3</v>
      </c>
    </row>
    <row r="596" spans="1:34">
      <c r="A596" s="6">
        <f>IF(J595/A595&lt;=0.99*$B$10,IF(A595&gt;A594,IF(D$5&gt;0,$A595+($D$7-$D$3)/401,IF(J595/A595&gt;1.01*D$10,A595-($D$7-$D$3)/401,A595)),IF(D$5&lt;0,$A595+($D$7-$D$3)/401,IF(J595/A595&gt;1.01*D$10,A595-($D$7-$D$3)/401,A595))),IF(K595&gt;$B$6,IF(B$10&gt;D$10,IF(J595/A595&gt;1.01*D$10,A595-($D$7-$D$3)/401,A595),A595),IF(MAX(J$58:J595)&lt;0.99*$B$10*(A595^$K$49*(K595-A595))^(1/(1+$K$49))*($K$49^(1/(1+$K$49))),$A595+($D$7-$D$3)/401,IF(J595/A595&gt;1.01*$D$10,$A595-($D$7-$D$3)/401,A595))))</f>
        <v>713.28039276806942</v>
      </c>
      <c r="B596" s="6">
        <f t="shared" si="232"/>
        <v>1239.8411783042084</v>
      </c>
      <c r="C596" s="6">
        <f t="shared" si="248"/>
        <v>0.56442539598246877</v>
      </c>
      <c r="D596" s="6">
        <f t="shared" si="249"/>
        <v>18223.224577827488</v>
      </c>
      <c r="E596" s="33">
        <f t="shared" si="233"/>
        <v>1.7801018126750206E-2</v>
      </c>
      <c r="F596" s="6">
        <f t="shared" si="234"/>
        <v>108476.25840290418</v>
      </c>
      <c r="G596" s="6">
        <f t="shared" si="235"/>
        <v>6216715.322319123</v>
      </c>
      <c r="H596" s="33">
        <f t="shared" si="250"/>
        <v>4.4237079145788647E-3</v>
      </c>
      <c r="I596" s="33">
        <f t="shared" si="251"/>
        <v>1.2473532333770307E-3</v>
      </c>
      <c r="J596" s="6">
        <f t="shared" si="252"/>
        <v>927.93028674179459</v>
      </c>
      <c r="K596" s="38">
        <f>IF(J596&lt;$B$10*(A595^$K$49*(MAX(K$58:K595)-A595))^(1/(1+$K$49))*($K$49^(1/(1+$K$49))),IF(J596/A596&gt;D$10,IF(MAX(J$58:J595)&lt;0.99*$B$10*(A595^$K$49*(K595-A595))^(1/(1+$K$49))*($K$49^(1/(1+$K$49))),MAX(K$58:K595),((J596/$B$10)^(1+$K$49)/(A596^($K$49)*$K$49))+A596),MAX(K$58:K595)),((J596/$B$10)^(1+$K$49)/(A596^($K$49)*$K$49))+A596)</f>
        <v>1388.5136782238719</v>
      </c>
      <c r="L596" s="33">
        <f>IF(K596&lt;K595,AE595*(MAX(Z$58:Z595)-J595/A595)/(J595/A595/D$10-1)/(1+1*(MAX(Z$58:Z595)-J595/A595)/(J595/A595/D$10-1))+B$3-B$4,AE595*(J596/A596/B$10)/(C$27+J596/A596/B$10))</f>
        <v>6.6557961929178983E-2</v>
      </c>
      <c r="M596" s="45">
        <f t="shared" si="253"/>
        <v>-2.8968772493489503E-2</v>
      </c>
      <c r="N596" s="46">
        <f t="shared" si="254"/>
        <v>1.5934930907922674E-2</v>
      </c>
      <c r="O596" s="37"/>
      <c r="P596" s="37">
        <f t="shared" si="255"/>
        <v>5.1965510199631446E-3</v>
      </c>
      <c r="Q596" s="47">
        <f t="shared" si="236"/>
        <v>-1.3033841585566829E-2</v>
      </c>
      <c r="R596" s="6">
        <f t="shared" si="256"/>
        <v>1.6256900304621626</v>
      </c>
      <c r="S596" s="6">
        <f t="shared" si="237"/>
        <v>1.6093364255855878</v>
      </c>
      <c r="T596" s="6">
        <f t="shared" si="257"/>
        <v>-7.7095030438120524E-3</v>
      </c>
      <c r="U596" s="48">
        <f t="shared" si="258"/>
        <v>0.13994789594418885</v>
      </c>
      <c r="V596" s="6">
        <f t="shared" si="259"/>
        <v>0.14180769698029277</v>
      </c>
      <c r="W596" s="6">
        <f t="shared" si="260"/>
        <v>0.13923786263235544</v>
      </c>
      <c r="X596" s="30">
        <f t="shared" si="238"/>
        <v>1239.8411783042084</v>
      </c>
      <c r="Y596">
        <f t="shared" si="239"/>
        <v>927.93028674179459</v>
      </c>
      <c r="Z596" s="49">
        <f t="shared" si="240"/>
        <v>1.3009334003150159</v>
      </c>
      <c r="AA596" s="46">
        <f t="shared" si="241"/>
        <v>1.643075882629953</v>
      </c>
      <c r="AB596" s="46">
        <f t="shared" si="242"/>
        <v>-1.7385852167790317E-2</v>
      </c>
      <c r="AC596" s="51">
        <f>IF(R$58&gt;=AA$58,B$10,IF(K596&lt;K595,(Z596-D$10)*(1+1.25*(D$10-Z596)/MAX(Z$58:Z596)*B$10)+D$10,B$10))</f>
        <v>1.2930250654763311</v>
      </c>
      <c r="AD596" s="36">
        <f t="shared" si="243"/>
        <v>0.95261194846918862</v>
      </c>
      <c r="AE596" s="50">
        <f t="shared" si="244"/>
        <v>0.21911800315144869</v>
      </c>
      <c r="AF596" s="46">
        <f t="shared" si="245"/>
        <v>0.13923786263235544</v>
      </c>
      <c r="AG596" s="50">
        <f t="shared" si="246"/>
        <v>1239.8411783042084</v>
      </c>
      <c r="AH596" s="6">
        <f t="shared" si="247"/>
        <v>-7.7095030438120524E-3</v>
      </c>
    </row>
    <row r="597" spans="1:34">
      <c r="A597" s="6">
        <f>IF(J596/A596&lt;=0.99*$B$10,IF(A596&gt;A595,IF(D$5&gt;0,$A596+($D$7-$D$3)/401,IF(J596/A596&gt;1.01*D$10,A596-($D$7-$D$3)/401,A596)),IF(D$5&lt;0,$A596+($D$7-$D$3)/401,IF(J596/A596&gt;1.01*D$10,A596-($D$7-$D$3)/401,A596))),IF(K596&gt;$B$6,IF(B$10&gt;D$10,IF(J596/A596&gt;1.01*D$10,A596-($D$7-$D$3)/401,A596),A596),IF(MAX(J$58:J596)&lt;0.99*$B$10*(A596^$K$49*(K596-A596))^(1/(1+$K$49))*($K$49^(1/(1+$K$49))),$A596+($D$7-$D$3)/401,IF(J596/A596&gt;1.01*$D$10,$A596-($D$7-$D$3)/401,A596))))</f>
        <v>712.40757481295725</v>
      </c>
      <c r="B597" s="6">
        <f t="shared" si="232"/>
        <v>1237.2227244388719</v>
      </c>
      <c r="C597" s="6">
        <f t="shared" si="248"/>
        <v>0.56408523250209941</v>
      </c>
      <c r="D597" s="6">
        <f t="shared" si="249"/>
        <v>18168.860958220357</v>
      </c>
      <c r="E597" s="33">
        <f t="shared" si="233"/>
        <v>1.7798412064977176E-2</v>
      </c>
      <c r="F597" s="6">
        <f t="shared" si="234"/>
        <v>108343.43827930016</v>
      </c>
      <c r="G597" s="6">
        <f t="shared" si="235"/>
        <v>6210043.5018702457</v>
      </c>
      <c r="H597" s="33">
        <f t="shared" si="250"/>
        <v>4.4185435180158312E-3</v>
      </c>
      <c r="I597" s="33">
        <f t="shared" si="251"/>
        <v>1.24443831680193E-3</v>
      </c>
      <c r="J597" s="6">
        <f t="shared" si="252"/>
        <v>926.24964349359448</v>
      </c>
      <c r="K597" s="38">
        <f>IF(J597&lt;$B$10*(A596^$K$49*(MAX(K$58:K596)-A596))^(1/(1+$K$49))*($K$49^(1/(1+$K$49))),IF(J597/A597&gt;D$10,IF(MAX(J$58:J596)&lt;0.99*$B$10*(A596^$K$49*(K596-A596))^(1/(1+$K$49))*($K$49^(1/(1+$K$49))),MAX(K$58:K596),((J597/$B$10)^(1+$K$49)/(A597^($K$49)*$K$49))+A597),MAX(K$58:K596)),((J597/$B$10)^(1+$K$49)/(A597^($K$49)*$K$49))+A597)</f>
        <v>1386.0214245733378</v>
      </c>
      <c r="L597" s="33">
        <f>IF(K597&lt;K596,AE596*(MAX(Z$58:Z596)-J596/A596)/(J596/A596/D$10-1)/(1+1*(MAX(Z$58:Z596)-J596/A596)/(J596/A596/D$10-1))+B$3-B$4,AE596*(J597/A597/B$10)/(C$27+J597/A597/B$10))</f>
        <v>6.8358819729108775E-2</v>
      </c>
      <c r="M597" s="45">
        <f t="shared" si="253"/>
        <v>-2.9091580467945705E-2</v>
      </c>
      <c r="N597" s="46">
        <f t="shared" si="254"/>
        <v>1.5916247101803643E-2</v>
      </c>
      <c r="O597" s="37"/>
      <c r="P597" s="37">
        <f t="shared" si="255"/>
        <v>5.1892045207995747E-3</v>
      </c>
      <c r="Q597" s="47">
        <f t="shared" si="236"/>
        <v>-1.3175333366142062E-2</v>
      </c>
      <c r="R597" s="6">
        <f t="shared" si="256"/>
        <v>1.6259319953696851</v>
      </c>
      <c r="S597" s="6">
        <f t="shared" si="237"/>
        <v>1.6095720662777657</v>
      </c>
      <c r="T597" s="6">
        <f t="shared" si="257"/>
        <v>-7.8559240707842225E-3</v>
      </c>
      <c r="U597" s="48">
        <f t="shared" si="258"/>
        <v>0.14236399906721775</v>
      </c>
      <c r="V597" s="6">
        <f t="shared" si="259"/>
        <v>0.14417566665430356</v>
      </c>
      <c r="W597" s="6">
        <f t="shared" si="260"/>
        <v>0.14155702529737549</v>
      </c>
      <c r="X597" s="30">
        <f t="shared" si="238"/>
        <v>1237.2227244388719</v>
      </c>
      <c r="Y597">
        <f t="shared" si="239"/>
        <v>926.24964349359448</v>
      </c>
      <c r="Z597" s="49">
        <f t="shared" si="240"/>
        <v>1.3001681568823598</v>
      </c>
      <c r="AA597" s="46">
        <f t="shared" si="241"/>
        <v>1.643108876637307</v>
      </c>
      <c r="AB597" s="46">
        <f t="shared" si="242"/>
        <v>-1.7176881267621846E-2</v>
      </c>
      <c r="AC597" s="51">
        <f>IF(R$58&gt;=AA$58,B$10,IF(K597&lt;K596,(Z597-D$10)*(1+1.25*(D$10-Z597)/MAX(Z$58:Z597)*B$10)+D$10,B$10))</f>
        <v>1.2924119887391632</v>
      </c>
      <c r="AD597" s="36">
        <f t="shared" si="243"/>
        <v>0.95315135768506054</v>
      </c>
      <c r="AE597" s="50">
        <f t="shared" si="244"/>
        <v>0.21901988223080754</v>
      </c>
      <c r="AF597" s="46">
        <f t="shared" si="245"/>
        <v>0.14155702529737549</v>
      </c>
      <c r="AG597" s="50">
        <f t="shared" si="246"/>
        <v>1237.2227244388719</v>
      </c>
      <c r="AH597" s="6">
        <f t="shared" si="247"/>
        <v>-7.8559240707842225E-3</v>
      </c>
    </row>
    <row r="598" spans="1:34">
      <c r="A598" s="6">
        <f>IF(J597/A597&lt;=0.99*$B$10,IF(A597&gt;A596,IF(D$5&gt;0,$A597+($D$7-$D$3)/401,IF(J597/A597&gt;1.01*D$10,A597-($D$7-$D$3)/401,A597)),IF(D$5&lt;0,$A597+($D$7-$D$3)/401,IF(J597/A597&gt;1.01*D$10,A597-($D$7-$D$3)/401,A597))),IF(K597&gt;$B$6,IF(B$10&gt;D$10,IF(J597/A597&gt;1.01*D$10,A597-($D$7-$D$3)/401,A597),A597),IF(MAX(J$58:J597)&lt;0.99*$B$10*(A597^$K$49*(K597-A597))^(1/(1+$K$49))*($K$49^(1/(1+$K$49))),$A597+($D$7-$D$3)/401,IF(J597/A597&gt;1.01*$D$10,$A597-($D$7-$D$3)/401,A597))))</f>
        <v>711.53475685784508</v>
      </c>
      <c r="B598" s="6">
        <f t="shared" si="232"/>
        <v>1234.6042705735354</v>
      </c>
      <c r="C598" s="6">
        <f t="shared" si="248"/>
        <v>0.56374386012835076</v>
      </c>
      <c r="D598" s="6">
        <f t="shared" si="249"/>
        <v>18114.509961480795</v>
      </c>
      <c r="E598" s="33">
        <f t="shared" si="233"/>
        <v>1.7795745539643859E-2</v>
      </c>
      <c r="F598" s="6">
        <f t="shared" si="234"/>
        <v>108210.61815569614</v>
      </c>
      <c r="G598" s="6">
        <f t="shared" si="235"/>
        <v>6203371.6814213675</v>
      </c>
      <c r="H598" s="33">
        <f t="shared" si="250"/>
        <v>4.4133716565227903E-3</v>
      </c>
      <c r="I598" s="33">
        <f t="shared" si="251"/>
        <v>1.2415209461091594E-3</v>
      </c>
      <c r="J598" s="6">
        <f t="shared" si="252"/>
        <v>924.56863172421333</v>
      </c>
      <c r="K598" s="38">
        <f>IF(J598&lt;$B$10*(A597^$K$49*(MAX(K$58:K597)-A597))^(1/(1+$K$49))*($K$49^(1/(1+$K$49))),IF(J598/A598&gt;D$10,IF(MAX(J$58:J597)&lt;0.99*$B$10*(A597^$K$49*(K597-A597))^(1/(1+$K$49))*($K$49^(1/(1+$K$49))),MAX(K$58:K597),((J598/$B$10)^(1+$K$49)/(A598^($K$49)*$K$49))+A598),MAX(K$58:K597)),((J598/$B$10)^(1+$K$49)/(A598^($K$49)*$K$49))+A598)</f>
        <v>1383.5291030746748</v>
      </c>
      <c r="L598" s="33">
        <f>IF(K598&lt;K597,AE597*(MAX(Z$58:Z597)-J597/A597)/(J597/A597/D$10-1)/(1+1*(MAX(Z$58:Z597)-J597/A597)/(J597/A597/D$10-1))+B$3-B$4,AE597*(J598/A598/B$10)/(C$27+J598/A598/B$10))</f>
        <v>7.0141319984171766E-2</v>
      </c>
      <c r="M598" s="45">
        <f t="shared" si="253"/>
        <v>-2.921782096653636E-2</v>
      </c>
      <c r="N598" s="46">
        <f t="shared" si="254"/>
        <v>1.5897529159431885E-2</v>
      </c>
      <c r="O598" s="37"/>
      <c r="P598" s="37">
        <f t="shared" si="255"/>
        <v>5.1818490154336679E-3</v>
      </c>
      <c r="Q598" s="47">
        <f t="shared" si="236"/>
        <v>-1.3320291807104475E-2</v>
      </c>
      <c r="R598" s="6">
        <f t="shared" si="256"/>
        <v>1.6261796474883614</v>
      </c>
      <c r="S598" s="6">
        <f t="shared" si="237"/>
        <v>1.6098132455349634</v>
      </c>
      <c r="T598" s="6">
        <f t="shared" si="257"/>
        <v>-8.0057646788878594E-3</v>
      </c>
      <c r="U598" s="48">
        <f t="shared" si="258"/>
        <v>0.14483248730501505</v>
      </c>
      <c r="V598" s="6">
        <f t="shared" si="259"/>
        <v>0.14659508798613022</v>
      </c>
      <c r="W598" s="6">
        <f t="shared" si="260"/>
        <v>0.14392649975983426</v>
      </c>
      <c r="X598" s="30">
        <f t="shared" si="238"/>
        <v>1234.6042705735354</v>
      </c>
      <c r="Y598">
        <f t="shared" si="239"/>
        <v>924.56863172421333</v>
      </c>
      <c r="Z598" s="49">
        <f t="shared" si="240"/>
        <v>1.2994005181238526</v>
      </c>
      <c r="AA598" s="46">
        <f t="shared" si="241"/>
        <v>1.6431419117563639</v>
      </c>
      <c r="AB598" s="46">
        <f t="shared" si="242"/>
        <v>-1.6962264268002514E-2</v>
      </c>
      <c r="AC598" s="51">
        <f>IF(R$58&gt;=AA$58,B$10,IF(K598&lt;K597,(Z598-D$10)*(1+1.25*(D$10-Z598)/MAX(Z$58:Z598)*B$10)+D$10,B$10))</f>
        <v>1.2917955078340382</v>
      </c>
      <c r="AD598" s="36">
        <f t="shared" si="243"/>
        <v>0.95369275651158425</v>
      </c>
      <c r="AE598" s="50">
        <f t="shared" si="244"/>
        <v>0.21885479735660199</v>
      </c>
      <c r="AF598" s="46">
        <f t="shared" si="245"/>
        <v>0.14392649975983426</v>
      </c>
      <c r="AG598" s="50">
        <f t="shared" si="246"/>
        <v>1234.6042705735354</v>
      </c>
      <c r="AH598" s="6">
        <f t="shared" si="247"/>
        <v>-8.0057646788878594E-3</v>
      </c>
    </row>
    <row r="599" spans="1:34">
      <c r="A599" s="6">
        <f>IF(J598/A598&lt;=0.99*$B$10,IF(A598&gt;A597,IF(D$5&gt;0,$A598+($D$7-$D$3)/401,IF(J598/A598&gt;1.01*D$10,A598-($D$7-$D$3)/401,A598)),IF(D$5&lt;0,$A598+($D$7-$D$3)/401,IF(J598/A598&gt;1.01*D$10,A598-($D$7-$D$3)/401,A598))),IF(K598&gt;$B$6,IF(B$10&gt;D$10,IF(J598/A598&gt;1.01*D$10,A598-($D$7-$D$3)/401,A598),A598),IF(MAX(J$58:J598)&lt;0.99*$B$10*(A598^$K$49*(K598-A598))^(1/(1+$K$49))*($K$49^(1/(1+$K$49))),$A598+($D$7-$D$3)/401,IF(J598/A598&gt;1.01*$D$10,$A598-($D$7-$D$3)/401,A598))))</f>
        <v>710.66193890273291</v>
      </c>
      <c r="B599" s="6">
        <f t="shared" si="232"/>
        <v>1231.9858167081989</v>
      </c>
      <c r="C599" s="6">
        <f t="shared" si="248"/>
        <v>0.56340127147011954</v>
      </c>
      <c r="D599" s="6">
        <f t="shared" si="249"/>
        <v>18060.171596747638</v>
      </c>
      <c r="E599" s="33">
        <f t="shared" si="233"/>
        <v>1.7793018999781418E-2</v>
      </c>
      <c r="F599" s="6">
        <f t="shared" si="234"/>
        <v>108077.79803209211</v>
      </c>
      <c r="G599" s="6">
        <f t="shared" si="235"/>
        <v>6196699.8609724892</v>
      </c>
      <c r="H599" s="33">
        <f t="shared" si="250"/>
        <v>4.4081923014916077E-3</v>
      </c>
      <c r="I599" s="33">
        <f t="shared" si="251"/>
        <v>1.2386011165109053E-3</v>
      </c>
      <c r="J599" s="6">
        <f t="shared" si="252"/>
        <v>922.88724809549706</v>
      </c>
      <c r="K599" s="38">
        <f>IF(J599&lt;$B$10*(A598^$K$49*(MAX(K$58:K598)-A598))^(1/(1+$K$49))*($K$49^(1/(1+$K$49))),IF(J599/A599&gt;D$10,IF(MAX(J$58:J598)&lt;0.99*$B$10*(A598^$K$49*(K598-A598))^(1/(1+$K$49))*($K$49^(1/(1+$K$49))),MAX(K$58:K598),((J599/$B$10)^(1+$K$49)/(A599^($K$49)*$K$49))+A599),MAX(K$58:K598)),((J599/$B$10)^(1+$K$49)/(A599^($K$49)*$K$49))+A599)</f>
        <v>1381.0367115538331</v>
      </c>
      <c r="L599" s="33">
        <f>IF(K599&lt;K598,AE598*(MAX(Z$58:Z598)-J598/A598)/(J598/A598/D$10-1)/(1+1*(MAX(Z$58:Z598)-J598/A598)/(J598/A598/D$10-1))+B$3-B$4,AE598*(J599/A599/B$10)/(C$27+J599/A599/B$10))</f>
        <v>7.1903329955161896E-2</v>
      </c>
      <c r="M599" s="45">
        <f t="shared" si="253"/>
        <v>-2.934746971568333E-2</v>
      </c>
      <c r="N599" s="46">
        <f t="shared" si="254"/>
        <v>1.5878776940418254E-2</v>
      </c>
      <c r="O599" s="37"/>
      <c r="P599" s="37">
        <f t="shared" si="255"/>
        <v>5.1744844817565982E-3</v>
      </c>
      <c r="Q599" s="47">
        <f t="shared" si="236"/>
        <v>-1.3468692775265075E-2</v>
      </c>
      <c r="R599" s="6">
        <f t="shared" si="256"/>
        <v>1.6264329501772306</v>
      </c>
      <c r="S599" s="6">
        <f t="shared" si="237"/>
        <v>1.6100599276739018</v>
      </c>
      <c r="T599" s="6">
        <f t="shared" si="257"/>
        <v>-8.1590011736319672E-3</v>
      </c>
      <c r="U599" s="48">
        <f t="shared" si="258"/>
        <v>0.1473551592774858</v>
      </c>
      <c r="V599" s="6">
        <f t="shared" si="259"/>
        <v>0.14906772798500734</v>
      </c>
      <c r="W599" s="6">
        <f t="shared" si="260"/>
        <v>0.14634806092713001</v>
      </c>
      <c r="X599" s="30">
        <f t="shared" si="238"/>
        <v>1231.9858167081989</v>
      </c>
      <c r="Y599">
        <f t="shared" si="239"/>
        <v>922.88724809549706</v>
      </c>
      <c r="Z599" s="49">
        <f t="shared" si="240"/>
        <v>1.2986304705166025</v>
      </c>
      <c r="AA599" s="46">
        <f t="shared" si="241"/>
        <v>1.6431749880888746</v>
      </c>
      <c r="AB599" s="46">
        <f t="shared" si="242"/>
        <v>-1.6742037911644081E-2</v>
      </c>
      <c r="AC599" s="51">
        <f>IF(R$58&gt;=AA$58,B$10,IF(K599&lt;K598,(Z599-D$10)*(1+1.25*(D$10-Z599)/MAX(Z$58:Z599)*B$10)+D$10,B$10))</f>
        <v>1.29117559793711</v>
      </c>
      <c r="AD599" s="36">
        <f t="shared" si="243"/>
        <v>0.95423615728661448</v>
      </c>
      <c r="AE599" s="50">
        <f t="shared" si="244"/>
        <v>0.21862085626783115</v>
      </c>
      <c r="AF599" s="46">
        <f t="shared" si="245"/>
        <v>0.14634806092713001</v>
      </c>
      <c r="AG599" s="50">
        <f t="shared" si="246"/>
        <v>1231.9858167081989</v>
      </c>
      <c r="AH599" s="6">
        <f t="shared" si="247"/>
        <v>-8.1590011736319672E-3</v>
      </c>
    </row>
    <row r="600" spans="1:34">
      <c r="A600" s="6">
        <f>IF(J599/A599&lt;=0.99*$B$10,IF(A599&gt;A598,IF(D$5&gt;0,$A599+($D$7-$D$3)/401,IF(J599/A599&gt;1.01*D$10,A599-($D$7-$D$3)/401,A599)),IF(D$5&lt;0,$A599+($D$7-$D$3)/401,IF(J599/A599&gt;1.01*D$10,A599-($D$7-$D$3)/401,A599))),IF(K599&gt;$B$6,IF(B$10&gt;D$10,IF(J599/A599&gt;1.01*D$10,A599-($D$7-$D$3)/401,A599),A599),IF(MAX(J$58:J599)&lt;0.99*$B$10*(A599^$K$49*(K599-A599))^(1/(1+$K$49))*($K$49^(1/(1+$K$49))),$A599+($D$7-$D$3)/401,IF(J599/A599&gt;1.01*$D$10,$A599-($D$7-$D$3)/401,A599))))</f>
        <v>709.78912094762075</v>
      </c>
      <c r="B600" s="6">
        <f t="shared" si="232"/>
        <v>1229.3673628428623</v>
      </c>
      <c r="C600" s="6">
        <f t="shared" si="248"/>
        <v>0.56305745907530069</v>
      </c>
      <c r="D600" s="6">
        <f t="shared" si="249"/>
        <v>18005.845874297553</v>
      </c>
      <c r="E600" s="33">
        <f t="shared" si="233"/>
        <v>1.7790232966545267E-2</v>
      </c>
      <c r="F600" s="6">
        <f t="shared" si="234"/>
        <v>107944.97790848809</v>
      </c>
      <c r="G600" s="6">
        <f t="shared" si="235"/>
        <v>6190028.0405236138</v>
      </c>
      <c r="H600" s="33">
        <f t="shared" si="250"/>
        <v>4.4030054242270534E-3</v>
      </c>
      <c r="I600" s="33">
        <f t="shared" si="251"/>
        <v>1.2356788232650959E-3</v>
      </c>
      <c r="J600" s="6">
        <f t="shared" si="252"/>
        <v>921.20548927524976</v>
      </c>
      <c r="K600" s="38">
        <f>IF(J600&lt;$B$10*(A599^$K$49*(MAX(K$58:K599)-A599))^(1/(1+$K$49))*($K$49^(1/(1+$K$49))),IF(J600/A600&gt;D$10,IF(MAX(J$58:J599)&lt;0.99*$B$10*(A599^$K$49*(K599-A599))^(1/(1+$K$49))*($K$49^(1/(1+$K$49))),MAX(K$58:K599),((J600/$B$10)^(1+$K$49)/(A600^($K$49)*$K$49))+A600),MAX(K$58:K599)),((J600/$B$10)^(1+$K$49)/(A600^($K$49)*$K$49))+A600)</f>
        <v>1378.5442478707539</v>
      </c>
      <c r="L600" s="33">
        <f>IF(K600&lt;K599,AE599*(MAX(Z$58:Z599)-J599/A599)/(J599/A599/D$10-1)/(1+1*(MAX(Z$58:Z599)-J599/A599)/(J599/A599/D$10-1))+B$3-B$4,AE599*(J600/A600/B$10)/(C$27+J600/A600/B$10))</f>
        <v>7.3642648930299009E-2</v>
      </c>
      <c r="M600" s="45">
        <f t="shared" si="253"/>
        <v>-2.9480498339002136E-2</v>
      </c>
      <c r="N600" s="46">
        <f t="shared" si="254"/>
        <v>1.5859990303834538E-2</v>
      </c>
      <c r="O600" s="37"/>
      <c r="P600" s="37">
        <f t="shared" si="255"/>
        <v>5.1671108975780275E-3</v>
      </c>
      <c r="Q600" s="47">
        <f t="shared" si="236"/>
        <v>-1.3620508035167598E-2</v>
      </c>
      <c r="R600" s="6">
        <f t="shared" si="256"/>
        <v>1.6266918601585447</v>
      </c>
      <c r="S600" s="6">
        <f t="shared" si="237"/>
        <v>1.6103120705479792</v>
      </c>
      <c r="T600" s="6">
        <f t="shared" si="257"/>
        <v>-8.3156058252623292E-3</v>
      </c>
      <c r="U600" s="48">
        <f t="shared" si="258"/>
        <v>0.14993389784467062</v>
      </c>
      <c r="V600" s="6">
        <f t="shared" si="259"/>
        <v>0.15159543642439269</v>
      </c>
      <c r="W600" s="6">
        <f t="shared" si="260"/>
        <v>0.14882356781597192</v>
      </c>
      <c r="X600" s="30">
        <f t="shared" si="238"/>
        <v>1229.3673628428623</v>
      </c>
      <c r="Y600">
        <f t="shared" si="239"/>
        <v>921.20548927524976</v>
      </c>
      <c r="Z600" s="49">
        <f t="shared" si="240"/>
        <v>1.2978580004795968</v>
      </c>
      <c r="AA600" s="46">
        <f t="shared" si="241"/>
        <v>1.6432081057369685</v>
      </c>
      <c r="AB600" s="46">
        <f t="shared" si="242"/>
        <v>-1.6516245578423794E-2</v>
      </c>
      <c r="AC600" s="51">
        <f>IF(R$58&gt;=AA$58,B$10,IF(K600&lt;K599,(Z600-D$10)*(1+1.25*(D$10-Z600)/MAX(Z$58:Z600)*B$10)+D$10,B$10))</f>
        <v>1.2905522340286537</v>
      </c>
      <c r="AD600" s="36">
        <f t="shared" si="243"/>
        <v>0.95478157241796546</v>
      </c>
      <c r="AE600" s="50">
        <f t="shared" si="244"/>
        <v>0.21831614646762018</v>
      </c>
      <c r="AF600" s="46">
        <f t="shared" si="245"/>
        <v>0.14882356781597192</v>
      </c>
      <c r="AG600" s="50">
        <f t="shared" si="246"/>
        <v>1229.3673628428623</v>
      </c>
      <c r="AH600" s="6">
        <f t="shared" si="247"/>
        <v>-8.3156058252623292E-3</v>
      </c>
    </row>
    <row r="601" spans="1:34">
      <c r="A601" s="6">
        <f>IF(J600/A600&lt;=0.99*$B$10,IF(A600&gt;A599,IF(D$5&gt;0,$A600+($D$7-$D$3)/401,IF(J600/A600&gt;1.01*D$10,A600-($D$7-$D$3)/401,A600)),IF(D$5&lt;0,$A600+($D$7-$D$3)/401,IF(J600/A600&gt;1.01*D$10,A600-($D$7-$D$3)/401,A600))),IF(K600&gt;$B$6,IF(B$10&gt;D$10,IF(J600/A600&gt;1.01*D$10,A600-($D$7-$D$3)/401,A600),A600),IF(MAX(J$58:J600)&lt;0.99*$B$10*(A600^$K$49*(K600-A600))^(1/(1+$K$49))*($K$49^(1/(1+$K$49))),$A600+($D$7-$D$3)/401,IF(J600/A600&gt;1.01*$D$10,$A600-($D$7-$D$3)/401,A600))))</f>
        <v>708.91630299250858</v>
      </c>
      <c r="B601" s="6">
        <f t="shared" si="232"/>
        <v>1226.7489089775258</v>
      </c>
      <c r="C601" s="6">
        <f t="shared" si="248"/>
        <v>0.56271241543017581</v>
      </c>
      <c r="D601" s="6">
        <f t="shared" si="249"/>
        <v>17951.532805628674</v>
      </c>
      <c r="E601" s="33">
        <f t="shared" si="233"/>
        <v>1.7787388035851507E-2</v>
      </c>
      <c r="F601" s="6">
        <f t="shared" si="234"/>
        <v>107812.15778488405</v>
      </c>
      <c r="G601" s="6">
        <f t="shared" si="235"/>
        <v>6183356.2200747356</v>
      </c>
      <c r="H601" s="33">
        <f t="shared" si="250"/>
        <v>4.3978109959536098E-3</v>
      </c>
      <c r="I601" s="33">
        <f t="shared" si="251"/>
        <v>1.2327540616801017E-3</v>
      </c>
      <c r="J601" s="6">
        <f t="shared" si="252"/>
        <v>919.52335193957742</v>
      </c>
      <c r="K601" s="38">
        <f>IF(J601&lt;$B$10*(A600^$K$49*(MAX(K$58:K600)-A600))^(1/(1+$K$49))*($K$49^(1/(1+$K$49))),IF(J601/A601&gt;D$10,IF(MAX(J$58:J600)&lt;0.99*$B$10*(A600^$K$49*(K600-A600))^(1/(1+$K$49))*($K$49^(1/(1+$K$49))),MAX(K$58:K600),((J601/$B$10)^(1+$K$49)/(A601^($K$49)*$K$49))+A601),MAX(K$58:K600)),((J601/$B$10)^(1+$K$49)/(A601^($K$49)*$K$49))+A601)</f>
        <v>1376.0517099229205</v>
      </c>
      <c r="L601" s="33">
        <f>IF(K601&lt;K600,AE600*(MAX(Z$58:Z600)-J600/A600)/(J600/A600/D$10-1)/(1+1*(MAX(Z$58:Z600)-J600/A600)/(J600/A600/D$10-1))+B$3-B$4,AE600*(J601/A601/B$10)/(C$27+J601/A601/B$10))</f>
        <v>7.5357007653227684E-2</v>
      </c>
      <c r="M601" s="45">
        <f t="shared" si="253"/>
        <v>-2.9616874202532617E-2</v>
      </c>
      <c r="N601" s="46">
        <f t="shared" si="254"/>
        <v>1.5841169108236595E-2</v>
      </c>
      <c r="O601" s="37"/>
      <c r="P601" s="37">
        <f t="shared" si="255"/>
        <v>5.1597282406257074E-3</v>
      </c>
      <c r="Q601" s="47">
        <f t="shared" si="236"/>
        <v>-1.3775705094296022E-2</v>
      </c>
      <c r="R601" s="6">
        <f t="shared" si="256"/>
        <v>1.6269563272593202</v>
      </c>
      <c r="S601" s="6">
        <f t="shared" si="237"/>
        <v>1.6105696252955792</v>
      </c>
      <c r="T601" s="6">
        <f t="shared" si="257"/>
        <v>-8.4755467164166678E-3</v>
      </c>
      <c r="U601" s="48">
        <f t="shared" si="258"/>
        <v>0.15257067511519765</v>
      </c>
      <c r="V601" s="6">
        <f t="shared" si="259"/>
        <v>0.15418015076262184</v>
      </c>
      <c r="W601" s="6">
        <f t="shared" si="260"/>
        <v>0.15135496852381627</v>
      </c>
      <c r="X601" s="30">
        <f t="shared" si="238"/>
        <v>1226.7489089775258</v>
      </c>
      <c r="Y601">
        <f t="shared" si="239"/>
        <v>919.52335193957742</v>
      </c>
      <c r="Z601" s="49">
        <f t="shared" si="240"/>
        <v>1.2970830943766494</v>
      </c>
      <c r="AA601" s="46">
        <f t="shared" si="241"/>
        <v>1.6432412648031522</v>
      </c>
      <c r="AB601" s="46">
        <f t="shared" si="242"/>
        <v>-1.628493754383209E-2</v>
      </c>
      <c r="AC601" s="51">
        <f>IF(R$58&gt;=AA$58,B$10,IF(K601&lt;K600,(Z601-D$10)*(1+1.25*(D$10-Z601)/MAX(Z$58:Z601)*B$10)+D$10,B$10))</f>
        <v>1.2899253908940596</v>
      </c>
      <c r="AD601" s="36">
        <f t="shared" si="243"/>
        <v>0.95532901438157647</v>
      </c>
      <c r="AE601" s="50">
        <f t="shared" si="244"/>
        <v>0.21793873644111808</v>
      </c>
      <c r="AF601" s="46">
        <f t="shared" si="245"/>
        <v>0.15135496852381627</v>
      </c>
      <c r="AG601" s="50">
        <f t="shared" si="246"/>
        <v>1226.7489089775258</v>
      </c>
      <c r="AH601" s="6">
        <f t="shared" si="247"/>
        <v>-8.4755467164166678E-3</v>
      </c>
    </row>
    <row r="602" spans="1:34">
      <c r="A602" s="6">
        <f>IF(J601/A601&lt;=0.99*$B$10,IF(A601&gt;A600,IF(D$5&gt;0,$A601+($D$7-$D$3)/401,IF(J601/A601&gt;1.01*D$10,A601-($D$7-$D$3)/401,A601)),IF(D$5&lt;0,$A601+($D$7-$D$3)/401,IF(J601/A601&gt;1.01*D$10,A601-($D$7-$D$3)/401,A601))),IF(K601&gt;$B$6,IF(B$10&gt;D$10,IF(J601/A601&gt;1.01*D$10,A601-($D$7-$D$3)/401,A601),A601),IF(MAX(J$58:J601)&lt;0.99*$B$10*(A601^$K$49*(K601-A601))^(1/(1+$K$49))*($K$49^(1/(1+$K$49))),$A601+($D$7-$D$3)/401,IF(J601/A601&gt;1.01*$D$10,$A601-($D$7-$D$3)/401,A601))))</f>
        <v>708.04348503739641</v>
      </c>
      <c r="B602" s="6">
        <f t="shared" si="232"/>
        <v>1224.1304551121893</v>
      </c>
      <c r="C602" s="6">
        <f t="shared" si="248"/>
        <v>0.562366132958797</v>
      </c>
      <c r="D602" s="6">
        <f t="shared" si="249"/>
        <v>17897.232403546961</v>
      </c>
      <c r="E602" s="33">
        <f t="shared" si="233"/>
        <v>1.7784484881048598E-2</v>
      </c>
      <c r="F602" s="6">
        <f t="shared" si="234"/>
        <v>107679.33766128003</v>
      </c>
      <c r="G602" s="6">
        <f t="shared" si="235"/>
        <v>6176684.3996258583</v>
      </c>
      <c r="H602" s="33">
        <f t="shared" si="250"/>
        <v>4.3926089878225921E-3</v>
      </c>
      <c r="I602" s="33">
        <f t="shared" si="251"/>
        <v>1.2298268271196094E-3</v>
      </c>
      <c r="J602" s="6">
        <f t="shared" si="252"/>
        <v>917.84083277531886</v>
      </c>
      <c r="K602" s="38">
        <f>IF(J602&lt;$B$10*(A601^$K$49*(MAX(K$58:K601)-A601))^(1/(1+$K$49))*($K$49^(1/(1+$K$49))),IF(J602/A602&gt;D$10,IF(MAX(J$58:J601)&lt;0.99*$B$10*(A601^$K$49*(K601-A601))^(1/(1+$K$49))*($K$49^(1/(1+$K$49))),MAX(K$58:K601),((J602/$B$10)^(1+$K$49)/(A602^($K$49)*$K$49))+A602),MAX(K$58:K601)),((J602/$B$10)^(1+$K$49)/(A602^($K$49)*$K$49))+A602)</f>
        <v>1373.5590956490264</v>
      </c>
      <c r="L602" s="33">
        <f>IF(K602&lt;K601,AE601*(MAX(Z$58:Z601)-J601/A601)/(J601/A601/D$10-1)/(1+1*(MAX(Z$58:Z601)-J601/A601)/(J601/A601/D$10-1))+B$3-B$4,AE601*(J602/A602/B$10)/(C$27+J602/A602/B$10))</f>
        <v>7.7044067840397482E-2</v>
      </c>
      <c r="M602" s="45">
        <f t="shared" si="253"/>
        <v>-2.9756560257612617E-2</v>
      </c>
      <c r="N602" s="46">
        <f t="shared" si="254"/>
        <v>1.5822313211688643E-2</v>
      </c>
      <c r="O602" s="37"/>
      <c r="P602" s="37">
        <f t="shared" si="255"/>
        <v>5.1523364885450729E-3</v>
      </c>
      <c r="Q602" s="47">
        <f t="shared" si="236"/>
        <v>-1.3934247045923973E-2</v>
      </c>
      <c r="R602" s="6">
        <f t="shared" si="256"/>
        <v>1.6272262941484743</v>
      </c>
      <c r="S602" s="6">
        <f t="shared" si="237"/>
        <v>1.6108325360840765</v>
      </c>
      <c r="T602" s="6">
        <f t="shared" si="257"/>
        <v>-8.6387875874526041E-3</v>
      </c>
      <c r="U602" s="48">
        <f t="shared" si="258"/>
        <v>0.15526755781690221</v>
      </c>
      <c r="V602" s="6">
        <f t="shared" si="259"/>
        <v>0.15682390141937319</v>
      </c>
      <c r="W602" s="6">
        <f t="shared" si="260"/>
        <v>0.15394430555688898</v>
      </c>
      <c r="X602" s="30">
        <f t="shared" si="238"/>
        <v>1224.1304551121893</v>
      </c>
      <c r="Y602">
        <f t="shared" si="239"/>
        <v>917.84083277531886</v>
      </c>
      <c r="Z602" s="49">
        <f t="shared" si="240"/>
        <v>1.2963057385194945</v>
      </c>
      <c r="AA602" s="46">
        <f t="shared" si="241"/>
        <v>1.6432744653903153</v>
      </c>
      <c r="AB602" s="46">
        <f t="shared" si="242"/>
        <v>-1.6048171241840992E-2</v>
      </c>
      <c r="AC602" s="51">
        <f>IF(R$58&gt;=AA$58,B$10,IF(K602&lt;K601,(Z602-D$10)*(1+1.25*(D$10-Z602)/MAX(Z$58:Z602)*B$10)+D$10,B$10))</f>
        <v>1.2892950431249699</v>
      </c>
      <c r="AD602" s="36">
        <f t="shared" si="243"/>
        <v>0.95587849571956751</v>
      </c>
      <c r="AE602" s="50">
        <f t="shared" si="244"/>
        <v>0.21748667699720842</v>
      </c>
      <c r="AF602" s="46">
        <f t="shared" si="245"/>
        <v>0.15394430555688898</v>
      </c>
      <c r="AG602" s="50">
        <f t="shared" si="246"/>
        <v>1224.1304551121893</v>
      </c>
      <c r="AH602" s="6">
        <f t="shared" si="247"/>
        <v>-8.6387875874526041E-3</v>
      </c>
    </row>
    <row r="603" spans="1:34">
      <c r="A603" s="6">
        <f>IF(J602/A602&lt;=0.99*$B$10,IF(A602&gt;A601,IF(D$5&gt;0,$A602+($D$7-$D$3)/401,IF(J602/A602&gt;1.01*D$10,A602-($D$7-$D$3)/401,A602)),IF(D$5&lt;0,$A602+($D$7-$D$3)/401,IF(J602/A602&gt;1.01*D$10,A602-($D$7-$D$3)/401,A602))),IF(K602&gt;$B$6,IF(B$10&gt;D$10,IF(J602/A602&gt;1.01*D$10,A602-($D$7-$D$3)/401,A602),A602),IF(MAX(J$58:J602)&lt;0.99*$B$10*(A602^$K$49*(K602-A602))^(1/(1+$K$49))*($K$49^(1/(1+$K$49))),$A602+($D$7-$D$3)/401,IF(J602/A602&gt;1.01*$D$10,$A602-($D$7-$D$3)/401,A602))))</f>
        <v>707.17066708228424</v>
      </c>
      <c r="B603" s="6">
        <f t="shared" si="232"/>
        <v>1221.5120012468528</v>
      </c>
      <c r="C603" s="6">
        <f t="shared" si="248"/>
        <v>0.56201860402236159</v>
      </c>
      <c r="D603" s="6">
        <f t="shared" si="249"/>
        <v>17842.944682255409</v>
      </c>
      <c r="E603" s="33">
        <f t="shared" si="233"/>
        <v>1.7781524255621475E-2</v>
      </c>
      <c r="F603" s="6">
        <f t="shared" si="234"/>
        <v>107546.517537676</v>
      </c>
      <c r="G603" s="6">
        <f t="shared" si="235"/>
        <v>6170012.579176981</v>
      </c>
      <c r="H603" s="33">
        <f t="shared" si="250"/>
        <v>4.3873993709195955E-3</v>
      </c>
      <c r="I603" s="33">
        <f t="shared" si="251"/>
        <v>1.2268971150076744E-3</v>
      </c>
      <c r="J603" s="6">
        <f t="shared" si="252"/>
        <v>916.15792848256785</v>
      </c>
      <c r="K603" s="38">
        <f>IF(J603&lt;$B$10*(A602^$K$49*(MAX(K$58:K602)-A602))^(1/(1+$K$49))*($K$49^(1/(1+$K$49))),IF(J603/A603&gt;D$10,IF(MAX(J$58:J602)&lt;0.99*$B$10*(A602^$K$49*(K602-A602))^(1/(1+$K$49))*($K$49^(1/(1+$K$49))),MAX(K$58:K602),((J603/$B$10)^(1+$K$49)/(A603^($K$49)*$K$49))+A603),MAX(K$58:K602)),((J603/$B$10)^(1+$K$49)/(A603^($K$49)*$K$49))+A603)</f>
        <v>1371.0664030327589</v>
      </c>
      <c r="L603" s="33">
        <f>IF(K603&lt;K602,AE602*(MAX(Z$58:Z602)-J602/A602)/(J602/A602/D$10-1)/(1+1*(MAX(Z$58:Z602)-J602/A602)/(J602/A602/D$10-1))+B$3-B$4,AE602*(J603/A603/B$10)/(C$27+J603/A603/B$10))</f>
        <v>7.8701421797173057E-2</v>
      </c>
      <c r="M603" s="45">
        <f t="shared" si="253"/>
        <v>-2.9899514881547861E-2</v>
      </c>
      <c r="N603" s="46">
        <f t="shared" si="254"/>
        <v>1.5803422471788696E-2</v>
      </c>
      <c r="O603" s="37"/>
      <c r="P603" s="37">
        <f t="shared" si="255"/>
        <v>5.1449356188988373E-3</v>
      </c>
      <c r="Q603" s="47">
        <f t="shared" si="236"/>
        <v>-1.4096092409759165E-2</v>
      </c>
      <c r="R603" s="6">
        <f t="shared" si="256"/>
        <v>1.6275016960697808</v>
      </c>
      <c r="S603" s="6">
        <f t="shared" si="237"/>
        <v>1.6111007398497721</v>
      </c>
      <c r="T603" s="6">
        <f t="shared" si="257"/>
        <v>-8.8052876796022115E-3</v>
      </c>
      <c r="U603" s="48">
        <f t="shared" si="258"/>
        <v>0.15802671306057017</v>
      </c>
      <c r="V603" s="6">
        <f t="shared" si="259"/>
        <v>0.15952881743835495</v>
      </c>
      <c r="W603" s="6">
        <f t="shared" si="260"/>
        <v>0.15659372154515422</v>
      </c>
      <c r="X603" s="30">
        <f t="shared" si="238"/>
        <v>1221.5120012468528</v>
      </c>
      <c r="Y603">
        <f t="shared" si="239"/>
        <v>916.15792848256785</v>
      </c>
      <c r="Z603" s="49">
        <f t="shared" si="240"/>
        <v>1.2955259191710315</v>
      </c>
      <c r="AA603" s="46">
        <f t="shared" si="241"/>
        <v>1.6433077076017293</v>
      </c>
      <c r="AB603" s="46">
        <f t="shared" si="242"/>
        <v>-1.5806011531948494E-2</v>
      </c>
      <c r="AC603" s="51">
        <f>IF(R$58&gt;=AA$58,B$10,IF(K603&lt;K602,(Z603-D$10)*(1+1.25*(D$10-Z603)/MAX(Z$58:Z603)*B$10)+D$10,B$10))</f>
        <v>1.2886611651205671</v>
      </c>
      <c r="AD603" s="36">
        <f t="shared" si="243"/>
        <v>0.95643002903818219</v>
      </c>
      <c r="AE603" s="50">
        <f t="shared" si="244"/>
        <v>0.21695800274245783</v>
      </c>
      <c r="AF603" s="46">
        <f t="shared" si="245"/>
        <v>0.15659372154515422</v>
      </c>
      <c r="AG603" s="50">
        <f t="shared" si="246"/>
        <v>1221.5120012468528</v>
      </c>
      <c r="AH603" s="6">
        <f t="shared" si="247"/>
        <v>-8.8052876796022115E-3</v>
      </c>
    </row>
    <row r="604" spans="1:34">
      <c r="A604" s="6">
        <f>IF(J603/A603&lt;=0.99*$B$10,IF(A603&gt;A602,IF(D$5&gt;0,$A603+($D$7-$D$3)/401,IF(J603/A603&gt;1.01*D$10,A603-($D$7-$D$3)/401,A603)),IF(D$5&lt;0,$A603+($D$7-$D$3)/401,IF(J603/A603&gt;1.01*D$10,A603-($D$7-$D$3)/401,A603))),IF(K603&gt;$B$6,IF(B$10&gt;D$10,IF(J603/A603&gt;1.01*D$10,A603-($D$7-$D$3)/401,A603),A603),IF(MAX(J$58:J603)&lt;0.99*$B$10*(A603^$K$49*(K603-A603))^(1/(1+$K$49))*($K$49^(1/(1+$K$49))),$A603+($D$7-$D$3)/401,IF(J603/A603&gt;1.01*$D$10,$A603-($D$7-$D$3)/401,A603))))</f>
        <v>706.29784912717207</v>
      </c>
      <c r="B604" s="6">
        <f t="shared" si="232"/>
        <v>1218.8935473815163</v>
      </c>
      <c r="C604" s="6">
        <f t="shared" si="248"/>
        <v>0.56166982091858175</v>
      </c>
      <c r="D604" s="6">
        <f t="shared" si="249"/>
        <v>17788.669657446051</v>
      </c>
      <c r="E604" s="33">
        <f t="shared" si="233"/>
        <v>1.7778506995924905E-2</v>
      </c>
      <c r="F604" s="6">
        <f t="shared" si="234"/>
        <v>107413.69741407198</v>
      </c>
      <c r="G604" s="6">
        <f t="shared" si="235"/>
        <v>6163340.7587281037</v>
      </c>
      <c r="H604" s="33">
        <f t="shared" si="250"/>
        <v>4.3821821162722653E-3</v>
      </c>
      <c r="I604" s="33">
        <f t="shared" si="251"/>
        <v>1.2239649208339526E-3</v>
      </c>
      <c r="J604" s="6">
        <f t="shared" si="252"/>
        <v>914.47463577728502</v>
      </c>
      <c r="K604" s="38">
        <f>IF(J604&lt;$B$10*(A603^$K$49*(MAX(K$58:K603)-A603))^(1/(1+$K$49))*($K$49^(1/(1+$K$49))),IF(J604/A604&gt;D$10,IF(MAX(J$58:J603)&lt;0.99*$B$10*(A603^$K$49*(K603-A603))^(1/(1+$K$49))*($K$49^(1/(1+$K$49))),MAX(K$58:K603),((J604/$B$10)^(1+$K$49)/(A604^($K$49)*$K$49))+A604),MAX(K$58:K603)),((J604/$B$10)^(1+$K$49)/(A604^($K$49)*$K$49))+A604)</f>
        <v>1368.5736301067077</v>
      </c>
      <c r="L604" s="33">
        <f>IF(K604&lt;K603,AE603*(MAX(Z$58:Z603)-J603/A603)/(J603/A603/D$10-1)/(1+1*(MAX(Z$58:Z603)-J603/A603)/(J603/A603/D$10-1))+B$3-B$4,AE603*(J604/A604/B$10)/(C$27+J604/A604/B$10))</f>
        <v>8.0326592142603626E-2</v>
      </c>
      <c r="M604" s="45">
        <f t="shared" si="253"/>
        <v>-3.0045691716250909E-2</v>
      </c>
      <c r="N604" s="46">
        <f t="shared" si="254"/>
        <v>1.578449674569524E-2</v>
      </c>
      <c r="O604" s="37"/>
      <c r="P604" s="37">
        <f t="shared" si="255"/>
        <v>5.1375256091665839E-3</v>
      </c>
      <c r="Q604" s="47">
        <f t="shared" si="236"/>
        <v>-1.4261194970555668E-2</v>
      </c>
      <c r="R604" s="6">
        <f t="shared" si="256"/>
        <v>1.6277824605709097</v>
      </c>
      <c r="S604" s="6">
        <f t="shared" si="237"/>
        <v>1.6113741660340168</v>
      </c>
      <c r="T604" s="6">
        <f t="shared" si="257"/>
        <v>-8.9750015761213379E-3</v>
      </c>
      <c r="U604" s="48">
        <f t="shared" si="258"/>
        <v>0.160850414530811</v>
      </c>
      <c r="V604" s="6">
        <f t="shared" si="259"/>
        <v>0.16229713256962297</v>
      </c>
      <c r="W604" s="6">
        <f t="shared" si="260"/>
        <v>0.15930546537758253</v>
      </c>
      <c r="X604" s="30">
        <f t="shared" si="238"/>
        <v>1218.8935473815163</v>
      </c>
      <c r="Y604">
        <f t="shared" si="239"/>
        <v>914.47463577728502</v>
      </c>
      <c r="Z604" s="49">
        <f t="shared" si="240"/>
        <v>1.2947436225487214</v>
      </c>
      <c r="AA604" s="46">
        <f t="shared" si="241"/>
        <v>1.6433409915410495</v>
      </c>
      <c r="AB604" s="46">
        <f t="shared" si="242"/>
        <v>-1.5558530970139817E-2</v>
      </c>
      <c r="AC604" s="51">
        <f>IF(R$58&gt;=AA$58,B$10,IF(K604&lt;K603,(Z604-D$10)*(1+1.25*(D$10-Z604)/MAX(Z$58:Z604)*B$10)+D$10,B$10))</f>
        <v>1.2880237310890128</v>
      </c>
      <c r="AD604" s="36">
        <f t="shared" si="243"/>
        <v>0.95698362700561745</v>
      </c>
      <c r="AE604" s="50">
        <f t="shared" si="244"/>
        <v>0.21635073369686694</v>
      </c>
      <c r="AF604" s="46">
        <f t="shared" si="245"/>
        <v>0.15930546537758253</v>
      </c>
      <c r="AG604" s="50">
        <f t="shared" si="246"/>
        <v>1218.8935473815163</v>
      </c>
      <c r="AH604" s="6">
        <f t="shared" si="247"/>
        <v>-8.9750015761213379E-3</v>
      </c>
    </row>
    <row r="605" spans="1:34">
      <c r="A605" s="6">
        <f>IF(J604/A604&lt;=0.99*$B$10,IF(A604&gt;A603,IF(D$5&gt;0,$A604+($D$7-$D$3)/401,IF(J604/A604&gt;1.01*D$10,A604-($D$7-$D$3)/401,A604)),IF(D$5&lt;0,$A604+($D$7-$D$3)/401,IF(J604/A604&gt;1.01*D$10,A604-($D$7-$D$3)/401,A604))),IF(K604&gt;$B$6,IF(B$10&gt;D$10,IF(J604/A604&gt;1.01*D$10,A604-($D$7-$D$3)/401,A604),A604),IF(MAX(J$58:J604)&lt;0.99*$B$10*(A604^$K$49*(K604-A604))^(1/(1+$K$49))*($K$49^(1/(1+$K$49))),$A604+($D$7-$D$3)/401,IF(J604/A604&gt;1.01*$D$10,$A604-($D$7-$D$3)/401,A604))))</f>
        <v>705.4250311720599</v>
      </c>
      <c r="B605" s="6">
        <f t="shared" si="232"/>
        <v>1216.2750935161798</v>
      </c>
      <c r="C605" s="6">
        <f t="shared" si="248"/>
        <v>0.56131977588104487</v>
      </c>
      <c r="D605" s="6">
        <f t="shared" si="249"/>
        <v>17734.407346394783</v>
      </c>
      <c r="E605" s="33">
        <f t="shared" si="233"/>
        <v>1.7775434023942608E-2</v>
      </c>
      <c r="F605" s="6">
        <f t="shared" si="234"/>
        <v>107280.87729046795</v>
      </c>
      <c r="G605" s="6">
        <f t="shared" si="235"/>
        <v>6156668.9382792255</v>
      </c>
      <c r="H605" s="33">
        <f t="shared" si="250"/>
        <v>4.3769571948584001E-3</v>
      </c>
      <c r="I605" s="33">
        <f t="shared" si="251"/>
        <v>1.2210302401591132E-3</v>
      </c>
      <c r="J605" s="6">
        <f t="shared" si="252"/>
        <v>912.79095139400135</v>
      </c>
      <c r="K605" s="38">
        <f>IF(J605&lt;$B$10*(A604^$K$49*(MAX(K$58:K604)-A604))^(1/(1+$K$49))*($K$49^(1/(1+$K$49))),IF(J605/A605&gt;D$10,IF(MAX(J$58:J604)&lt;0.99*$B$10*(A604^$K$49*(K604-A604))^(1/(1+$K$49))*($K$49^(1/(1+$K$49))),MAX(K$58:K604),((J605/$B$10)^(1+$K$49)/(A605^($K$49)*$K$49))+A605),MAX(K$58:K604)),((J605/$B$10)^(1+$K$49)/(A605^($K$49)*$K$49))+A605)</f>
        <v>1366.0807749563846</v>
      </c>
      <c r="L605" s="33">
        <f>IF(K605&lt;K604,AE604*(MAX(Z$58:Z604)-J604/A604)/(J604/A604/D$10-1)/(1+1*(MAX(Z$58:Z604)-J604/A604)/(J604/A604/D$10-1))+B$3-B$4,AE604*(J605/A605/B$10)/(C$27+J605/A605/B$10))</f>
        <v>8.1917031653741396E-2</v>
      </c>
      <c r="M605" s="45">
        <f t="shared" si="253"/>
        <v>-3.0195039505045811E-2</v>
      </c>
      <c r="N605" s="46">
        <f t="shared" si="254"/>
        <v>1.5765535890155058E-2</v>
      </c>
      <c r="O605" s="37"/>
      <c r="P605" s="37">
        <f t="shared" si="255"/>
        <v>5.1301064367443548E-3</v>
      </c>
      <c r="Q605" s="47">
        <f t="shared" si="236"/>
        <v>-1.4429503614890753E-2</v>
      </c>
      <c r="R605" s="6">
        <f t="shared" si="256"/>
        <v>1.6280685072288616</v>
      </c>
      <c r="S605" s="6">
        <f t="shared" si="237"/>
        <v>1.6116527363158197</v>
      </c>
      <c r="T605" s="6">
        <f t="shared" si="257"/>
        <v>-9.1478790416255305E-3</v>
      </c>
      <c r="U605" s="48">
        <f t="shared" si="258"/>
        <v>0.163741049141502</v>
      </c>
      <c r="V605" s="6">
        <f t="shared" si="259"/>
        <v>0.16513119180831229</v>
      </c>
      <c r="W605" s="6">
        <f t="shared" si="260"/>
        <v>0.1620818987944371</v>
      </c>
      <c r="X605" s="30">
        <f t="shared" si="238"/>
        <v>1216.2750935161798</v>
      </c>
      <c r="Y605">
        <f t="shared" si="239"/>
        <v>912.79095139400135</v>
      </c>
      <c r="Z605" s="49">
        <f t="shared" si="240"/>
        <v>1.2939588348281377</v>
      </c>
      <c r="AA605" s="46">
        <f t="shared" si="241"/>
        <v>1.6433743173123196</v>
      </c>
      <c r="AB605" s="46">
        <f t="shared" si="242"/>
        <v>-1.5305810083457994E-2</v>
      </c>
      <c r="AC605" s="51">
        <f>IF(R$58&gt;=AA$58,B$10,IF(K605&lt;K604,(Z605-D$10)*(1+1.25*(D$10-Z605)/MAX(Z$58:Z605)*B$10)+D$10,B$10))</f>
        <v>1.287382715049046</v>
      </c>
      <c r="AD605" s="36">
        <f t="shared" si="243"/>
        <v>0.95753930234973494</v>
      </c>
      <c r="AE605" s="50">
        <f t="shared" si="244"/>
        <v>0.21566287706126439</v>
      </c>
      <c r="AF605" s="46">
        <f t="shared" si="245"/>
        <v>0.1620818987944371</v>
      </c>
      <c r="AG605" s="50">
        <f t="shared" si="246"/>
        <v>1216.2750935161798</v>
      </c>
      <c r="AH605" s="6">
        <f t="shared" si="247"/>
        <v>-9.1478790416255305E-3</v>
      </c>
    </row>
    <row r="606" spans="1:34">
      <c r="A606" s="6">
        <f>IF(J605/A605&lt;=0.99*$B$10,IF(A605&gt;A604,IF(D$5&gt;0,$A605+($D$7-$D$3)/401,IF(J605/A605&gt;1.01*D$10,A605-($D$7-$D$3)/401,A605)),IF(D$5&lt;0,$A605+($D$7-$D$3)/401,IF(J605/A605&gt;1.01*D$10,A605-($D$7-$D$3)/401,A605))),IF(K605&gt;$B$6,IF(B$10&gt;D$10,IF(J605/A605&gt;1.01*D$10,A605-($D$7-$D$3)/401,A605),A605),IF(MAX(J$58:J605)&lt;0.99*$B$10*(A605^$K$49*(K605-A605))^(1/(1+$K$49))*($K$49^(1/(1+$K$49))),$A605+($D$7-$D$3)/401,IF(J605/A605&gt;1.01*$D$10,$A605-($D$7-$D$3)/401,A605))))</f>
        <v>704.55221321694773</v>
      </c>
      <c r="B606" s="6">
        <f t="shared" si="232"/>
        <v>1213.6566396508433</v>
      </c>
      <c r="C606" s="6">
        <f t="shared" si="248"/>
        <v>0.56096846107856824</v>
      </c>
      <c r="D606" s="6">
        <f t="shared" si="249"/>
        <v>17680.157768059056</v>
      </c>
      <c r="E606" s="33">
        <f t="shared" si="233"/>
        <v>1.7772306350068174E-2</v>
      </c>
      <c r="F606" s="6">
        <f t="shared" si="234"/>
        <v>107148.05716686393</v>
      </c>
      <c r="G606" s="6">
        <f t="shared" si="235"/>
        <v>6149997.1178303473</v>
      </c>
      <c r="H606" s="33">
        <f t="shared" si="250"/>
        <v>4.3717245776143925E-3</v>
      </c>
      <c r="I606" s="33">
        <f t="shared" si="251"/>
        <v>1.2180930686204355E-3</v>
      </c>
      <c r="J606" s="6">
        <f t="shared" si="252"/>
        <v>911.1068720886143</v>
      </c>
      <c r="K606" s="38">
        <f>IF(J606&lt;$B$10*(A605^$K$49*(MAX(K$58:K605)-A605))^(1/(1+$K$49))*($K$49^(1/(1+$K$49))),IF(J606/A606&gt;D$10,IF(MAX(J$58:J605)&lt;0.99*$B$10*(A605^$K$49*(K605-A605))^(1/(1+$K$49))*($K$49^(1/(1+$K$49))),MAX(K$58:K605),((J606/$B$10)^(1+$K$49)/(A606^($K$49)*$K$49))+A606),MAX(K$58:K605)),((J606/$B$10)^(1+$K$49)/(A606^($K$49)*$K$49))+A606)</f>
        <v>1363.5878357243732</v>
      </c>
      <c r="L606" s="33">
        <f>IF(K606&lt;K605,AE605*(MAX(Z$58:Z605)-J605/A605)/(J605/A605/D$10-1)/(1+1*(MAX(Z$58:Z605)-J605/A605)/(J605/A605/D$10-1))+B$3-B$4,AE605*(J606/A606/B$10)/(C$27+J606/A606/B$10))</f>
        <v>8.3470123241121047E-2</v>
      </c>
      <c r="M606" s="45">
        <f t="shared" si="253"/>
        <v>-3.0347501927857436E-2</v>
      </c>
      <c r="N606" s="46">
        <f t="shared" si="254"/>
        <v>1.5746539761532358E-2</v>
      </c>
      <c r="O606" s="37"/>
      <c r="P606" s="37">
        <f t="shared" si="255"/>
        <v>5.1226780789442369E-3</v>
      </c>
      <c r="Q606" s="47">
        <f t="shared" si="236"/>
        <v>-1.4600962166325077E-2</v>
      </c>
      <c r="R606" s="6">
        <f t="shared" si="256"/>
        <v>1.6283597473721418</v>
      </c>
      <c r="S606" s="6">
        <f t="shared" si="237"/>
        <v>1.6119363643412852</v>
      </c>
      <c r="T606" s="6">
        <f t="shared" si="257"/>
        <v>-9.3238648598321285E-3</v>
      </c>
      <c r="U606" s="48">
        <f t="shared" si="258"/>
        <v>0.16670112419700286</v>
      </c>
      <c r="V606" s="6">
        <f t="shared" si="259"/>
        <v>0.16803345843025788</v>
      </c>
      <c r="W606" s="6">
        <f t="shared" si="260"/>
        <v>0.16492550347698051</v>
      </c>
      <c r="X606" s="30">
        <f t="shared" si="238"/>
        <v>1213.6566396508433</v>
      </c>
      <c r="Y606">
        <f t="shared" si="239"/>
        <v>911.1068720886143</v>
      </c>
      <c r="Z606" s="49">
        <f t="shared" si="240"/>
        <v>1.2931715421466765</v>
      </c>
      <c r="AA606" s="46">
        <f t="shared" si="241"/>
        <v>1.6434076850199706</v>
      </c>
      <c r="AB606" s="46">
        <f t="shared" si="242"/>
        <v>-1.5047937647828746E-2</v>
      </c>
      <c r="AC606" s="51">
        <f>IF(R$58&gt;=AA$58,B$10,IF(K606&lt;K605,(Z606-D$10)*(1+1.25*(D$10-Z606)/MAX(Z$58:Z606)*B$10)+D$10,B$10))</f>
        <v>1.2867380908317436</v>
      </c>
      <c r="AD606" s="36">
        <f t="shared" si="243"/>
        <v>0.95809706785565463</v>
      </c>
      <c r="AE606" s="50">
        <f t="shared" si="244"/>
        <v>0.21489242914704976</v>
      </c>
      <c r="AF606" s="46">
        <f t="shared" si="245"/>
        <v>0.16492550347698051</v>
      </c>
      <c r="AG606" s="50">
        <f t="shared" si="246"/>
        <v>1213.6566396508433</v>
      </c>
      <c r="AH606" s="6">
        <f t="shared" si="247"/>
        <v>-9.3238648598321285E-3</v>
      </c>
    </row>
    <row r="607" spans="1:34">
      <c r="A607" s="6">
        <f>IF(J606/A606&lt;=0.99*$B$10,IF(A606&gt;A605,IF(D$5&gt;0,$A606+($D$7-$D$3)/401,IF(J606/A606&gt;1.01*D$10,A606-($D$7-$D$3)/401,A606)),IF(D$5&lt;0,$A606+($D$7-$D$3)/401,IF(J606/A606&gt;1.01*D$10,A606-($D$7-$D$3)/401,A606))),IF(K606&gt;$B$6,IF(B$10&gt;D$10,IF(J606/A606&gt;1.01*D$10,A606-($D$7-$D$3)/401,A606),A606),IF(MAX(J$58:J606)&lt;0.99*$B$10*(A606^$K$49*(K606-A606))^(1/(1+$K$49))*($K$49^(1/(1+$K$49))),$A606+($D$7-$D$3)/401,IF(J606/A606&gt;1.01*$D$10,$A606-($D$7-$D$3)/401,A606))))</f>
        <v>703.67939526183557</v>
      </c>
      <c r="B607" s="6">
        <f t="shared" si="232"/>
        <v>1211.0381857855068</v>
      </c>
      <c r="C607" s="6">
        <f t="shared" si="248"/>
        <v>0.56061586861454593</v>
      </c>
      <c r="D607" s="6">
        <f t="shared" si="249"/>
        <v>17625.920943178458</v>
      </c>
      <c r="E607" s="33">
        <f t="shared" si="233"/>
        <v>1.7769125075903426E-2</v>
      </c>
      <c r="F607" s="6">
        <f t="shared" si="234"/>
        <v>107015.2370432599</v>
      </c>
      <c r="G607" s="6">
        <f t="shared" si="235"/>
        <v>6143325.2973814709</v>
      </c>
      <c r="H607" s="33">
        <f t="shared" si="250"/>
        <v>4.3664842354440127E-3</v>
      </c>
      <c r="I607" s="33">
        <f t="shared" si="251"/>
        <v>1.2151534019375924E-3</v>
      </c>
      <c r="J607" s="6">
        <f t="shared" si="252"/>
        <v>909.42239464127692</v>
      </c>
      <c r="K607" s="38">
        <f>IF(J607&lt;$B$10*(A606^$K$49*(MAX(K$58:K606)-A606))^(1/(1+$K$49))*($K$49^(1/(1+$K$49))),IF(J607/A607&gt;D$10,IF(MAX(J$58:J606)&lt;0.99*$B$10*(A606^$K$49*(K606-A606))^(1/(1+$K$49))*($K$49^(1/(1+$K$49))),MAX(K$58:K606),((J607/$B$10)^(1+$K$49)/(A607^($K$49)*$K$49))+A607),MAX(K$58:K606)),((J607/$B$10)^(1+$K$49)/(A607^($K$49)*$K$49))+A607)</f>
        <v>1361.0948106145897</v>
      </c>
      <c r="L607" s="33">
        <f>IF(K607&lt;K606,AE606*(MAX(Z$58:Z606)-J606/A606)/(J606/A606/D$10-1)/(1+1*(MAX(Z$58:Z606)-J606/A606)/(J606/A606/D$10-1))+B$3-B$4,AE606*(J607/A607/B$10)/(C$27+J607/A607/B$10))</f>
        <v>8.498318006796636E-2</v>
      </c>
      <c r="M607" s="45">
        <f t="shared" si="253"/>
        <v>-3.0503017435032826E-2</v>
      </c>
      <c r="N607" s="46">
        <f t="shared" si="254"/>
        <v>1.5727508215839073E-2</v>
      </c>
      <c r="O607" s="37"/>
      <c r="P607" s="37">
        <f t="shared" si="255"/>
        <v>5.1152405129939451E-3</v>
      </c>
      <c r="Q607" s="47">
        <f t="shared" si="236"/>
        <v>-1.4775509219193753E-2</v>
      </c>
      <c r="R607" s="6">
        <f t="shared" si="256"/>
        <v>1.6286560838000674</v>
      </c>
      <c r="S607" s="6">
        <f t="shared" si="237"/>
        <v>1.6122249554502561</v>
      </c>
      <c r="T607" s="6">
        <f t="shared" si="257"/>
        <v>-9.5028986699471334E-3</v>
      </c>
      <c r="U607" s="48">
        <f t="shared" si="258"/>
        <v>0.16973327510462349</v>
      </c>
      <c r="V607" s="6">
        <f t="shared" si="259"/>
        <v>0.17100652156918786</v>
      </c>
      <c r="W607" s="6">
        <f t="shared" si="260"/>
        <v>0.16783888867920549</v>
      </c>
      <c r="X607" s="30">
        <f t="shared" si="238"/>
        <v>1211.0381857855068</v>
      </c>
      <c r="Y607">
        <f t="shared" si="239"/>
        <v>909.42239464127692</v>
      </c>
      <c r="Z607" s="49">
        <f t="shared" si="240"/>
        <v>1.2923817306074246</v>
      </c>
      <c r="AA607" s="46">
        <f t="shared" si="241"/>
        <v>1.6434410947688241</v>
      </c>
      <c r="AB607" s="46">
        <f t="shared" si="242"/>
        <v>-1.4785010968756618E-2</v>
      </c>
      <c r="AC607" s="51">
        <f>IF(R$58&gt;=AA$58,B$10,IF(K607&lt;K606,(Z607-D$10)*(1+1.25*(D$10-Z607)/MAX(Z$58:Z607)*B$10)+D$10,B$10))</f>
        <v>1.2860898320824463</v>
      </c>
      <c r="AD607" s="36">
        <f t="shared" si="243"/>
        <v>0.95865693636322491</v>
      </c>
      <c r="AE607" s="50">
        <f t="shared" si="244"/>
        <v>0.21403737747983773</v>
      </c>
      <c r="AF607" s="46">
        <f t="shared" si="245"/>
        <v>0.16783888867920549</v>
      </c>
      <c r="AG607" s="50">
        <f t="shared" si="246"/>
        <v>1211.0381857855068</v>
      </c>
      <c r="AH607" s="6">
        <f t="shared" si="247"/>
        <v>-9.5028986699471334E-3</v>
      </c>
    </row>
    <row r="608" spans="1:34">
      <c r="A608" s="6">
        <f>IF(J607/A607&lt;=0.99*$B$10,IF(A607&gt;A606,IF(D$5&gt;0,$A607+($D$7-$D$3)/401,IF(J607/A607&gt;1.01*D$10,A607-($D$7-$D$3)/401,A607)),IF(D$5&lt;0,$A607+($D$7-$D$3)/401,IF(J607/A607&gt;1.01*D$10,A607-($D$7-$D$3)/401,A607))),IF(K607&gt;$B$6,IF(B$10&gt;D$10,IF(J607/A607&gt;1.01*D$10,A607-($D$7-$D$3)/401,A607),A607),IF(MAX(J$58:J607)&lt;0.99*$B$10*(A607^$K$49*(K607-A607))^(1/(1+$K$49))*($K$49^(1/(1+$K$49))),$A607+($D$7-$D$3)/401,IF(J607/A607&gt;1.01*$D$10,$A607-($D$7-$D$3)/401,A607))))</f>
        <v>702.8065773067234</v>
      </c>
      <c r="B608" s="6">
        <f t="shared" si="232"/>
        <v>1208.4197319201703</v>
      </c>
      <c r="C608" s="6">
        <f t="shared" si="248"/>
        <v>0.56026199052628767</v>
      </c>
      <c r="D608" s="6">
        <f t="shared" si="249"/>
        <v>17571.696894378147</v>
      </c>
      <c r="E608" s="33">
        <f t="shared" si="233"/>
        <v>1.7765891397069408E-2</v>
      </c>
      <c r="F608" s="6">
        <f t="shared" si="234"/>
        <v>106882.41691965588</v>
      </c>
      <c r="G608" s="6">
        <f t="shared" si="235"/>
        <v>6136653.4769325936</v>
      </c>
      <c r="H608" s="33">
        <f t="shared" si="250"/>
        <v>4.3612361392275402E-3</v>
      </c>
      <c r="I608" s="33">
        <f t="shared" si="251"/>
        <v>1.212211235918622E-3</v>
      </c>
      <c r="J608" s="6">
        <f t="shared" si="252"/>
        <v>907.73751585938203</v>
      </c>
      <c r="K608" s="38">
        <f>IF(J608&lt;$B$10*(A607^$K$49*(MAX(K$58:K607)-A607))^(1/(1+$K$49))*($K$49^(1/(1+$K$49))),IF(J608/A608&gt;D$10,IF(MAX(J$58:J607)&lt;0.99*$B$10*(A607^$K$49*(K607-A607))^(1/(1+$K$49))*($K$49^(1/(1+$K$49))),MAX(K$58:K607),((J608/$B$10)^(1+$K$49)/(A608^($K$49)*$K$49))+A608),MAX(K$58:K607)),((J608/$B$10)^(1+$K$49)/(A608^($K$49)*$K$49))+A608)</f>
        <v>1358.6016978966745</v>
      </c>
      <c r="L608" s="33">
        <f>IF(K608&lt;K607,AE607*(MAX(Z$58:Z607)-J607/A607)/(J607/A607/D$10-1)/(1+1*(MAX(Z$58:Z607)-J607/A607)/(J607/A607/D$10-1))+B$3-B$4,AE607*(J608/A608/B$10)/(C$27+J608/A608/B$10))</f>
        <v>8.6453445826725733E-2</v>
      </c>
      <c r="M608" s="45">
        <f t="shared" si="253"/>
        <v>-3.0661519080068349E-2</v>
      </c>
      <c r="N608" s="46">
        <f t="shared" si="254"/>
        <v>1.570844110876652E-2</v>
      </c>
      <c r="O608" s="37"/>
      <c r="P608" s="37">
        <f t="shared" si="255"/>
        <v>5.1077937160364049E-3</v>
      </c>
      <c r="Q608" s="47">
        <f t="shared" si="236"/>
        <v>-1.4953077971301829E-2</v>
      </c>
      <c r="R608" s="6">
        <f t="shared" si="256"/>
        <v>1.6289574104996507</v>
      </c>
      <c r="S608" s="6">
        <f t="shared" si="237"/>
        <v>1.6125184064005964</v>
      </c>
      <c r="T608" s="6">
        <f t="shared" si="257"/>
        <v>-9.6849148019690599E-3</v>
      </c>
      <c r="U608" s="48">
        <f t="shared" si="258"/>
        <v>0.17284027368850644</v>
      </c>
      <c r="V608" s="6">
        <f t="shared" si="259"/>
        <v>0.17405310438476876</v>
      </c>
      <c r="W608" s="6">
        <f t="shared" si="260"/>
        <v>0.17082479945077908</v>
      </c>
      <c r="X608" s="30">
        <f t="shared" si="238"/>
        <v>1208.4197319201703</v>
      </c>
      <c r="Y608">
        <f t="shared" si="239"/>
        <v>907.73751585938203</v>
      </c>
      <c r="Z608" s="49">
        <f t="shared" si="240"/>
        <v>1.2915893862831926</v>
      </c>
      <c r="AA608" s="46">
        <f t="shared" si="241"/>
        <v>1.6434745466640948</v>
      </c>
      <c r="AB608" s="46">
        <f t="shared" si="242"/>
        <v>-1.4517136164444056E-2</v>
      </c>
      <c r="AC608" s="51">
        <f>IF(R$58&gt;=AA$58,B$10,IF(K608&lt;K607,(Z608-D$10)*(1+1.25*(D$10-Z608)/MAX(Z$58:Z608)*B$10)+D$10,B$10))</f>
        <v>1.2854379122628599</v>
      </c>
      <c r="AD608" s="36">
        <f t="shared" si="243"/>
        <v>0.95921892076436976</v>
      </c>
      <c r="AE608" s="50">
        <f t="shared" si="244"/>
        <v>0.21309570308929621</v>
      </c>
      <c r="AF608" s="46">
        <f t="shared" si="245"/>
        <v>0.17082479945077908</v>
      </c>
      <c r="AG608" s="50">
        <f t="shared" si="246"/>
        <v>1208.4197319201703</v>
      </c>
      <c r="AH608" s="6">
        <f t="shared" si="247"/>
        <v>-9.6849148019690599E-3</v>
      </c>
    </row>
    <row r="609" spans="1:34">
      <c r="A609" s="6">
        <f>IF(J608/A608&lt;=0.99*$B$10,IF(A608&gt;A607,IF(D$5&gt;0,$A608+($D$7-$D$3)/401,IF(J608/A608&gt;1.01*D$10,A608-($D$7-$D$3)/401,A608)),IF(D$5&lt;0,$A608+($D$7-$D$3)/401,IF(J608/A608&gt;1.01*D$10,A608-($D$7-$D$3)/401,A608))),IF(K608&gt;$B$6,IF(B$10&gt;D$10,IF(J608/A608&gt;1.01*D$10,A608-($D$7-$D$3)/401,A608),A608),IF(MAX(J$58:J608)&lt;0.99*$B$10*(A608^$K$49*(K608-A608))^(1/(1+$K$49))*($K$49^(1/(1+$K$49))),$A608+($D$7-$D$3)/401,IF(J608/A608&gt;1.01*$D$10,$A608-($D$7-$D$3)/401,A608))))</f>
        <v>701.93375935161123</v>
      </c>
      <c r="B609" s="6">
        <f t="shared" si="232"/>
        <v>1205.8012780548338</v>
      </c>
      <c r="C609" s="6">
        <f t="shared" si="248"/>
        <v>0.55990681878435056</v>
      </c>
      <c r="D609" s="6">
        <f t="shared" si="249"/>
        <v>17517.485646275189</v>
      </c>
      <c r="E609" s="33">
        <f t="shared" si="233"/>
        <v>1.776260660602463E-2</v>
      </c>
      <c r="F609" s="6">
        <f t="shared" si="234"/>
        <v>106749.59679605185</v>
      </c>
      <c r="G609" s="6">
        <f t="shared" si="235"/>
        <v>6129981.6564837163</v>
      </c>
      <c r="H609" s="33">
        <f t="shared" si="250"/>
        <v>4.3559802598312431E-3</v>
      </c>
      <c r="I609" s="33">
        <f t="shared" si="251"/>
        <v>1.2092665664660866E-3</v>
      </c>
      <c r="J609" s="6">
        <f t="shared" si="252"/>
        <v>906.0522325806387</v>
      </c>
      <c r="K609" s="38">
        <f>IF(J609&lt;$B$10*(A608^$K$49*(MAX(K$58:K608)-A608))^(1/(1+$K$49))*($K$49^(1/(1+$K$49))),IF(J609/A609&gt;D$10,IF(MAX(J$58:J608)&lt;0.99*$B$10*(A608^$K$49*(K608-A608))^(1/(1+$K$49))*($K$49^(1/(1+$K$49))),MAX(K$58:K608),((J609/$B$10)^(1+$K$49)/(A609^($K$49)*$K$49))+A609),MAX(K$58:K608)),((J609/$B$10)^(1+$K$49)/(A609^($K$49)*$K$49))+A609)</f>
        <v>1356.1084959104965</v>
      </c>
      <c r="L609" s="33">
        <f>IF(K609&lt;K608,AE608*(MAX(Z$58:Z608)-J608/A608)/(J608/A608/D$10-1)/(1+1*(MAX(Z$58:Z608)-J608/A608)/(J608/A608/D$10-1))+B$3-B$4,AE608*(J609/A609/B$10)/(C$27+J609/A609/B$10))</f>
        <v>8.7878095187549757E-2</v>
      </c>
      <c r="M609" s="45">
        <f t="shared" si="253"/>
        <v>-3.0822934351549595E-2</v>
      </c>
      <c r="N609" s="46">
        <f t="shared" si="254"/>
        <v>1.5689338295718259E-2</v>
      </c>
      <c r="O609" s="37"/>
      <c r="P609" s="37">
        <f t="shared" si="255"/>
        <v>5.10033766512933E-3</v>
      </c>
      <c r="Q609" s="47">
        <f t="shared" si="236"/>
        <v>-1.5133596055831335E-2</v>
      </c>
      <c r="R609" s="6">
        <f t="shared" si="256"/>
        <v>1.6292636123605524</v>
      </c>
      <c r="S609" s="6">
        <f t="shared" si="237"/>
        <v>1.6128166050905957</v>
      </c>
      <c r="T609" s="6">
        <f t="shared" si="257"/>
        <v>-9.8698421112113025E-3</v>
      </c>
      <c r="U609" s="48">
        <f t="shared" si="258"/>
        <v>0.17602503716043758</v>
      </c>
      <c r="V609" s="6">
        <f t="shared" si="259"/>
        <v>0.17717607287604076</v>
      </c>
      <c r="W609" s="6">
        <f t="shared" si="260"/>
        <v>0.17388612550563698</v>
      </c>
      <c r="X609" s="30">
        <f t="shared" si="238"/>
        <v>1205.8012780548338</v>
      </c>
      <c r="Y609">
        <f t="shared" si="239"/>
        <v>906.0522325806387</v>
      </c>
      <c r="Z609" s="49">
        <f t="shared" si="240"/>
        <v>1.2907944952207104</v>
      </c>
      <c r="AA609" s="46">
        <f t="shared" si="241"/>
        <v>1.6435080408113911</v>
      </c>
      <c r="AB609" s="46">
        <f t="shared" si="242"/>
        <v>-1.4244428450838731E-2</v>
      </c>
      <c r="AC609" s="51">
        <f>IF(R$58&gt;=AA$58,B$10,IF(K609&lt;K608,(Z609-D$10)*(1+1.25*(D$10-Z609)/MAX(Z$58:Z609)*B$10)+D$10,B$10))</f>
        <v>1.2847823046533287</v>
      </c>
      <c r="AD609" s="36">
        <f t="shared" si="243"/>
        <v>0.95978303400031106</v>
      </c>
      <c r="AE609" s="50">
        <f t="shared" si="244"/>
        <v>0.21206538299843986</v>
      </c>
      <c r="AF609" s="46">
        <f t="shared" si="245"/>
        <v>0.17388612550563698</v>
      </c>
      <c r="AG609" s="50">
        <f t="shared" si="246"/>
        <v>1205.8012780548338</v>
      </c>
      <c r="AH609" s="6">
        <f t="shared" si="247"/>
        <v>-9.8698421112113025E-3</v>
      </c>
    </row>
    <row r="610" spans="1:34">
      <c r="A610" s="6">
        <f>IF(J609/A609&lt;=0.99*$B$10,IF(A609&gt;A608,IF(D$5&gt;0,$A609+($D$7-$D$3)/401,IF(J609/A609&gt;1.01*D$10,A609-($D$7-$D$3)/401,A609)),IF(D$5&lt;0,$A609+($D$7-$D$3)/401,IF(J609/A609&gt;1.01*D$10,A609-($D$7-$D$3)/401,A609))),IF(K609&gt;$B$6,IF(B$10&gt;D$10,IF(J609/A609&gt;1.01*D$10,A609-($D$7-$D$3)/401,A609),A609),IF(MAX(J$58:J609)&lt;0.99*$B$10*(A609^$K$49*(K609-A609))^(1/(1+$K$49))*($K$49^(1/(1+$K$49))),$A609+($D$7-$D$3)/401,IF(J609/A609&gt;1.01*$D$10,$A609-($D$7-$D$3)/401,A609))))</f>
        <v>701.06094139649906</v>
      </c>
      <c r="B610" s="6">
        <f t="shared" si="232"/>
        <v>1203.1828241894973</v>
      </c>
      <c r="C610" s="6">
        <f t="shared" si="248"/>
        <v>0.55955034529186343</v>
      </c>
      <c r="D610" s="6">
        <f t="shared" si="249"/>
        <v>17463.287225587803</v>
      </c>
      <c r="E610" s="33">
        <f t="shared" si="233"/>
        <v>1.7759272094884666E-2</v>
      </c>
      <c r="F610" s="6">
        <f t="shared" si="234"/>
        <v>106616.77667244783</v>
      </c>
      <c r="G610" s="6">
        <f t="shared" si="235"/>
        <v>6123309.836034839</v>
      </c>
      <c r="H610" s="33">
        <f t="shared" si="250"/>
        <v>4.3507165681172175E-3</v>
      </c>
      <c r="I610" s="33">
        <f t="shared" si="251"/>
        <v>1.2063193895834249E-3</v>
      </c>
      <c r="J610" s="6">
        <f t="shared" si="252"/>
        <v>904.36654167624579</v>
      </c>
      <c r="K610" s="38">
        <f>IF(J610&lt;$B$10*(A609^$K$49*(MAX(K$58:K609)-A609))^(1/(1+$K$49))*($K$49^(1/(1+$K$49))),IF(J610/A610&gt;D$10,IF(MAX(J$58:J609)&lt;0.99*$B$10*(A609^$K$49*(K609-A609))^(1/(1+$K$49))*($K$49^(1/(1+$K$49))),MAX(K$58:K609),((J610/$B$10)^(1+$K$49)/(A610^($K$49)*$K$49))+A610),MAX(K$58:K609)),((J610/$B$10)^(1+$K$49)/(A610^($K$49)*$K$49))+A610)</f>
        <v>1353.6152030707817</v>
      </c>
      <c r="L610" s="33">
        <f>IF(K610&lt;K609,AE609*(MAX(Z$58:Z609)-J609/A609)/(J609/A609/D$10-1)/(1+1*(MAX(Z$58:Z609)-J609/A609)/(J609/A609/D$10-1))+B$3-B$4,AE609*(J610/A610/B$10)/(C$27+J610/A610/B$10))</f>
        <v>8.9254234434541779E-2</v>
      </c>
      <c r="M610" s="45">
        <f t="shared" si="253"/>
        <v>-3.0987185004642769E-2</v>
      </c>
      <c r="N610" s="46">
        <f t="shared" si="254"/>
        <v>1.5670199631844316E-2</v>
      </c>
      <c r="O610" s="37"/>
      <c r="P610" s="37">
        <f t="shared" si="255"/>
        <v>5.0928723372447972E-3</v>
      </c>
      <c r="Q610" s="47">
        <f t="shared" si="236"/>
        <v>-1.5316985372798454E-2</v>
      </c>
      <c r="R610" s="6">
        <f t="shared" si="256"/>
        <v>1.6295745648886593</v>
      </c>
      <c r="S610" s="6">
        <f t="shared" si="237"/>
        <v>1.6131194302800325</v>
      </c>
      <c r="T610" s="6">
        <f t="shared" si="257"/>
        <v>-1.0057603812374961E-2</v>
      </c>
      <c r="U610" s="48">
        <f t="shared" si="258"/>
        <v>0.17929063780897889</v>
      </c>
      <c r="V610" s="6">
        <f t="shared" si="259"/>
        <v>0.18037844540055728</v>
      </c>
      <c r="W610" s="6">
        <f t="shared" si="260"/>
        <v>0.17702591079643229</v>
      </c>
      <c r="X610" s="30">
        <f t="shared" si="238"/>
        <v>1203.1828241894973</v>
      </c>
      <c r="Y610">
        <f t="shared" si="239"/>
        <v>904.36654167624579</v>
      </c>
      <c r="Z610" s="49">
        <f t="shared" si="240"/>
        <v>1.2899970434449908</v>
      </c>
      <c r="AA610" s="46">
        <f t="shared" si="241"/>
        <v>1.6435415773167181</v>
      </c>
      <c r="AB610" s="46">
        <f t="shared" si="242"/>
        <v>-1.3967012428058867E-2</v>
      </c>
      <c r="AC610" s="51">
        <f>IF(R$58&gt;=AA$58,B$10,IF(K610&lt;K609,(Z610-D$10)*(1+1.25*(D$10-Z610)/MAX(Z$58:Z610)*B$10)+D$10,B$10))</f>
        <v>1.284122982355294</v>
      </c>
      <c r="AD610" s="36">
        <f t="shared" si="243"/>
        <v>0.96034928905866002</v>
      </c>
      <c r="AE610" s="50">
        <f t="shared" si="244"/>
        <v>0.210944392926673</v>
      </c>
      <c r="AF610" s="46">
        <f t="shared" si="245"/>
        <v>0.17702591079643229</v>
      </c>
      <c r="AG610" s="50">
        <f t="shared" si="246"/>
        <v>1203.1828241894973</v>
      </c>
      <c r="AH610" s="6">
        <f t="shared" si="247"/>
        <v>-1.0057603812374961E-2</v>
      </c>
    </row>
    <row r="611" spans="1:34">
      <c r="A611" s="6">
        <f>IF(J610/A610&lt;=0.99*$B$10,IF(A610&gt;A609,IF(D$5&gt;0,$A610+($D$7-$D$3)/401,IF(J610/A610&gt;1.01*D$10,A610-($D$7-$D$3)/401,A610)),IF(D$5&lt;0,$A610+($D$7-$D$3)/401,IF(J610/A610&gt;1.01*D$10,A610-($D$7-$D$3)/401,A610))),IF(K610&gt;$B$6,IF(B$10&gt;D$10,IF(J610/A610&gt;1.01*D$10,A610-($D$7-$D$3)/401,A610),A610),IF(MAX(J$58:J610)&lt;0.99*$B$10*(A610^$K$49*(K610-A610))^(1/(1+$K$49))*($K$49^(1/(1+$K$49))),$A610+($D$7-$D$3)/401,IF(J610/A610&gt;1.01*$D$10,$A610-($D$7-$D$3)/401,A610))))</f>
        <v>700.18812344138689</v>
      </c>
      <c r="B611" s="6">
        <f t="shared" si="232"/>
        <v>1200.5643703241608</v>
      </c>
      <c r="C611" s="6">
        <f t="shared" si="248"/>
        <v>0.5591925618838437</v>
      </c>
      <c r="D611" s="6">
        <f t="shared" si="249"/>
        <v>17409.101661247438</v>
      </c>
      <c r="E611" s="33">
        <f t="shared" si="233"/>
        <v>1.7755889358236666E-2</v>
      </c>
      <c r="F611" s="6">
        <f t="shared" si="234"/>
        <v>106483.95654884379</v>
      </c>
      <c r="G611" s="6">
        <f t="shared" si="235"/>
        <v>6116638.0155859618</v>
      </c>
      <c r="H611" s="33">
        <f t="shared" si="250"/>
        <v>4.345445034953579E-3</v>
      </c>
      <c r="I611" s="33">
        <f t="shared" si="251"/>
        <v>1.2033697013814936E-3</v>
      </c>
      <c r="J611" s="6">
        <f t="shared" si="252"/>
        <v>902.68044005415868</v>
      </c>
      <c r="K611" s="38">
        <f>IF(J611&lt;$B$10*(A610^$K$49*(MAX(K$58:K610)-A610))^(1/(1+$K$49))*($K$49^(1/(1+$K$49))),IF(J611/A611&gt;D$10,IF(MAX(J$58:J610)&lt;0.99*$B$10*(A610^$K$49*(K610-A610))^(1/(1+$K$49))*($K$49^(1/(1+$K$49))),MAX(K$58:K610),((J611/$B$10)^(1+$K$49)/(A611^($K$49)*$K$49))+A611),MAX(K$58:K610)),((J611/$B$10)^(1+$K$49)/(A611^($K$49)*$K$49))+A611)</f>
        <v>1351.1218178718625</v>
      </c>
      <c r="L611" s="33">
        <f>IF(K611&lt;K610,AE610*(MAX(Z$58:Z610)-J610/A610)/(J610/A610/D$10-1)/(1+1*(MAX(Z$58:Z610)-J610/A610)/(J610/A610/D$10-1))+B$3-B$4,AE610*(J611/A611/B$10)/(C$27+J611/A611/B$10))</f>
        <v>9.0578902306856016E-2</v>
      </c>
      <c r="M611" s="45">
        <f t="shared" si="253"/>
        <v>-3.1154186892513962E-2</v>
      </c>
      <c r="N611" s="46">
        <f t="shared" si="254"/>
        <v>1.5651024972076676E-2</v>
      </c>
      <c r="O611" s="37"/>
      <c r="P611" s="37">
        <f t="shared" si="255"/>
        <v>5.0853977092688227E-3</v>
      </c>
      <c r="Q611" s="47">
        <f t="shared" si="236"/>
        <v>-1.5503161920437287E-2</v>
      </c>
      <c r="R611" s="6">
        <f t="shared" si="256"/>
        <v>1.629890133918902</v>
      </c>
      <c r="S611" s="6">
        <f t="shared" si="237"/>
        <v>1.6134267513104981</v>
      </c>
      <c r="T611" s="6">
        <f t="shared" si="257"/>
        <v>-1.0248117313543472E-2</v>
      </c>
      <c r="U611" s="48">
        <f t="shared" si="258"/>
        <v>0.18264031347500773</v>
      </c>
      <c r="V611" s="6">
        <f t="shared" si="259"/>
        <v>0.18366340296611627</v>
      </c>
      <c r="W611" s="6">
        <f t="shared" si="260"/>
        <v>0.18024736386160178</v>
      </c>
      <c r="X611" s="30">
        <f t="shared" si="238"/>
        <v>1200.5643703241608</v>
      </c>
      <c r="Y611">
        <f t="shared" si="239"/>
        <v>902.68044005415868</v>
      </c>
      <c r="Z611" s="49">
        <f t="shared" si="240"/>
        <v>1.2891970169638596</v>
      </c>
      <c r="AA611" s="46">
        <f t="shared" si="241"/>
        <v>1.6435751562864793</v>
      </c>
      <c r="AB611" s="46">
        <f t="shared" si="242"/>
        <v>-1.3685022367577293E-2</v>
      </c>
      <c r="AC611" s="51">
        <f>IF(R$58&gt;=AA$58,B$10,IF(K611&lt;K610,(Z611-D$10)*(1+1.25*(D$10-Z611)/MAX(Z$58:Z611)*B$10)+D$10,B$10))</f>
        <v>1.2834599182939332</v>
      </c>
      <c r="AD611" s="36">
        <f t="shared" si="243"/>
        <v>0.96091769897038215</v>
      </c>
      <c r="AE611" s="50">
        <f t="shared" si="244"/>
        <v>0.20973071022191994</v>
      </c>
      <c r="AF611" s="46">
        <f t="shared" si="245"/>
        <v>0.18024736386160178</v>
      </c>
      <c r="AG611" s="50">
        <f t="shared" si="246"/>
        <v>1200.5643703241608</v>
      </c>
      <c r="AH611" s="6">
        <f t="shared" si="247"/>
        <v>-1.0248117313543472E-2</v>
      </c>
    </row>
    <row r="612" spans="1:34">
      <c r="A612" s="6">
        <f>IF(J611/A611&lt;=0.99*$B$10,IF(A611&gt;A610,IF(D$5&gt;0,$A611+($D$7-$D$3)/401,IF(J611/A611&gt;1.01*D$10,A611-($D$7-$D$3)/401,A611)),IF(D$5&lt;0,$A611+($D$7-$D$3)/401,IF(J611/A611&gt;1.01*D$10,A611-($D$7-$D$3)/401,A611))),IF(K611&gt;$B$6,IF(B$10&gt;D$10,IF(J611/A611&gt;1.01*D$10,A611-($D$7-$D$3)/401,A611),A611),IF(MAX(J$58:J611)&lt;0.99*$B$10*(A611^$K$49*(K611-A611))^(1/(1+$K$49))*($K$49^(1/(1+$K$49))),$A611+($D$7-$D$3)/401,IF(J611/A611&gt;1.01*$D$10,$A611-($D$7-$D$3)/401,A611))))</f>
        <v>699.31530548627472</v>
      </c>
      <c r="B612" s="6">
        <f t="shared" si="232"/>
        <v>1197.9459164588243</v>
      </c>
      <c r="C612" s="6">
        <f t="shared" si="248"/>
        <v>0.55883346032650461</v>
      </c>
      <c r="D612" s="6">
        <f t="shared" si="249"/>
        <v>17354.928984513699</v>
      </c>
      <c r="E612" s="33">
        <f t="shared" si="233"/>
        <v>1.775245999594155E-2</v>
      </c>
      <c r="F612" s="6">
        <f t="shared" si="234"/>
        <v>106351.13642523978</v>
      </c>
      <c r="G612" s="6">
        <f t="shared" si="235"/>
        <v>6109966.1951370835</v>
      </c>
      <c r="H612" s="33">
        <f t="shared" si="250"/>
        <v>4.3401656312250141E-3</v>
      </c>
      <c r="I612" s="33">
        <f t="shared" si="251"/>
        <v>1.2004174980852983E-3</v>
      </c>
      <c r="J612" s="6">
        <f t="shared" si="252"/>
        <v>900.99392466244979</v>
      </c>
      <c r="K612" s="38">
        <f>IF(J612&lt;$B$10*(A611^$K$49*(MAX(K$58:K611)-A611))^(1/(1+$K$49))*($K$49^(1/(1+$K$49))),IF(J612/A612&gt;D$10,IF(MAX(J$58:J611)&lt;0.99*$B$10*(A611^$K$49*(K611-A611))^(1/(1+$K$49))*($K$49^(1/(1+$K$49))),MAX(K$58:K611),((J612/$B$10)^(1+$K$49)/(A612^($K$49)*$K$49))+A612),MAX(K$58:K611)),((J612/$B$10)^(1+$K$49)/(A612^($K$49)*$K$49))+A612)</f>
        <v>1348.6283388925422</v>
      </c>
      <c r="L612" s="33">
        <f>IF(K612&lt;K611,AE611*(MAX(Z$58:Z611)-J611/A611)/(J611/A611/D$10-1)/(1+1*(MAX(Z$58:Z611)-J611/A611)/(J611/A611/D$10-1))+B$3-B$4,AE611*(J612/A612/B$10)/(C$27+J612/A612/B$10))</f>
        <v>9.1849071063106622E-2</v>
      </c>
      <c r="M612" s="45">
        <f t="shared" si="253"/>
        <v>-3.1323849798092183E-2</v>
      </c>
      <c r="N612" s="46">
        <f t="shared" si="254"/>
        <v>1.5631814171166113E-2</v>
      </c>
      <c r="O612" s="37"/>
      <c r="P612" s="37">
        <f t="shared" si="255"/>
        <v>5.0779137580009284E-3</v>
      </c>
      <c r="Q612" s="47">
        <f t="shared" si="236"/>
        <v>-1.569203562692607E-2</v>
      </c>
      <c r="R612" s="6">
        <f t="shared" si="256"/>
        <v>1.6302101753279992</v>
      </c>
      <c r="S612" s="6">
        <f t="shared" si="237"/>
        <v>1.6137384278256481</v>
      </c>
      <c r="T612" s="6">
        <f t="shared" si="257"/>
        <v>-1.0441294050508391E-2</v>
      </c>
      <c r="U612" s="48">
        <f t="shared" si="258"/>
        <v>0.18607747888920737</v>
      </c>
      <c r="V612" s="6">
        <f t="shared" si="259"/>
        <v>0.18703430036930024</v>
      </c>
      <c r="W612" s="6">
        <f t="shared" si="260"/>
        <v>0.18355386901913079</v>
      </c>
      <c r="X612" s="30">
        <f t="shared" si="238"/>
        <v>1197.9459164588243</v>
      </c>
      <c r="Y612">
        <f t="shared" si="239"/>
        <v>900.99392466244979</v>
      </c>
      <c r="Z612" s="49">
        <f t="shared" si="240"/>
        <v>1.2883944017726541</v>
      </c>
      <c r="AA612" s="46">
        <f t="shared" si="241"/>
        <v>1.6436087778274784</v>
      </c>
      <c r="AB612" s="46">
        <f t="shared" si="242"/>
        <v>-1.3398602499479217E-2</v>
      </c>
      <c r="AC612" s="51">
        <f>IF(R$58&gt;=AA$58,B$10,IF(K612&lt;K611,(Z612-D$10)*(1+1.25*(D$10-Z612)/MAX(Z$58:Z612)*B$10)+D$10,B$10))</f>
        <v>1.2827930852209888</v>
      </c>
      <c r="AD612" s="36">
        <f t="shared" si="243"/>
        <v>0.96148827680663218</v>
      </c>
      <c r="AE612" s="50">
        <f t="shared" si="244"/>
        <v>0.20842231703839481</v>
      </c>
      <c r="AF612" s="46">
        <f t="shared" si="245"/>
        <v>0.18355386901913079</v>
      </c>
      <c r="AG612" s="50">
        <f t="shared" si="246"/>
        <v>1197.9459164588243</v>
      </c>
      <c r="AH612" s="6">
        <f t="shared" si="247"/>
        <v>-1.0441294050508391E-2</v>
      </c>
    </row>
    <row r="613" spans="1:34">
      <c r="A613" s="6">
        <f>IF(J612/A612&lt;=0.99*$B$10,IF(A612&gt;A611,IF(D$5&gt;0,$A612+($D$7-$D$3)/401,IF(J612/A612&gt;1.01*D$10,A612-($D$7-$D$3)/401,A612)),IF(D$5&lt;0,$A612+($D$7-$D$3)/401,IF(J612/A612&gt;1.01*D$10,A612-($D$7-$D$3)/401,A612))),IF(K612&gt;$B$6,IF(B$10&gt;D$10,IF(J612/A612&gt;1.01*D$10,A612-($D$7-$D$3)/401,A612),A612),IF(MAX(J$58:J612)&lt;0.99*$B$10*(A612^$K$49*(K612-A612))^(1/(1+$K$49))*($K$49^(1/(1+$K$49))),$A612+($D$7-$D$3)/401,IF(J612/A612&gt;1.01*$D$10,$A612-($D$7-$D$3)/401,A612))))</f>
        <v>698.44248753116256</v>
      </c>
      <c r="B613" s="6">
        <f t="shared" si="232"/>
        <v>1195.3274625934878</v>
      </c>
      <c r="C613" s="6">
        <f t="shared" si="248"/>
        <v>0.55847303231655721</v>
      </c>
      <c r="D613" s="6">
        <f t="shared" si="249"/>
        <v>17300.76922909218</v>
      </c>
      <c r="E613" s="33">
        <f t="shared" si="233"/>
        <v>1.7748985715916057E-2</v>
      </c>
      <c r="F613" s="6">
        <f t="shared" si="234"/>
        <v>106218.31630163574</v>
      </c>
      <c r="G613" s="6">
        <f t="shared" si="235"/>
        <v>6103294.3746882062</v>
      </c>
      <c r="H613" s="33">
        <f t="shared" si="250"/>
        <v>4.334878327843697E-3</v>
      </c>
      <c r="I613" s="33">
        <f t="shared" si="251"/>
        <v>1.1974627760409208E-3</v>
      </c>
      <c r="J613" s="6">
        <f t="shared" si="252"/>
        <v>899.30699249276552</v>
      </c>
      <c r="K613" s="38">
        <f>IF(J613&lt;$B$10*(A612^$K$49*(MAX(K$58:K612)-A612))^(1/(1+$K$49))*($K$49^(1/(1+$K$49))),IF(J613/A613&gt;D$10,IF(MAX(J$58:J612)&lt;0.99*$B$10*(A612^$K$49*(K612-A612))^(1/(1+$K$49))*($K$49^(1/(1+$K$49))),MAX(K$58:K612),((J613/$B$10)^(1+$K$49)/(A613^($K$49)*$K$49))+A613),MAX(K$58:K612)),((J613/$B$10)^(1+$K$49)/(A613^($K$49)*$K$49))+A613)</f>
        <v>1346.1347648010792</v>
      </c>
      <c r="L613" s="33">
        <f>IF(K613&lt;K612,AE612*(MAX(Z$58:Z612)-J612/A612)/(J612/A612/D$10-1)/(1+1*(MAX(Z$58:Z612)-J612/A612)/(J612/A612/D$10-1))+B$3-B$4,AE612*(J613/A613/B$10)/(C$27+J613/A613/B$10))</f>
        <v>9.30616477890365E-2</v>
      </c>
      <c r="M613" s="45">
        <f t="shared" si="253"/>
        <v>-3.1496077266634795E-2</v>
      </c>
      <c r="N613" s="46">
        <f t="shared" si="254"/>
        <v>1.5612567083720342E-2</v>
      </c>
      <c r="O613" s="37"/>
      <c r="P613" s="37">
        <f t="shared" si="255"/>
        <v>5.0704204601537128E-3</v>
      </c>
      <c r="Q613" s="47">
        <f t="shared" si="236"/>
        <v>-1.5883510182914451E-2</v>
      </c>
      <c r="R613" s="6">
        <f t="shared" si="256"/>
        <v>1.6305345347478852</v>
      </c>
      <c r="S613" s="6">
        <f t="shared" si="237"/>
        <v>1.614054309492122</v>
      </c>
      <c r="T613" s="6">
        <f t="shared" si="257"/>
        <v>-1.0637039321877749E-2</v>
      </c>
      <c r="U613" s="48">
        <f t="shared" si="258"/>
        <v>0.18960573795547309</v>
      </c>
      <c r="V613" s="6">
        <f t="shared" si="259"/>
        <v>0.19049467826331232</v>
      </c>
      <c r="W613" s="6">
        <f t="shared" si="260"/>
        <v>0.18694899848935306</v>
      </c>
      <c r="X613" s="30">
        <f t="shared" si="238"/>
        <v>1195.3274625934878</v>
      </c>
      <c r="Y613">
        <f t="shared" si="239"/>
        <v>899.30699249276552</v>
      </c>
      <c r="Z613" s="49">
        <f t="shared" si="240"/>
        <v>1.2875891838590947</v>
      </c>
      <c r="AA613" s="46">
        <f t="shared" si="241"/>
        <v>1.6436424420469213</v>
      </c>
      <c r="AB613" s="46">
        <f t="shared" si="242"/>
        <v>-1.3107907299036103E-2</v>
      </c>
      <c r="AC613" s="51">
        <f>IF(R$58&gt;=AA$58,B$10,IF(K613&lt;K612,(Z613-D$10)*(1+1.25*(D$10-Z613)/MAX(Z$58:Z613)*B$10)+D$10,B$10))</f>
        <v>1.2821224557177915</v>
      </c>
      <c r="AD613" s="36">
        <f t="shared" si="243"/>
        <v>0.9620610356754522</v>
      </c>
      <c r="AE613" s="50">
        <f t="shared" si="244"/>
        <v>0.20701720377789656</v>
      </c>
      <c r="AF613" s="46">
        <f t="shared" si="245"/>
        <v>0.18694899848935306</v>
      </c>
      <c r="AG613" s="50">
        <f t="shared" si="246"/>
        <v>1195.3274625934878</v>
      </c>
      <c r="AH613" s="6">
        <f t="shared" si="247"/>
        <v>-1.0637039321877749E-2</v>
      </c>
    </row>
    <row r="614" spans="1:34">
      <c r="A614" s="6">
        <f>IF(J613/A613&lt;=0.99*$B$10,IF(A613&gt;A612,IF(D$5&gt;0,$A613+($D$7-$D$3)/401,IF(J613/A613&gt;1.01*D$10,A613-($D$7-$D$3)/401,A613)),IF(D$5&lt;0,$A613+($D$7-$D$3)/401,IF(J613/A613&gt;1.01*D$10,A613-($D$7-$D$3)/401,A613))),IF(K613&gt;$B$6,IF(B$10&gt;D$10,IF(J613/A613&gt;1.01*D$10,A613-($D$7-$D$3)/401,A613),A613),IF(MAX(J$58:J613)&lt;0.99*$B$10*(A613^$K$49*(K613-A613))^(1/(1+$K$49))*($K$49^(1/(1+$K$49))),$A613+($D$7-$D$3)/401,IF(J613/A613&gt;1.01*$D$10,$A613-($D$7-$D$3)/401,A613))))</f>
        <v>697.56966957605039</v>
      </c>
      <c r="B614" s="6">
        <f t="shared" si="232"/>
        <v>1192.7090087281513</v>
      </c>
      <c r="C614" s="6">
        <f t="shared" si="248"/>
        <v>0.55811126948050183</v>
      </c>
      <c r="D614" s="6">
        <f t="shared" si="249"/>
        <v>17246.622431255022</v>
      </c>
      <c r="E614" s="33">
        <f t="shared" si="233"/>
        <v>1.7745468336886071E-2</v>
      </c>
      <c r="F614" s="6">
        <f t="shared" si="234"/>
        <v>106085.49617803172</v>
      </c>
      <c r="G614" s="6">
        <f t="shared" si="235"/>
        <v>6096622.554239329</v>
      </c>
      <c r="H614" s="33">
        <f t="shared" si="250"/>
        <v>4.3295830957605624E-3</v>
      </c>
      <c r="I614" s="33">
        <f t="shared" si="251"/>
        <v>1.1945055317226327E-3</v>
      </c>
      <c r="J614" s="6">
        <f t="shared" si="252"/>
        <v>897.61964058387468</v>
      </c>
      <c r="K614" s="38">
        <f>IF(J614&lt;$B$10*(A613^$K$49*(MAX(K$58:K613)-A613))^(1/(1+$K$49))*($K$49^(1/(1+$K$49))),IF(J614/A614&gt;D$10,IF(MAX(J$58:J613)&lt;0.99*$B$10*(A613^$K$49*(K613-A613))^(1/(1+$K$49))*($K$49^(1/(1+$K$49))),MAX(K$58:K613),((J614/$B$10)^(1+$K$49)/(A614^($K$49)*$K$49))+A614),MAX(K$58:K613)),((J614/$B$10)^(1+$K$49)/(A614^($K$49)*$K$49))+A614)</f>
        <v>1343.6410943602882</v>
      </c>
      <c r="L614" s="33">
        <f>IF(K614&lt;K613,AE613*(MAX(Z$58:Z613)-J613/A613)/(J613/A613/D$10-1)/(1+1*(MAX(Z$58:Z613)-J613/A613)/(J613/A613/D$10-1))+B$3-B$4,AE613*(J614/A614/B$10)/(C$27+J614/A614/B$10))</f>
        <v>9.4213475970039789E-2</v>
      </c>
      <c r="M614" s="45">
        <f t="shared" si="253"/>
        <v>-3.1670766439600984E-2</v>
      </c>
      <c r="N614" s="46">
        <f t="shared" si="254"/>
        <v>1.5593283564243509E-2</v>
      </c>
      <c r="O614" s="37"/>
      <c r="P614" s="37">
        <f t="shared" si="255"/>
        <v>5.0629177923524173E-3</v>
      </c>
      <c r="Q614" s="47">
        <f t="shared" si="236"/>
        <v>-1.6077482875357475E-2</v>
      </c>
      <c r="R614" s="6">
        <f t="shared" si="256"/>
        <v>1.6308630472806644</v>
      </c>
      <c r="S614" s="6">
        <f t="shared" si="237"/>
        <v>1.6143742357219453</v>
      </c>
      <c r="T614" s="6">
        <f t="shared" si="257"/>
        <v>-1.083525212546297E-2</v>
      </c>
      <c r="U614" s="48">
        <f t="shared" si="258"/>
        <v>0.19322889707368146</v>
      </c>
      <c r="V614" s="6">
        <f t="shared" si="259"/>
        <v>0.19404827624691343</v>
      </c>
      <c r="W614" s="6">
        <f t="shared" si="260"/>
        <v>0.19043652553842577</v>
      </c>
      <c r="X614" s="30">
        <f t="shared" si="238"/>
        <v>1192.7090087281513</v>
      </c>
      <c r="Y614">
        <f t="shared" si="239"/>
        <v>897.61964058387468</v>
      </c>
      <c r="Z614" s="49">
        <f t="shared" si="240"/>
        <v>1.2867813492083238</v>
      </c>
      <c r="AA614" s="46">
        <f t="shared" si="241"/>
        <v>1.6436761490524185</v>
      </c>
      <c r="AB614" s="46">
        <f t="shared" si="242"/>
        <v>-1.2813101771754098E-2</v>
      </c>
      <c r="AC614" s="51">
        <f>IF(R$58&gt;=AA$58,B$10,IF(K614&lt;K613,(Z614-D$10)*(1+1.25*(D$10-Z614)/MAX(Z$58:Z614)*B$10)+D$10,B$10))</f>
        <v>1.2814480021984775</v>
      </c>
      <c r="AD614" s="36">
        <f t="shared" si="243"/>
        <v>0.96263598871834011</v>
      </c>
      <c r="AE614" s="50">
        <f t="shared" si="244"/>
        <v>0.20551337281387924</v>
      </c>
      <c r="AF614" s="46">
        <f t="shared" si="245"/>
        <v>0.19043652553842577</v>
      </c>
      <c r="AG614" s="50">
        <f t="shared" si="246"/>
        <v>1192.7090087281513</v>
      </c>
      <c r="AH614" s="6">
        <f t="shared" si="247"/>
        <v>-1.083525212546297E-2</v>
      </c>
    </row>
    <row r="615" spans="1:34">
      <c r="A615" s="6">
        <f>IF(J614/A614&lt;=0.99*$B$10,IF(A614&gt;A613,IF(D$5&gt;0,$A614+($D$7-$D$3)/401,IF(J614/A614&gt;1.01*D$10,A614-($D$7-$D$3)/401,A614)),IF(D$5&lt;0,$A614+($D$7-$D$3)/401,IF(J614/A614&gt;1.01*D$10,A614-($D$7-$D$3)/401,A614))),IF(K614&gt;$B$6,IF(B$10&gt;D$10,IF(J614/A614&gt;1.01*D$10,A614-($D$7-$D$3)/401,A614),A614),IF(MAX(J$58:J614)&lt;0.99*$B$10*(A614^$K$49*(K614-A614))^(1/(1+$K$49))*($K$49^(1/(1+$K$49))),$A614+($D$7-$D$3)/401,IF(J614/A614&gt;1.01*$D$10,$A614-($D$7-$D$3)/401,A614))))</f>
        <v>696.69685162093822</v>
      </c>
      <c r="B615" s="6">
        <f t="shared" si="232"/>
        <v>1190.0905548628148</v>
      </c>
      <c r="C615" s="6">
        <f t="shared" si="248"/>
        <v>0.55774816337391353</v>
      </c>
      <c r="D615" s="6">
        <f t="shared" si="249"/>
        <v>17192.488629964249</v>
      </c>
      <c r="E615" s="33">
        <f t="shared" si="233"/>
        <v>1.7741909791101674E-2</v>
      </c>
      <c r="F615" s="6">
        <f t="shared" si="234"/>
        <v>105952.67605442769</v>
      </c>
      <c r="G615" s="6">
        <f t="shared" si="235"/>
        <v>6089950.7337904517</v>
      </c>
      <c r="H615" s="33">
        <f t="shared" si="250"/>
        <v>4.3242799059769422E-3</v>
      </c>
      <c r="I615" s="33">
        <f t="shared" si="251"/>
        <v>1.1915457617402004E-3</v>
      </c>
      <c r="J615" s="6">
        <f t="shared" si="252"/>
        <v>895.93186602530989</v>
      </c>
      <c r="K615" s="38">
        <f>IF(J615&lt;$B$10*(A614^$K$49*(MAX(K$58:K614)-A614))^(1/(1+$K$49))*($K$49^(1/(1+$K$49))),IF(J615/A615&gt;D$10,IF(MAX(J$58:J614)&lt;0.99*$B$10*(A614^$K$49*(K614-A614))^(1/(1+$K$49))*($K$49^(1/(1+$K$49))),MAX(K$58:K614),((J615/$B$10)^(1+$K$49)/(A615^($K$49)*$K$49))+A615),MAX(K$58:K614)),((J615/$B$10)^(1+$K$49)/(A615^($K$49)*$K$49))+A615)</f>
        <v>1341.1473264327506</v>
      </c>
      <c r="L615" s="33">
        <f>IF(K615&lt;K614,AE614*(MAX(Z$58:Z614)-J614/A614)/(J614/A614/D$10-1)/(1+1*(MAX(Z$58:Z614)-J614/A614)/(J614/A614/D$10-1))+B$3-B$4,AE614*(J615/A615/B$10)/(C$27+J615/A615/B$10))</f>
        <v>9.5301337351903131E-2</v>
      </c>
      <c r="M615" s="45">
        <f t="shared" si="253"/>
        <v>-3.1847807890390184E-2</v>
      </c>
      <c r="N615" s="46">
        <f t="shared" si="254"/>
        <v>1.5573963467176991E-2</v>
      </c>
      <c r="O615" s="37"/>
      <c r="P615" s="37">
        <f t="shared" si="255"/>
        <v>5.0554057311344843E-3</v>
      </c>
      <c r="Q615" s="47">
        <f t="shared" si="236"/>
        <v>-1.6273844423213193E-2</v>
      </c>
      <c r="R615" s="6">
        <f t="shared" si="256"/>
        <v>1.6311955372160185</v>
      </c>
      <c r="S615" s="6">
        <f t="shared" si="237"/>
        <v>1.6146980353973246</v>
      </c>
      <c r="T615" s="6">
        <f t="shared" si="257"/>
        <v>-1.1035824996495268E-2</v>
      </c>
      <c r="U615" s="48">
        <f t="shared" si="258"/>
        <v>0.1969509796059859</v>
      </c>
      <c r="V615" s="6">
        <f t="shared" si="259"/>
        <v>0.19769904707679184</v>
      </c>
      <c r="W615" s="6">
        <f t="shared" si="260"/>
        <v>0.19402043874462674</v>
      </c>
      <c r="X615" s="30">
        <f t="shared" si="238"/>
        <v>1190.0905548628148</v>
      </c>
      <c r="Y615">
        <f t="shared" si="239"/>
        <v>895.93186602530989</v>
      </c>
      <c r="Z615" s="49">
        <f t="shared" si="240"/>
        <v>1.2859708838081161</v>
      </c>
      <c r="AA615" s="46">
        <f t="shared" si="241"/>
        <v>1.6437098989519865</v>
      </c>
      <c r="AB615" s="46">
        <f t="shared" si="242"/>
        <v>-1.2514361735967983E-2</v>
      </c>
      <c r="AC615" s="51">
        <f>IF(R$58&gt;=AA$58,B$10,IF(K615&lt;K614,(Z615-D$10)*(1+1.25*(D$10-Z615)/MAX(Z$58:Z615)*B$10)+D$10,B$10))</f>
        <v>1.280769696913405</v>
      </c>
      <c r="AD615" s="36">
        <f t="shared" si="243"/>
        <v>0.96321314910668465</v>
      </c>
      <c r="AE615" s="50">
        <f t="shared" si="244"/>
        <v>0.20390884251916441</v>
      </c>
      <c r="AF615" s="46">
        <f t="shared" si="245"/>
        <v>0.19402043874462674</v>
      </c>
      <c r="AG615" s="50">
        <f t="shared" si="246"/>
        <v>1190.0905548628148</v>
      </c>
      <c r="AH615" s="6">
        <f t="shared" si="247"/>
        <v>-1.1035824996495268E-2</v>
      </c>
    </row>
    <row r="616" spans="1:34">
      <c r="A616" s="6">
        <f>IF(J615/A615&lt;=0.99*$B$10,IF(A615&gt;A614,IF(D$5&gt;0,$A615+($D$7-$D$3)/401,IF(J615/A615&gt;1.01*D$10,A615-($D$7-$D$3)/401,A615)),IF(D$5&lt;0,$A615+($D$7-$D$3)/401,IF(J615/A615&gt;1.01*D$10,A615-($D$7-$D$3)/401,A615))),IF(K615&gt;$B$6,IF(B$10&gt;D$10,IF(J615/A615&gt;1.01*D$10,A615-($D$7-$D$3)/401,A615),A615),IF(MAX(J$58:J615)&lt;0.99*$B$10*(A615^$K$49*(K615-A615))^(1/(1+$K$49))*($K$49^(1/(1+$K$49))),$A615+($D$7-$D$3)/401,IF(J615/A615&gt;1.01*$D$10,$A615-($D$7-$D$3)/401,A615))))</f>
        <v>695.82403366582605</v>
      </c>
      <c r="B616" s="6">
        <f t="shared" si="232"/>
        <v>1187.4721009974783</v>
      </c>
      <c r="C616" s="6">
        <f t="shared" si="248"/>
        <v>0.55738370548071781</v>
      </c>
      <c r="D616" s="6">
        <f t="shared" si="249"/>
        <v>17138.36786699784</v>
      </c>
      <c r="E616" s="33">
        <f t="shared" si="233"/>
        <v>1.7738312127003636E-2</v>
      </c>
      <c r="F616" s="6">
        <f t="shared" si="234"/>
        <v>105819.85593082367</v>
      </c>
      <c r="G616" s="6">
        <f t="shared" si="235"/>
        <v>6083278.9133415744</v>
      </c>
      <c r="H616" s="33">
        <f t="shared" si="250"/>
        <v>4.3189687295565621E-3</v>
      </c>
      <c r="I616" s="33">
        <f t="shared" si="251"/>
        <v>1.1885834628463786E-3</v>
      </c>
      <c r="J616" s="6">
        <f t="shared" si="252"/>
        <v>894.24366596110053</v>
      </c>
      <c r="K616" s="38">
        <f>IF(J616&lt;$B$10*(A615^$K$49*(MAX(K$58:K615)-A615))^(1/(1+$K$49))*($K$49^(1/(1+$K$49))),IF(J616/A616&gt;D$10,IF(MAX(J$58:J615)&lt;0.99*$B$10*(A615^$K$49*(K615-A615))^(1/(1+$K$49))*($K$49^(1/(1+$K$49))),MAX(K$58:K615),((J616/$B$10)^(1+$K$49)/(A616^($K$49)*$K$49))+A616),MAX(K$58:K615)),((J616/$B$10)^(1+$K$49)/(A616^($K$49)*$K$49))+A616)</f>
        <v>1338.6534599861379</v>
      </c>
      <c r="L616" s="33">
        <f>IF(K616&lt;K615,AE615*(MAX(Z$58:Z615)-J615/A615)/(J615/A615/D$10-1)/(1+1*(MAX(Z$58:Z615)-J615/A615)/(J615/A615/D$10-1))+B$3-B$4,AE615*(J616/A616/B$10)/(C$27+J616/A616/B$10))</f>
        <v>9.6321954115075895E-2</v>
      </c>
      <c r="M616" s="45">
        <f t="shared" si="253"/>
        <v>-3.2027085462556851E-2</v>
      </c>
      <c r="N616" s="46">
        <f t="shared" si="254"/>
        <v>1.5554606646941535E-2</v>
      </c>
      <c r="O616" s="37"/>
      <c r="P616" s="37">
        <f t="shared" si="255"/>
        <v>5.0478842529491216E-3</v>
      </c>
      <c r="Q616" s="47">
        <f t="shared" si="236"/>
        <v>-1.6472478815615317E-2</v>
      </c>
      <c r="R616" s="6">
        <f t="shared" si="256"/>
        <v>1.6315318177520917</v>
      </c>
      <c r="S616" s="6">
        <f t="shared" si="237"/>
        <v>1.6150255265988283</v>
      </c>
      <c r="T616" s="6">
        <f t="shared" si="257"/>
        <v>-1.1238643848270904E-2</v>
      </c>
      <c r="U616" s="48">
        <f t="shared" si="258"/>
        <v>0.20077624160289892</v>
      </c>
      <c r="V616" s="6">
        <f t="shared" si="259"/>
        <v>0.20145117211758112</v>
      </c>
      <c r="W616" s="6">
        <f t="shared" si="260"/>
        <v>0.19770495750149081</v>
      </c>
      <c r="X616" s="30">
        <f t="shared" si="238"/>
        <v>1187.4721009974783</v>
      </c>
      <c r="Y616">
        <f t="shared" si="239"/>
        <v>894.24366596110053</v>
      </c>
      <c r="Z616" s="49">
        <f t="shared" si="240"/>
        <v>1.285157773654261</v>
      </c>
      <c r="AA616" s="46">
        <f t="shared" si="241"/>
        <v>1.6437436918540511</v>
      </c>
      <c r="AB616" s="46">
        <f t="shared" si="242"/>
        <v>-1.2211874101959452E-2</v>
      </c>
      <c r="AC616" s="51">
        <f>IF(R$58&gt;=AA$58,B$10,IF(K616&lt;K615,(Z616-D$10)*(1+1.25*(D$10-Z616)/MAX(Z$58:Z616)*B$10)+D$10,B$10))</f>
        <v>1.2800875119527741</v>
      </c>
      <c r="AD616" s="36">
        <f t="shared" si="243"/>
        <v>0.96379253003806342</v>
      </c>
      <c r="AE616" s="50">
        <f t="shared" si="244"/>
        <v>0.20220165161983561</v>
      </c>
      <c r="AF616" s="46">
        <f t="shared" si="245"/>
        <v>0.19770495750149081</v>
      </c>
      <c r="AG616" s="50">
        <f t="shared" si="246"/>
        <v>1187.4721009974783</v>
      </c>
      <c r="AH616" s="6">
        <f t="shared" si="247"/>
        <v>-1.1238643848270904E-2</v>
      </c>
    </row>
    <row r="617" spans="1:34">
      <c r="A617" s="6">
        <f>IF(J616/A616&lt;=0.99*$B$10,IF(A616&gt;A615,IF(D$5&gt;0,$A616+($D$7-$D$3)/401,IF(J616/A616&gt;1.01*D$10,A616-($D$7-$D$3)/401,A616)),IF(D$5&lt;0,$A616+($D$7-$D$3)/401,IF(J616/A616&gt;1.01*D$10,A616-($D$7-$D$3)/401,A616))),IF(K616&gt;$B$6,IF(B$10&gt;D$10,IF(J616/A616&gt;1.01*D$10,A616-($D$7-$D$3)/401,A616),A616),IF(MAX(J$58:J616)&lt;0.99*$B$10*(A616^$K$49*(K616-A616))^(1/(1+$K$49))*($K$49^(1/(1+$K$49))),$A616+($D$7-$D$3)/401,IF(J616/A616&gt;1.01*$D$10,$A616-($D$7-$D$3)/401,A616))))</f>
        <v>694.95121571071388</v>
      </c>
      <c r="B617" s="6">
        <f t="shared" si="232"/>
        <v>1184.8536471321418</v>
      </c>
      <c r="C617" s="6">
        <f t="shared" si="248"/>
        <v>0.55701788721245893</v>
      </c>
      <c r="D617" s="6">
        <f t="shared" si="249"/>
        <v>17084.260187078362</v>
      </c>
      <c r="E617" s="33">
        <f t="shared" si="233"/>
        <v>1.7734677511829968E-2</v>
      </c>
      <c r="F617" s="6">
        <f t="shared" si="234"/>
        <v>105687.03580721964</v>
      </c>
      <c r="G617" s="6">
        <f t="shared" si="235"/>
        <v>6076607.0928926971</v>
      </c>
      <c r="H617" s="33">
        <f t="shared" si="250"/>
        <v>4.3136495376378918E-3</v>
      </c>
      <c r="I617" s="33">
        <f t="shared" si="251"/>
        <v>1.185618631944587E-3</v>
      </c>
      <c r="J617" s="6">
        <f t="shared" si="252"/>
        <v>892.55503759359419</v>
      </c>
      <c r="K617" s="38">
        <f>IF(J617&lt;$B$10*(A616^$K$49*(MAX(K$58:K616)-A616))^(1/(1+$K$49))*($K$49^(1/(1+$K$49))),IF(J617/A617&gt;D$10,IF(MAX(J$58:J616)&lt;0.99*$B$10*(A616^$K$49*(K616-A616))^(1/(1+$K$49))*($K$49^(1/(1+$K$49))),MAX(K$58:K616),((J617/$B$10)^(1+$K$49)/(A617^($K$49)*$K$49))+A617),MAX(K$58:K616)),((J617/$B$10)^(1+$K$49)/(A617^($K$49)*$K$49))+A617)</f>
        <v>1336.1594940986447</v>
      </c>
      <c r="L617" s="33">
        <f>IF(K617&lt;K616,AE616*(MAX(Z$58:Z616)-J616/A616)/(J616/A616/D$10-1)/(1+1*(MAX(Z$58:Z616)-J616/A616)/(J616/A616/D$10-1))+B$3-B$4,AE616*(J617/A617/B$10)/(C$27+J617/A617/B$10))</f>
        <v>9.727199138989151E-2</v>
      </c>
      <c r="M617" s="45">
        <f t="shared" si="253"/>
        <v>-3.220847611117357E-2</v>
      </c>
      <c r="N617" s="46">
        <f t="shared" si="254"/>
        <v>1.5535212957980727E-2</v>
      </c>
      <c r="O617" s="37"/>
      <c r="P617" s="37">
        <f t="shared" si="255"/>
        <v>5.0403533341568576E-3</v>
      </c>
      <c r="Q617" s="47">
        <f t="shared" si="236"/>
        <v>-1.6673263153192841E-2</v>
      </c>
      <c r="R617" s="6">
        <f t="shared" si="256"/>
        <v>1.6318716907209823</v>
      </c>
      <c r="S617" s="6">
        <f t="shared" si="237"/>
        <v>1.6153565163380508</v>
      </c>
      <c r="T617" s="6">
        <f t="shared" si="257"/>
        <v>-1.144358781588705E-2</v>
      </c>
      <c r="U617" s="48">
        <f t="shared" si="258"/>
        <v>0.20470918891914228</v>
      </c>
      <c r="V617" s="6">
        <f t="shared" si="259"/>
        <v>0.2053090781572218</v>
      </c>
      <c r="W617" s="6">
        <f t="shared" si="260"/>
        <v>0.20149454888525944</v>
      </c>
      <c r="X617" s="30">
        <f t="shared" si="238"/>
        <v>1184.8536471321418</v>
      </c>
      <c r="Y617">
        <f t="shared" si="239"/>
        <v>892.55503759359419</v>
      </c>
      <c r="Z617" s="49">
        <f t="shared" si="240"/>
        <v>1.28434200475611</v>
      </c>
      <c r="AA617" s="46">
        <f t="shared" si="241"/>
        <v>1.643777527867448</v>
      </c>
      <c r="AB617" s="46">
        <f t="shared" si="242"/>
        <v>-1.1905837146465759E-2</v>
      </c>
      <c r="AC617" s="51">
        <f>IF(R$58&gt;=AA$58,B$10,IF(K617&lt;K616,(Z617-D$10)*(1+1.25*(D$10-Z617)/MAX(Z$58:Z617)*B$10)+D$10,B$10))</f>
        <v>1.2794014192504475</v>
      </c>
      <c r="AD617" s="36">
        <f t="shared" si="243"/>
        <v>0.96437414473241012</v>
      </c>
      <c r="AE617" s="50">
        <f t="shared" si="244"/>
        <v>0.20038986389978472</v>
      </c>
      <c r="AF617" s="46">
        <f t="shared" si="245"/>
        <v>0.20149454888525944</v>
      </c>
      <c r="AG617" s="50">
        <f t="shared" si="246"/>
        <v>1184.8536471321418</v>
      </c>
      <c r="AH617" s="6">
        <f t="shared" si="247"/>
        <v>-1.144358781588705E-2</v>
      </c>
    </row>
    <row r="618" spans="1:34">
      <c r="A618" s="6">
        <f>IF(J617/A617&lt;=0.99*$B$10,IF(A617&gt;A616,IF(D$5&gt;0,$A617+($D$7-$D$3)/401,IF(J617/A617&gt;1.01*D$10,A617-($D$7-$D$3)/401,A617)),IF(D$5&lt;0,$A617+($D$7-$D$3)/401,IF(J617/A617&gt;1.01*D$10,A617-($D$7-$D$3)/401,A617))),IF(K617&gt;$B$6,IF(B$10&gt;D$10,IF(J617/A617&gt;1.01*D$10,A617-($D$7-$D$3)/401,A617),A617),IF(MAX(J$58:J617)&lt;0.99*$B$10*(A617^$K$49*(K617-A617))^(1/(1+$K$49))*($K$49^(1/(1+$K$49))),$A617+($D$7-$D$3)/401,IF(J617/A617&gt;1.01*$D$10,$A617-($D$7-$D$3)/401,A617))))</f>
        <v>694.07839775560171</v>
      </c>
      <c r="B618" s="6">
        <f t="shared" si="232"/>
        <v>1182.2351932668053</v>
      </c>
      <c r="C618" s="6">
        <f t="shared" si="248"/>
        <v>0.55665069990755867</v>
      </c>
      <c r="D618" s="6">
        <f t="shared" si="249"/>
        <v>17030.165638004262</v>
      </c>
      <c r="E618" s="33">
        <f t="shared" si="233"/>
        <v>1.7731008234150053E-2</v>
      </c>
      <c r="F618" s="6">
        <f t="shared" si="234"/>
        <v>105554.21568361562</v>
      </c>
      <c r="G618" s="6">
        <f t="shared" si="235"/>
        <v>6069935.2724438198</v>
      </c>
      <c r="H618" s="33">
        <f t="shared" si="250"/>
        <v>4.3083223014468534E-3</v>
      </c>
      <c r="I618" s="33">
        <f t="shared" si="251"/>
        <v>1.1826512660967731E-3</v>
      </c>
      <c r="J618" s="6">
        <f t="shared" si="252"/>
        <v>890.86597818736686</v>
      </c>
      <c r="K618" s="38">
        <f>IF(J618&lt;$B$10*(A617^$K$49*(MAX(K$58:K617)-A617))^(1/(1+$K$49))*($K$49^(1/(1+$K$49))),IF(J618/A618&gt;D$10,IF(MAX(J$58:J617)&lt;0.99*$B$10*(A617^$K$49*(K617-A617))^(1/(1+$K$49))*($K$49^(1/(1+$K$49))),MAX(K$58:K617),((J618/$B$10)^(1+$K$49)/(A618^($K$49)*$K$49))+A618),MAX(K$58:K617)),((J618/$B$10)^(1+$K$49)/(A618^($K$49)*$K$49))+A618)</f>
        <v>1333.6654279645193</v>
      </c>
      <c r="L618" s="33">
        <f>IF(K618&lt;K617,AE617*(MAX(Z$58:Z617)-J617/A617)/(J617/A617/D$10-1)/(1+1*(MAX(Z$58:Z617)-J617/A617)/(J617/A617/D$10-1))+B$3-B$4,AE617*(J618/A618/B$10)/(C$27+J618/A618/B$10))</f>
        <v>9.8148060142520588E-2</v>
      </c>
      <c r="M618" s="45">
        <f t="shared" si="253"/>
        <v>-3.2391849748080369E-2</v>
      </c>
      <c r="N618" s="46">
        <f t="shared" si="254"/>
        <v>1.5515782254805734E-2</v>
      </c>
      <c r="O618" s="37"/>
      <c r="P618" s="37">
        <f t="shared" si="255"/>
        <v>5.0328129510290934E-3</v>
      </c>
      <c r="Q618" s="47">
        <f t="shared" si="236"/>
        <v>-1.6876067493274634E-2</v>
      </c>
      <c r="R618" s="6">
        <f t="shared" si="256"/>
        <v>1.6322149463200806</v>
      </c>
      <c r="S618" s="6">
        <f t="shared" si="237"/>
        <v>1.6156908002959756</v>
      </c>
      <c r="T618" s="6">
        <f t="shared" si="257"/>
        <v>-1.1650529103797037E-2</v>
      </c>
      <c r="U618" s="48">
        <f t="shared" si="258"/>
        <v>0.20875459586482406</v>
      </c>
      <c r="V618" s="6">
        <f t="shared" si="259"/>
        <v>0.20927745573066628</v>
      </c>
      <c r="W618" s="6">
        <f t="shared" si="260"/>
        <v>0.20539394602940059</v>
      </c>
      <c r="X618" s="30">
        <f t="shared" si="238"/>
        <v>1182.2351932668053</v>
      </c>
      <c r="Y618">
        <f t="shared" si="239"/>
        <v>890.86597818736686</v>
      </c>
      <c r="Z618" s="49">
        <f t="shared" si="240"/>
        <v>1.2835235631422977</v>
      </c>
      <c r="AA618" s="46">
        <f t="shared" si="241"/>
        <v>1.6438114071014251</v>
      </c>
      <c r="AB618" s="46">
        <f t="shared" si="242"/>
        <v>-1.1596460781344575E-2</v>
      </c>
      <c r="AC618" s="51">
        <f>IF(R$58&gt;=AA$58,B$10,IF(K618&lt;K617,(Z618-D$10)*(1+1.25*(D$10-Z618)/MAX(Z$58:Z618)*B$10)+D$10,B$10))</f>
        <v>1.2787113905879821</v>
      </c>
      <c r="AD618" s="36">
        <f t="shared" si="243"/>
        <v>0.96495800642804352</v>
      </c>
      <c r="AE618" s="50">
        <f t="shared" si="244"/>
        <v>0.19847157328237833</v>
      </c>
      <c r="AF618" s="46">
        <f t="shared" si="245"/>
        <v>0.20539394602940059</v>
      </c>
      <c r="AG618" s="50">
        <f t="shared" si="246"/>
        <v>1182.2351932668053</v>
      </c>
      <c r="AH618" s="6">
        <f t="shared" si="247"/>
        <v>-1.1650529103797037E-2</v>
      </c>
    </row>
    <row r="619" spans="1:34">
      <c r="A619" s="6">
        <f>IF(J618/A618&lt;=0.99*$B$10,IF(A618&gt;A617,IF(D$5&gt;0,$A618+($D$7-$D$3)/401,IF(J618/A618&gt;1.01*D$10,A618-($D$7-$D$3)/401,A618)),IF(D$5&lt;0,$A618+($D$7-$D$3)/401,IF(J618/A618&gt;1.01*D$10,A618-($D$7-$D$3)/401,A618))),IF(K618&gt;$B$6,IF(B$10&gt;D$10,IF(J618/A618&gt;1.01*D$10,A618-($D$7-$D$3)/401,A618),A618),IF(MAX(J$58:J618)&lt;0.99*$B$10*(A618^$K$49*(K618-A618))^(1/(1+$K$49))*($K$49^(1/(1+$K$49))),$A618+($D$7-$D$3)/401,IF(J618/A618&gt;1.01*$D$10,$A618-($D$7-$D$3)/401,A618))))</f>
        <v>693.20557980048955</v>
      </c>
      <c r="B619" s="6">
        <f t="shared" si="232"/>
        <v>1179.6167394014687</v>
      </c>
      <c r="C619" s="6">
        <f t="shared" si="248"/>
        <v>0.55628213483056876</v>
      </c>
      <c r="D619" s="6">
        <f t="shared" si="249"/>
        <v>16976.08427078354</v>
      </c>
      <c r="E619" s="33">
        <f t="shared" si="233"/>
        <v>1.7727306706312854E-2</v>
      </c>
      <c r="F619" s="6">
        <f t="shared" si="234"/>
        <v>105421.39556001159</v>
      </c>
      <c r="G619" s="6">
        <f t="shared" si="235"/>
        <v>6063263.4519949425</v>
      </c>
      <c r="H619" s="33">
        <f t="shared" si="250"/>
        <v>4.3029869923098749E-3</v>
      </c>
      <c r="I619" s="33">
        <f t="shared" si="251"/>
        <v>1.1796813625314507E-3</v>
      </c>
      <c r="J619" s="6">
        <f t="shared" si="252"/>
        <v>889.17648507321667</v>
      </c>
      <c r="K619" s="38">
        <f>IF(J619&lt;$B$10*(A618^$K$49*(MAX(K$58:K618)-A618))^(1/(1+$K$49))*($K$49^(1/(1+$K$49))),IF(J619/A619&gt;D$10,IF(MAX(J$58:J618)&lt;0.99*$B$10*(A618^$K$49*(K618-A618))^(1/(1+$K$49))*($K$49^(1/(1+$K$49))),MAX(K$58:K618),((J619/$B$10)^(1+$K$49)/(A619^($K$49)*$K$49))+A619),MAX(K$58:K618)),((J619/$B$10)^(1+$K$49)/(A619^($K$49)*$K$49))+A619)</f>
        <v>1331.1712608997</v>
      </c>
      <c r="L619" s="33">
        <f>IF(K619&lt;K618,AE618*(MAX(Z$58:Z618)-J618/A618)/(J618/A618/D$10-1)/(1+1*(MAX(Z$58:Z618)-J618/A618)/(J618/A618/D$10-1))+B$3-B$4,AE618*(J619/A619/B$10)/(C$27+J619/A619/B$10))</f>
        <v>9.8946720463922194E-2</v>
      </c>
      <c r="M619" s="45">
        <f t="shared" si="253"/>
        <v>-3.2577069091827983E-2</v>
      </c>
      <c r="N619" s="46">
        <f t="shared" si="254"/>
        <v>1.5496314392041374E-2</v>
      </c>
      <c r="O619" s="37"/>
      <c r="P619" s="37">
        <f t="shared" si="255"/>
        <v>5.0252630797476584E-3</v>
      </c>
      <c r="Q619" s="47">
        <f t="shared" si="236"/>
        <v>-1.7080754699786607E-2</v>
      </c>
      <c r="R619" s="6">
        <f t="shared" si="256"/>
        <v>1.6325613628506184</v>
      </c>
      <c r="S619" s="6">
        <f t="shared" si="237"/>
        <v>1.6160281625683546</v>
      </c>
      <c r="T619" s="6">
        <f t="shared" si="257"/>
        <v>-1.1859332837975144E-2</v>
      </c>
      <c r="U619" s="48">
        <f t="shared" si="258"/>
        <v>0.21291752555517121</v>
      </c>
      <c r="V619" s="6">
        <f t="shared" si="259"/>
        <v>0.21336127911228439</v>
      </c>
      <c r="W619" s="6">
        <f t="shared" si="260"/>
        <v>0.20940816816629268</v>
      </c>
      <c r="X619" s="30">
        <f t="shared" si="238"/>
        <v>1179.6167394014687</v>
      </c>
      <c r="Y619">
        <f t="shared" si="239"/>
        <v>889.17648507321667</v>
      </c>
      <c r="Z619" s="49">
        <f t="shared" si="240"/>
        <v>1.2827024348666225</v>
      </c>
      <c r="AA619" s="46">
        <f t="shared" si="241"/>
        <v>1.6438453296656466</v>
      </c>
      <c r="AB619" s="46">
        <f t="shared" si="242"/>
        <v>-1.128396681502819E-2</v>
      </c>
      <c r="AC619" s="51">
        <f>IF(R$58&gt;=AA$58,B$10,IF(K619&lt;K618,(Z619-D$10)*(1+1.25*(D$10-Z619)/MAX(Z$58:Z619)*B$10)+D$10,B$10))</f>
        <v>1.2780173975988656</v>
      </c>
      <c r="AD619" s="36">
        <f t="shared" si="243"/>
        <v>0.96554412837756842</v>
      </c>
      <c r="AE619" s="50">
        <f t="shared" si="244"/>
        <v>0.19644490931818023</v>
      </c>
      <c r="AF619" s="46">
        <f t="shared" si="245"/>
        <v>0.20940816816629268</v>
      </c>
      <c r="AG619" s="50">
        <f t="shared" si="246"/>
        <v>1179.6167394014687</v>
      </c>
      <c r="AH619" s="6">
        <f t="shared" si="247"/>
        <v>-1.1859332837975144E-2</v>
      </c>
    </row>
    <row r="620" spans="1:34">
      <c r="A620" s="6">
        <f>IF(J619/A619&lt;=0.99*$B$10,IF(A619&gt;A618,IF(D$5&gt;0,$A619+($D$7-$D$3)/401,IF(J619/A619&gt;1.01*D$10,A619-($D$7-$D$3)/401,A619)),IF(D$5&lt;0,$A619+($D$7-$D$3)/401,IF(J619/A619&gt;1.01*D$10,A619-($D$7-$D$3)/401,A619))),IF(K619&gt;$B$6,IF(B$10&gt;D$10,IF(J619/A619&gt;1.01*D$10,A619-($D$7-$D$3)/401,A619),A619),IF(MAX(J$58:J619)&lt;0.99*$B$10*(A619^$K$49*(K619-A619))^(1/(1+$K$49))*($K$49^(1/(1+$K$49))),$A619+($D$7-$D$3)/401,IF(J619/A619&gt;1.01*$D$10,$A619-($D$7-$D$3)/401,A619))))</f>
        <v>692.33276184537738</v>
      </c>
      <c r="B620" s="6">
        <f t="shared" si="232"/>
        <v>1176.9982855361322</v>
      </c>
      <c r="C620" s="6">
        <f t="shared" si="248"/>
        <v>0.55591218317141189</v>
      </c>
      <c r="D620" s="6">
        <f t="shared" si="249"/>
        <v>16922.016139769818</v>
      </c>
      <c r="E620" s="33">
        <f t="shared" si="233"/>
        <v>1.772357546679422E-2</v>
      </c>
      <c r="F620" s="6">
        <f t="shared" si="234"/>
        <v>105288.57543640757</v>
      </c>
      <c r="G620" s="6">
        <f t="shared" si="235"/>
        <v>6056591.6315460643</v>
      </c>
      <c r="H620" s="33">
        <f t="shared" si="250"/>
        <v>4.2976435816672823E-3</v>
      </c>
      <c r="I620" s="33">
        <f t="shared" si="251"/>
        <v>1.1767089186519131E-3</v>
      </c>
      <c r="J620" s="6">
        <f t="shared" si="252"/>
        <v>887.48655565223976</v>
      </c>
      <c r="K620" s="38">
        <f>IF(J620&lt;$B$10*(A619^$K$49*(MAX(K$58:K619)-A619))^(1/(1+$K$49))*($K$49^(1/(1+$K$49))),IF(J620/A620&gt;D$10,IF(MAX(J$58:J619)&lt;0.99*$B$10*(A619^$K$49*(K619-A619))^(1/(1+$K$49))*($K$49^(1/(1+$K$49))),MAX(K$58:K619),((J620/$B$10)^(1+$K$49)/(A620^($K$49)*$K$49))+A620),MAX(K$58:K619)),((J620/$B$10)^(1+$K$49)/(A620^($K$49)*$K$49))+A620)</f>
        <v>1328.6769923475408</v>
      </c>
      <c r="L620" s="33">
        <f>IF(K620&lt;K619,AE619*(MAX(Z$58:Z619)-J619/A619)/(J619/A619/D$10-1)/(1+1*(MAX(Z$58:Z619)-J619/A619)/(J619/A619/D$10-1))+B$3-B$4,AE619*(J620/A620/B$10)/(C$27+J620/A620/B$10))</f>
        <v>9.9664485296981672E-2</v>
      </c>
      <c r="M620" s="45">
        <f t="shared" si="253"/>
        <v>-3.2763989523202142E-2</v>
      </c>
      <c r="N620" s="46">
        <f t="shared" si="254"/>
        <v>1.5476809224473422E-2</v>
      </c>
      <c r="O620" s="37"/>
      <c r="P620" s="37">
        <f t="shared" si="255"/>
        <v>5.0177036964043553E-3</v>
      </c>
      <c r="Q620" s="47">
        <f t="shared" si="236"/>
        <v>-1.7287180298728722E-2</v>
      </c>
      <c r="R620" s="6">
        <f t="shared" si="256"/>
        <v>1.6329107064649278</v>
      </c>
      <c r="S620" s="6">
        <f t="shared" si="237"/>
        <v>1.6163683754195761</v>
      </c>
      <c r="T620" s="6">
        <f t="shared" si="257"/>
        <v>-1.2069856923570809E-2</v>
      </c>
      <c r="U620" s="48">
        <f t="shared" si="258"/>
        <v>0.21720335214222569</v>
      </c>
      <c r="V620" s="6">
        <f t="shared" si="259"/>
        <v>0.21756582815715247</v>
      </c>
      <c r="W620" s="6">
        <f t="shared" si="260"/>
        <v>0.21354254251596219</v>
      </c>
      <c r="X620" s="30">
        <f t="shared" si="238"/>
        <v>1176.9982855361322</v>
      </c>
      <c r="Y620">
        <f t="shared" si="239"/>
        <v>887.48655565223976</v>
      </c>
      <c r="Z620" s="49">
        <f t="shared" si="240"/>
        <v>1.2818786060140936</v>
      </c>
      <c r="AA620" s="46">
        <f t="shared" si="241"/>
        <v>1.6438792956701906</v>
      </c>
      <c r="AB620" s="46">
        <f t="shared" si="242"/>
        <v>-1.0968589205262891E-2</v>
      </c>
      <c r="AC620" s="51">
        <f>IF(R$58&gt;=AA$58,B$10,IF(K620&lt;K619,(Z620-D$10)*(1+1.25*(D$10-Z620)/MAX(Z$58:Z620)*B$10)+D$10,B$10))</f>
        <v>1.2773194117729598</v>
      </c>
      <c r="AD620" s="36">
        <f t="shared" si="243"/>
        <v>0.9661325238436409</v>
      </c>
      <c r="AE620" s="50">
        <f t="shared" si="244"/>
        <v>0.19430804310982644</v>
      </c>
      <c r="AF620" s="46">
        <f t="shared" si="245"/>
        <v>0.21354254251596219</v>
      </c>
      <c r="AG620" s="50">
        <f t="shared" si="246"/>
        <v>1176.9982855361322</v>
      </c>
      <c r="AH620" s="6">
        <f t="shared" si="247"/>
        <v>-1.2069856923570809E-2</v>
      </c>
    </row>
    <row r="621" spans="1:34">
      <c r="A621" s="6">
        <f>IF(J620/A620&lt;=0.99*$B$10,IF(A620&gt;A619,IF(D$5&gt;0,$A620+($D$7-$D$3)/401,IF(J620/A620&gt;1.01*D$10,A620-($D$7-$D$3)/401,A620)),IF(D$5&lt;0,$A620+($D$7-$D$3)/401,IF(J620/A620&gt;1.01*D$10,A620-($D$7-$D$3)/401,A620))),IF(K620&gt;$B$6,IF(B$10&gt;D$10,IF(J620/A620&gt;1.01*D$10,A620-($D$7-$D$3)/401,A620),A620),IF(MAX(J$58:J620)&lt;0.99*$B$10*(A620^$K$49*(K620-A620))^(1/(1+$K$49))*($K$49^(1/(1+$K$49))),$A620+($D$7-$D$3)/401,IF(J620/A620&gt;1.01*$D$10,$A620-($D$7-$D$3)/401,A620))))</f>
        <v>691.45994389026521</v>
      </c>
      <c r="B621" s="6">
        <f t="shared" si="232"/>
        <v>1174.3798316707957</v>
      </c>
      <c r="C621" s="6">
        <f t="shared" si="248"/>
        <v>0.55554083604461635</v>
      </c>
      <c r="D621" s="6">
        <f t="shared" si="249"/>
        <v>16867.961302800668</v>
      </c>
      <c r="E621" s="33">
        <f t="shared" si="233"/>
        <v>1.7719817182427086E-2</v>
      </c>
      <c r="F621" s="6">
        <f t="shared" si="234"/>
        <v>105155.75531280354</v>
      </c>
      <c r="G621" s="6">
        <f t="shared" si="235"/>
        <v>6049919.811097187</v>
      </c>
      <c r="H621" s="33">
        <f t="shared" si="250"/>
        <v>4.2922920410870327E-3</v>
      </c>
      <c r="I621" s="33">
        <f t="shared" si="251"/>
        <v>1.1737339320446161E-3</v>
      </c>
      <c r="J621" s="6">
        <f t="shared" si="252"/>
        <v>885.79618739998591</v>
      </c>
      <c r="K621" s="38">
        <f>IF(J621&lt;$B$10*(A620^$K$49*(MAX(K$58:K620)-A620))^(1/(1+$K$49))*($K$49^(1/(1+$K$49))),IF(J621/A621&gt;D$10,IF(MAX(J$58:J620)&lt;0.99*$B$10*(A620^$K$49*(K620-A620))^(1/(1+$K$49))*($K$49^(1/(1+$K$49))),MAX(K$58:K620),((J621/$B$10)^(1+$K$49)/(A621^($K$49)*$K$49))+A621),MAX(K$58:K620)),((J621/$B$10)^(1+$K$49)/(A621^($K$49)*$K$49))+A621)</f>
        <v>1326.1826218846279</v>
      </c>
      <c r="L621" s="33">
        <f>IF(K621&lt;K620,AE620*(MAX(Z$58:Z620)-J620/A620)/(J620/A620/D$10-1)/(1+1*(MAX(Z$58:Z620)-J620/A620)/(J620/A620/D$10-1))+B$3-B$4,AE620*(J621/A621/B$10)/(C$27+J621/A621/B$10))</f>
        <v>0.10029782463990235</v>
      </c>
      <c r="M621" s="45">
        <f t="shared" si="253"/>
        <v>-3.2952458947299014E-2</v>
      </c>
      <c r="N621" s="46">
        <f t="shared" si="254"/>
        <v>1.5457266607097175E-2</v>
      </c>
      <c r="O621" s="37"/>
      <c r="P621" s="37">
        <f t="shared" si="255"/>
        <v>5.0101347770005068E-3</v>
      </c>
      <c r="Q621" s="47">
        <f t="shared" si="236"/>
        <v>-1.7495192340201839E-2</v>
      </c>
      <c r="R621" s="6">
        <f t="shared" si="256"/>
        <v>1.6332627309240537</v>
      </c>
      <c r="S621" s="6">
        <f t="shared" si="237"/>
        <v>1.6167111990466108</v>
      </c>
      <c r="T621" s="6">
        <f t="shared" si="257"/>
        <v>-1.2281951909001125E-2</v>
      </c>
      <c r="U621" s="48">
        <f t="shared" si="258"/>
        <v>0.22161778513489078</v>
      </c>
      <c r="V621" s="6">
        <f t="shared" si="259"/>
        <v>0.22189671219398241</v>
      </c>
      <c r="W621" s="6">
        <f t="shared" si="260"/>
        <v>0.21780272822431537</v>
      </c>
      <c r="X621" s="30">
        <f t="shared" si="238"/>
        <v>1174.3798316707957</v>
      </c>
      <c r="Y621">
        <f t="shared" si="239"/>
        <v>885.79618739998591</v>
      </c>
      <c r="Z621" s="49">
        <f t="shared" si="240"/>
        <v>1.2810520627071376</v>
      </c>
      <c r="AA621" s="46">
        <f t="shared" si="241"/>
        <v>1.6439133052255568</v>
      </c>
      <c r="AB621" s="46">
        <f t="shared" si="242"/>
        <v>-1.0650574301503068E-2</v>
      </c>
      <c r="AC621" s="51">
        <f>IF(R$58&gt;=AA$58,B$10,IF(K621&lt;K620,(Z621-D$10)*(1+1.25*(D$10-Z621)/MAX(Z$58:Z621)*B$10)+D$10,B$10))</f>
        <v>1.276617404461158</v>
      </c>
      <c r="AD621" s="36">
        <f t="shared" si="243"/>
        <v>0.96672320609460638</v>
      </c>
      <c r="AE621" s="50">
        <f t="shared" si="244"/>
        <v>0.19205919370855726</v>
      </c>
      <c r="AF621" s="46">
        <f t="shared" si="245"/>
        <v>0.21780272822431537</v>
      </c>
      <c r="AG621" s="50">
        <f t="shared" si="246"/>
        <v>1174.3798316707957</v>
      </c>
      <c r="AH621" s="6">
        <f t="shared" si="247"/>
        <v>-1.2281951909001125E-2</v>
      </c>
    </row>
    <row r="622" spans="1:34">
      <c r="A622" s="6">
        <f>IF(J621/A621&lt;=0.99*$B$10,IF(A621&gt;A620,IF(D$5&gt;0,$A621+($D$7-$D$3)/401,IF(J621/A621&gt;1.01*D$10,A621-($D$7-$D$3)/401,A621)),IF(D$5&lt;0,$A621+($D$7-$D$3)/401,IF(J621/A621&gt;1.01*D$10,A621-($D$7-$D$3)/401,A621))),IF(K621&gt;$B$6,IF(B$10&gt;D$10,IF(J621/A621&gt;1.01*D$10,A621-($D$7-$D$3)/401,A621),A621),IF(MAX(J$58:J621)&lt;0.99*$B$10*(A621^$K$49*(K621-A621))^(1/(1+$K$49))*($K$49^(1/(1+$K$49))),$A621+($D$7-$D$3)/401,IF(J621/A621&gt;1.01*$D$10,$A621-($D$7-$D$3)/401,A621))))</f>
        <v>690.58712593515304</v>
      </c>
      <c r="B622" s="6">
        <f t="shared" si="232"/>
        <v>1171.7613778054592</v>
      </c>
      <c r="C622" s="6">
        <f t="shared" si="248"/>
        <v>0.55516808448854049</v>
      </c>
      <c r="D622" s="6">
        <f t="shared" si="249"/>
        <v>16813.919821337971</v>
      </c>
      <c r="E622" s="33">
        <f t="shared" si="233"/>
        <v>1.7716034650496711E-2</v>
      </c>
      <c r="F622" s="6">
        <f t="shared" si="234"/>
        <v>105022.93518919952</v>
      </c>
      <c r="G622" s="6">
        <f t="shared" si="235"/>
        <v>6043247.9906483097</v>
      </c>
      <c r="H622" s="33">
        <f t="shared" si="250"/>
        <v>4.2869323422787585E-3</v>
      </c>
      <c r="I622" s="33">
        <f t="shared" si="251"/>
        <v>1.17075640048772E-3</v>
      </c>
      <c r="J622" s="6">
        <f t="shared" si="252"/>
        <v>884.10537787068631</v>
      </c>
      <c r="K622" s="38">
        <f>IF(J622&lt;$B$10*(A621^$K$49*(MAX(K$58:K621)-A621))^(1/(1+$K$49))*($K$49^(1/(1+$K$49))),IF(J622/A622&gt;D$10,IF(MAX(J$58:J621)&lt;0.99*$B$10*(A621^$K$49*(K621-A621))^(1/(1+$K$49))*($K$49^(1/(1+$K$49))),MAX(K$58:K621),((J622/$B$10)^(1+$K$49)/(A622^($K$49)*$K$49))+A622),MAX(K$58:K621)),((J622/$B$10)^(1+$K$49)/(A622^($K$49)*$K$49))+A622)</f>
        <v>1323.6881492266766</v>
      </c>
      <c r="L622" s="33">
        <f>IF(K622&lt;K621,AE621*(MAX(Z$58:Z621)-J621/A621)/(J621/A621/D$10-1)/(1+1*(MAX(Z$58:Z621)-J621/A621)/(J621/A621/D$10-1))+B$3-B$4,AE621*(J622/A622/B$10)/(C$27+J622/A622/B$10))</f>
        <v>0.10084317026760792</v>
      </c>
      <c r="M622" s="45">
        <f t="shared" si="253"/>
        <v>-3.314231766321532E-2</v>
      </c>
      <c r="N622" s="46">
        <f t="shared" si="254"/>
        <v>1.5437686395167207E-2</v>
      </c>
      <c r="O622" s="37"/>
      <c r="P622" s="37">
        <f t="shared" si="255"/>
        <v>5.0025562974465006E-3</v>
      </c>
      <c r="Q622" s="47">
        <f t="shared" si="236"/>
        <v>-1.7704631268048113E-2</v>
      </c>
      <c r="R622" s="6">
        <f t="shared" si="256"/>
        <v>1.6336171773675223</v>
      </c>
      <c r="S622" s="6">
        <f t="shared" si="237"/>
        <v>1.6170563813547982</v>
      </c>
      <c r="T622" s="6">
        <f t="shared" si="257"/>
        <v>-1.2495460857532583E-2</v>
      </c>
      <c r="U622" s="48">
        <f t="shared" si="258"/>
        <v>0.22616689604002013</v>
      </c>
      <c r="V622" s="6">
        <f t="shared" si="259"/>
        <v>0.22635989619829019</v>
      </c>
      <c r="W622" s="6">
        <f t="shared" si="260"/>
        <v>0.22219474257911268</v>
      </c>
      <c r="X622" s="30">
        <f t="shared" si="238"/>
        <v>1171.7613778054592</v>
      </c>
      <c r="Y622">
        <f t="shared" si="239"/>
        <v>884.10537787068631</v>
      </c>
      <c r="Z622" s="49">
        <f t="shared" si="240"/>
        <v>1.2802227911119572</v>
      </c>
      <c r="AA622" s="46">
        <f t="shared" si="241"/>
        <v>1.6439473584426647</v>
      </c>
      <c r="AB622" s="46">
        <f t="shared" si="242"/>
        <v>-1.0330181075142386E-2</v>
      </c>
      <c r="AC622" s="51">
        <f>IF(R$58&gt;=AA$58,B$10,IF(K622&lt;K621,(Z622-D$10)*(1+1.25*(D$10-Z622)/MAX(Z$58:Z622)*B$10)+D$10,B$10))</f>
        <v>1.2759113468802459</v>
      </c>
      <c r="AD622" s="36">
        <f t="shared" si="243"/>
        <v>0.96731618840000877</v>
      </c>
      <c r="AE622" s="50">
        <f t="shared" si="244"/>
        <v>0.18969663501935904</v>
      </c>
      <c r="AF622" s="46">
        <f t="shared" si="245"/>
        <v>0.22219474257911268</v>
      </c>
      <c r="AG622" s="50">
        <f t="shared" si="246"/>
        <v>1171.7613778054592</v>
      </c>
      <c r="AH622" s="6">
        <f t="shared" si="247"/>
        <v>-1.2495460857532583E-2</v>
      </c>
    </row>
    <row r="623" spans="1:34">
      <c r="A623" s="6">
        <f>IF(J622/A622&lt;=0.99*$B$10,IF(A622&gt;A621,IF(D$5&gt;0,$A622+($D$7-$D$3)/401,IF(J622/A622&gt;1.01*D$10,A622-($D$7-$D$3)/401,A622)),IF(D$5&lt;0,$A622+($D$7-$D$3)/401,IF(J622/A622&gt;1.01*D$10,A622-($D$7-$D$3)/401,A622))),IF(K622&gt;$B$6,IF(B$10&gt;D$10,IF(J622/A622&gt;1.01*D$10,A622-($D$7-$D$3)/401,A622),A622),IF(MAX(J$58:J622)&lt;0.99*$B$10*(A622^$K$49*(K622-A622))^(1/(1+$K$49))*($K$49^(1/(1+$K$49))),$A622+($D$7-$D$3)/401,IF(J622/A622&gt;1.01*$D$10,$A622-($D$7-$D$3)/401,A622))))</f>
        <v>689.71430798004087</v>
      </c>
      <c r="B623" s="6">
        <f t="shared" si="232"/>
        <v>1169.1429239401227</v>
      </c>
      <c r="C623" s="6">
        <f t="shared" si="248"/>
        <v>0.55479391946458878</v>
      </c>
      <c r="D623" s="6">
        <f t="shared" si="249"/>
        <v>16759.891760610302</v>
      </c>
      <c r="E623" s="33">
        <f t="shared" si="233"/>
        <v>1.7712230800681555E-2</v>
      </c>
      <c r="F623" s="6">
        <f t="shared" si="234"/>
        <v>104890.11506559548</v>
      </c>
      <c r="G623" s="6">
        <f t="shared" si="235"/>
        <v>6036576.1701994324</v>
      </c>
      <c r="H623" s="33">
        <f t="shared" si="250"/>
        <v>4.2815644571081333E-3</v>
      </c>
      <c r="I623" s="33">
        <f t="shared" si="251"/>
        <v>1.1677763219597897E-3</v>
      </c>
      <c r="J623" s="6">
        <f t="shared" si="252"/>
        <v>882.41412470155342</v>
      </c>
      <c r="K623" s="38">
        <f>IF(J623&lt;$B$10*(A622^$K$49*(MAX(K$58:K622)-A622))^(1/(1+$K$49))*($K$49^(1/(1+$K$49))),IF(J623/A623&gt;D$10,IF(MAX(J$58:J622)&lt;0.99*$B$10*(A622^$K$49*(K622-A622))^(1/(1+$K$49))*($K$49^(1/(1+$K$49))),MAX(K$58:K622),((J623/$B$10)^(1+$K$49)/(A623^($K$49)*$K$49))+A623),MAX(K$58:K622)),((J623/$B$10)^(1+$K$49)/(A623^($K$49)*$K$49))+A623)</f>
        <v>1321.1935742345036</v>
      </c>
      <c r="L623" s="33">
        <f>IF(K623&lt;K622,AE622*(MAX(Z$58:Z622)-J622/A622)/(J622/A622/D$10-1)/(1+1*(MAX(Z$58:Z622)-J622/A622)/(J622/A622/D$10-1))+B$3-B$4,AE622*(J623/A623/B$10)/(C$27+J623/A623/B$10))</f>
        <v>0.10129692101637087</v>
      </c>
      <c r="M623" s="45">
        <f t="shared" si="253"/>
        <v>-3.3333398242516903E-2</v>
      </c>
      <c r="N623" s="46">
        <f t="shared" si="254"/>
        <v>1.5418068444248291E-2</v>
      </c>
      <c r="O623" s="37"/>
      <c r="P623" s="37">
        <f t="shared" si="255"/>
        <v>4.9949682335613263E-3</v>
      </c>
      <c r="Q623" s="47">
        <f t="shared" si="236"/>
        <v>-1.7915329798268612E-2</v>
      </c>
      <c r="R623" s="6">
        <f t="shared" si="256"/>
        <v>1.6339737740972424</v>
      </c>
      <c r="S623" s="6">
        <f t="shared" si="237"/>
        <v>1.6174036577473956</v>
      </c>
      <c r="T623" s="6">
        <f t="shared" si="257"/>
        <v>-1.2710219227495167E-2</v>
      </c>
      <c r="U623" s="48">
        <f t="shared" si="258"/>
        <v>0.23085714758735854</v>
      </c>
      <c r="V623" s="6">
        <f t="shared" si="259"/>
        <v>0.23096172950399102</v>
      </c>
      <c r="W623" s="6">
        <f t="shared" si="260"/>
        <v>0.22672498976149263</v>
      </c>
      <c r="X623" s="30">
        <f t="shared" si="238"/>
        <v>1169.1429239401227</v>
      </c>
      <c r="Y623">
        <f t="shared" si="239"/>
        <v>882.41412470155342</v>
      </c>
      <c r="Z623" s="49">
        <f t="shared" si="240"/>
        <v>1.2793907774450417</v>
      </c>
      <c r="AA623" s="46">
        <f t="shared" si="241"/>
        <v>1.6439814554328573</v>
      </c>
      <c r="AB623" s="46">
        <f t="shared" si="242"/>
        <v>-1.0007681335614915E-2</v>
      </c>
      <c r="AC623" s="51">
        <f>IF(R$58&gt;=AA$58,B$10,IF(K623&lt;K622,(Z623-D$10)*(1+1.25*(D$10-Z623)/MAX(Z$58:Z623)*B$10)+D$10,B$10))</f>
        <v>1.2752012101179704</v>
      </c>
      <c r="AD623" s="36">
        <f t="shared" si="243"/>
        <v>0.96791148402597671</v>
      </c>
      <c r="AE623" s="50">
        <f t="shared" si="244"/>
        <v>0.1872187032556428</v>
      </c>
      <c r="AF623" s="46">
        <f t="shared" si="245"/>
        <v>0.22672498976149263</v>
      </c>
      <c r="AG623" s="50">
        <f t="shared" si="246"/>
        <v>1169.1429239401227</v>
      </c>
      <c r="AH623" s="6">
        <f t="shared" si="247"/>
        <v>-1.2710219227495167E-2</v>
      </c>
    </row>
    <row r="624" spans="1:34">
      <c r="A624" s="6">
        <f>IF(J623/A623&lt;=0.99*$B$10,IF(A623&gt;A622,IF(D$5&gt;0,$A623+($D$7-$D$3)/401,IF(J623/A623&gt;1.01*D$10,A623-($D$7-$D$3)/401,A623)),IF(D$5&lt;0,$A623+($D$7-$D$3)/401,IF(J623/A623&gt;1.01*D$10,A623-($D$7-$D$3)/401,A623))),IF(K623&gt;$B$6,IF(B$10&gt;D$10,IF(J623/A623&gt;1.01*D$10,A623-($D$7-$D$3)/401,A623),A623),IF(MAX(J$58:J623)&lt;0.99*$B$10*(A623^$K$49*(K623-A623))^(1/(1+$K$49))*($K$49^(1/(1+$K$49))),$A623+($D$7-$D$3)/401,IF(J623/A623&gt;1.01*$D$10,$A623-($D$7-$D$3)/401,A623))))</f>
        <v>688.8414900249287</v>
      </c>
      <c r="B624" s="6">
        <f t="shared" si="232"/>
        <v>1166.5244700747862</v>
      </c>
      <c r="C624" s="6">
        <f t="shared" si="248"/>
        <v>0.55441833185641864</v>
      </c>
      <c r="D624" s="6">
        <f t="shared" si="249"/>
        <v>16705.877189756964</v>
      </c>
      <c r="E624" s="33">
        <f t="shared" si="233"/>
        <v>1.7708408696818393E-2</v>
      </c>
      <c r="F624" s="6">
        <f t="shared" si="234"/>
        <v>104757.29494199147</v>
      </c>
      <c r="G624" s="6">
        <f t="shared" si="235"/>
        <v>6029904.3497505551</v>
      </c>
      <c r="H624" s="33">
        <f t="shared" si="250"/>
        <v>4.2761883576115222E-3</v>
      </c>
      <c r="I624" s="33">
        <f t="shared" si="251"/>
        <v>1.1647936946486332E-3</v>
      </c>
      <c r="J624" s="6">
        <f t="shared" si="252"/>
        <v>880.72242561714256</v>
      </c>
      <c r="K624" s="38">
        <f>IF(J624&lt;$B$10*(A623^$K$49*(MAX(K$58:K623)-A623))^(1/(1+$K$49))*($K$49^(1/(1+$K$49))),IF(J624/A624&gt;D$10,IF(MAX(J$58:J623)&lt;0.99*$B$10*(A623^$K$49*(K623-A623))^(1/(1+$K$49))*($K$49^(1/(1+$K$49))),MAX(K$58:K623),((J624/$B$10)^(1+$K$49)/(A624^($K$49)*$K$49))+A624),MAX(K$58:K623)),((J624/$B$10)^(1+$K$49)/(A624^($K$49)*$K$49))+A624)</f>
        <v>1318.6988969200627</v>
      </c>
      <c r="L624" s="33">
        <f>IF(K624&lt;K623,AE623*(MAX(Z$58:Z623)-J623/A623)/(J623/A623/D$10-1)/(1+1*(MAX(Z$58:Z623)-J623/A623)/(J623/A623/D$10-1))+B$3-B$4,AE623*(J624/A624/B$10)/(C$27+J624/A624/B$10))</f>
        <v>0.10165544868125863</v>
      </c>
      <c r="M624" s="45">
        <f t="shared" si="253"/>
        <v>-3.3525525417760167E-2</v>
      </c>
      <c r="N624" s="46">
        <f t="shared" si="254"/>
        <v>1.5398412610267418E-2</v>
      </c>
      <c r="O624" s="37"/>
      <c r="P624" s="37">
        <f t="shared" si="255"/>
        <v>4.9873705610721146E-3</v>
      </c>
      <c r="Q624" s="47">
        <f t="shared" si="236"/>
        <v>-1.8127112807492747E-2</v>
      </c>
      <c r="R624" s="6">
        <f t="shared" si="256"/>
        <v>1.6343322363777055</v>
      </c>
      <c r="S624" s="6">
        <f t="shared" si="237"/>
        <v>1.6177527509310017</v>
      </c>
      <c r="T624" s="6">
        <f t="shared" si="257"/>
        <v>-1.2926054762387111E-2</v>
      </c>
      <c r="U624" s="48">
        <f t="shared" si="258"/>
        <v>0.23569542583574149</v>
      </c>
      <c r="V624" s="6">
        <f t="shared" si="259"/>
        <v>0.23570897734559584</v>
      </c>
      <c r="W624" s="6">
        <f t="shared" si="260"/>
        <v>0.23140029242480015</v>
      </c>
      <c r="X624" s="30">
        <f t="shared" si="238"/>
        <v>1166.5244700747862</v>
      </c>
      <c r="Y624">
        <f t="shared" si="239"/>
        <v>880.72242561714256</v>
      </c>
      <c r="Z624" s="49">
        <f t="shared" si="240"/>
        <v>1.2785560079798182</v>
      </c>
      <c r="AA624" s="46">
        <f t="shared" si="241"/>
        <v>1.6440155963079024</v>
      </c>
      <c r="AB624" s="46">
        <f t="shared" si="242"/>
        <v>-9.6833599301968665E-3</v>
      </c>
      <c r="AC624" s="51">
        <f>IF(R$58&gt;=AA$58,B$10,IF(K624&lt;K623,(Z624-D$10)*(1+1.25*(D$10-Z624)/MAX(Z$58:Z624)*B$10)+D$10,B$10))</f>
        <v>1.2744869651383135</v>
      </c>
      <c r="AD624" s="36">
        <f t="shared" si="243"/>
        <v>0.96850910623048991</v>
      </c>
      <c r="AE624" s="50">
        <f t="shared" si="244"/>
        <v>0.18462380498803402</v>
      </c>
      <c r="AF624" s="46">
        <f t="shared" si="245"/>
        <v>0.23140029242480015</v>
      </c>
      <c r="AG624" s="50">
        <f t="shared" si="246"/>
        <v>1166.5244700747862</v>
      </c>
      <c r="AH624" s="6">
        <f t="shared" si="247"/>
        <v>-1.2926054762387111E-2</v>
      </c>
    </row>
    <row r="625" spans="1:34">
      <c r="A625" s="6">
        <f>IF(J624/A624&lt;=0.99*$B$10,IF(A624&gt;A623,IF(D$5&gt;0,$A624+($D$7-$D$3)/401,IF(J624/A624&gt;1.01*D$10,A624-($D$7-$D$3)/401,A624)),IF(D$5&lt;0,$A624+($D$7-$D$3)/401,IF(J624/A624&gt;1.01*D$10,A624-($D$7-$D$3)/401,A624))),IF(K624&gt;$B$6,IF(B$10&gt;D$10,IF(J624/A624&gt;1.01*D$10,A624-($D$7-$D$3)/401,A624),A624),IF(MAX(J$58:J624)&lt;0.99*$B$10*(A624^$K$49*(K624-A624))^(1/(1+$K$49))*($K$49^(1/(1+$K$49))),$A624+($D$7-$D$3)/401,IF(J624/A624&gt;1.01*$D$10,$A624-($D$7-$D$3)/401,A624))))</f>
        <v>687.96867206981653</v>
      </c>
      <c r="B625" s="6">
        <f t="shared" si="232"/>
        <v>1163.9060162094497</v>
      </c>
      <c r="C625" s="6">
        <f t="shared" si="248"/>
        <v>0.55404131246913835</v>
      </c>
      <c r="D625" s="6">
        <f t="shared" si="249"/>
        <v>16651.876181973672</v>
      </c>
      <c r="E625" s="33">
        <f t="shared" si="233"/>
        <v>1.7704571538468467E-2</v>
      </c>
      <c r="F625" s="6">
        <f t="shared" si="234"/>
        <v>104624.47481838743</v>
      </c>
      <c r="G625" s="6">
        <f t="shared" si="235"/>
        <v>6023232.5293016788</v>
      </c>
      <c r="H625" s="33">
        <f t="shared" si="250"/>
        <v>4.2708040160109205E-3</v>
      </c>
      <c r="I625" s="33">
        <f t="shared" si="251"/>
        <v>1.1618085169602826E-3</v>
      </c>
      <c r="J625" s="6">
        <f t="shared" si="252"/>
        <v>879.03027843377458</v>
      </c>
      <c r="K625" s="38">
        <f>IF(J625&lt;$B$10*(A624^$K$49*(MAX(K$58:K624)-A624))^(1/(1+$K$49))*($K$49^(1/(1+$K$49))),IF(J625/A625&gt;D$10,IF(MAX(J$58:J624)&lt;0.99*$B$10*(A624^$K$49*(K624-A624))^(1/(1+$K$49))*($K$49^(1/(1+$K$49))),MAX(K$58:K624),((J625/$B$10)^(1+$K$49)/(A625^($K$49)*$K$49))+A625),MAX(K$58:K624)),((J625/$B$10)^(1+$K$49)/(A625^($K$49)*$K$49))+A625)</f>
        <v>1316.2041174525416</v>
      </c>
      <c r="L625" s="33">
        <f>IF(K625&lt;K624,AE624*(MAX(Z$58:Z624)-J624/A624)/(J624/A624/D$10-1)/(1+1*(MAX(Z$58:Z624)-J624/A624)/(J624/A624/D$10-1))+B$3-B$4,AE624*(J625/A625/B$10)/(C$27+J625/A625/B$10))</f>
        <v>0.10191510458050745</v>
      </c>
      <c r="M625" s="45">
        <f t="shared" si="253"/>
        <v>-3.3718515982460902E-2</v>
      </c>
      <c r="N625" s="46">
        <f t="shared" si="254"/>
        <v>1.5378718749566896E-2</v>
      </c>
      <c r="O625" s="37"/>
      <c r="P625" s="37">
        <f t="shared" si="255"/>
        <v>4.9797632556136699E-3</v>
      </c>
      <c r="Q625" s="47">
        <f t="shared" si="236"/>
        <v>-1.8339797232894008E-2</v>
      </c>
      <c r="R625" s="6">
        <f t="shared" si="256"/>
        <v>1.6346922662548571</v>
      </c>
      <c r="S625" s="6">
        <f t="shared" si="237"/>
        <v>1.6181033707391606</v>
      </c>
      <c r="T625" s="6">
        <f t="shared" si="257"/>
        <v>-1.314278739223867E-2</v>
      </c>
      <c r="U625" s="48">
        <f t="shared" si="258"/>
        <v>0.24068907549773921</v>
      </c>
      <c r="V625" s="6">
        <f t="shared" si="259"/>
        <v>0.24060885556226466</v>
      </c>
      <c r="W625" s="6">
        <f t="shared" si="260"/>
        <v>0.23622792643151844</v>
      </c>
      <c r="X625" s="30">
        <f t="shared" si="238"/>
        <v>1163.9060162094497</v>
      </c>
      <c r="Y625">
        <f t="shared" si="239"/>
        <v>879.03027843377458</v>
      </c>
      <c r="Z625" s="49">
        <f t="shared" si="240"/>
        <v>1.2777184690534407</v>
      </c>
      <c r="AA625" s="46">
        <f t="shared" si="241"/>
        <v>1.6440497811799957</v>
      </c>
      <c r="AB625" s="46">
        <f t="shared" si="242"/>
        <v>-9.3575149251385881E-3</v>
      </c>
      <c r="AC625" s="51">
        <f>IF(R$58&gt;=AA$58,B$10,IF(K625&lt;K624,(Z625-D$10)*(1+1.25*(D$10-Z625)/MAX(Z$58:Z625)*B$10)+D$10,B$10))</f>
        <v>1.273768582786968</v>
      </c>
      <c r="AD625" s="36">
        <f t="shared" si="243"/>
        <v>0.96910906825852838</v>
      </c>
      <c r="AE625" s="50">
        <f t="shared" si="244"/>
        <v>0.18191042583627154</v>
      </c>
      <c r="AF625" s="46">
        <f t="shared" si="245"/>
        <v>0.23622792643151844</v>
      </c>
      <c r="AG625" s="50">
        <f t="shared" si="246"/>
        <v>1163.9060162094497</v>
      </c>
      <c r="AH625" s="6">
        <f t="shared" si="247"/>
        <v>-1.314278739223867E-2</v>
      </c>
    </row>
    <row r="626" spans="1:34">
      <c r="A626" s="6">
        <f>IF(J625/A625&lt;=0.99*$B$10,IF(A625&gt;A624,IF(D$5&gt;0,$A625+($D$7-$D$3)/401,IF(J625/A625&gt;1.01*D$10,A625-($D$7-$D$3)/401,A625)),IF(D$5&lt;0,$A625+($D$7-$D$3)/401,IF(J625/A625&gt;1.01*D$10,A625-($D$7-$D$3)/401,A625))),IF(K625&gt;$B$6,IF(B$10&gt;D$10,IF(J625/A625&gt;1.01*D$10,A625-($D$7-$D$3)/401,A625),A625),IF(MAX(J$58:J625)&lt;0.99*$B$10*(A625^$K$49*(K625-A625))^(1/(1+$K$49))*($K$49^(1/(1+$K$49))),$A625+($D$7-$D$3)/401,IF(J625/A625&gt;1.01*$D$10,$A625-($D$7-$D$3)/401,A625))))</f>
        <v>687.09585411470437</v>
      </c>
      <c r="B626" s="6">
        <f t="shared" si="232"/>
        <v>1161.2875623441132</v>
      </c>
      <c r="C626" s="6">
        <f t="shared" si="248"/>
        <v>0.5536628520284953</v>
      </c>
      <c r="D626" s="6">
        <f t="shared" si="249"/>
        <v>16597.888814659469</v>
      </c>
      <c r="E626" s="33">
        <f t="shared" si="233"/>
        <v>1.77007226622591E-2</v>
      </c>
      <c r="F626" s="6">
        <f t="shared" si="234"/>
        <v>104491.65469478341</v>
      </c>
      <c r="G626" s="6">
        <f t="shared" si="235"/>
        <v>6016560.7088528005</v>
      </c>
      <c r="H626" s="33">
        <f t="shared" si="250"/>
        <v>4.2654114047291419E-3</v>
      </c>
      <c r="I626" s="33">
        <f t="shared" si="251"/>
        <v>1.1588207875280901E-3</v>
      </c>
      <c r="J626" s="6">
        <f t="shared" si="252"/>
        <v>877.33768106400726</v>
      </c>
      <c r="K626" s="38">
        <f>IF(J626&lt;$B$10*(A625^$K$49*(MAX(K$58:K625)-A625))^(1/(1+$K$49))*($K$49^(1/(1+$K$49))),IF(J626/A626&gt;D$10,IF(MAX(J$58:J625)&lt;0.99*$B$10*(A625^$K$49*(K625-A625))^(1/(1+$K$49))*($K$49^(1/(1+$K$49))),MAX(K$58:K625),((J626/$B$10)^(1+$K$49)/(A626^($K$49)*$K$49))+A626),MAX(K$58:K625)),((J626/$B$10)^(1+$K$49)/(A626^($K$49)*$K$49))+A626)</f>
        <v>1313.7092361644993</v>
      </c>
      <c r="L626" s="33">
        <f>IF(K626&lt;K625,AE625*(MAX(Z$58:Z625)-J625/A625)/(J625/A625/D$10-1)/(1+1*(MAX(Z$58:Z625)-J625/A625)/(J625/A625/D$10-1))+B$3-B$4,AE625*(J626/A626/B$10)/(C$27+J626/A626/B$10))</f>
        <v>0.102072226846112</v>
      </c>
      <c r="M626" s="45">
        <f t="shared" si="253"/>
        <v>-3.391217870403835E-2</v>
      </c>
      <c r="N626" s="46">
        <f t="shared" si="254"/>
        <v>1.5358986718958394E-2</v>
      </c>
      <c r="O626" s="37"/>
      <c r="P626" s="37">
        <f t="shared" si="255"/>
        <v>4.9721462927280018E-3</v>
      </c>
      <c r="Q626" s="47">
        <f t="shared" si="236"/>
        <v>-1.8553191985079955E-2</v>
      </c>
      <c r="R626" s="6">
        <f t="shared" si="256"/>
        <v>1.6350535523962364</v>
      </c>
      <c r="S626" s="6">
        <f t="shared" si="237"/>
        <v>1.6184552139766804</v>
      </c>
      <c r="T626" s="6">
        <f t="shared" si="257"/>
        <v>-1.3360229147742261E-2</v>
      </c>
      <c r="U626" s="48">
        <f t="shared" si="258"/>
        <v>0.24584593886584158</v>
      </c>
      <c r="V626" s="6">
        <f t="shared" si="259"/>
        <v>0.24566906884007331</v>
      </c>
      <c r="W626" s="6">
        <f t="shared" si="260"/>
        <v>0.24121565912415921</v>
      </c>
      <c r="X626" s="30">
        <f t="shared" si="238"/>
        <v>1161.2875623441132</v>
      </c>
      <c r="Y626">
        <f t="shared" si="239"/>
        <v>877.33768106400726</v>
      </c>
      <c r="Z626" s="49">
        <f t="shared" si="240"/>
        <v>1.2768781470737032</v>
      </c>
      <c r="AA626" s="46">
        <f t="shared" si="241"/>
        <v>1.644084010161762</v>
      </c>
      <c r="AB626" s="46">
        <f t="shared" si="242"/>
        <v>-9.0304577655255791E-3</v>
      </c>
      <c r="AC626" s="51">
        <f>IF(R$58&gt;=AA$58,B$10,IF(K626&lt;K625,(Z626-D$10)*(1+1.25*(D$10-Z626)/MAX(Z$58:Z626)*B$10)+D$10,B$10))</f>
        <v>1.2730460337970066</v>
      </c>
      <c r="AD626" s="36">
        <f t="shared" si="243"/>
        <v>0.96971138333711548</v>
      </c>
      <c r="AE626" s="50">
        <f t="shared" si="244"/>
        <v>0.17907713985801199</v>
      </c>
      <c r="AF626" s="46">
        <f t="shared" si="245"/>
        <v>0.24121565912415921</v>
      </c>
      <c r="AG626" s="50">
        <f t="shared" si="246"/>
        <v>1161.2875623441132</v>
      </c>
      <c r="AH626" s="6">
        <f t="shared" si="247"/>
        <v>-1.3360229147742261E-2</v>
      </c>
    </row>
    <row r="627" spans="1:34">
      <c r="A627" s="6">
        <f>IF(J626/A626&lt;=0.99*$B$10,IF(A626&gt;A625,IF(D$5&gt;0,$A626+($D$7-$D$3)/401,IF(J626/A626&gt;1.01*D$10,A626-($D$7-$D$3)/401,A626)),IF(D$5&lt;0,$A626+($D$7-$D$3)/401,IF(J626/A626&gt;1.01*D$10,A626-($D$7-$D$3)/401,A626))),IF(K626&gt;$B$6,IF(B$10&gt;D$10,IF(J626/A626&gt;1.01*D$10,A626-($D$7-$D$3)/401,A626),A626),IF(MAX(J$58:J626)&lt;0.99*$B$10*(A626^$K$49*(K626-A626))^(1/(1+$K$49))*($K$49^(1/(1+$K$49))),$A626+($D$7-$D$3)/401,IF(J626/A626&gt;1.01*$D$10,$A626-($D$7-$D$3)/401,A626))))</f>
        <v>686.2230361595922</v>
      </c>
      <c r="B627" s="6">
        <f t="shared" si="232"/>
        <v>1158.6691084787767</v>
      </c>
      <c r="C627" s="6">
        <f t="shared" si="248"/>
        <v>0.55328294118005505</v>
      </c>
      <c r="D627" s="6">
        <f t="shared" si="249"/>
        <v>16543.915169564763</v>
      </c>
      <c r="E627" s="33">
        <f t="shared" si="233"/>
        <v>1.769686554297286E-2</v>
      </c>
      <c r="F627" s="6">
        <f t="shared" si="234"/>
        <v>104358.83457117938</v>
      </c>
      <c r="G627" s="6">
        <f t="shared" si="235"/>
        <v>6009888.8884039223</v>
      </c>
      <c r="H627" s="33">
        <f t="shared" si="250"/>
        <v>4.2600104964052483E-3</v>
      </c>
      <c r="I627" s="33">
        <f t="shared" si="251"/>
        <v>1.1558305052219388E-3</v>
      </c>
      <c r="J627" s="6">
        <f t="shared" si="252"/>
        <v>875.64463152115184</v>
      </c>
      <c r="K627" s="38">
        <f>IF(J627&lt;$B$10*(A626^$K$49*(MAX(K$58:K626)-A626))^(1/(1+$K$49))*($K$49^(1/(1+$K$49))),IF(J627/A627&gt;D$10,IF(MAX(J$58:J626)&lt;0.99*$B$10*(A626^$K$49*(K626-A626))^(1/(1+$K$49))*($K$49^(1/(1+$K$49))),MAX(K$58:K626),((J627/$B$10)^(1+$K$49)/(A627^($K$49)*$K$49))+A627),MAX(K$58:K626)),((J627/$B$10)^(1+$K$49)/(A627^($K$49)*$K$49))+A627)</f>
        <v>1311.2142535580383</v>
      </c>
      <c r="L627" s="33">
        <f>IF(K627&lt;K626,AE626*(MAX(Z$58:Z626)-J626/A626)/(J626/A626/D$10-1)/(1+1*(MAX(Z$58:Z626)-J626/A626)/(J626/A626/D$10-1))+B$3-B$4,AE626*(J627/A627/B$10)/(C$27+J627/A627/B$10))</f>
        <v>0.10212314850561748</v>
      </c>
      <c r="M627" s="45">
        <f t="shared" si="253"/>
        <v>-3.4106314251406616E-2</v>
      </c>
      <c r="N627" s="46">
        <f t="shared" si="254"/>
        <v>1.5339216375777887E-2</v>
      </c>
      <c r="O627" s="37"/>
      <c r="P627" s="37">
        <f t="shared" si="255"/>
        <v>4.9645196478638551E-3</v>
      </c>
      <c r="Q627" s="47">
        <f t="shared" si="236"/>
        <v>-1.8767097875628729E-2</v>
      </c>
      <c r="R627" s="6">
        <f t="shared" si="256"/>
        <v>1.6354157699552347</v>
      </c>
      <c r="S627" s="6">
        <f t="shared" si="237"/>
        <v>1.6188079642874396</v>
      </c>
      <c r="T627" s="6">
        <f t="shared" si="257"/>
        <v>-1.3578184088795261E-2</v>
      </c>
      <c r="U627" s="48">
        <f t="shared" si="258"/>
        <v>0.25117439877631104</v>
      </c>
      <c r="V627" s="6">
        <f t="shared" si="259"/>
        <v>0.25089785292094924</v>
      </c>
      <c r="W627" s="6">
        <f t="shared" si="260"/>
        <v>0.24637179155801747</v>
      </c>
      <c r="X627" s="30">
        <f t="shared" si="238"/>
        <v>1158.6691084787767</v>
      </c>
      <c r="Y627">
        <f t="shared" si="239"/>
        <v>875.64463152115184</v>
      </c>
      <c r="Z627" s="49">
        <f t="shared" si="240"/>
        <v>1.2760350285260704</v>
      </c>
      <c r="AA627" s="46">
        <f t="shared" si="241"/>
        <v>1.6441182833662586</v>
      </c>
      <c r="AB627" s="46">
        <f t="shared" si="242"/>
        <v>-8.7025134110239044E-3</v>
      </c>
      <c r="AC627" s="51">
        <f>IF(R$58&gt;=AA$58,B$10,IF(K627&lt;K626,(Z627-D$10)*(1+1.25*(D$10-Z627)/MAX(Z$58:Z627)*B$10)+D$10,B$10))</f>
        <v>1.272319288794745</v>
      </c>
      <c r="AD627" s="36">
        <f t="shared" si="243"/>
        <v>0.97031606467025489</v>
      </c>
      <c r="AE627" s="50">
        <f t="shared" si="244"/>
        <v>0.17612261969391158</v>
      </c>
      <c r="AF627" s="46">
        <f t="shared" si="245"/>
        <v>0.24637179155801747</v>
      </c>
      <c r="AG627" s="50">
        <f t="shared" si="246"/>
        <v>1158.6691084787767</v>
      </c>
      <c r="AH627" s="6">
        <f t="shared" si="247"/>
        <v>-1.3578184088795261E-2</v>
      </c>
    </row>
    <row r="628" spans="1:34">
      <c r="A628" s="6">
        <f>IF(J627/A627&lt;=0.99*$B$10,IF(A627&gt;A626,IF(D$5&gt;0,$A627+($D$7-$D$3)/401,IF(J627/A627&gt;1.01*D$10,A627-($D$7-$D$3)/401,A627)),IF(D$5&lt;0,$A627+($D$7-$D$3)/401,IF(J627/A627&gt;1.01*D$10,A627-($D$7-$D$3)/401,A627))),IF(K627&gt;$B$6,IF(B$10&gt;D$10,IF(J627/A627&gt;1.01*D$10,A627-($D$7-$D$3)/401,A627),A627),IF(MAX(J$58:J627)&lt;0.99*$B$10*(A627^$K$49*(K627-A627))^(1/(1+$K$49))*($K$49^(1/(1+$K$49))),$A627+($D$7-$D$3)/401,IF(J627/A627&gt;1.01*$D$10,$A627-($D$7-$D$3)/401,A627))))</f>
        <v>685.35021820448003</v>
      </c>
      <c r="B628" s="6">
        <f t="shared" si="232"/>
        <v>1156.0506546134402</v>
      </c>
      <c r="C628" s="6">
        <f t="shared" si="248"/>
        <v>0.55290157048837174</v>
      </c>
      <c r="D628" s="6">
        <f t="shared" si="249"/>
        <v>16489.955332940102</v>
      </c>
      <c r="E628" s="33">
        <f t="shared" si="233"/>
        <v>1.7693003794353651E-2</v>
      </c>
      <c r="F628" s="6">
        <f t="shared" si="234"/>
        <v>104226.01444757536</v>
      </c>
      <c r="G628" s="6">
        <f t="shared" si="235"/>
        <v>6003217.067955045</v>
      </c>
      <c r="H628" s="33">
        <f t="shared" si="250"/>
        <v>4.2546012639101865E-3</v>
      </c>
      <c r="I628" s="33">
        <f t="shared" si="251"/>
        <v>1.1528376691575441E-3</v>
      </c>
      <c r="J628" s="6">
        <f t="shared" si="252"/>
        <v>873.95112792382417</v>
      </c>
      <c r="K628" s="38">
        <f>IF(J628&lt;$B$10*(A627^$K$49*(MAX(K$58:K627)-A627))^(1/(1+$K$49))*($K$49^(1/(1+$K$49))),IF(J628/A628&gt;D$10,IF(MAX(J$58:J627)&lt;0.99*$B$10*(A627^$K$49*(K627-A627))^(1/(1+$K$49))*($K$49^(1/(1+$K$49))),MAX(K$58:K627),((J628/$B$10)^(1+$K$49)/(A628^($K$49)*$K$49))+A628),MAX(K$58:K627)),((J628/$B$10)^(1+$K$49)/(A628^($K$49)*$K$49))+A628)</f>
        <v>1308.7191703110032</v>
      </c>
      <c r="L628" s="33">
        <f>IF(K628&lt;K627,AE627*(MAX(Z$58:Z627)-J627/A627)/(J627/A627/D$10-1)/(1+1*(MAX(Z$58:Z627)-J627/A627)/(J627/A627/D$10-1))+B$3-B$4,AE627*(J628/A628/B$10)/(C$27+J628/A628/B$10))</f>
        <v>0.10206420642654267</v>
      </c>
      <c r="M628" s="45">
        <f t="shared" si="253"/>
        <v>-3.4300715139045E-2</v>
      </c>
      <c r="N628" s="46">
        <f t="shared" si="254"/>
        <v>1.5319407577941455E-2</v>
      </c>
      <c r="O628" s="37"/>
      <c r="P628" s="37">
        <f t="shared" si="255"/>
        <v>4.9568832963762331E-3</v>
      </c>
      <c r="Q628" s="47">
        <f t="shared" si="236"/>
        <v>-1.8981307561103545E-2</v>
      </c>
      <c r="R628" s="6">
        <f t="shared" si="256"/>
        <v>1.6357785804625853</v>
      </c>
      <c r="S628" s="6">
        <f t="shared" si="237"/>
        <v>1.6191612920487124</v>
      </c>
      <c r="T628" s="6">
        <f t="shared" si="257"/>
        <v>-1.3796448249256297E-2</v>
      </c>
      <c r="U628" s="48">
        <f t="shared" si="258"/>
        <v>0.25668342610825917</v>
      </c>
      <c r="V628" s="6">
        <f t="shared" si="259"/>
        <v>0.25630402126707902</v>
      </c>
      <c r="W628" s="6">
        <f t="shared" si="260"/>
        <v>0.25170520518399359</v>
      </c>
      <c r="X628" s="30">
        <f t="shared" si="238"/>
        <v>1156.0506546134402</v>
      </c>
      <c r="Y628">
        <f t="shared" si="239"/>
        <v>873.95112792382417</v>
      </c>
      <c r="Z628" s="49">
        <f t="shared" si="240"/>
        <v>1.2751890999808122</v>
      </c>
      <c r="AA628" s="46">
        <f t="shared" si="241"/>
        <v>1.6441526009069771</v>
      </c>
      <c r="AB628" s="46">
        <f t="shared" si="242"/>
        <v>-8.3740204443918387E-3</v>
      </c>
      <c r="AC628" s="51">
        <f>IF(R$58&gt;=AA$58,B$10,IF(K628&lt;K627,(Z628-D$10)*(1+1.25*(D$10-Z628)/MAX(Z$58:Z628)*B$10)+D$10,B$10))</f>
        <v>1.2715883183057861</v>
      </c>
      <c r="AD628" s="36">
        <f t="shared" si="243"/>
        <v>0.97092312543377435</v>
      </c>
      <c r="AE628" s="50">
        <f t="shared" si="244"/>
        <v>0.17304564753441171</v>
      </c>
      <c r="AF628" s="46">
        <f t="shared" si="245"/>
        <v>0.25170520518399359</v>
      </c>
      <c r="AG628" s="50">
        <f t="shared" si="246"/>
        <v>1156.0506546134402</v>
      </c>
      <c r="AH628" s="6">
        <f t="shared" si="247"/>
        <v>-1.3796448249256297E-2</v>
      </c>
    </row>
    <row r="629" spans="1:34">
      <c r="A629" s="6">
        <f>IF(J628/A628&lt;=0.99*$B$10,IF(A628&gt;A627,IF(D$5&gt;0,$A628+($D$7-$D$3)/401,IF(J628/A628&gt;1.01*D$10,A628-($D$7-$D$3)/401,A628)),IF(D$5&lt;0,$A628+($D$7-$D$3)/401,IF(J628/A628&gt;1.01*D$10,A628-($D$7-$D$3)/401,A628))),IF(K628&gt;$B$6,IF(B$10&gt;D$10,IF(J628/A628&gt;1.01*D$10,A628-($D$7-$D$3)/401,A628),A628),IF(MAX(J$58:J628)&lt;0.99*$B$10*(A628^$K$49*(K628-A628))^(1/(1+$K$49))*($K$49^(1/(1+$K$49))),$A628+($D$7-$D$3)/401,IF(J628/A628&gt;1.01*$D$10,$A628-($D$7-$D$3)/401,A628))))</f>
        <v>684.47740024936786</v>
      </c>
      <c r="B629" s="6">
        <f t="shared" si="232"/>
        <v>1153.4322007481037</v>
      </c>
      <c r="C629" s="6">
        <f t="shared" si="248"/>
        <v>0.55251873043614708</v>
      </c>
      <c r="D629" s="6">
        <f t="shared" si="249"/>
        <v>16436.009395685422</v>
      </c>
      <c r="E629" s="33">
        <f t="shared" si="233"/>
        <v>1.7689141169596211E-2</v>
      </c>
      <c r="F629" s="6">
        <f t="shared" si="234"/>
        <v>104093.19432397134</v>
      </c>
      <c r="G629" s="6">
        <f t="shared" si="235"/>
        <v>5996545.2475061677</v>
      </c>
      <c r="H629" s="33">
        <f t="shared" si="250"/>
        <v>4.2491836803626049E-3</v>
      </c>
      <c r="I629" s="33">
        <f t="shared" si="251"/>
        <v>1.1498422787058343E-3</v>
      </c>
      <c r="J629" s="6">
        <f t="shared" si="252"/>
        <v>872.25716850052061</v>
      </c>
      <c r="K629" s="38">
        <f>IF(J629&lt;$B$10*(A628^$K$49*(MAX(K$58:K628)-A628))^(1/(1+$K$49))*($K$49^(1/(1+$K$49))),IF(J629/A629&gt;D$10,IF(MAX(J$58:J628)&lt;0.99*$B$10*(A628^$K$49*(K628-A628))^(1/(1+$K$49))*($K$49^(1/(1+$K$49))),MAX(K$58:K628),((J629/$B$10)^(1+$K$49)/(A629^($K$49)*$K$49))+A629),MAX(K$58:K628)),((J629/$B$10)^(1+$K$49)/(A629^($K$49)*$K$49))+A629)</f>
        <v>1306.2239872831785</v>
      </c>
      <c r="L629" s="33">
        <f>IF(K629&lt;K628,AE628*(MAX(Z$58:Z628)-J628/A628)/(J628/A628/D$10-1)/(1+1*(MAX(Z$58:Z628)-J628/A628)/(J628/A628/D$10-1))+B$3-B$4,AE628*(J629/A629/B$10)/(C$27+J629/A629/B$10))</f>
        <v>0.10189175120199885</v>
      </c>
      <c r="M629" s="45">
        <f t="shared" si="253"/>
        <v>-3.4495165689555983E-2</v>
      </c>
      <c r="N629" s="46">
        <f t="shared" si="254"/>
        <v>1.5299560184001732E-2</v>
      </c>
      <c r="O629" s="37"/>
      <c r="P629" s="37">
        <f t="shared" si="255"/>
        <v>4.9492372135259196E-3</v>
      </c>
      <c r="Q629" s="47">
        <f t="shared" si="236"/>
        <v>-1.9195605505554249E-2</v>
      </c>
      <c r="R629" s="6">
        <f t="shared" si="256"/>
        <v>1.6361416317485058</v>
      </c>
      <c r="S629" s="6">
        <f t="shared" si="237"/>
        <v>1.6195148542953468</v>
      </c>
      <c r="T629" s="6">
        <f t="shared" si="257"/>
        <v>-1.4014809599895461E-2</v>
      </c>
      <c r="U629" s="48">
        <f t="shared" si="258"/>
        <v>0.26238263238692078</v>
      </c>
      <c r="V629" s="6">
        <f t="shared" si="259"/>
        <v>0.26189701673975146</v>
      </c>
      <c r="W629" s="6">
        <f t="shared" si="260"/>
        <v>0.25722541353978629</v>
      </c>
      <c r="X629" s="30">
        <f t="shared" si="238"/>
        <v>1153.4322007481037</v>
      </c>
      <c r="Y629">
        <f t="shared" si="239"/>
        <v>872.25716850052061</v>
      </c>
      <c r="Z629" s="49">
        <f t="shared" si="240"/>
        <v>1.2743403481002311</v>
      </c>
      <c r="AA629" s="46">
        <f t="shared" si="241"/>
        <v>1.6441869628978441</v>
      </c>
      <c r="AB629" s="46">
        <f t="shared" si="242"/>
        <v>-8.0453311493382529E-3</v>
      </c>
      <c r="AC629" s="51">
        <f>IF(R$58&gt;=AA$58,B$10,IF(K629&lt;K628,(Z629-D$10)*(1+1.25*(D$10-Z629)/MAX(Z$58:Z629)*B$10)+D$10,B$10))</f>
        <v>1.2708530927612405</v>
      </c>
      <c r="AD629" s="36">
        <f t="shared" si="243"/>
        <v>0.97153257877008192</v>
      </c>
      <c r="AE629" s="50">
        <f t="shared" si="244"/>
        <v>0.16984512698080856</v>
      </c>
      <c r="AF629" s="46">
        <f t="shared" si="245"/>
        <v>0.25722541353978629</v>
      </c>
      <c r="AG629" s="50">
        <f t="shared" si="246"/>
        <v>1153.4322007481037</v>
      </c>
      <c r="AH629" s="6">
        <f t="shared" si="247"/>
        <v>-1.4014809599895461E-2</v>
      </c>
    </row>
    <row r="630" spans="1:34">
      <c r="A630" s="6">
        <f>IF(J629/A629&lt;=0.99*$B$10,IF(A629&gt;A628,IF(D$5&gt;0,$A629+($D$7-$D$3)/401,IF(J629/A629&gt;1.01*D$10,A629-($D$7-$D$3)/401,A629)),IF(D$5&lt;0,$A629+($D$7-$D$3)/401,IF(J629/A629&gt;1.01*D$10,A629-($D$7-$D$3)/401,A629))),IF(K629&gt;$B$6,IF(B$10&gt;D$10,IF(J629/A629&gt;1.01*D$10,A629-($D$7-$D$3)/401,A629),A629),IF(MAX(J$58:J629)&lt;0.99*$B$10*(A629^$K$49*(K629-A629))^(1/(1+$K$49))*($K$49^(1/(1+$K$49))),$A629+($D$7-$D$3)/401,IF(J629/A629&gt;1.01*$D$10,$A629-($D$7-$D$3)/401,A629))))</f>
        <v>683.60458229425569</v>
      </c>
      <c r="B630" s="6">
        <f t="shared" si="232"/>
        <v>1150.8137468827672</v>
      </c>
      <c r="C630" s="6">
        <f t="shared" si="248"/>
        <v>0.55213441142338104</v>
      </c>
      <c r="D630" s="6">
        <f t="shared" si="249"/>
        <v>16382.077453499356</v>
      </c>
      <c r="E630" s="33">
        <f t="shared" si="233"/>
        <v>1.7685281561482132E-2</v>
      </c>
      <c r="F630" s="6">
        <f t="shared" si="234"/>
        <v>103960.37420036731</v>
      </c>
      <c r="G630" s="6">
        <f t="shared" si="235"/>
        <v>5989873.4270572904</v>
      </c>
      <c r="H630" s="33">
        <f t="shared" si="250"/>
        <v>4.2437577191448165E-3</v>
      </c>
      <c r="I630" s="33">
        <f t="shared" si="251"/>
        <v>1.146844333502386E-3</v>
      </c>
      <c r="J630" s="6">
        <f t="shared" si="252"/>
        <v>870.56275159420784</v>
      </c>
      <c r="K630" s="38">
        <f>IF(J630&lt;$B$10*(A629^$K$49*(MAX(K$58:K629)-A629))^(1/(1+$K$49))*($K$49^(1/(1+$K$49))),IF(J630/A630&gt;D$10,IF(MAX(J$58:J629)&lt;0.99*$B$10*(A629^$K$49*(K629-A629))^(1/(1+$K$49))*($K$49^(1/(1+$K$49))),MAX(K$58:K629),((J630/$B$10)^(1+$K$49)/(A630^($K$49)*$K$49))+A630),MAX(K$58:K629)),((J630/$B$10)^(1+$K$49)/(A630^($K$49)*$K$49))+A630)</f>
        <v>1303.7287055224813</v>
      </c>
      <c r="L630" s="33">
        <f>IF(K630&lt;K629,AE629*(MAX(Z$58:Z629)-J629/A629)/(J629/A629/D$10-1)/(1+1*(MAX(Z$58:Z629)-J629/A629)/(J629/A629/D$10-1))+B$3-B$4,AE629*(J630/A630/B$10)/(C$27+J630/A630/B$10))</f>
        <v>0.10160215806420285</v>
      </c>
      <c r="M630" s="45">
        <f t="shared" si="253"/>
        <v>-3.4689442016911591E-2</v>
      </c>
      <c r="N630" s="46">
        <f t="shared" si="254"/>
        <v>1.5279674053204967E-2</v>
      </c>
      <c r="O630" s="37"/>
      <c r="P630" s="37">
        <f t="shared" si="255"/>
        <v>4.9415813744789986E-3</v>
      </c>
      <c r="Q630" s="47">
        <f t="shared" si="236"/>
        <v>-1.9409767963706623E-2</v>
      </c>
      <c r="R630" s="6">
        <f t="shared" si="256"/>
        <v>1.6365045578992372</v>
      </c>
      <c r="S630" s="6">
        <f t="shared" si="237"/>
        <v>1.6198682946774396</v>
      </c>
      <c r="T630" s="6">
        <f t="shared" si="257"/>
        <v>-1.4233048031704488E-2</v>
      </c>
      <c r="U630" s="48">
        <f t="shared" si="258"/>
        <v>0.26828232814315056</v>
      </c>
      <c r="V630" s="6">
        <f t="shared" si="259"/>
        <v>0.26768696893319188</v>
      </c>
      <c r="W630" s="6">
        <f t="shared" si="260"/>
        <v>0.26294261958929038</v>
      </c>
      <c r="X630" s="30">
        <f t="shared" si="238"/>
        <v>1150.8137468827672</v>
      </c>
      <c r="Y630">
        <f t="shared" si="239"/>
        <v>870.56275159420784</v>
      </c>
      <c r="Z630" s="49">
        <f t="shared" si="240"/>
        <v>1.2734887596459623</v>
      </c>
      <c r="AA630" s="46">
        <f t="shared" si="241"/>
        <v>1.6442213694532255</v>
      </c>
      <c r="AB630" s="46">
        <f t="shared" si="242"/>
        <v>-7.7168115539882898E-3</v>
      </c>
      <c r="AC630" s="51">
        <f>IF(R$58&gt;=AA$58,B$10,IF(K630&lt;K629,(Z630-D$10)*(1+1.25*(D$10-Z630)/MAX(Z$58:Z630)*B$10)+D$10,B$10))</f>
        <v>1.2701135825041079</v>
      </c>
      <c r="AD630" s="36">
        <f t="shared" si="243"/>
        <v>0.97214443778285031</v>
      </c>
      <c r="AE630" s="50">
        <f t="shared" si="244"/>
        <v>0.16652009588106836</v>
      </c>
      <c r="AF630" s="46">
        <f t="shared" si="245"/>
        <v>0.26294261958929038</v>
      </c>
      <c r="AG630" s="50">
        <f t="shared" si="246"/>
        <v>1150.8137468827672</v>
      </c>
      <c r="AH630" s="6">
        <f t="shared" si="247"/>
        <v>-1.4233048031704488E-2</v>
      </c>
    </row>
    <row r="631" spans="1:34">
      <c r="A631" s="6">
        <f>IF(J630/A630&lt;=0.99*$B$10,IF(A630&gt;A629,IF(D$5&gt;0,$A630+($D$7-$D$3)/401,IF(J630/A630&gt;1.01*D$10,A630-($D$7-$D$3)/401,A630)),IF(D$5&lt;0,$A630+($D$7-$D$3)/401,IF(J630/A630&gt;1.01*D$10,A630-($D$7-$D$3)/401,A630))),IF(K630&gt;$B$6,IF(B$10&gt;D$10,IF(J630/A630&gt;1.01*D$10,A630-($D$7-$D$3)/401,A630),A630),IF(MAX(J$58:J630)&lt;0.99*$B$10*(A630^$K$49*(K630-A630))^(1/(1+$K$49))*($K$49^(1/(1+$K$49))),$A630+($D$7-$D$3)/401,IF(J630/A630&gt;1.01*$D$10,$A630-($D$7-$D$3)/401,A630))))</f>
        <v>682.73176433914352</v>
      </c>
      <c r="B631" s="6">
        <f t="shared" si="232"/>
        <v>1148.1952930174307</v>
      </c>
      <c r="C631" s="6">
        <f t="shared" si="248"/>
        <v>0.55174860376651258</v>
      </c>
      <c r="D631" s="6">
        <f t="shared" si="249"/>
        <v>16328.159607028289</v>
      </c>
      <c r="E631" s="33">
        <f t="shared" si="233"/>
        <v>1.7681429002122061E-2</v>
      </c>
      <c r="F631" s="6">
        <f t="shared" si="234"/>
        <v>103827.55407676329</v>
      </c>
      <c r="G631" s="6">
        <f t="shared" si="235"/>
        <v>5983201.6066084122</v>
      </c>
      <c r="H631" s="33">
        <f t="shared" si="250"/>
        <v>4.2383233539188686E-3</v>
      </c>
      <c r="I631" s="33">
        <f t="shared" si="251"/>
        <v>1.1438438334568975E-3</v>
      </c>
      <c r="J631" s="6">
        <f t="shared" si="252"/>
        <v>868.86787566691476</v>
      </c>
      <c r="K631" s="38">
        <f>IF(J631&lt;$B$10*(A630^$K$49*(MAX(K$58:K630)-A630))^(1/(1+$K$49))*($K$49^(1/(1+$K$49))),IF(J631/A631&gt;D$10,IF(MAX(J$58:J630)&lt;0.99*$B$10*(A630^$K$49*(K630-A630))^(1/(1+$K$49))*($K$49^(1/(1+$K$49))),MAX(K$58:K630),((J631/$B$10)^(1+$K$49)/(A631^($K$49)*$K$49))+A631),MAX(K$58:K630)),((J631/$B$10)^(1+$K$49)/(A631^($K$49)*$K$49))+A631)</f>
        <v>1301.233326271124</v>
      </c>
      <c r="L631" s="33">
        <f>IF(K631&lt;K630,AE630*(MAX(Z$58:Z630)-J630/A630)/(J630/A630/D$10-1)/(1+1*(MAX(Z$58:Z630)-J630/A630)/(J630/A630/D$10-1))+B$3-B$4,AE630*(J631/A631/B$10)/(C$27+J631/A631/B$10))</f>
        <v>0.10119183892169235</v>
      </c>
      <c r="M631" s="45">
        <f t="shared" si="253"/>
        <v>-3.4883312032804308E-2</v>
      </c>
      <c r="N631" s="46">
        <f t="shared" si="254"/>
        <v>1.5259749045548523E-2</v>
      </c>
      <c r="O631" s="37"/>
      <c r="P631" s="37">
        <f t="shared" si="255"/>
        <v>4.9339157543063722E-3</v>
      </c>
      <c r="Q631" s="47">
        <f t="shared" si="236"/>
        <v>-1.9623562987255785E-2</v>
      </c>
      <c r="R631" s="6">
        <f t="shared" si="256"/>
        <v>1.6368669792520831</v>
      </c>
      <c r="S631" s="6">
        <f t="shared" si="237"/>
        <v>1.6202212434555046</v>
      </c>
      <c r="T631" s="6">
        <f t="shared" si="257"/>
        <v>-1.4450935361942772E-2</v>
      </c>
      <c r="U631" s="48">
        <f t="shared" si="258"/>
        <v>0.27439358777820544</v>
      </c>
      <c r="V631" s="6">
        <f t="shared" si="259"/>
        <v>0.27368475789927055</v>
      </c>
      <c r="W631" s="6">
        <f t="shared" si="260"/>
        <v>0.26886777944528961</v>
      </c>
      <c r="X631" s="30">
        <f t="shared" si="238"/>
        <v>1148.1952930174307</v>
      </c>
      <c r="Y631">
        <f t="shared" si="239"/>
        <v>868.86787566691476</v>
      </c>
      <c r="Z631" s="49">
        <f t="shared" si="240"/>
        <v>1.2726343214863356</v>
      </c>
      <c r="AA631" s="46">
        <f t="shared" si="241"/>
        <v>1.6442558206879276</v>
      </c>
      <c r="AB631" s="46">
        <f t="shared" si="242"/>
        <v>-7.3888414358445065E-3</v>
      </c>
      <c r="AC631" s="51">
        <f>IF(R$58&gt;=AA$58,B$10,IF(K631&lt;K630,(Z631-D$10)*(1+1.25*(D$10-Z631)/MAX(Z$58:Z631)*B$10)+D$10,B$10))</f>
        <v>1.269369757795813</v>
      </c>
      <c r="AD631" s="36">
        <f t="shared" si="243"/>
        <v>0.97275871553163329</v>
      </c>
      <c r="AE631" s="50">
        <f t="shared" si="244"/>
        <v>0.16306974022988049</v>
      </c>
      <c r="AF631" s="46">
        <f t="shared" si="245"/>
        <v>0.26886777944528961</v>
      </c>
      <c r="AG631" s="50">
        <f t="shared" si="246"/>
        <v>1148.1952930174307</v>
      </c>
      <c r="AH631" s="6">
        <f t="shared" si="247"/>
        <v>-1.4450935361942772E-2</v>
      </c>
    </row>
    <row r="632" spans="1:34">
      <c r="A632" s="6">
        <f>IF(J631/A631&lt;=0.99*$B$10,IF(A631&gt;A630,IF(D$5&gt;0,$A631+($D$7-$D$3)/401,IF(J631/A631&gt;1.01*D$10,A631-($D$7-$D$3)/401,A631)),IF(D$5&lt;0,$A631+($D$7-$D$3)/401,IF(J631/A631&gt;1.01*D$10,A631-($D$7-$D$3)/401,A631))),IF(K631&gt;$B$6,IF(B$10&gt;D$10,IF(J631/A631&gt;1.01*D$10,A631-($D$7-$D$3)/401,A631),A631),IF(MAX(J$58:J631)&lt;0.99*$B$10*(A631^$K$49*(K631-A631))^(1/(1+$K$49))*($K$49^(1/(1+$K$49))),$A631+($D$7-$D$3)/401,IF(J631/A631&gt;1.01*$D$10,$A631-($D$7-$D$3)/401,A631))))</f>
        <v>681.85894638403136</v>
      </c>
      <c r="B632" s="6">
        <f t="shared" si="232"/>
        <v>1145.5768391520942</v>
      </c>
      <c r="C632" s="6">
        <f t="shared" si="248"/>
        <v>0.55136129769755049</v>
      </c>
      <c r="D632" s="6">
        <f t="shared" si="249"/>
        <v>16274.255962014633</v>
      </c>
      <c r="E632" s="33">
        <f t="shared" si="233"/>
        <v>1.7677587662259527E-2</v>
      </c>
      <c r="F632" s="6">
        <f t="shared" si="234"/>
        <v>103694.73395315926</v>
      </c>
      <c r="G632" s="6">
        <f t="shared" si="235"/>
        <v>5976529.7861595368</v>
      </c>
      <c r="H632" s="33">
        <f t="shared" si="250"/>
        <v>4.2328805586426786E-3</v>
      </c>
      <c r="I632" s="33">
        <f t="shared" si="251"/>
        <v>1.1408407787626728E-3</v>
      </c>
      <c r="J632" s="6">
        <f t="shared" si="252"/>
        <v>867.17253930431264</v>
      </c>
      <c r="K632" s="38">
        <f>IF(J632&lt;$B$10*(A631^$K$49*(MAX(K$58:K631)-A631))^(1/(1+$K$49))*($K$49^(1/(1+$K$49))),IF(J632/A632&gt;D$10,IF(MAX(J$58:J631)&lt;0.99*$B$10*(A631^$K$49*(K631-A631))^(1/(1+$K$49))*($K$49^(1/(1+$K$49))),MAX(K$58:K631),((J632/$B$10)^(1+$K$49)/(A632^($K$49)*$K$49))+A632),MAX(K$58:K631)),((J632/$B$10)^(1+$K$49)/(A632^($K$49)*$K$49))+A632)</f>
        <v>1298.7378509717314</v>
      </c>
      <c r="L632" s="33">
        <f>IF(K632&lt;K631,AE631*(MAX(Z$58:Z631)-J631/A631)/(J631/A631/D$10-1)/(1+1*(MAX(Z$58:Z631)-J631/A631)/(J631/A631/D$10-1))+B$3-B$4,AE631*(J632/A632/B$10)/(C$27+J632/A632/B$10))</f>
        <v>0.10065725562631819</v>
      </c>
      <c r="M632" s="45">
        <f t="shared" si="253"/>
        <v>-3.5076535478755354E-2</v>
      </c>
      <c r="N632" s="46">
        <f t="shared" si="254"/>
        <v>1.5239785021838686E-2</v>
      </c>
      <c r="O632" s="37"/>
      <c r="P632" s="37">
        <f t="shared" si="255"/>
        <v>4.9262403279832691E-3</v>
      </c>
      <c r="Q632" s="47">
        <f t="shared" si="236"/>
        <v>-1.9836750456916668E-2</v>
      </c>
      <c r="R632" s="6">
        <f t="shared" si="256"/>
        <v>1.6372285024334614</v>
      </c>
      <c r="S632" s="6">
        <f t="shared" si="237"/>
        <v>1.6205733175375299</v>
      </c>
      <c r="T632" s="6">
        <f t="shared" si="257"/>
        <v>-1.4668235365536374E-2</v>
      </c>
      <c r="U632" s="48">
        <f t="shared" si="258"/>
        <v>0.28072832179642848</v>
      </c>
      <c r="V632" s="6">
        <f t="shared" si="259"/>
        <v>0.27990208511052672</v>
      </c>
      <c r="W632" s="6">
        <f t="shared" si="260"/>
        <v>0.27501267332201462</v>
      </c>
      <c r="X632" s="30">
        <f t="shared" si="238"/>
        <v>1145.5768391520942</v>
      </c>
      <c r="Y632">
        <f t="shared" si="239"/>
        <v>867.17253930431264</v>
      </c>
      <c r="Z632" s="49">
        <f t="shared" si="240"/>
        <v>1.2717770206037751</v>
      </c>
      <c r="AA632" s="46">
        <f t="shared" si="241"/>
        <v>1.6442903167172009</v>
      </c>
      <c r="AB632" s="46">
        <f t="shared" si="242"/>
        <v>-7.0618142837395315E-3</v>
      </c>
      <c r="AC632" s="51">
        <f>IF(R$58&gt;=AA$58,B$10,IF(K632&lt;K631,(Z632-D$10)*(1+1.25*(D$10-Z632)/MAX(Z$58:Z632)*B$10)+D$10,B$10))</f>
        <v>1.2686215888228742</v>
      </c>
      <c r="AD632" s="36">
        <f t="shared" si="243"/>
        <v>0.97337542502643415</v>
      </c>
      <c r="AE632" s="50">
        <f t="shared" si="244"/>
        <v>0.15949340923285657</v>
      </c>
      <c r="AF632" s="46">
        <f t="shared" si="245"/>
        <v>0.27501267332201462</v>
      </c>
      <c r="AG632" s="50">
        <f t="shared" si="246"/>
        <v>1145.5768391520942</v>
      </c>
      <c r="AH632" s="6">
        <f t="shared" si="247"/>
        <v>-1.4668235365536374E-2</v>
      </c>
    </row>
    <row r="633" spans="1:34">
      <c r="A633" s="6">
        <f>IF(J632/A632&lt;=0.99*$B$10,IF(A632&gt;A631,IF(D$5&gt;0,$A632+($D$7-$D$3)/401,IF(J632/A632&gt;1.01*D$10,A632-($D$7-$D$3)/401,A632)),IF(D$5&lt;0,$A632+($D$7-$D$3)/401,IF(J632/A632&gt;1.01*D$10,A632-($D$7-$D$3)/401,A632))),IF(K632&gt;$B$6,IF(B$10&gt;D$10,IF(J632/A632&gt;1.01*D$10,A632-($D$7-$D$3)/401,A632),A632),IF(MAX(J$58:J632)&lt;0.99*$B$10*(A632^$K$49*(K632-A632))^(1/(1+$K$49))*($K$49^(1/(1+$K$49))),$A632+($D$7-$D$3)/401,IF(J632/A632&gt;1.01*$D$10,$A632-($D$7-$D$3)/401,A632))))</f>
        <v>680.98612842891919</v>
      </c>
      <c r="B633" s="6">
        <f t="shared" si="232"/>
        <v>1142.9583852867577</v>
      </c>
      <c r="C633" s="6">
        <f t="shared" si="248"/>
        <v>0.55097248336319282</v>
      </c>
      <c r="D633" s="6">
        <f t="shared" si="249"/>
        <v>16220.366629443886</v>
      </c>
      <c r="E633" s="33">
        <f t="shared" si="233"/>
        <v>1.7673761850087552E-2</v>
      </c>
      <c r="F633" s="6">
        <f t="shared" si="234"/>
        <v>103561.91382955524</v>
      </c>
      <c r="G633" s="6">
        <f t="shared" si="235"/>
        <v>5969857.9657106586</v>
      </c>
      <c r="H633" s="33">
        <f t="shared" si="250"/>
        <v>4.2274293075861853E-3</v>
      </c>
      <c r="I633" s="33">
        <f t="shared" si="251"/>
        <v>1.1378351699060894E-3</v>
      </c>
      <c r="J633" s="6">
        <f t="shared" si="252"/>
        <v>865.47674122026774</v>
      </c>
      <c r="K633" s="38">
        <f>IF(J633&lt;$B$10*(A632^$K$49*(MAX(K$58:K632)-A632))^(1/(1+$K$49))*($K$49^(1/(1+$K$49))),IF(J633/A633&gt;D$10,IF(MAX(J$58:J632)&lt;0.99*$B$10*(A632^$K$49*(K632-A632))^(1/(1+$K$49))*($K$49^(1/(1+$K$49))),MAX(K$58:K632),((J633/$B$10)^(1+$K$49)/(A633^($K$49)*$K$49))+A633),MAX(K$58:K632)),((J633/$B$10)^(1+$K$49)/(A633^($K$49)*$K$49))+A633)</f>
        <v>1296.2422812733876</v>
      </c>
      <c r="L633" s="33">
        <f>IF(K633&lt;K632,AE632*(MAX(Z$58:Z632)-J632/A632)/(J632/A632/D$10-1)/(1+1*(MAX(Z$58:Z632)-J632/A632)/(J632/A632/D$10-1))+B$3-B$4,AE632*(J633/A633/B$10)/(C$27+J633/A633/B$10))</f>
        <v>9.9994934587853884E-2</v>
      </c>
      <c r="M633" s="45">
        <f t="shared" si="253"/>
        <v>-3.5268863986896513E-2</v>
      </c>
      <c r="N633" s="46">
        <f t="shared" si="254"/>
        <v>1.5219781843748593E-2</v>
      </c>
      <c r="O633" s="37"/>
      <c r="P633" s="37">
        <f t="shared" si="255"/>
        <v>4.9185550703887597E-3</v>
      </c>
      <c r="Q633" s="47">
        <f t="shared" si="236"/>
        <v>-2.004908214314792E-2</v>
      </c>
      <c r="R633" s="6">
        <f t="shared" si="256"/>
        <v>1.6375887204449113</v>
      </c>
      <c r="S633" s="6">
        <f t="shared" si="237"/>
        <v>1.6209241205627376</v>
      </c>
      <c r="T633" s="6">
        <f t="shared" si="257"/>
        <v>-1.4884703834695661E-2</v>
      </c>
      <c r="U633" s="48">
        <f t="shared" si="258"/>
        <v>0.28729935740177087</v>
      </c>
      <c r="V633" s="6">
        <f t="shared" si="259"/>
        <v>0.28635155263992174</v>
      </c>
      <c r="W633" s="6">
        <f t="shared" si="260"/>
        <v>0.28138998469502319</v>
      </c>
      <c r="X633" s="30">
        <f t="shared" si="238"/>
        <v>1142.9583852867577</v>
      </c>
      <c r="Y633">
        <f t="shared" si="239"/>
        <v>865.47674122026774</v>
      </c>
      <c r="Z633" s="49">
        <f t="shared" si="240"/>
        <v>1.2709168441022152</v>
      </c>
      <c r="AA633" s="46">
        <f t="shared" si="241"/>
        <v>1.6443248576567389</v>
      </c>
      <c r="AB633" s="46">
        <f t="shared" si="242"/>
        <v>-6.7361372118275309E-3</v>
      </c>
      <c r="AC633" s="51">
        <f>IF(R$58&gt;=AA$58,B$10,IF(K633&lt;K632,(Z633-D$10)*(1+1.25*(D$10-Z633)/MAX(Z$58:Z633)*B$10)+D$10,B$10))</f>
        <v>1.2678690457036932</v>
      </c>
      <c r="AD633" s="36">
        <f t="shared" si="243"/>
        <v>0.97399457922224109</v>
      </c>
      <c r="AE633" s="50">
        <f t="shared" si="244"/>
        <v>0.15579063164664733</v>
      </c>
      <c r="AF633" s="46">
        <f t="shared" si="245"/>
        <v>0.28138998469502319</v>
      </c>
      <c r="AG633" s="50">
        <f t="shared" si="246"/>
        <v>1142.9583852867577</v>
      </c>
      <c r="AH633" s="6">
        <f t="shared" si="247"/>
        <v>-1.4884703834695661E-2</v>
      </c>
    </row>
    <row r="634" spans="1:34">
      <c r="A634" s="6">
        <f>IF(J633/A633&lt;=0.99*$B$10,IF(A633&gt;A632,IF(D$5&gt;0,$A633+($D$7-$D$3)/401,IF(J633/A633&gt;1.01*D$10,A633-($D$7-$D$3)/401,A633)),IF(D$5&lt;0,$A633+($D$7-$D$3)/401,IF(J633/A633&gt;1.01*D$10,A633-($D$7-$D$3)/401,A633))),IF(K633&gt;$B$6,IF(B$10&gt;D$10,IF(J633/A633&gt;1.01*D$10,A633-($D$7-$D$3)/401,A633),A633),IF(MAX(J$58:J633)&lt;0.99*$B$10*(A633^$K$49*(K633-A633))^(1/(1+$K$49))*($K$49^(1/(1+$K$49))),$A633+($D$7-$D$3)/401,IF(J633/A633&gt;1.01*$D$10,$A633-($D$7-$D$3)/401,A633))))</f>
        <v>680.11331047380702</v>
      </c>
      <c r="B634" s="6">
        <f t="shared" ref="B634:B697" si="261">$D$4+(A634-$D$3)*$D$5</f>
        <v>1140.3399314214212</v>
      </c>
      <c r="C634" s="6">
        <f t="shared" si="248"/>
        <v>0.55058215082393813</v>
      </c>
      <c r="D634" s="6">
        <f t="shared" si="249"/>
        <v>16166.491725689953</v>
      </c>
      <c r="E634" s="33">
        <f t="shared" ref="E634:E697" si="262">(1/$C$16)*($C$12/100)/S634</f>
        <v>1.7669956009524118E-2</v>
      </c>
      <c r="F634" s="6">
        <f t="shared" ref="F634:F697" si="263">3*(1-2*$B$9)*(A635+A634)/(4*(1+$B$9)*$B$4)</f>
        <v>103429.09370595121</v>
      </c>
      <c r="G634" s="6">
        <f t="shared" ref="G634:G697" si="264">$C$18*$C$17*(A634+100)/100/(2*(1+$C$19))*1000</f>
        <v>5963186.1452617813</v>
      </c>
      <c r="H634" s="33">
        <f t="shared" si="250"/>
        <v>4.221969575347464E-3</v>
      </c>
      <c r="I634" s="33">
        <f t="shared" si="251"/>
        <v>1.1348270076760232E-3</v>
      </c>
      <c r="J634" s="6">
        <f t="shared" si="252"/>
        <v>863.78048026135104</v>
      </c>
      <c r="K634" s="38">
        <f>IF(J634&lt;$B$10*(A633^$K$49*(MAX(K$58:K633)-A633))^(1/(1+$K$49))*($K$49^(1/(1+$K$49))),IF(J634/A634&gt;D$10,IF(MAX(J$58:J633)&lt;0.99*$B$10*(A633^$K$49*(K633-A633))^(1/(1+$K$49))*($K$49^(1/(1+$K$49))),MAX(K$58:K633),((J634/$B$10)^(1+$K$49)/(A634^($K$49)*$K$49))+A634),MAX(K$58:K633)),((J634/$B$10)^(1+$K$49)/(A634^($K$49)*$K$49))+A634)</f>
        <v>1293.7466190375899</v>
      </c>
      <c r="L634" s="33">
        <f>IF(K634&lt;K633,AE633*(MAX(Z$58:Z633)-J633/A633)/(J633/A633/D$10-1)/(1+1*(MAX(Z$58:Z633)-J633/A633)/(J633/A633/D$10-1))+B$3-B$4,AE633*(J634/A634/B$10)/(C$27+J634/A634/B$10))</f>
        <v>9.9201482867391125E-2</v>
      </c>
      <c r="M634" s="45">
        <f t="shared" si="253"/>
        <v>-3.5460041172634689E-2</v>
      </c>
      <c r="N634" s="46">
        <f t="shared" si="254"/>
        <v>1.5199739373876094E-2</v>
      </c>
      <c r="O634" s="37"/>
      <c r="P634" s="37">
        <f t="shared" si="255"/>
        <v>4.9108599563052581E-3</v>
      </c>
      <c r="Q634" s="47">
        <f t="shared" ref="Q634:Q697" si="265">M634+N634</f>
        <v>-2.0260301798758595E-2</v>
      </c>
      <c r="R634" s="6">
        <f t="shared" si="256"/>
        <v>1.6379472128025012</v>
      </c>
      <c r="S634" s="6">
        <f t="shared" ref="S634:S697" si="266">$C$21*(R634-1)+1</f>
        <v>1.6212732430373473</v>
      </c>
      <c r="T634" s="6">
        <f t="shared" si="257"/>
        <v>-1.5100088669914545E-2</v>
      </c>
      <c r="U634" s="48">
        <f t="shared" si="258"/>
        <v>0.29412052861103927</v>
      </c>
      <c r="V634" s="6">
        <f t="shared" si="259"/>
        <v>0.29304675168992461</v>
      </c>
      <c r="W634" s="6">
        <f t="shared" si="260"/>
        <v>0.28801338879995309</v>
      </c>
      <c r="X634" s="30">
        <f t="shared" ref="X634:X697" si="267">IF(D$6="E",-B634,B634)</f>
        <v>1140.3399314214212</v>
      </c>
      <c r="Y634">
        <f t="shared" ref="Y634:Y697" si="268">IF(D$6="E",-J634,J634)</f>
        <v>863.78048026135104</v>
      </c>
      <c r="Z634" s="49">
        <f t="shared" ref="Z634:Z697" si="269">J634/A634</f>
        <v>1.2700537792145115</v>
      </c>
      <c r="AA634" s="46">
        <f t="shared" ref="AA634:AA697" si="270">B$8/A634^B$3*((1+K$49)/K$49)^-B$3</f>
        <v>1.6443594436226852</v>
      </c>
      <c r="AB634" s="46">
        <f t="shared" ref="AB634:AB697" si="271">(R634-AA634)</f>
        <v>-6.4122308201839395E-3</v>
      </c>
      <c r="AC634" s="51">
        <f>IF(R$58&gt;=AA$58,B$10,IF(K634&lt;K633,(Z634-D$10)*(1+1.25*(D$10-Z634)/MAX(Z$58:Z634)*B$10)+D$10,B$10))</f>
        <v>1.2671120984954425</v>
      </c>
      <c r="AD634" s="36">
        <f t="shared" ref="AD634:AD697" si="272">IF(K634&gt;K633,(1-A634/K634)/((J634+0.01)/A634/$B$10)^(1+K$49)+A634/K634+0.01,(1-A634/K634)/((J634+0.01)/A634/$D$10)^(1+K$49)+A634/K634+0.01)</f>
        <v>0.97461619101354202</v>
      </c>
      <c r="AE634" s="50">
        <f t="shared" ref="AE634:AE697" si="273">IF(ABS(-LN(1-(R634-AA634)/R634)/LN(AD634))&lt;1.2*B$3,1.2*SIGN(-LN(1-(R634-AA634)/R634)/LN(AD634))*B$3,-LN(1-(R634-AA634)/R634)/LN(AD634))</f>
        <v>0.15196113352069962</v>
      </c>
      <c r="AF634" s="46">
        <f t="shared" ref="AF634:AF697" si="274">W634</f>
        <v>0.28801338879995309</v>
      </c>
      <c r="AG634" s="50">
        <f t="shared" ref="AG634:AG697" si="275">IF(D$6="E",-B634,IF(D$6="T",-B634,B634))</f>
        <v>1140.3399314214212</v>
      </c>
      <c r="AH634" s="6">
        <f t="shared" ref="AH634:AH697" si="276">T634</f>
        <v>-1.5100088669914545E-2</v>
      </c>
    </row>
    <row r="635" spans="1:34">
      <c r="A635" s="6">
        <f>IF(J634/A634&lt;=0.99*$B$10,IF(A634&gt;A633,IF(D$5&gt;0,$A634+($D$7-$D$3)/401,IF(J634/A634&gt;1.01*D$10,A634-($D$7-$D$3)/401,A634)),IF(D$5&lt;0,$A634+($D$7-$D$3)/401,IF(J634/A634&gt;1.01*D$10,A634-($D$7-$D$3)/401,A634))),IF(K634&gt;$B$6,IF(B$10&gt;D$10,IF(J634/A634&gt;1.01*D$10,A634-($D$7-$D$3)/401,A634),A634),IF(MAX(J$58:J634)&lt;0.99*$B$10*(A634^$K$49*(K634-A634))^(1/(1+$K$49))*($K$49^(1/(1+$K$49))),$A634+($D$7-$D$3)/401,IF(J634/A634&gt;1.01*$D$10,$A634-($D$7-$D$3)/401,A634))))</f>
        <v>679.24049251869485</v>
      </c>
      <c r="B635" s="6">
        <f t="shared" si="261"/>
        <v>1137.7214775560847</v>
      </c>
      <c r="C635" s="6">
        <f t="shared" ref="C635:C698" si="277">2/PI()*(ATAN((B635/A635)^2))/(1+C$12/C$14*10*(100/A634)^0.5)</f>
        <v>0.55019029005318487</v>
      </c>
      <c r="D635" s="6">
        <f t="shared" ref="D635:D698" si="278">3*G634*(I635-I634)+D634</f>
        <v>16112.631372658057</v>
      </c>
      <c r="E635" s="33">
        <f t="shared" si="262"/>
        <v>1.7666174717886961E-2</v>
      </c>
      <c r="F635" s="6">
        <f t="shared" si="263"/>
        <v>103296.27358234719</v>
      </c>
      <c r="G635" s="6">
        <f t="shared" si="264"/>
        <v>5956514.3248129031</v>
      </c>
      <c r="H635" s="33">
        <f t="shared" ref="H635:H698" si="279">(B635-B634)/(3*(1-E634)*F634+3*C634*E634*G634)+H634</f>
        <v>4.2165013368687422E-3</v>
      </c>
      <c r="I635" s="33">
        <f t="shared" ref="I635:I698" si="280">C634*(H635-H634)+I634</f>
        <v>1.1318162931731903E-3</v>
      </c>
      <c r="J635" s="6">
        <f t="shared" ref="J635:J698" si="281">J634+3*(H635-H634)*F634</f>
        <v>862.08375541128441</v>
      </c>
      <c r="K635" s="38">
        <f>IF(J635&lt;$B$10*(A634^$K$49*(MAX(K$58:K634)-A634))^(1/(1+$K$49))*($K$49^(1/(1+$K$49))),IF(J635/A635&gt;D$10,IF(MAX(J$58:J634)&lt;0.99*$B$10*(A634^$K$49*(K634-A634))^(1/(1+$K$49))*($K$49^(1/(1+$K$49))),MAX(K$58:K634),((J635/$B$10)^(1+$K$49)/(A635^($K$49)*$K$49))+A635),MAX(K$58:K634)),((J635/$B$10)^(1+$K$49)/(A635^($K$49)*$K$49))+A635)</f>
        <v>1291.2508663440813</v>
      </c>
      <c r="L635" s="33">
        <f>IF(K635&lt;K634,AE634*(MAX(Z$58:Z634)-J634/A634)/(J634/A634/D$10-1)/(1+1*(MAX(Z$58:Z634)-J634/A634)/(J634/A634/D$10-1))+B$3-B$4,AE634*(J635/A635/B$10)/(C$27+J635/A635/B$10))</f>
        <v>9.8273605896104482E-2</v>
      </c>
      <c r="M635" s="45">
        <f t="shared" ref="M635:M698" si="282">M634+L635*2*(K635-K634)/(K634+K635)</f>
        <v>-3.5649802762735265E-2</v>
      </c>
      <c r="N635" s="46">
        <f t="shared" ref="N635:N698" si="283">N634+(B$3-B$4)*2*(K635-K634)/(K634+K635)</f>
        <v>1.5179657475801321E-2</v>
      </c>
      <c r="O635" s="37"/>
      <c r="P635" s="37">
        <f t="shared" ref="P635:P698" si="284">P634+$B$4*2*(A635-A634)/(A635+A634)</f>
        <v>4.9031549604180297E-3</v>
      </c>
      <c r="Q635" s="47">
        <f t="shared" si="265"/>
        <v>-2.0470145286933944E-2</v>
      </c>
      <c r="R635" s="6">
        <f t="shared" ref="R635:R698" si="285">R634-(Q635-Q634+P635-P634)*R634</f>
        <v>1.638303545735621</v>
      </c>
      <c r="S635" s="6">
        <f t="shared" si="266"/>
        <v>1.621620262528173</v>
      </c>
      <c r="T635" s="6">
        <f t="shared" ref="T635:T698" si="286">-(S635-S634)/S634+T634</f>
        <v>-1.5314130005831247E-2</v>
      </c>
      <c r="U635" s="48">
        <f t="shared" ref="U635:U698" si="287">(N635-N634)/(K$49/(1+K$49)*(AC635^(1+K$49)-(J635/A635)^(1+K$49))/(J635/A635)^K$49)*K$50+U634</f>
        <v>0.30120677722210615</v>
      </c>
      <c r="V635" s="6">
        <f t="shared" ref="V635:V698" si="288">IF(D$6="E",-IF(K634=$B$6,-V634+(H635-H634)*(1-E634)+(I635-I634)*E634,-V634+(H635-H634)*(1-E634)+(I635-I634)*E634+(U635-U634)*(1-E634)),IF(K634=$B$6,V634+(H635-H634)*(1-E634)+(I635-I634)*E634,V634+(H635-H634)*(1-E634)+(I635-I634)*E634+(U635-U634)*(1-E634)))</f>
        <v>0.30000236178562323</v>
      </c>
      <c r="W635" s="6">
        <f t="shared" ref="W635:W698" si="289">T635/3+V635</f>
        <v>0.29489765178367949</v>
      </c>
      <c r="X635" s="30">
        <f t="shared" si="267"/>
        <v>1137.7214775560847</v>
      </c>
      <c r="Y635">
        <f t="shared" si="268"/>
        <v>862.08375541128441</v>
      </c>
      <c r="Z635" s="49">
        <f t="shared" si="269"/>
        <v>1.2691878133098156</v>
      </c>
      <c r="AA635" s="46">
        <f t="shared" si="270"/>
        <v>1.6443940747316315</v>
      </c>
      <c r="AB635" s="46">
        <f t="shared" si="271"/>
        <v>-6.0905289960104803E-3</v>
      </c>
      <c r="AC635" s="51">
        <f>IF(R$58&gt;=AA$58,B$10,IF(K635&lt;K634,(Z635-D$10)*(1+1.25*(D$10-Z635)/MAX(Z$58:Z635)*B$10)+D$10,B$10))</f>
        <v>1.2663507172010287</v>
      </c>
      <c r="AD635" s="36">
        <f t="shared" si="272"/>
        <v>0.97524027322884499</v>
      </c>
      <c r="AE635" s="50">
        <f t="shared" si="273"/>
        <v>0.14800485748171452</v>
      </c>
      <c r="AF635" s="46">
        <f t="shared" si="274"/>
        <v>0.29489765178367949</v>
      </c>
      <c r="AG635" s="50">
        <f t="shared" si="275"/>
        <v>1137.7214775560847</v>
      </c>
      <c r="AH635" s="6">
        <f t="shared" si="276"/>
        <v>-1.5314130005831247E-2</v>
      </c>
    </row>
    <row r="636" spans="1:34">
      <c r="A636" s="6">
        <f>IF(J635/A635&lt;=0.99*$B$10,IF(A635&gt;A634,IF(D$5&gt;0,$A635+($D$7-$D$3)/401,IF(J635/A635&gt;1.01*D$10,A635-($D$7-$D$3)/401,A635)),IF(D$5&lt;0,$A635+($D$7-$D$3)/401,IF(J635/A635&gt;1.01*D$10,A635-($D$7-$D$3)/401,A635))),IF(K635&gt;$B$6,IF(B$10&gt;D$10,IF(J635/A635&gt;1.01*D$10,A635-($D$7-$D$3)/401,A635),A635),IF(MAX(J$58:J635)&lt;0.99*$B$10*(A635^$K$49*(K635-A635))^(1/(1+$K$49))*($K$49^(1/(1+$K$49))),$A635+($D$7-$D$3)/401,IF(J635/A635&gt;1.01*$D$10,$A635-($D$7-$D$3)/401,A635))))</f>
        <v>678.36767456358268</v>
      </c>
      <c r="B636" s="6">
        <f t="shared" si="261"/>
        <v>1135.1030236907482</v>
      </c>
      <c r="C636" s="6">
        <f t="shared" si="277"/>
        <v>0.54979689093632156</v>
      </c>
      <c r="D636" s="6">
        <f t="shared" si="278"/>
        <v>16058.785697924701</v>
      </c>
      <c r="E636" s="33">
        <f t="shared" si="262"/>
        <v>1.7662422682902079E-2</v>
      </c>
      <c r="F636" s="6">
        <f t="shared" si="263"/>
        <v>103163.45345874316</v>
      </c>
      <c r="G636" s="6">
        <f t="shared" si="264"/>
        <v>5949842.5043640258</v>
      </c>
      <c r="H636" s="33">
        <f t="shared" si="279"/>
        <v>4.2110245674522517E-3</v>
      </c>
      <c r="I636" s="33">
        <f t="shared" si="280"/>
        <v>1.1288030278193768E-3</v>
      </c>
      <c r="J636" s="6">
        <f t="shared" si="281"/>
        <v>860.3865657953047</v>
      </c>
      <c r="K636" s="38">
        <f>IF(J636&lt;$B$10*(A635^$K$49*(MAX(K$58:K635)-A635))^(1/(1+$K$49))*($K$49^(1/(1+$K$49))),IF(J636/A636&gt;D$10,IF(MAX(J$58:J635)&lt;0.99*$B$10*(A635^$K$49*(K635-A635))^(1/(1+$K$49))*($K$49^(1/(1+$K$49))),MAX(K$58:K635),((J636/$B$10)^(1+$K$49)/(A636^($K$49)*$K$49))+A636),MAX(K$58:K635)),((J636/$B$10)^(1+$K$49)/(A636^($K$49)*$K$49))+A636)</f>
        <v>1288.7550254965386</v>
      </c>
      <c r="L636" s="33">
        <f>IF(K636&lt;K635,AE635*(MAX(Z$58:Z635)-J635/A635)/(J635/A635/D$10-1)/(1+1*(MAX(Z$58:Z635)-J635/A635)/(J635/A635/D$10-1))+B$3-B$4,AE635*(J636/A636/B$10)/(C$27+J636/A636/B$10))</f>
        <v>9.720812698323858E-2</v>
      </c>
      <c r="M636" s="45">
        <f t="shared" si="282"/>
        <v>-3.5837876762725082E-2</v>
      </c>
      <c r="N636" s="46">
        <f t="shared" si="283"/>
        <v>1.5159536014143785E-2</v>
      </c>
      <c r="O636" s="37"/>
      <c r="P636" s="37">
        <f t="shared" si="284"/>
        <v>4.8954400573146869E-3</v>
      </c>
      <c r="Q636" s="47">
        <f t="shared" si="265"/>
        <v>-2.0678340748581298E-2</v>
      </c>
      <c r="R636" s="6">
        <f t="shared" si="285"/>
        <v>1.6386572724517532</v>
      </c>
      <c r="S636" s="6">
        <f t="shared" si="266"/>
        <v>1.6219647439204734</v>
      </c>
      <c r="T636" s="6">
        <f t="shared" si="286"/>
        <v>-1.552656037578932E-2</v>
      </c>
      <c r="U636" s="48">
        <f t="shared" si="287"/>
        <v>0.30857426619488348</v>
      </c>
      <c r="V636" s="6">
        <f t="shared" si="288"/>
        <v>0.30723426216225208</v>
      </c>
      <c r="W636" s="6">
        <f t="shared" si="289"/>
        <v>0.30205874203698896</v>
      </c>
      <c r="X636" s="30">
        <f t="shared" si="267"/>
        <v>1135.1030236907482</v>
      </c>
      <c r="Y636">
        <f t="shared" si="268"/>
        <v>860.3865657953047</v>
      </c>
      <c r="Z636" s="49">
        <f t="shared" si="269"/>
        <v>1.2683189339008836</v>
      </c>
      <c r="AA636" s="46">
        <f t="shared" si="270"/>
        <v>1.6444287511006226</v>
      </c>
      <c r="AB636" s="46">
        <f t="shared" si="271"/>
        <v>-5.7714786488693992E-3</v>
      </c>
      <c r="AC636" s="51">
        <f>IF(R$58&gt;=AA$58,B$10,IF(K636&lt;K635,(Z636-D$10)*(1+1.25*(D$10-Z636)/MAX(Z$58:Z636)*B$10)+D$10,B$10))</f>
        <v>1.2655848717761042</v>
      </c>
      <c r="AD636" s="36">
        <f t="shared" si="272"/>
        <v>0.97586683862522072</v>
      </c>
      <c r="AE636" s="50">
        <f t="shared" si="273"/>
        <v>0.14392198372106574</v>
      </c>
      <c r="AF636" s="46">
        <f t="shared" si="274"/>
        <v>0.30205874203698896</v>
      </c>
      <c r="AG636" s="50">
        <f t="shared" si="275"/>
        <v>1135.1030236907482</v>
      </c>
      <c r="AH636" s="6">
        <f t="shared" si="276"/>
        <v>-1.552656037578932E-2</v>
      </c>
    </row>
    <row r="637" spans="1:34">
      <c r="A637" s="6">
        <f>IF(J636/A636&lt;=0.99*$B$10,IF(A636&gt;A635,IF(D$5&gt;0,$A636+($D$7-$D$3)/401,IF(J636/A636&gt;1.01*D$10,A636-($D$7-$D$3)/401,A636)),IF(D$5&lt;0,$A636+($D$7-$D$3)/401,IF(J636/A636&gt;1.01*D$10,A636-($D$7-$D$3)/401,A636))),IF(K636&gt;$B$6,IF(B$10&gt;D$10,IF(J636/A636&gt;1.01*D$10,A636-($D$7-$D$3)/401,A636),A636),IF(MAX(J$58:J636)&lt;0.99*$B$10*(A636^$K$49*(K636-A636))^(1/(1+$K$49))*($K$49^(1/(1+$K$49))),$A636+($D$7-$D$3)/401,IF(J636/A636&gt;1.01*$D$10,$A636-($D$7-$D$3)/401,A636))))</f>
        <v>677.49485660847051</v>
      </c>
      <c r="B637" s="6">
        <f t="shared" si="261"/>
        <v>1132.4845698254117</v>
      </c>
      <c r="C637" s="6">
        <f t="shared" si="277"/>
        <v>0.54940194326980529</v>
      </c>
      <c r="D637" s="6">
        <f t="shared" si="278"/>
        <v>16004.954834873817</v>
      </c>
      <c r="E637" s="33">
        <f t="shared" si="262"/>
        <v>1.7658704738972974E-2</v>
      </c>
      <c r="F637" s="6">
        <f t="shared" si="263"/>
        <v>103030.63333513914</v>
      </c>
      <c r="G637" s="6">
        <f t="shared" si="264"/>
        <v>5943170.6839151485</v>
      </c>
      <c r="H637" s="33">
        <f t="shared" si="279"/>
        <v>4.2055392427758354E-3</v>
      </c>
      <c r="I637" s="33">
        <f t="shared" si="280"/>
        <v>1.1257872133665068E-3</v>
      </c>
      <c r="J637" s="6">
        <f t="shared" si="281"/>
        <v>858.68891068441997</v>
      </c>
      <c r="K637" s="38">
        <f>IF(J637&lt;$B$10*(A636^$K$49*(MAX(K$58:K636)-A636))^(1/(1+$K$49))*($K$49^(1/(1+$K$49))),IF(J637/A637&gt;D$10,IF(MAX(J$58:J636)&lt;0.99*$B$10*(A636^$K$49*(K636-A636))^(1/(1+$K$49))*($K$49^(1/(1+$K$49))),MAX(K$58:K636),((J637/$B$10)^(1+$K$49)/(A637^($K$49)*$K$49))+A637),MAX(K$58:K636)),((J637/$B$10)^(1+$K$49)/(A637^($K$49)*$K$49))+A637)</f>
        <v>1286.259099028071</v>
      </c>
      <c r="L637" s="33">
        <f>IF(K637&lt;K636,AE636*(MAX(Z$58:Z636)-J636/A636)/(J636/A636/D$10-1)/(1+1*(MAX(Z$58:Z636)-J636/A636)/(J636/A636/D$10-1))+B$3-B$4,AE636*(J637/A637/B$10)/(C$27+J637/A637/B$10))</f>
        <v>9.6002008797856392E-2</v>
      </c>
      <c r="M637" s="45">
        <f t="shared" si="282"/>
        <v>-3.6023983667928069E-2</v>
      </c>
      <c r="N637" s="46">
        <f t="shared" si="283"/>
        <v>1.5139374854618607E-2</v>
      </c>
      <c r="O637" s="37"/>
      <c r="P637" s="37">
        <f t="shared" si="284"/>
        <v>4.8877152214846916E-3</v>
      </c>
      <c r="Q637" s="47">
        <f t="shared" si="265"/>
        <v>-2.088460881330946E-2</v>
      </c>
      <c r="R637" s="6">
        <f t="shared" si="285"/>
        <v>1.6390079334745058</v>
      </c>
      <c r="S637" s="6">
        <f t="shared" si="266"/>
        <v>1.6223062397471504</v>
      </c>
      <c r="T637" s="6">
        <f t="shared" si="286"/>
        <v>-1.5737104919347978E-2</v>
      </c>
      <c r="U637" s="48">
        <f t="shared" si="287"/>
        <v>0.31624050726385888</v>
      </c>
      <c r="V637" s="6">
        <f t="shared" si="288"/>
        <v>0.31475965713393522</v>
      </c>
      <c r="W637" s="6">
        <f t="shared" si="289"/>
        <v>0.30951395549415256</v>
      </c>
      <c r="X637" s="30">
        <f t="shared" si="267"/>
        <v>1132.4845698254117</v>
      </c>
      <c r="Y637">
        <f t="shared" si="268"/>
        <v>858.68891068441997</v>
      </c>
      <c r="Z637" s="49">
        <f t="shared" si="269"/>
        <v>1.2674471286512849</v>
      </c>
      <c r="AA637" s="46">
        <f t="shared" si="270"/>
        <v>1.6444634728471574</v>
      </c>
      <c r="AB637" s="46">
        <f t="shared" si="271"/>
        <v>-5.455539372651641E-3</v>
      </c>
      <c r="AC637" s="51">
        <f>IF(R$58&gt;=AA$58,B$10,IF(K637&lt;K636,(Z637-D$10)*(1+1.25*(D$10-Z637)/MAX(Z$58:Z637)*B$10)+D$10,B$10))</f>
        <v>1.264814532136098</v>
      </c>
      <c r="AD637" s="36">
        <f t="shared" si="272"/>
        <v>0.97649589988289831</v>
      </c>
      <c r="AE637" s="50">
        <f t="shared" si="273"/>
        <v>0.13971295286645044</v>
      </c>
      <c r="AF637" s="46">
        <f t="shared" si="274"/>
        <v>0.30951395549415256</v>
      </c>
      <c r="AG637" s="50">
        <f t="shared" si="275"/>
        <v>1132.4845698254117</v>
      </c>
      <c r="AH637" s="6">
        <f t="shared" si="276"/>
        <v>-1.5737104919347978E-2</v>
      </c>
    </row>
    <row r="638" spans="1:34">
      <c r="A638" s="6">
        <f>IF(J637/A637&lt;=0.99*$B$10,IF(A637&gt;A636,IF(D$5&gt;0,$A637+($D$7-$D$3)/401,IF(J637/A637&gt;1.01*D$10,A637-($D$7-$D$3)/401,A637)),IF(D$5&lt;0,$A637+($D$7-$D$3)/401,IF(J637/A637&gt;1.01*D$10,A637-($D$7-$D$3)/401,A637))),IF(K637&gt;$B$6,IF(B$10&gt;D$10,IF(J637/A637&gt;1.01*D$10,A637-($D$7-$D$3)/401,A637),A637),IF(MAX(J$58:J637)&lt;0.99*$B$10*(A637^$K$49*(K637-A637))^(1/(1+$K$49))*($K$49^(1/(1+$K$49))),$A637+($D$7-$D$3)/401,IF(J637/A637&gt;1.01*$D$10,$A637-($D$7-$D$3)/401,A637))))</f>
        <v>676.62203865335835</v>
      </c>
      <c r="B638" s="6">
        <f t="shared" si="261"/>
        <v>1129.8661159600751</v>
      </c>
      <c r="C638" s="6">
        <f t="shared" si="277"/>
        <v>0.5490054367602305</v>
      </c>
      <c r="D638" s="6">
        <f t="shared" si="278"/>
        <v>15951.138922828446</v>
      </c>
      <c r="E638" s="33">
        <f t="shared" si="262"/>
        <v>1.7655025842630116E-2</v>
      </c>
      <c r="F638" s="6">
        <f t="shared" si="263"/>
        <v>102897.8132115351</v>
      </c>
      <c r="G638" s="6">
        <f t="shared" si="264"/>
        <v>5936498.8634662712</v>
      </c>
      <c r="H638" s="33">
        <f t="shared" si="279"/>
        <v>4.2000453389082351E-3</v>
      </c>
      <c r="I638" s="33">
        <f t="shared" si="280"/>
        <v>1.1227688519055098E-3</v>
      </c>
      <c r="J638" s="6">
        <f t="shared" si="281"/>
        <v>856.99078949953628</v>
      </c>
      <c r="K638" s="38">
        <f>IF(J638&lt;$B$10*(A637^$K$49*(MAX(K$58:K637)-A637))^(1/(1+$K$49))*($K$49^(1/(1+$K$49))),IF(J638/A638&gt;D$10,IF(MAX(J$58:J637)&lt;0.99*$B$10*(A637^$K$49*(K637-A637))^(1/(1+$K$49))*($K$49^(1/(1+$K$49))),MAX(K$58:K637),((J638/$B$10)^(1+$K$49)/(A638^($K$49)*$K$49))+A638),MAX(K$58:K637)),((J638/$B$10)^(1+$K$49)/(A638^($K$49)*$K$49))+A638)</f>
        <v>1283.7630897065096</v>
      </c>
      <c r="L638" s="33">
        <f>IF(K638&lt;K637,AE637*(MAX(Z$58:Z637)-J637/A637)/(J637/A637/D$10-1)/(1+1*(MAX(Z$58:Z637)-J637/A637)/(J637/A637/D$10-1))+B$3-B$4,AE637*(J638/A638/B$10)/(C$27+J638/A638/B$10))</f>
        <v>9.4652377032087037E-2</v>
      </c>
      <c r="M638" s="45">
        <f t="shared" si="282"/>
        <v>-3.6207836722906055E-2</v>
      </c>
      <c r="N638" s="46">
        <f t="shared" si="283"/>
        <v>1.5119173864091735E-2</v>
      </c>
      <c r="O638" s="37"/>
      <c r="P638" s="37">
        <f t="shared" si="284"/>
        <v>4.8799804273188443E-3</v>
      </c>
      <c r="Q638" s="47">
        <f t="shared" si="265"/>
        <v>-2.1088662858814319E-2</v>
      </c>
      <c r="R638" s="6">
        <f t="shared" si="285"/>
        <v>1.6393550570629474</v>
      </c>
      <c r="S638" s="6">
        <f t="shared" si="266"/>
        <v>1.6226442905971235</v>
      </c>
      <c r="T638" s="6">
        <f t="shared" si="286"/>
        <v>-1.5945481637436518E-2</v>
      </c>
      <c r="U638" s="48">
        <f t="shared" si="287"/>
        <v>0.32422450491214588</v>
      </c>
      <c r="V638" s="6">
        <f t="shared" si="288"/>
        <v>0.32259721753611931</v>
      </c>
      <c r="W638" s="6">
        <f t="shared" si="289"/>
        <v>0.31728205699030715</v>
      </c>
      <c r="X638" s="30">
        <f t="shared" si="267"/>
        <v>1129.8661159600751</v>
      </c>
      <c r="Y638">
        <f t="shared" si="268"/>
        <v>856.99078949953628</v>
      </c>
      <c r="Z638" s="49">
        <f t="shared" si="269"/>
        <v>1.2665723853824735</v>
      </c>
      <c r="AA638" s="46">
        <f t="shared" si="270"/>
        <v>1.6444982400891917</v>
      </c>
      <c r="AB638" s="46">
        <f t="shared" si="271"/>
        <v>-5.1431830262442801E-3</v>
      </c>
      <c r="AC638" s="51">
        <f>IF(R$58&gt;=AA$58,B$10,IF(K638&lt;K637,(Z638-D$10)*(1+1.25*(D$10-Z638)/MAX(Z$58:Z638)*B$10)+D$10,B$10))</f>
        <v>1.264039668163232</v>
      </c>
      <c r="AD638" s="36">
        <f t="shared" si="272"/>
        <v>0.97712746959993191</v>
      </c>
      <c r="AE638" s="50">
        <f t="shared" si="273"/>
        <v>0.1353784909445013</v>
      </c>
      <c r="AF638" s="46">
        <f t="shared" si="274"/>
        <v>0.31728205699030715</v>
      </c>
      <c r="AG638" s="50">
        <f t="shared" si="275"/>
        <v>1129.8661159600751</v>
      </c>
      <c r="AH638" s="6">
        <f t="shared" si="276"/>
        <v>-1.5945481637436518E-2</v>
      </c>
    </row>
    <row r="639" spans="1:34">
      <c r="A639" s="6">
        <f>IF(J638/A638&lt;=0.99*$B$10,IF(A638&gt;A637,IF(D$5&gt;0,$A638+($D$7-$D$3)/401,IF(J638/A638&gt;1.01*D$10,A638-($D$7-$D$3)/401,A638)),IF(D$5&lt;0,$A638+($D$7-$D$3)/401,IF(J638/A638&gt;1.01*D$10,A638-($D$7-$D$3)/401,A638))),IF(K638&gt;$B$6,IF(B$10&gt;D$10,IF(J638/A638&gt;1.01*D$10,A638-($D$7-$D$3)/401,A638),A638),IF(MAX(J$58:J638)&lt;0.99*$B$10*(A638^$K$49*(K638-A638))^(1/(1+$K$49))*($K$49^(1/(1+$K$49))),$A638+($D$7-$D$3)/401,IF(J638/A638&gt;1.01*$D$10,$A638-($D$7-$D$3)/401,A638))))</f>
        <v>675.74922069824618</v>
      </c>
      <c r="B639" s="6">
        <f t="shared" si="261"/>
        <v>1127.2476620947386</v>
      </c>
      <c r="C639" s="6">
        <f t="shared" si="277"/>
        <v>0.5486073610233857</v>
      </c>
      <c r="D639" s="6">
        <f t="shared" si="278"/>
        <v>15897.338107176942</v>
      </c>
      <c r="E639" s="33">
        <f t="shared" si="262"/>
        <v>1.7651391067070747E-2</v>
      </c>
      <c r="F639" s="6">
        <f t="shared" si="263"/>
        <v>102764.99308793109</v>
      </c>
      <c r="G639" s="6">
        <f t="shared" si="264"/>
        <v>5929827.043017393</v>
      </c>
      <c r="H639" s="33">
        <f t="shared" si="279"/>
        <v>4.1945428323239553E-3</v>
      </c>
      <c r="I639" s="33">
        <f t="shared" si="280"/>
        <v>1.1197479458749313E-3</v>
      </c>
      <c r="J639" s="6">
        <f t="shared" si="281"/>
        <v>855.29220181542291</v>
      </c>
      <c r="K639" s="38">
        <f>IF(J639&lt;$B$10*(A638^$K$49*(MAX(K$58:K638)-A638))^(1/(1+$K$49))*($K$49^(1/(1+$K$49))),IF(J639/A639&gt;D$10,IF(MAX(J$58:J638)&lt;0.99*$B$10*(A638^$K$49*(K638-A638))^(1/(1+$K$49))*($K$49^(1/(1+$K$49))),MAX(K$58:K638),((J639/$B$10)^(1+$K$49)/(A639^($K$49)*$K$49))+A639),MAX(K$58:K638)),((J639/$B$10)^(1+$K$49)/(A639^($K$49)*$K$49))+A639)</f>
        <v>1281.2670005394357</v>
      </c>
      <c r="L639" s="33">
        <f>IF(K639&lt;K638,AE638*(MAX(Z$58:Z638)-J638/A638)/(J638/A638/D$10-1)/(1+1*(MAX(Z$58:Z638)-J638/A638)/(J638/A638/D$10-1))+B$3-B$4,AE638*(J639/A639/B$10)/(C$27+J639/A639/B$10))</f>
        <v>9.3156546481081709E-2</v>
      </c>
      <c r="M639" s="45">
        <f t="shared" si="282"/>
        <v>-3.6389142234601747E-2</v>
      </c>
      <c r="N639" s="46">
        <f t="shared" si="283"/>
        <v>1.5098932910633696E-2</v>
      </c>
      <c r="O639" s="37"/>
      <c r="P639" s="37">
        <f t="shared" si="284"/>
        <v>4.8722356491087779E-3</v>
      </c>
      <c r="Q639" s="47">
        <f t="shared" si="265"/>
        <v>-2.1290209323968051E-2</v>
      </c>
      <c r="R639" s="6">
        <f t="shared" si="285"/>
        <v>1.6396981597211548</v>
      </c>
      <c r="S639" s="6">
        <f t="shared" si="266"/>
        <v>1.6229784256115596</v>
      </c>
      <c r="T639" s="6">
        <f t="shared" si="286"/>
        <v>-1.6151401700368592E-2</v>
      </c>
      <c r="U639" s="48">
        <f t="shared" si="287"/>
        <v>0.33254691920949947</v>
      </c>
      <c r="V639" s="6">
        <f t="shared" si="288"/>
        <v>0.33076724070011765</v>
      </c>
      <c r="W639" s="6">
        <f t="shared" si="289"/>
        <v>0.32538344013332809</v>
      </c>
      <c r="X639" s="30">
        <f t="shared" si="267"/>
        <v>1127.2476620947386</v>
      </c>
      <c r="Y639">
        <f t="shared" si="268"/>
        <v>855.29220181542291</v>
      </c>
      <c r="Z639" s="49">
        <f t="shared" si="269"/>
        <v>1.2656946920806751</v>
      </c>
      <c r="AA639" s="46">
        <f t="shared" si="270"/>
        <v>1.644533052945141</v>
      </c>
      <c r="AB639" s="46">
        <f t="shared" si="271"/>
        <v>-4.8348932239861142E-3</v>
      </c>
      <c r="AC639" s="51">
        <f>IF(R$58&gt;=AA$58,B$10,IF(K639&lt;K638,(Z639-D$10)*(1+1.25*(D$10-Z639)/MAX(Z$58:Z639)*B$10)+D$10,B$10))</f>
        <v>1.2632602497134811</v>
      </c>
      <c r="AD639" s="36">
        <f t="shared" si="272"/>
        <v>0.97776156028698336</v>
      </c>
      <c r="AE639" s="50">
        <f t="shared" si="273"/>
        <v>0.13091963667121545</v>
      </c>
      <c r="AF639" s="46">
        <f t="shared" si="274"/>
        <v>0.32538344013332809</v>
      </c>
      <c r="AG639" s="50">
        <f t="shared" si="275"/>
        <v>1127.2476620947386</v>
      </c>
      <c r="AH639" s="6">
        <f t="shared" si="276"/>
        <v>-1.6151401700368592E-2</v>
      </c>
    </row>
    <row r="640" spans="1:34">
      <c r="A640" s="6">
        <f>IF(J639/A639&lt;=0.99*$B$10,IF(A639&gt;A638,IF(D$5&gt;0,$A639+($D$7-$D$3)/401,IF(J639/A639&gt;1.01*D$10,A639-($D$7-$D$3)/401,A639)),IF(D$5&lt;0,$A639+($D$7-$D$3)/401,IF(J639/A639&gt;1.01*D$10,A639-($D$7-$D$3)/401,A639))),IF(K639&gt;$B$6,IF(B$10&gt;D$10,IF(J639/A639&gt;1.01*D$10,A639-($D$7-$D$3)/401,A639),A639),IF(MAX(J$58:J639)&lt;0.99*$B$10*(A639^$K$49*(K639-A639))^(1/(1+$K$49))*($K$49^(1/(1+$K$49))),$A639+($D$7-$D$3)/401,IF(J639/A639&gt;1.01*$D$10,$A639-($D$7-$D$3)/401,A639))))</f>
        <v>674.87640274313401</v>
      </c>
      <c r="B640" s="6">
        <f t="shared" si="261"/>
        <v>1124.6292082294021</v>
      </c>
      <c r="C640" s="6">
        <f t="shared" si="277"/>
        <v>0.54820770558330123</v>
      </c>
      <c r="D640" s="6">
        <f t="shared" si="278"/>
        <v>15843.55253949277</v>
      </c>
      <c r="E640" s="33">
        <f t="shared" si="262"/>
        <v>1.7647805595689101E-2</v>
      </c>
      <c r="F640" s="6">
        <f t="shared" si="263"/>
        <v>102632.17296432705</v>
      </c>
      <c r="G640" s="6">
        <f t="shared" si="264"/>
        <v>5923155.2225685176</v>
      </c>
      <c r="H640" s="33">
        <f t="shared" si="279"/>
        <v>4.1890316999176024E-3</v>
      </c>
      <c r="I640" s="33">
        <f t="shared" si="280"/>
        <v>1.1167244980692314E-3</v>
      </c>
      <c r="J640" s="6">
        <f t="shared" si="281"/>
        <v>853.5931473644863</v>
      </c>
      <c r="K640" s="38">
        <f>IF(J640&lt;$B$10*(A639^$K$49*(MAX(K$58:K639)-A639))^(1/(1+$K$49))*($K$49^(1/(1+$K$49))),IF(J640/A640&gt;D$10,IF(MAX(J$58:J639)&lt;0.99*$B$10*(A639^$K$49*(K639-A639))^(1/(1+$K$49))*($K$49^(1/(1+$K$49))),MAX(K$58:K639),((J640/$B$10)^(1+$K$49)/(A640^($K$49)*$K$49))+A640),MAX(K$58:K639)),((J640/$B$10)^(1+$K$49)/(A640^($K$49)*$K$49))+A640)</f>
        <v>1278.7708347789071</v>
      </c>
      <c r="L640" s="33">
        <f>IF(K640&lt;K639,AE639*(MAX(Z$58:Z639)-J639/A639)/(J639/A639/D$10-1)/(1+1*(MAX(Z$58:Z639)-J639/A639)/(J639/A639/D$10-1))+B$3-B$4,AE639*(J640/A640/B$10)/(C$27+J640/A640/B$10))</f>
        <v>9.1512049807131943E-2</v>
      </c>
      <c r="M640" s="45">
        <f t="shared" si="282"/>
        <v>-3.6567599945072221E-2</v>
      </c>
      <c r="N640" s="46">
        <f t="shared" si="283"/>
        <v>1.5078651863571539E-2</v>
      </c>
      <c r="O640" s="37"/>
      <c r="P640" s="37">
        <f t="shared" si="284"/>
        <v>4.8644808610464434E-3</v>
      </c>
      <c r="Q640" s="47">
        <f t="shared" si="265"/>
        <v>-2.1488948081500682E-2</v>
      </c>
      <c r="R640" s="6">
        <f t="shared" si="285"/>
        <v>1.6400367468078612</v>
      </c>
      <c r="S640" s="6">
        <f t="shared" si="266"/>
        <v>1.6233081630775867</v>
      </c>
      <c r="T640" s="6">
        <f t="shared" si="286"/>
        <v>-1.6354569814512134E-2</v>
      </c>
      <c r="U640" s="48">
        <f t="shared" si="287"/>
        <v>0.34123025046409944</v>
      </c>
      <c r="V640" s="6">
        <f t="shared" si="288"/>
        <v>0.33929183185766515</v>
      </c>
      <c r="W640" s="6">
        <f t="shared" si="289"/>
        <v>0.33384030858616109</v>
      </c>
      <c r="X640" s="30">
        <f t="shared" si="267"/>
        <v>1124.6292082294021</v>
      </c>
      <c r="Y640">
        <f t="shared" si="268"/>
        <v>853.5931473644863</v>
      </c>
      <c r="Z640" s="49">
        <f t="shared" si="269"/>
        <v>1.2648140369035454</v>
      </c>
      <c r="AA640" s="46">
        <f t="shared" si="270"/>
        <v>1.644567911533882</v>
      </c>
      <c r="AB640" s="46">
        <f t="shared" si="271"/>
        <v>-4.5311647260208865E-3</v>
      </c>
      <c r="AC640" s="51">
        <f>IF(R$58&gt;=AA$58,B$10,IF(K640&lt;K639,(Z640-D$10)*(1+1.25*(D$10-Z640)/MAX(Z$58:Z640)*B$10)+D$10,B$10))</f>
        <v>1.2624762466234338</v>
      </c>
      <c r="AD640" s="36">
        <f t="shared" si="272"/>
        <v>0.97839818436224357</v>
      </c>
      <c r="AE640" s="50">
        <f t="shared" si="273"/>
        <v>0.12633777134209101</v>
      </c>
      <c r="AF640" s="46">
        <f t="shared" si="274"/>
        <v>0.33384030858616109</v>
      </c>
      <c r="AG640" s="50">
        <f t="shared" si="275"/>
        <v>1124.6292082294021</v>
      </c>
      <c r="AH640" s="6">
        <f t="shared" si="276"/>
        <v>-1.6354569814512134E-2</v>
      </c>
    </row>
    <row r="641" spans="1:34">
      <c r="A641" s="6">
        <f>IF(J640/A640&lt;=0.99*$B$10,IF(A640&gt;A639,IF(D$5&gt;0,$A640+($D$7-$D$3)/401,IF(J640/A640&gt;1.01*D$10,A640-($D$7-$D$3)/401,A640)),IF(D$5&lt;0,$A640+($D$7-$D$3)/401,IF(J640/A640&gt;1.01*D$10,A640-($D$7-$D$3)/401,A640))),IF(K640&gt;$B$6,IF(B$10&gt;D$10,IF(J640/A640&gt;1.01*D$10,A640-($D$7-$D$3)/401,A640),A640),IF(MAX(J$58:J640)&lt;0.99*$B$10*(A640^$K$49*(K640-A640))^(1/(1+$K$49))*($K$49^(1/(1+$K$49))),$A640+($D$7-$D$3)/401,IF(J640/A640&gt;1.01*$D$10,$A640-($D$7-$D$3)/401,A640))))</f>
        <v>674.00358478802184</v>
      </c>
      <c r="B641" s="6">
        <f t="shared" si="261"/>
        <v>1122.0107543640656</v>
      </c>
      <c r="C641" s="6">
        <f t="shared" si="277"/>
        <v>0.54780645987128407</v>
      </c>
      <c r="D641" s="6">
        <f t="shared" si="278"/>
        <v>15789.782377646876</v>
      </c>
      <c r="E641" s="33">
        <f t="shared" si="262"/>
        <v>1.764427471448541E-2</v>
      </c>
      <c r="F641" s="6">
        <f t="shared" si="263"/>
        <v>102499.35284072303</v>
      </c>
      <c r="G641" s="6">
        <f t="shared" si="264"/>
        <v>5916483.4021196393</v>
      </c>
      <c r="H641" s="33">
        <f t="shared" si="279"/>
        <v>4.1835119190175886E-3</v>
      </c>
      <c r="I641" s="33">
        <f t="shared" si="280"/>
        <v>1.1136985116467124E-3</v>
      </c>
      <c r="J641" s="6">
        <f t="shared" si="281"/>
        <v>851.8936260403201</v>
      </c>
      <c r="K641" s="38">
        <f>IF(J641&lt;$B$10*(A640^$K$49*(MAX(K$58:K640)-A640))^(1/(1+$K$49))*($K$49^(1/(1+$K$49))),IF(J641/A641&gt;D$10,IF(MAX(J$58:J640)&lt;0.99*$B$10*(A640^$K$49*(K640-A640))^(1/(1+$K$49))*($K$49^(1/(1+$K$49))),MAX(K$58:K640),((J641/$B$10)^(1+$K$49)/(A641^($K$49)*$K$49))+A641),MAX(K$58:K640)),((J641/$B$10)^(1+$K$49)/(A641^($K$49)*$K$49))+A641)</f>
        <v>1276.2745959258432</v>
      </c>
      <c r="L641" s="33">
        <f>IF(K641&lt;K640,AE640*(MAX(Z$58:Z640)-J640/A640)/(J640/A640/D$10-1)/(1+1*(MAX(Z$58:Z640)-J640/A640)/(J640/A640/D$10-1))+B$3-B$4,AE640*(J641/A641/B$10)/(C$27+J641/A641/B$10))</f>
        <v>8.9716669292944085E-2</v>
      </c>
      <c r="M641" s="45">
        <f t="shared" si="282"/>
        <v>-3.674290347037569E-2</v>
      </c>
      <c r="N641" s="46">
        <f t="shared" si="283"/>
        <v>1.5058330593538619E-2</v>
      </c>
      <c r="O641" s="37"/>
      <c r="P641" s="37">
        <f t="shared" si="284"/>
        <v>4.8567160372235945E-3</v>
      </c>
      <c r="Q641" s="47">
        <f t="shared" si="265"/>
        <v>-2.1684572876837071E-2</v>
      </c>
      <c r="R641" s="6">
        <f t="shared" si="285"/>
        <v>1.6403703132572016</v>
      </c>
      <c r="S641" s="6">
        <f t="shared" si="266"/>
        <v>1.623633011130202</v>
      </c>
      <c r="T641" s="6">
        <f t="shared" si="286"/>
        <v>-1.6554684654074923E-2</v>
      </c>
      <c r="U641" s="48">
        <f t="shared" si="287"/>
        <v>0.35029904917729171</v>
      </c>
      <c r="V641" s="6">
        <f t="shared" si="288"/>
        <v>0.34819511040328072</v>
      </c>
      <c r="W641" s="6">
        <f t="shared" si="289"/>
        <v>0.34267688218525572</v>
      </c>
      <c r="X641" s="30">
        <f t="shared" si="267"/>
        <v>1122.0107543640656</v>
      </c>
      <c r="Y641">
        <f t="shared" si="268"/>
        <v>851.8936260403201</v>
      </c>
      <c r="Z641" s="49">
        <f t="shared" si="269"/>
        <v>1.2639304081865466</v>
      </c>
      <c r="AA641" s="46">
        <f t="shared" si="270"/>
        <v>1.6446028159747561</v>
      </c>
      <c r="AB641" s="46">
        <f t="shared" si="271"/>
        <v>-4.2325027175544871E-3</v>
      </c>
      <c r="AC641" s="51">
        <f>IF(R$58&gt;=AA$58,B$10,IF(K641&lt;K640,(Z641-D$10)*(1+1.25*(D$10-Z641)/MAX(Z$58:Z641)*B$10)+D$10,B$10))</f>
        <v>1.261687628717006</v>
      </c>
      <c r="AD641" s="36">
        <f t="shared" si="272"/>
        <v>0.97903735414653714</v>
      </c>
      <c r="AE641" s="50">
        <f t="shared" si="273"/>
        <v>0.12163465163635569</v>
      </c>
      <c r="AF641" s="46">
        <f t="shared" si="274"/>
        <v>0.34267688218525572</v>
      </c>
      <c r="AG641" s="50">
        <f t="shared" si="275"/>
        <v>1122.0107543640656</v>
      </c>
      <c r="AH641" s="6">
        <f t="shared" si="276"/>
        <v>-1.6554684654074923E-2</v>
      </c>
    </row>
    <row r="642" spans="1:34">
      <c r="A642" s="6">
        <f>IF(J641/A641&lt;=0.99*$B$10,IF(A641&gt;A640,IF(D$5&gt;0,$A641+($D$7-$D$3)/401,IF(J641/A641&gt;1.01*D$10,A641-($D$7-$D$3)/401,A641)),IF(D$5&lt;0,$A641+($D$7-$D$3)/401,IF(J641/A641&gt;1.01*D$10,A641-($D$7-$D$3)/401,A641))),IF(K641&gt;$B$6,IF(B$10&gt;D$10,IF(J641/A641&gt;1.01*D$10,A641-($D$7-$D$3)/401,A641),A641),IF(MAX(J$58:J641)&lt;0.99*$B$10*(A641^$K$49*(K641-A641))^(1/(1+$K$49))*($K$49^(1/(1+$K$49))),$A641+($D$7-$D$3)/401,IF(J641/A641&gt;1.01*$D$10,$A641-($D$7-$D$3)/401,A641))))</f>
        <v>673.13076683290967</v>
      </c>
      <c r="B642" s="6">
        <f t="shared" si="261"/>
        <v>1119.3923004987291</v>
      </c>
      <c r="C642" s="6">
        <f t="shared" si="277"/>
        <v>0.54740361322494191</v>
      </c>
      <c r="D642" s="6">
        <f t="shared" si="278"/>
        <v>15736.027785911307</v>
      </c>
      <c r="E642" s="33">
        <f t="shared" si="262"/>
        <v>1.7640803803228623E-2</v>
      </c>
      <c r="F642" s="6">
        <f t="shared" si="263"/>
        <v>102366.532717119</v>
      </c>
      <c r="G642" s="6">
        <f t="shared" si="264"/>
        <v>5909811.5816707611</v>
      </c>
      <c r="H642" s="33">
        <f t="shared" si="279"/>
        <v>4.1779834673990619E-3</v>
      </c>
      <c r="I642" s="33">
        <f t="shared" si="280"/>
        <v>1.1106699901369977E-3</v>
      </c>
      <c r="J642" s="6">
        <f t="shared" si="281"/>
        <v>850.19363790098942</v>
      </c>
      <c r="K642" s="38">
        <f>IF(J642&lt;$B$10*(A641^$K$49*(MAX(K$58:K641)-A641))^(1/(1+$K$49))*($K$49^(1/(1+$K$49))),IF(J642/A642&gt;D$10,IF(MAX(J$58:J641)&lt;0.99*$B$10*(A641^$K$49*(K641-A641))^(1/(1+$K$49))*($K$49^(1/(1+$K$49))),MAX(K$58:K641),((J642/$B$10)^(1+$K$49)/(A642^($K$49)*$K$49))+A642),MAX(K$58:K641)),((J642/$B$10)^(1+$K$49)/(A642^($K$49)*$K$49))+A642)</f>
        <v>1273.7782877340019</v>
      </c>
      <c r="L642" s="33">
        <f>IF(K642&lt;K641,AE641*(MAX(Z$58:Z641)-J641/A641)/(J641/A641/D$10-1)/(1+1*(MAX(Z$58:Z641)-J641/A641)/(J641/A641/D$10-1))+B$3-B$4,AE641*(J642/A642/B$10)/(C$27+J642/A642/B$10))</f>
        <v>8.7768471933949474E-2</v>
      </c>
      <c r="M642" s="45">
        <f t="shared" si="282"/>
        <v>-3.6914740812948495E-2</v>
      </c>
      <c r="N642" s="46">
        <f t="shared" si="283"/>
        <v>1.5037968972521654E-2</v>
      </c>
      <c r="O642" s="37"/>
      <c r="P642" s="37">
        <f t="shared" si="284"/>
        <v>4.8489411516312681E-3</v>
      </c>
      <c r="Q642" s="47">
        <f t="shared" si="265"/>
        <v>-2.1876771840426842E-2</v>
      </c>
      <c r="R642" s="6">
        <f t="shared" si="285"/>
        <v>1.6406983444228278</v>
      </c>
      <c r="S642" s="6">
        <f t="shared" si="266"/>
        <v>1.623952468574323</v>
      </c>
      <c r="T642" s="6">
        <f t="shared" si="286"/>
        <v>-1.6751439365226436E-2</v>
      </c>
      <c r="U642" s="48">
        <f t="shared" si="287"/>
        <v>0.35978015544358194</v>
      </c>
      <c r="V642" s="6">
        <f t="shared" si="288"/>
        <v>0.35750344508384635</v>
      </c>
      <c r="W642" s="6">
        <f t="shared" si="289"/>
        <v>0.35191963196210418</v>
      </c>
      <c r="X642" s="30">
        <f t="shared" si="267"/>
        <v>1119.3923004987291</v>
      </c>
      <c r="Y642">
        <f t="shared" si="268"/>
        <v>850.19363790098942</v>
      </c>
      <c r="Z642" s="49">
        <f t="shared" si="269"/>
        <v>1.2630437944489794</v>
      </c>
      <c r="AA642" s="46">
        <f t="shared" si="270"/>
        <v>1.6446377663875709</v>
      </c>
      <c r="AB642" s="46">
        <f t="shared" si="271"/>
        <v>-3.9394219647430617E-3</v>
      </c>
      <c r="AC642" s="51">
        <f>IF(R$58&gt;=AA$58,B$10,IF(K642&lt;K641,(Z642-D$10)*(1+1.25*(D$10-Z642)/MAX(Z$58:Z642)*B$10)+D$10,B$10))</f>
        <v>1.2608943658119469</v>
      </c>
      <c r="AD642" s="36">
        <f t="shared" si="272"/>
        <v>0.97967908185865538</v>
      </c>
      <c r="AE642" s="50">
        <f t="shared" si="273"/>
        <v>0.11681244570036177</v>
      </c>
      <c r="AF642" s="46">
        <f t="shared" si="274"/>
        <v>0.35191963196210418</v>
      </c>
      <c r="AG642" s="50">
        <f t="shared" si="275"/>
        <v>1119.3923004987291</v>
      </c>
      <c r="AH642" s="6">
        <f t="shared" si="276"/>
        <v>-1.6751439365226436E-2</v>
      </c>
    </row>
    <row r="643" spans="1:34">
      <c r="A643" s="6">
        <f>IF(J642/A642&lt;=0.99*$B$10,IF(A642&gt;A641,IF(D$5&gt;0,$A642+($D$7-$D$3)/401,IF(J642/A642&gt;1.01*D$10,A642-($D$7-$D$3)/401,A642)),IF(D$5&lt;0,$A642+($D$7-$D$3)/401,IF(J642/A642&gt;1.01*D$10,A642-($D$7-$D$3)/401,A642))),IF(K642&gt;$B$6,IF(B$10&gt;D$10,IF(J642/A642&gt;1.01*D$10,A642-($D$7-$D$3)/401,A642),A642),IF(MAX(J$58:J642)&lt;0.99*$B$10*(A642^$K$49*(K642-A642))^(1/(1+$K$49))*($K$49^(1/(1+$K$49))),$A642+($D$7-$D$3)/401,IF(J642/A642&gt;1.01*$D$10,$A642-($D$7-$D$3)/401,A642))))</f>
        <v>672.2579488777975</v>
      </c>
      <c r="B643" s="6">
        <f t="shared" si="261"/>
        <v>1116.7738466333926</v>
      </c>
      <c r="C643" s="6">
        <f t="shared" si="277"/>
        <v>0.54699915488719686</v>
      </c>
      <c r="D643" s="6">
        <f t="shared" si="278"/>
        <v>15682.288935052837</v>
      </c>
      <c r="E643" s="33">
        <f t="shared" si="262"/>
        <v>1.763739832523235E-2</v>
      </c>
      <c r="F643" s="6">
        <f t="shared" si="263"/>
        <v>102233.71259351498</v>
      </c>
      <c r="G643" s="6">
        <f t="shared" si="264"/>
        <v>5903139.7612218847</v>
      </c>
      <c r="H643" s="33">
        <f t="shared" si="279"/>
        <v>4.1724463232959176E-3</v>
      </c>
      <c r="I643" s="33">
        <f t="shared" si="280"/>
        <v>1.1076389374479892E-3</v>
      </c>
      <c r="J643" s="6">
        <f t="shared" si="281"/>
        <v>848.49318317200766</v>
      </c>
      <c r="K643" s="38">
        <f>IF(J643&lt;$B$10*(A642^$K$49*(MAX(K$58:K642)-A642))^(1/(1+$K$49))*($K$49^(1/(1+$K$49))),IF(J643/A643&gt;D$10,IF(MAX(J$58:J642)&lt;0.99*$B$10*(A642^$K$49*(K642-A642))^(1/(1+$K$49))*($K$49^(1/(1+$K$49))),MAX(K$58:K642),((J643/$B$10)^(1+$K$49)/(A643^($K$49)*$K$49))+A643),MAX(K$58:K642)),((J643/$B$10)^(1+$K$49)/(A643^($K$49)*$K$49))+A643)</f>
        <v>1271.2819142134992</v>
      </c>
      <c r="L643" s="33">
        <f>IF(K643&lt;K642,AE642*(MAX(Z$58:Z642)-J642/A642)/(J642/A642/D$10-1)/(1+1*(MAX(Z$58:Z642)-J642/A642)/(J642/A642/D$10-1))+B$3-B$4,AE642*(J643/A643/B$10)/(C$27+J643/A643/B$10))</f>
        <v>8.5665848272830039E-2</v>
      </c>
      <c r="M643" s="45">
        <f t="shared" si="282"/>
        <v>-3.7082794955696115E-2</v>
      </c>
      <c r="N643" s="46">
        <f t="shared" si="283"/>
        <v>1.5017566873904606E-2</v>
      </c>
      <c r="O643" s="37"/>
      <c r="P643" s="37">
        <f t="shared" si="284"/>
        <v>4.8411561781592609E-3</v>
      </c>
      <c r="Q643" s="47">
        <f t="shared" si="265"/>
        <v>-2.206522808179151E-2</v>
      </c>
      <c r="R643" s="6">
        <f t="shared" si="285"/>
        <v>1.6410203170591178</v>
      </c>
      <c r="S643" s="6">
        <f t="shared" si="266"/>
        <v>1.6242660258403521</v>
      </c>
      <c r="T643" s="6">
        <f t="shared" si="286"/>
        <v>-1.6944522150650804E-2</v>
      </c>
      <c r="U643" s="48">
        <f t="shared" si="287"/>
        <v>0.36970297273196667</v>
      </c>
      <c r="V643" s="6">
        <f t="shared" si="288"/>
        <v>0.3672457229646352</v>
      </c>
      <c r="W643" s="6">
        <f t="shared" si="289"/>
        <v>0.36159754891441825</v>
      </c>
      <c r="X643" s="30">
        <f t="shared" si="267"/>
        <v>1116.7738466333926</v>
      </c>
      <c r="Y643">
        <f t="shared" si="268"/>
        <v>848.49318317200766</v>
      </c>
      <c r="Z643" s="49">
        <f t="shared" si="269"/>
        <v>1.2621541843996047</v>
      </c>
      <c r="AA643" s="46">
        <f t="shared" si="270"/>
        <v>1.6446727628926017</v>
      </c>
      <c r="AB643" s="46">
        <f t="shared" si="271"/>
        <v>-3.6524458334838972E-3</v>
      </c>
      <c r="AC643" s="51">
        <f>IF(R$58&gt;=AA$58,B$10,IF(K643&lt;K642,(Z643-D$10)*(1+1.25*(D$10-Z643)/MAX(Z$58:Z643)*B$10)+D$10,B$10))</f>
        <v>1.2600964277260751</v>
      </c>
      <c r="AD643" s="36">
        <f t="shared" si="272"/>
        <v>0.9803233796109645</v>
      </c>
      <c r="AE643" s="50">
        <f t="shared" si="273"/>
        <v>0.11187377293650728</v>
      </c>
      <c r="AF643" s="46">
        <f t="shared" si="274"/>
        <v>0.36159754891441825</v>
      </c>
      <c r="AG643" s="50">
        <f t="shared" si="275"/>
        <v>1116.7738466333926</v>
      </c>
      <c r="AH643" s="6">
        <f t="shared" si="276"/>
        <v>-1.6944522150650804E-2</v>
      </c>
    </row>
    <row r="644" spans="1:34">
      <c r="A644" s="6">
        <f>IF(J643/A643&lt;=0.99*$B$10,IF(A643&gt;A642,IF(D$5&gt;0,$A643+($D$7-$D$3)/401,IF(J643/A643&gt;1.01*D$10,A643-($D$7-$D$3)/401,A643)),IF(D$5&lt;0,$A643+($D$7-$D$3)/401,IF(J643/A643&gt;1.01*D$10,A643-($D$7-$D$3)/401,A643))),IF(K643&gt;$B$6,IF(B$10&gt;D$10,IF(J643/A643&gt;1.01*D$10,A643-($D$7-$D$3)/401,A643),A643),IF(MAX(J$58:J643)&lt;0.99*$B$10*(A643^$K$49*(K643-A643))^(1/(1+$K$49))*($K$49^(1/(1+$K$49))),$A643+($D$7-$D$3)/401,IF(J643/A643&gt;1.01*$D$10,$A643-($D$7-$D$3)/401,A643))))</f>
        <v>671.38513092268533</v>
      </c>
      <c r="B644" s="6">
        <f t="shared" si="261"/>
        <v>1114.1553927680561</v>
      </c>
      <c r="C644" s="6">
        <f t="shared" si="277"/>
        <v>0.54659307400528701</v>
      </c>
      <c r="D644" s="6">
        <f t="shared" si="278"/>
        <v>15628.566002415182</v>
      </c>
      <c r="E644" s="33">
        <f t="shared" si="262"/>
        <v>1.7634063815585629E-2</v>
      </c>
      <c r="F644" s="6">
        <f t="shared" si="263"/>
        <v>102100.89246991095</v>
      </c>
      <c r="G644" s="6">
        <f t="shared" si="264"/>
        <v>5896467.9407730065</v>
      </c>
      <c r="H644" s="33">
        <f t="shared" si="279"/>
        <v>4.1669004654117416E-3</v>
      </c>
      <c r="I644" s="33">
        <f t="shared" si="280"/>
        <v>1.1046053578722204E-3</v>
      </c>
      <c r="J644" s="6">
        <f t="shared" si="281"/>
        <v>846.79226224896161</v>
      </c>
      <c r="K644" s="38">
        <f>IF(J644&lt;$B$10*(A643^$K$49*(MAX(K$58:K643)-A643))^(1/(1+$K$49))*($K$49^(1/(1+$K$49))),IF(J644/A644&gt;D$10,IF(MAX(J$58:J643)&lt;0.99*$B$10*(A643^$K$49*(K643-A643))^(1/(1+$K$49))*($K$49^(1/(1+$K$49))),MAX(K$58:K643),((J644/$B$10)^(1+$K$49)/(A644^($K$49)*$K$49))+A644),MAX(K$58:K643)),((J644/$B$10)^(1+$K$49)/(A644^($K$49)*$K$49))+A644)</f>
        <v>1268.7854796338056</v>
      </c>
      <c r="L644" s="33">
        <f>IF(K644&lt;K643,AE643*(MAX(Z$58:Z643)-J643/A643)/(J643/A643/D$10-1)/(1+1*(MAX(Z$58:Z643)-J643/A643)/(J643/A643/D$10-1))+B$3-B$4,AE643*(J644/A644/B$10)/(C$27+J644/A644/B$10))</f>
        <v>8.3407555443401019E-2</v>
      </c>
      <c r="M644" s="45">
        <f t="shared" si="282"/>
        <v>-3.7246744547050258E-2</v>
      </c>
      <c r="N644" s="46">
        <f t="shared" si="283"/>
        <v>1.4997124172508806E-2</v>
      </c>
      <c r="O644" s="37"/>
      <c r="P644" s="37">
        <f t="shared" si="284"/>
        <v>4.8333610905956044E-3</v>
      </c>
      <c r="Q644" s="47">
        <f t="shared" si="265"/>
        <v>-2.2249620374541451E-2</v>
      </c>
      <c r="R644" s="6">
        <f t="shared" si="285"/>
        <v>1.6413357004548947</v>
      </c>
      <c r="S644" s="6">
        <f t="shared" si="266"/>
        <v>1.6245731660882634</v>
      </c>
      <c r="T644" s="6">
        <f t="shared" si="286"/>
        <v>-1.7133616943637339E-2</v>
      </c>
      <c r="U644" s="48">
        <f t="shared" si="287"/>
        <v>0.38009978195395067</v>
      </c>
      <c r="V644" s="6">
        <f t="shared" si="288"/>
        <v>0.37745365797322872</v>
      </c>
      <c r="W644" s="6">
        <f t="shared" si="289"/>
        <v>0.37174245232534958</v>
      </c>
      <c r="X644" s="30">
        <f t="shared" si="267"/>
        <v>1114.1553927680561</v>
      </c>
      <c r="Y644">
        <f t="shared" si="268"/>
        <v>846.79226224896161</v>
      </c>
      <c r="Z644" s="49">
        <f t="shared" si="269"/>
        <v>1.261261566941785</v>
      </c>
      <c r="AA644" s="46">
        <f t="shared" si="270"/>
        <v>1.644707805610597</v>
      </c>
      <c r="AB644" s="46">
        <f t="shared" si="271"/>
        <v>-3.3721051557022985E-3</v>
      </c>
      <c r="AC644" s="51">
        <f>IF(R$58&gt;=AA$58,B$10,IF(K644&lt;K643,(Z644-D$10)*(1+1.25*(D$10-Z644)/MAX(Z$58:Z644)*B$10)+D$10,B$10))</f>
        <v>1.2592937842831746</v>
      </c>
      <c r="AD644" s="36">
        <f t="shared" si="272"/>
        <v>0.98097025940534199</v>
      </c>
      <c r="AE644" s="50">
        <f t="shared" si="273"/>
        <v>0.10682174799838587</v>
      </c>
      <c r="AF644" s="46">
        <f t="shared" si="274"/>
        <v>0.37174245232534958</v>
      </c>
      <c r="AG644" s="50">
        <f t="shared" si="275"/>
        <v>1114.1553927680561</v>
      </c>
      <c r="AH644" s="6">
        <f t="shared" si="276"/>
        <v>-1.7133616943637339E-2</v>
      </c>
    </row>
    <row r="645" spans="1:34">
      <c r="A645" s="6">
        <f>IF(J644/A644&lt;=0.99*$B$10,IF(A644&gt;A643,IF(D$5&gt;0,$A644+($D$7-$D$3)/401,IF(J644/A644&gt;1.01*D$10,A644-($D$7-$D$3)/401,A644)),IF(D$5&lt;0,$A644+($D$7-$D$3)/401,IF(J644/A644&gt;1.01*D$10,A644-($D$7-$D$3)/401,A644))),IF(K644&gt;$B$6,IF(B$10&gt;D$10,IF(J644/A644&gt;1.01*D$10,A644-($D$7-$D$3)/401,A644),A644),IF(MAX(J$58:J644)&lt;0.99*$B$10*(A644^$K$49*(K644-A644))^(1/(1+$K$49))*($K$49^(1/(1+$K$49))),$A644+($D$7-$D$3)/401,IF(J644/A644&gt;1.01*$D$10,$A644-($D$7-$D$3)/401,A644))))</f>
        <v>670.51231296757317</v>
      </c>
      <c r="B645" s="6">
        <f t="shared" si="261"/>
        <v>1111.5369389027196</v>
      </c>
      <c r="C645" s="6">
        <f t="shared" si="277"/>
        <v>0.5461853596297559</v>
      </c>
      <c r="D645" s="6">
        <f t="shared" si="278"/>
        <v>15574.859171988004</v>
      </c>
      <c r="E645" s="33">
        <f t="shared" si="262"/>
        <v>1.7630805867659444E-2</v>
      </c>
      <c r="F645" s="6">
        <f t="shared" si="263"/>
        <v>101968.07234630693</v>
      </c>
      <c r="G645" s="6">
        <f t="shared" si="264"/>
        <v>5889796.1203241292</v>
      </c>
      <c r="H645" s="33">
        <f t="shared" si="279"/>
        <v>4.161345872929486E-3</v>
      </c>
      <c r="I645" s="33">
        <f t="shared" si="280"/>
        <v>1.1015692560924976E-3</v>
      </c>
      <c r="J645" s="6">
        <f t="shared" si="281"/>
        <v>845.09087569972678</v>
      </c>
      <c r="K645" s="38">
        <f>IF(J645&lt;$B$10*(A644^$K$49*(MAX(K$58:K644)-A644))^(1/(1+$K$49))*($K$49^(1/(1+$K$49))),IF(J645/A645&gt;D$10,IF(MAX(J$58:J644)&lt;0.99*$B$10*(A644^$K$49*(K644-A644))^(1/(1+$K$49))*($K$49^(1/(1+$K$49))),MAX(K$58:K644),((J645/$B$10)^(1+$K$49)/(A645^($K$49)*$K$49))+A645),MAX(K$58:K644)),((J645/$B$10)^(1+$K$49)/(A645^($K$49)*$K$49))+A645)</f>
        <v>1266.2889885261425</v>
      </c>
      <c r="L645" s="33">
        <f>IF(K645&lt;K644,AE644*(MAX(Z$58:Z644)-J644/A644)/(J644/A644/D$10-1)/(1+1*(MAX(Z$58:Z644)-J644/A644)/(J644/A644/D$10-1))+B$3-B$4,AE644*(J645/A645/B$10)/(C$27+J645/A645/B$10))</f>
        <v>8.0992764968104008E-2</v>
      </c>
      <c r="M645" s="45">
        <f t="shared" si="282"/>
        <v>-3.7406264687438628E-2</v>
      </c>
      <c r="N645" s="46">
        <f t="shared" si="283"/>
        <v>1.4976640744628645E-2</v>
      </c>
      <c r="O645" s="37"/>
      <c r="P645" s="37">
        <f t="shared" si="284"/>
        <v>4.8255558626260353E-3</v>
      </c>
      <c r="Q645" s="47">
        <f t="shared" si="265"/>
        <v>-2.2429623942809986E-2</v>
      </c>
      <c r="R645" s="6">
        <f t="shared" si="285"/>
        <v>1.6416439577370199</v>
      </c>
      <c r="S645" s="6">
        <f t="shared" si="266"/>
        <v>1.6248733664771238</v>
      </c>
      <c r="T645" s="6">
        <f t="shared" si="286"/>
        <v>-1.7318404181988198E-2</v>
      </c>
      <c r="U645" s="48">
        <f t="shared" si="287"/>
        <v>0.39100610291245946</v>
      </c>
      <c r="V645" s="6">
        <f t="shared" si="288"/>
        <v>0.38816214599070542</v>
      </c>
      <c r="W645" s="6">
        <f t="shared" si="289"/>
        <v>0.38238934459670937</v>
      </c>
      <c r="X645" s="30">
        <f t="shared" si="267"/>
        <v>1111.5369389027196</v>
      </c>
      <c r="Y645">
        <f t="shared" si="268"/>
        <v>845.09087569972678</v>
      </c>
      <c r="Z645" s="49">
        <f t="shared" si="269"/>
        <v>1.2603659311780551</v>
      </c>
      <c r="AA645" s="46">
        <f t="shared" si="270"/>
        <v>1.6447428946627782</v>
      </c>
      <c r="AB645" s="46">
        <f t="shared" si="271"/>
        <v>-3.0989369257583554E-3</v>
      </c>
      <c r="AC645" s="51">
        <f>IF(R$58&gt;=AA$58,B$10,IF(K645&lt;K644,(Z645-D$10)*(1+1.25*(D$10-Z645)/MAX(Z$58:Z645)*B$10)+D$10,B$10))</f>
        <v>1.2584864053184655</v>
      </c>
      <c r="AD645" s="36">
        <f t="shared" si="272"/>
        <v>0.98161973312950979</v>
      </c>
      <c r="AE645" s="50">
        <f t="shared" si="273"/>
        <v>0.10166002958441092</v>
      </c>
      <c r="AF645" s="46">
        <f t="shared" si="274"/>
        <v>0.38238934459670937</v>
      </c>
      <c r="AG645" s="50">
        <f t="shared" si="275"/>
        <v>1111.5369389027196</v>
      </c>
      <c r="AH645" s="6">
        <f t="shared" si="276"/>
        <v>-1.7318404181988198E-2</v>
      </c>
    </row>
    <row r="646" spans="1:34">
      <c r="A646" s="6">
        <f>IF(J645/A645&lt;=0.99*$B$10,IF(A645&gt;A644,IF(D$5&gt;0,$A645+($D$7-$D$3)/401,IF(J645/A645&gt;1.01*D$10,A645-($D$7-$D$3)/401,A645)),IF(D$5&lt;0,$A645+($D$7-$D$3)/401,IF(J645/A645&gt;1.01*D$10,A645-($D$7-$D$3)/401,A645))),IF(K645&gt;$B$6,IF(B$10&gt;D$10,IF(J645/A645&gt;1.01*D$10,A645-($D$7-$D$3)/401,A645),A645),IF(MAX(J$58:J645)&lt;0.99*$B$10*(A645^$K$49*(K645-A645))^(1/(1+$K$49))*($K$49^(1/(1+$K$49))),$A645+($D$7-$D$3)/401,IF(J645/A645&gt;1.01*$D$10,$A645-($D$7-$D$3)/401,A645))))</f>
        <v>669.639495012461</v>
      </c>
      <c r="B646" s="6">
        <f t="shared" si="261"/>
        <v>1108.9184850373831</v>
      </c>
      <c r="C646" s="6">
        <f t="shared" si="277"/>
        <v>0.54577600071343091</v>
      </c>
      <c r="D646" s="6">
        <f t="shared" si="278"/>
        <v>15521.168634461066</v>
      </c>
      <c r="E646" s="33">
        <f t="shared" si="262"/>
        <v>1.7627630117685329E-2</v>
      </c>
      <c r="F646" s="6">
        <f t="shared" si="263"/>
        <v>101835.2522227029</v>
      </c>
      <c r="G646" s="6">
        <f t="shared" si="264"/>
        <v>5883124.299875251</v>
      </c>
      <c r="H646" s="33">
        <f t="shared" si="279"/>
        <v>4.1557825255196914E-3</v>
      </c>
      <c r="I646" s="33">
        <f t="shared" si="280"/>
        <v>1.0985306371867336E-3</v>
      </c>
      <c r="J646" s="6">
        <f t="shared" si="281"/>
        <v>843.38902426621803</v>
      </c>
      <c r="K646" s="38">
        <f>IF(J646&lt;$B$10*(A645^$K$49*(MAX(K$58:K645)-A645))^(1/(1+$K$49))*($K$49^(1/(1+$K$49))),IF(J646/A646&gt;D$10,IF(MAX(J$58:J645)&lt;0.99*$B$10*(A645^$K$49*(K645-A645))^(1/(1+$K$49))*($K$49^(1/(1+$K$49))),MAX(K$58:K645),((J646/$B$10)^(1+$K$49)/(A646^($K$49)*$K$49))+A646),MAX(K$58:K645)),((J646/$B$10)^(1+$K$49)/(A646^($K$49)*$K$49))+A646)</f>
        <v>1263.7924456852011</v>
      </c>
      <c r="L646" s="33">
        <f>IF(K646&lt;K645,AE645*(MAX(Z$58:Z645)-J645/A645)/(J645/A645/D$10-1)/(1+1*(MAX(Z$58:Z645)-J645/A645)/(J645/A645/D$10-1))+B$3-B$4,AE645*(J646/A646/B$10)/(C$27+J646/A646/B$10))</f>
        <v>7.8421115947506254E-2</v>
      </c>
      <c r="M646" s="45">
        <f t="shared" si="282"/>
        <v>-3.7561027829011905E-2</v>
      </c>
      <c r="N646" s="46">
        <f t="shared" si="283"/>
        <v>1.4956116468062121E-2</v>
      </c>
      <c r="O646" s="37"/>
      <c r="P646" s="37">
        <f t="shared" si="284"/>
        <v>4.8177404678334613E-3</v>
      </c>
      <c r="Q646" s="47">
        <f t="shared" si="265"/>
        <v>-2.2604911360949782E-2</v>
      </c>
      <c r="R646" s="6">
        <f t="shared" si="285"/>
        <v>1.641944547363515</v>
      </c>
      <c r="S646" s="6">
        <f t="shared" si="266"/>
        <v>1.6251660996191899</v>
      </c>
      <c r="T646" s="6">
        <f t="shared" si="286"/>
        <v>-1.7498561693401408E-2</v>
      </c>
      <c r="U646" s="48">
        <f t="shared" si="287"/>
        <v>0.40246111169085974</v>
      </c>
      <c r="V646" s="6">
        <f t="shared" si="288"/>
        <v>0.39940967489870977</v>
      </c>
      <c r="W646" s="6">
        <f t="shared" si="289"/>
        <v>0.39357682100090929</v>
      </c>
      <c r="X646" s="30">
        <f t="shared" si="267"/>
        <v>1108.9184850373831</v>
      </c>
      <c r="Y646">
        <f t="shared" si="268"/>
        <v>843.38902426621803</v>
      </c>
      <c r="Z646" s="49">
        <f t="shared" si="269"/>
        <v>1.2594672664140334</v>
      </c>
      <c r="AA646" s="46">
        <f t="shared" si="270"/>
        <v>1.6447780301708426</v>
      </c>
      <c r="AB646" s="46">
        <f t="shared" si="271"/>
        <v>-2.8334828073275364E-3</v>
      </c>
      <c r="AC646" s="51">
        <f>IF(R$58&gt;=AA$58,B$10,IF(K646&lt;K645,(Z646-D$10)*(1+1.25*(D$10-Z646)/MAX(Z$58:Z646)*B$10)+D$10,B$10))</f>
        <v>1.2576742606835565</v>
      </c>
      <c r="AD646" s="36">
        <f t="shared" si="272"/>
        <v>0.98227181255382456</v>
      </c>
      <c r="AE646" s="50">
        <f t="shared" si="273"/>
        <v>9.6392874734570838E-2</v>
      </c>
      <c r="AF646" s="46">
        <f t="shared" si="274"/>
        <v>0.39357682100090929</v>
      </c>
      <c r="AG646" s="50">
        <f t="shared" si="275"/>
        <v>1108.9184850373831</v>
      </c>
      <c r="AH646" s="6">
        <f t="shared" si="276"/>
        <v>-1.7498561693401408E-2</v>
      </c>
    </row>
    <row r="647" spans="1:34">
      <c r="A647" s="6">
        <f>IF(J646/A646&lt;=0.99*$B$10,IF(A646&gt;A645,IF(D$5&gt;0,$A646+($D$7-$D$3)/401,IF(J646/A646&gt;1.01*D$10,A646-($D$7-$D$3)/401,A646)),IF(D$5&lt;0,$A646+($D$7-$D$3)/401,IF(J646/A646&gt;1.01*D$10,A646-($D$7-$D$3)/401,A646))),IF(K646&gt;$B$6,IF(B$10&gt;D$10,IF(J646/A646&gt;1.01*D$10,A646-($D$7-$D$3)/401,A646),A646),IF(MAX(J$58:J646)&lt;0.99*$B$10*(A646^$K$49*(K646-A646))^(1/(1+$K$49))*($K$49^(1/(1+$K$49))),$A646+($D$7-$D$3)/401,IF(J646/A646&gt;1.01*$D$10,$A646-($D$7-$D$3)/401,A646))))</f>
        <v>668.76667705734883</v>
      </c>
      <c r="B647" s="6">
        <f t="shared" si="261"/>
        <v>1106.3000311720466</v>
      </c>
      <c r="C647" s="6">
        <f t="shared" si="277"/>
        <v>0.54536498611039008</v>
      </c>
      <c r="D647" s="6">
        <f t="shared" si="278"/>
        <v>15467.494587261453</v>
      </c>
      <c r="E647" s="33">
        <f t="shared" si="262"/>
        <v>1.7624542227173894E-2</v>
      </c>
      <c r="F647" s="6">
        <f t="shared" si="263"/>
        <v>101702.43209909888</v>
      </c>
      <c r="G647" s="6">
        <f t="shared" si="264"/>
        <v>5876452.4794263747</v>
      </c>
      <c r="H647" s="33">
        <f t="shared" si="279"/>
        <v>4.1502104033470238E-3</v>
      </c>
      <c r="I647" s="33">
        <f t="shared" si="280"/>
        <v>1.0954895066318485E-3</v>
      </c>
      <c r="J647" s="6">
        <f t="shared" si="281"/>
        <v>841.68670886561006</v>
      </c>
      <c r="K647" s="38">
        <f>IF(J647&lt;$B$10*(A646^$K$49*(MAX(K$58:K646)-A646))^(1/(1+$K$49))*($K$49^(1/(1+$K$49))),IF(J647/A647&gt;D$10,IF(MAX(J$58:J646)&lt;0.99*$B$10*(A646^$K$49*(K646-A646))^(1/(1+$K$49))*($K$49^(1/(1+$K$49))),MAX(K$58:K646),((J647/$B$10)^(1+$K$49)/(A647^($K$49)*$K$49))+A647),MAX(K$58:K646)),((J647/$B$10)^(1+$K$49)/(A647^($K$49)*$K$49))+A647)</f>
        <v>1261.2958561701003</v>
      </c>
      <c r="L647" s="33">
        <f>IF(K647&lt;K646,AE646*(MAX(Z$58:Z646)-J646/A646)/(J646/A646/D$10-1)/(1+1*(MAX(Z$58:Z646)-J646/A646)/(J646/A646/D$10-1))+B$3-B$4,AE646*(J647/A647/B$10)/(C$27+J647/A647/B$10))</f>
        <v>7.5692774395214532E-2</v>
      </c>
      <c r="M647" s="45">
        <f t="shared" si="282"/>
        <v>-3.7710704802118258E-2</v>
      </c>
      <c r="N647" s="46">
        <f t="shared" si="283"/>
        <v>1.4935551222135496E-2</v>
      </c>
      <c r="O647" s="37"/>
      <c r="P647" s="37">
        <f t="shared" si="284"/>
        <v>4.8099148796974262E-3</v>
      </c>
      <c r="Q647" s="47">
        <f t="shared" si="265"/>
        <v>-2.2775153579982763E-2</v>
      </c>
      <c r="R647" s="6">
        <f t="shared" si="285"/>
        <v>1.6422369248285571</v>
      </c>
      <c r="S647" s="6">
        <f t="shared" si="266"/>
        <v>1.625450835240339</v>
      </c>
      <c r="T647" s="6">
        <f t="shared" si="286"/>
        <v>-1.7673765705604087E-2</v>
      </c>
      <c r="U647" s="48">
        <f t="shared" si="287"/>
        <v>0.41450812435588252</v>
      </c>
      <c r="V647" s="6">
        <f t="shared" si="288"/>
        <v>0.4112387997736619</v>
      </c>
      <c r="W647" s="6">
        <f t="shared" si="289"/>
        <v>0.40534754453846056</v>
      </c>
      <c r="X647" s="30">
        <f t="shared" si="267"/>
        <v>1106.3000311720466</v>
      </c>
      <c r="Y647">
        <f t="shared" si="268"/>
        <v>841.68670886561006</v>
      </c>
      <c r="Z647" s="49">
        <f t="shared" si="269"/>
        <v>1.2585655621615741</v>
      </c>
      <c r="AA647" s="46">
        <f t="shared" si="270"/>
        <v>1.6448132122569674</v>
      </c>
      <c r="AB647" s="46">
        <f t="shared" si="271"/>
        <v>-2.5762874284103177E-3</v>
      </c>
      <c r="AC647" s="51">
        <f>IF(R$58&gt;=AA$58,B$10,IF(K647&lt;K646,(Z647-D$10)*(1+1.25*(D$10-Z647)/MAX(Z$58:Z647)*B$10)+D$10,B$10))</f>
        <v>1.256857320250786</v>
      </c>
      <c r="AD647" s="36">
        <f t="shared" si="272"/>
        <v>0.98292650932860903</v>
      </c>
      <c r="AE647" s="50">
        <f t="shared" si="273"/>
        <v>9.1025199475739782E-2</v>
      </c>
      <c r="AF647" s="46">
        <f t="shared" si="274"/>
        <v>0.40534754453846056</v>
      </c>
      <c r="AG647" s="50">
        <f t="shared" si="275"/>
        <v>1106.3000311720466</v>
      </c>
      <c r="AH647" s="6">
        <f t="shared" si="276"/>
        <v>-1.7673765705604087E-2</v>
      </c>
    </row>
    <row r="648" spans="1:34">
      <c r="A648" s="6">
        <f>IF(J647/A647&lt;=0.99*$B$10,IF(A647&gt;A646,IF(D$5&gt;0,$A647+($D$7-$D$3)/401,IF(J647/A647&gt;1.01*D$10,A647-($D$7-$D$3)/401,A647)),IF(D$5&lt;0,$A647+($D$7-$D$3)/401,IF(J647/A647&gt;1.01*D$10,A647-($D$7-$D$3)/401,A647))),IF(K647&gt;$B$6,IF(B$10&gt;D$10,IF(J647/A647&gt;1.01*D$10,A647-($D$7-$D$3)/401,A647),A647),IF(MAX(J$58:J647)&lt;0.99*$B$10*(A647^$K$49*(K647-A647))^(1/(1+$K$49))*($K$49^(1/(1+$K$49))),$A647+($D$7-$D$3)/401,IF(J647/A647&gt;1.01*$D$10,$A647-($D$7-$D$3)/401,A647))))</f>
        <v>667.89385910223666</v>
      </c>
      <c r="B648" s="6">
        <f t="shared" si="261"/>
        <v>1103.6815773067101</v>
      </c>
      <c r="C648" s="6">
        <f t="shared" si="277"/>
        <v>0.5449523045749165</v>
      </c>
      <c r="D648" s="6">
        <f t="shared" si="278"/>
        <v>15413.837234571514</v>
      </c>
      <c r="E648" s="33">
        <f t="shared" si="262"/>
        <v>1.7621547862906806E-2</v>
      </c>
      <c r="F648" s="6">
        <f t="shared" si="263"/>
        <v>101569.61197549484</v>
      </c>
      <c r="G648" s="6">
        <f t="shared" si="264"/>
        <v>5869780.6589774974</v>
      </c>
      <c r="H648" s="33">
        <f t="shared" si="279"/>
        <v>4.1446294870748661E-3</v>
      </c>
      <c r="I648" s="33">
        <f t="shared" si="280"/>
        <v>1.0924458703065998E-3</v>
      </c>
      <c r="J648" s="6">
        <f t="shared" si="281"/>
        <v>839.98393059095042</v>
      </c>
      <c r="K648" s="38">
        <f>IF(J648&lt;$B$10*(A647^$K$49*(MAX(K$58:K647)-A647))^(1/(1+$K$49))*($K$49^(1/(1+$K$49))),IF(J648/A648&gt;D$10,IF(MAX(J$58:J647)&lt;0.99*$B$10*(A647^$K$49*(K647-A647))^(1/(1+$K$49))*($K$49^(1/(1+$K$49))),MAX(K$58:K647),((J648/$B$10)^(1+$K$49)/(A648^($K$49)*$K$49))+A648),MAX(K$58:K647)),((J648/$B$10)^(1+$K$49)/(A648^($K$49)*$K$49))+A648)</f>
        <v>1258.7992253044681</v>
      </c>
      <c r="L648" s="33">
        <f>IF(K648&lt;K647,AE647*(MAX(Z$58:Z647)-J647/A647)/(J647/A647/D$10-1)/(1+1*(MAX(Z$58:Z647)-J647/A647)/(J647/A647/D$10-1))+B$3-B$4,AE647*(J648/A648/B$10)/(C$27+J648/A648/B$10))</f>
        <v>7.2808499614408731E-2</v>
      </c>
      <c r="M648" s="45">
        <f t="shared" si="282"/>
        <v>-3.7854965983971235E-2</v>
      </c>
      <c r="N648" s="46">
        <f t="shared" si="283"/>
        <v>1.4914944887721018E-2</v>
      </c>
      <c r="O648" s="37"/>
      <c r="P648" s="37">
        <f t="shared" si="284"/>
        <v>4.8020790715935686E-3</v>
      </c>
      <c r="Q648" s="47">
        <f t="shared" si="265"/>
        <v>-2.2940021096250218E-2</v>
      </c>
      <c r="R648" s="6">
        <f t="shared" si="285"/>
        <v>1.6425205446048803</v>
      </c>
      <c r="S648" s="6">
        <f t="shared" si="266"/>
        <v>1.6257270420717034</v>
      </c>
      <c r="T648" s="6">
        <f t="shared" si="286"/>
        <v>-1.7843691996437476E-2</v>
      </c>
      <c r="U648" s="48">
        <f t="shared" si="287"/>
        <v>0.42719515960748072</v>
      </c>
      <c r="V648" s="6">
        <f t="shared" si="288"/>
        <v>0.42369669563885609</v>
      </c>
      <c r="W648" s="6">
        <f t="shared" si="289"/>
        <v>0.41774879830671025</v>
      </c>
      <c r="X648" s="30">
        <f t="shared" si="267"/>
        <v>1103.6815773067101</v>
      </c>
      <c r="Y648">
        <f t="shared" si="268"/>
        <v>839.98393059095042</v>
      </c>
      <c r="Z648" s="49">
        <f t="shared" si="269"/>
        <v>1.2576608081410303</v>
      </c>
      <c r="AA648" s="46">
        <f t="shared" si="270"/>
        <v>1.6448484410438104</v>
      </c>
      <c r="AB648" s="46">
        <f t="shared" si="271"/>
        <v>-2.327896438930166E-3</v>
      </c>
      <c r="AC648" s="51">
        <f>IF(R$58&gt;=AA$58,B$10,IF(K648&lt;K647,(Z648-D$10)*(1+1.25*(D$10-Z648)/MAX(Z$58:Z648)*B$10)+D$10,B$10))</f>
        <v>1.2560355539168144</v>
      </c>
      <c r="AD648" s="36">
        <f t="shared" si="272"/>
        <v>0.98358383498210866</v>
      </c>
      <c r="AE648" s="50">
        <f t="shared" si="273"/>
        <v>8.5562646836394959E-2</v>
      </c>
      <c r="AF648" s="46">
        <f t="shared" si="274"/>
        <v>0.41774879830671025</v>
      </c>
      <c r="AG648" s="50">
        <f t="shared" si="275"/>
        <v>1103.6815773067101</v>
      </c>
      <c r="AH648" s="6">
        <f t="shared" si="276"/>
        <v>-1.7843691996437476E-2</v>
      </c>
    </row>
    <row r="649" spans="1:34">
      <c r="A649" s="6">
        <f>IF(J648/A648&lt;=0.99*$B$10,IF(A648&gt;A647,IF(D$5&gt;0,$A648+($D$7-$D$3)/401,IF(J648/A648&gt;1.01*D$10,A648-($D$7-$D$3)/401,A648)),IF(D$5&lt;0,$A648+($D$7-$D$3)/401,IF(J648/A648&gt;1.01*D$10,A648-($D$7-$D$3)/401,A648))),IF(K648&gt;$B$6,IF(B$10&gt;D$10,IF(J648/A648&gt;1.01*D$10,A648-($D$7-$D$3)/401,A648),A648),IF(MAX(J$58:J648)&lt;0.99*$B$10*(A648^$K$49*(K648-A648))^(1/(1+$K$49))*($K$49^(1/(1+$K$49))),$A648+($D$7-$D$3)/401,IF(J648/A648&gt;1.01*$D$10,$A648-($D$7-$D$3)/401,A648))))</f>
        <v>667.02104114712449</v>
      </c>
      <c r="B649" s="6">
        <f t="shared" si="261"/>
        <v>1101.0631234413736</v>
      </c>
      <c r="C649" s="6">
        <f t="shared" si="277"/>
        <v>0.5445379447604396</v>
      </c>
      <c r="D649" s="6">
        <f t="shared" si="278"/>
        <v>15360.19678732518</v>
      </c>
      <c r="E649" s="33">
        <f t="shared" si="262"/>
        <v>1.7618652674195209E-2</v>
      </c>
      <c r="F649" s="6">
        <f t="shared" si="263"/>
        <v>101436.79185189083</v>
      </c>
      <c r="G649" s="6">
        <f t="shared" si="264"/>
        <v>5863108.8385286201</v>
      </c>
      <c r="H649" s="33">
        <f t="shared" si="279"/>
        <v>4.1390397578676911E-3</v>
      </c>
      <c r="I649" s="33">
        <f t="shared" si="280"/>
        <v>1.0893997344932002E-3</v>
      </c>
      <c r="J649" s="6">
        <f t="shared" si="281"/>
        <v>838.28069071108791</v>
      </c>
      <c r="K649" s="38">
        <f>IF(J649&lt;$B$10*(A648^$K$49*(MAX(K$58:K648)-A648))^(1/(1+$K$49))*($K$49^(1/(1+$K$49))),IF(J649/A649&gt;D$10,IF(MAX(J$58:J648)&lt;0.99*$B$10*(A648^$K$49*(K648-A648))^(1/(1+$K$49))*($K$49^(1/(1+$K$49))),MAX(K$58:K648),((J649/$B$10)^(1+$K$49)/(A649^($K$49)*$K$49))+A649),MAX(K$58:K648)),((J649/$B$10)^(1+$K$49)/(A649^($K$49)*$K$49))+A649)</f>
        <v>1256.3025586755568</v>
      </c>
      <c r="L649" s="33">
        <f>IF(K649&lt;K648,AE648*(MAX(Z$58:Z648)-J648/A648)/(J648/A648/D$10-1)/(1+1*(MAX(Z$58:Z648)-J648/A648)/(J648/A648/D$10-1))+B$3-B$4,AE648*(J649/A649/B$10)/(C$27+J649/A649/B$10))</f>
        <v>6.9769718689458707E-2</v>
      </c>
      <c r="M649" s="45">
        <f t="shared" si="282"/>
        <v>-3.7993482627289618E-2</v>
      </c>
      <c r="N649" s="46">
        <f t="shared" si="283"/>
        <v>1.4894297347246861E-2</v>
      </c>
      <c r="O649" s="37"/>
      <c r="P649" s="37">
        <f t="shared" si="284"/>
        <v>4.7942330167930793E-3</v>
      </c>
      <c r="Q649" s="47">
        <f t="shared" si="265"/>
        <v>-2.3099185280042758E-2</v>
      </c>
      <c r="R649" s="6">
        <f t="shared" si="285"/>
        <v>1.6427948623529287</v>
      </c>
      <c r="S649" s="6">
        <f t="shared" si="266"/>
        <v>1.6259941900010815</v>
      </c>
      <c r="T649" s="6">
        <f t="shared" si="286"/>
        <v>-1.8008017201385573E-2</v>
      </c>
      <c r="U649" s="48">
        <f t="shared" si="287"/>
        <v>0.44057559583686601</v>
      </c>
      <c r="V649" s="6">
        <f t="shared" si="288"/>
        <v>0.43683580296364427</v>
      </c>
      <c r="W649" s="6">
        <f t="shared" si="289"/>
        <v>0.4308331305631824</v>
      </c>
      <c r="X649" s="30">
        <f t="shared" si="267"/>
        <v>1101.0631234413736</v>
      </c>
      <c r="Y649">
        <f t="shared" si="268"/>
        <v>838.28069071108791</v>
      </c>
      <c r="Z649" s="49">
        <f t="shared" si="269"/>
        <v>1.2567529942825129</v>
      </c>
      <c r="AA649" s="46">
        <f t="shared" si="270"/>
        <v>1.6448837166545134</v>
      </c>
      <c r="AB649" s="46">
        <f t="shared" si="271"/>
        <v>-2.088854301584675E-3</v>
      </c>
      <c r="AC649" s="51">
        <f>IF(R$58&gt;=AA$58,B$10,IF(K649&lt;K648,(Z649-D$10)*(1+1.25*(D$10-Z649)/MAX(Z$58:Z649)*B$10)+D$10,B$10))</f>
        <v>1.2552089316053554</v>
      </c>
      <c r="AD649" s="36">
        <f t="shared" si="272"/>
        <v>0.98424380091917296</v>
      </c>
      <c r="AE649" s="50">
        <f t="shared" si="273"/>
        <v>8.0011663476402164E-2</v>
      </c>
      <c r="AF649" s="46">
        <f t="shared" si="274"/>
        <v>0.4308331305631824</v>
      </c>
      <c r="AG649" s="50">
        <f t="shared" si="275"/>
        <v>1101.0631234413736</v>
      </c>
      <c r="AH649" s="6">
        <f t="shared" si="276"/>
        <v>-1.8008017201385573E-2</v>
      </c>
    </row>
    <row r="650" spans="1:34">
      <c r="A650" s="6">
        <f>IF(J649/A649&lt;=0.99*$B$10,IF(A649&gt;A648,IF(D$5&gt;0,$A649+($D$7-$D$3)/401,IF(J649/A649&gt;1.01*D$10,A649-($D$7-$D$3)/401,A649)),IF(D$5&lt;0,$A649+($D$7-$D$3)/401,IF(J649/A649&gt;1.01*D$10,A649-($D$7-$D$3)/401,A649))),IF(K649&gt;$B$6,IF(B$10&gt;D$10,IF(J649/A649&gt;1.01*D$10,A649-($D$7-$D$3)/401,A649),A649),IF(MAX(J$58:J649)&lt;0.99*$B$10*(A649^$K$49*(K649-A649))^(1/(1+$K$49))*($K$49^(1/(1+$K$49))),$A649+($D$7-$D$3)/401,IF(J649/A649&gt;1.01*$D$10,$A649-($D$7-$D$3)/401,A649))))</f>
        <v>666.14822319201232</v>
      </c>
      <c r="B650" s="6">
        <f t="shared" si="261"/>
        <v>1098.4446695760371</v>
      </c>
      <c r="C650" s="6">
        <f t="shared" si="277"/>
        <v>0.54412189521846654</v>
      </c>
      <c r="D650" s="6">
        <f t="shared" si="278"/>
        <v>15306.573463179619</v>
      </c>
      <c r="E650" s="33">
        <f t="shared" si="262"/>
        <v>1.7615862267048095E-2</v>
      </c>
      <c r="F650" s="6">
        <f t="shared" si="263"/>
        <v>101303.97172828679</v>
      </c>
      <c r="G650" s="6">
        <f t="shared" si="264"/>
        <v>5856437.0180797419</v>
      </c>
      <c r="H650" s="33">
        <f t="shared" si="279"/>
        <v>4.1334411973908839E-3</v>
      </c>
      <c r="I650" s="33">
        <f t="shared" si="280"/>
        <v>1.0863511058775426E-3</v>
      </c>
      <c r="J650" s="6">
        <f t="shared" si="281"/>
        <v>836.57699066981957</v>
      </c>
      <c r="K650" s="38">
        <f>IF(J650&lt;$B$10*(A649^$K$49*(MAX(K$58:K649)-A649))^(1/(1+$K$49))*($K$49^(1/(1+$K$49))),IF(J650/A650&gt;D$10,IF(MAX(J$58:J649)&lt;0.99*$B$10*(A649^$K$49*(K649-A649))^(1/(1+$K$49))*($K$49^(1/(1+$K$49))),MAX(K$58:K649),((J650/$B$10)^(1+$K$49)/(A650^($K$49)*$K$49))+A650),MAX(K$58:K649)),((J650/$B$10)^(1+$K$49)/(A650^($K$49)*$K$49))+A650)</f>
        <v>1253.8058621322448</v>
      </c>
      <c r="L650" s="33">
        <f>IF(K650&lt;K649,AE649*(MAX(Z$58:Z649)-J649/A649)/(J649/A649/D$10-1)/(1+1*(MAX(Z$58:Z649)-J649/A649)/(J649/A649/D$10-1))+B$3-B$4,AE649*(J650/A650/B$10)/(C$27+J650/A650/B$10))</f>
        <v>6.6578610390976053E-2</v>
      </c>
      <c r="M650" s="45">
        <f t="shared" si="282"/>
        <v>-3.8125928369508337E-2</v>
      </c>
      <c r="N650" s="46">
        <f t="shared" si="283"/>
        <v>1.4873608484697976E-2</v>
      </c>
      <c r="O650" s="37"/>
      <c r="P650" s="37">
        <f t="shared" si="284"/>
        <v>4.7863766884621546E-3</v>
      </c>
      <c r="Q650" s="47">
        <f t="shared" si="265"/>
        <v>-2.3252319884810361E-2</v>
      </c>
      <c r="R650" s="6">
        <f t="shared" si="285"/>
        <v>1.6430593374307083</v>
      </c>
      <c r="S650" s="6">
        <f t="shared" si="266"/>
        <v>1.6262517525171913</v>
      </c>
      <c r="T650" s="6">
        <f t="shared" si="286"/>
        <v>-1.8166420298822036E-2</v>
      </c>
      <c r="U650" s="48">
        <f t="shared" si="287"/>
        <v>0.45470894161548814</v>
      </c>
      <c r="V650" s="6">
        <f t="shared" si="288"/>
        <v>0.4507145845977556</v>
      </c>
      <c r="W650" s="6">
        <f t="shared" si="289"/>
        <v>0.44465911116481494</v>
      </c>
      <c r="X650" s="30">
        <f t="shared" si="267"/>
        <v>1098.4446695760371</v>
      </c>
      <c r="Y650">
        <f t="shared" si="268"/>
        <v>836.57699066981957</v>
      </c>
      <c r="Z650" s="49">
        <f t="shared" si="269"/>
        <v>1.2558421107259823</v>
      </c>
      <c r="AA650" s="46">
        <f t="shared" si="270"/>
        <v>1.6449190392127038</v>
      </c>
      <c r="AB650" s="46">
        <f t="shared" si="271"/>
        <v>-1.8597017819954598E-3</v>
      </c>
      <c r="AC650" s="51">
        <f>IF(R$58&gt;=AA$58,B$10,IF(K650&lt;K649,(Z650-D$10)*(1+1.25*(D$10-Z650)/MAX(Z$58:Z650)*B$10)+D$10,B$10))</f>
        <v>1.2543774232688789</v>
      </c>
      <c r="AD650" s="36">
        <f t="shared" si="272"/>
        <v>0.9849064184207732</v>
      </c>
      <c r="AE650" s="50">
        <f t="shared" si="273"/>
        <v>7.4379586462710021E-2</v>
      </c>
      <c r="AF650" s="46">
        <f t="shared" si="274"/>
        <v>0.44465911116481494</v>
      </c>
      <c r="AG650" s="50">
        <f t="shared" si="275"/>
        <v>1098.4446695760371</v>
      </c>
      <c r="AH650" s="6">
        <f t="shared" si="276"/>
        <v>-1.8166420298822036E-2</v>
      </c>
    </row>
    <row r="651" spans="1:34">
      <c r="A651" s="6">
        <f>IF(J650/A650&lt;=0.99*$B$10,IF(A650&gt;A649,IF(D$5&gt;0,$A650+($D$7-$D$3)/401,IF(J650/A650&gt;1.01*D$10,A650-($D$7-$D$3)/401,A650)),IF(D$5&lt;0,$A650+($D$7-$D$3)/401,IF(J650/A650&gt;1.01*D$10,A650-($D$7-$D$3)/401,A650))),IF(K650&gt;$B$6,IF(B$10&gt;D$10,IF(J650/A650&gt;1.01*D$10,A650-($D$7-$D$3)/401,A650),A650),IF(MAX(J$58:J650)&lt;0.99*$B$10*(A650^$K$49*(K650-A650))^(1/(1+$K$49))*($K$49^(1/(1+$K$49))),$A650+($D$7-$D$3)/401,IF(J650/A650&gt;1.01*$D$10,$A650-($D$7-$D$3)/401,A650))))</f>
        <v>665.27540523690016</v>
      </c>
      <c r="B651" s="6">
        <f t="shared" si="261"/>
        <v>1095.8262157107006</v>
      </c>
      <c r="C651" s="6">
        <f t="shared" si="277"/>
        <v>0.54370414439749881</v>
      </c>
      <c r="D651" s="6">
        <f t="shared" si="278"/>
        <v>15252.967486459194</v>
      </c>
      <c r="E651" s="33">
        <f t="shared" si="262"/>
        <v>1.7613182174834586E-2</v>
      </c>
      <c r="F651" s="6">
        <f t="shared" si="263"/>
        <v>101171.15160468277</v>
      </c>
      <c r="G651" s="6">
        <f t="shared" si="264"/>
        <v>5849765.1976308646</v>
      </c>
      <c r="H651" s="33">
        <f t="shared" si="279"/>
        <v>4.1278337878076542E-3</v>
      </c>
      <c r="I651" s="33">
        <f t="shared" si="280"/>
        <v>1.0832999915478495E-3</v>
      </c>
      <c r="J651" s="6">
        <f t="shared" si="281"/>
        <v>834.87283208415431</v>
      </c>
      <c r="K651" s="38">
        <f>IF(J651&lt;$B$10*(A650^$K$49*(MAX(K$58:K650)-A650))^(1/(1+$K$49))*($K$49^(1/(1+$K$49))),IF(J651/A651&gt;D$10,IF(MAX(J$58:J650)&lt;0.99*$B$10*(A650^$K$49*(K650-A650))^(1/(1+$K$49))*($K$49^(1/(1+$K$49))),MAX(K$58:K650),((J651/$B$10)^(1+$K$49)/(A651^($K$49)*$K$49))+A651),MAX(K$58:K650)),((J651/$B$10)^(1+$K$49)/(A651^($K$49)*$K$49))+A651)</f>
        <v>1251.3091417817996</v>
      </c>
      <c r="L651" s="33">
        <f>IF(K651&lt;K650,AE650*(MAX(Z$58:Z650)-J650/A650)/(J650/A650/D$10-1)/(1+1*(MAX(Z$58:Z650)-J650/A650)/(J650/A650/D$10-1))+B$3-B$4,AE650*(J651/A651/B$10)/(C$27+J651/A651/B$10))</f>
        <v>6.3238200077111617E-2</v>
      </c>
      <c r="M651" s="45">
        <f t="shared" si="282"/>
        <v>-3.8251980946584732E-2</v>
      </c>
      <c r="N651" s="46">
        <f t="shared" si="283"/>
        <v>1.4852878185606669E-2</v>
      </c>
      <c r="O651" s="37"/>
      <c r="P651" s="37">
        <f t="shared" si="284"/>
        <v>4.7785100596614439E-3</v>
      </c>
      <c r="Q651" s="47">
        <f t="shared" si="265"/>
        <v>-2.3399102760978063E-2</v>
      </c>
      <c r="R651" s="6">
        <f t="shared" si="285"/>
        <v>1.6433134357438757</v>
      </c>
      <c r="S651" s="6">
        <f t="shared" si="266"/>
        <v>1.6264992094852659</v>
      </c>
      <c r="T651" s="6">
        <f t="shared" si="286"/>
        <v>-1.8318584296611169E-2</v>
      </c>
      <c r="U651" s="48">
        <f t="shared" si="287"/>
        <v>0.46966174314933101</v>
      </c>
      <c r="V651" s="6">
        <f t="shared" si="288"/>
        <v>0.46539841726103359</v>
      </c>
      <c r="W651" s="6">
        <f t="shared" si="289"/>
        <v>0.45929222249549656</v>
      </c>
      <c r="X651" s="30">
        <f t="shared" si="267"/>
        <v>1095.8262157107006</v>
      </c>
      <c r="Y651">
        <f t="shared" si="268"/>
        <v>834.87283208415431</v>
      </c>
      <c r="Z651" s="49">
        <f t="shared" si="269"/>
        <v>1.2549281478200169</v>
      </c>
      <c r="AA651" s="46">
        <f t="shared" si="270"/>
        <v>1.6449544088424994</v>
      </c>
      <c r="AB651" s="46">
        <f t="shared" si="271"/>
        <v>-1.6409730986237658E-3</v>
      </c>
      <c r="AC651" s="51">
        <f>IF(R$58&gt;=AA$58,B$10,IF(K651&lt;K650,(Z651-D$10)*(1+1.25*(D$10-Z651)/MAX(Z$58:Z651)*B$10)+D$10,B$10))</f>
        <v>1.2535409988891235</v>
      </c>
      <c r="AD651" s="36">
        <f t="shared" si="272"/>
        <v>0.98557169864447935</v>
      </c>
      <c r="AE651" s="50">
        <f t="shared" si="273"/>
        <v>6.8674742094212232E-2</v>
      </c>
      <c r="AF651" s="46">
        <f t="shared" si="274"/>
        <v>0.45929222249549656</v>
      </c>
      <c r="AG651" s="50">
        <f t="shared" si="275"/>
        <v>1095.8262157107006</v>
      </c>
      <c r="AH651" s="6">
        <f t="shared" si="276"/>
        <v>-1.8318584296611169E-2</v>
      </c>
    </row>
    <row r="652" spans="1:34">
      <c r="A652" s="6">
        <f>IF(J651/A651&lt;=0.99*$B$10,IF(A651&gt;A650,IF(D$5&gt;0,$A651+($D$7-$D$3)/401,IF(J651/A651&gt;1.01*D$10,A651-($D$7-$D$3)/401,A651)),IF(D$5&lt;0,$A651+($D$7-$D$3)/401,IF(J651/A651&gt;1.01*D$10,A651-($D$7-$D$3)/401,A651))),IF(K651&gt;$B$6,IF(B$10&gt;D$10,IF(J651/A651&gt;1.01*D$10,A651-($D$7-$D$3)/401,A651),A651),IF(MAX(J$58:J651)&lt;0.99*$B$10*(A651^$K$49*(K651-A651))^(1/(1+$K$49))*($K$49^(1/(1+$K$49))),$A651+($D$7-$D$3)/401,IF(J651/A651&gt;1.01*$D$10,$A651-($D$7-$D$3)/401,A651))))</f>
        <v>664.40258728178799</v>
      </c>
      <c r="B652" s="6">
        <f t="shared" si="261"/>
        <v>1093.2077618453641</v>
      </c>
      <c r="C652" s="6">
        <f t="shared" si="277"/>
        <v>0.54328468064193791</v>
      </c>
      <c r="D652" s="6">
        <f t="shared" si="278"/>
        <v>15199.379088067972</v>
      </c>
      <c r="E652" s="33">
        <f t="shared" si="262"/>
        <v>1.7610617824950325E-2</v>
      </c>
      <c r="F652" s="6">
        <f t="shared" si="263"/>
        <v>101038.33148107874</v>
      </c>
      <c r="G652" s="6">
        <f t="shared" si="264"/>
        <v>5843093.3771819873</v>
      </c>
      <c r="H652" s="33">
        <f t="shared" si="279"/>
        <v>4.1222175117726243E-3</v>
      </c>
      <c r="I652" s="33">
        <f t="shared" si="280"/>
        <v>1.0802463989915234E-3</v>
      </c>
      <c r="J652" s="6">
        <f t="shared" si="281"/>
        <v>833.16821674157302</v>
      </c>
      <c r="K652" s="38">
        <f>IF(J652&lt;$B$10*(A651^$K$49*(MAX(K$58:K651)-A651))^(1/(1+$K$49))*($K$49^(1/(1+$K$49))),IF(J652/A652&gt;D$10,IF(MAX(J$58:J651)&lt;0.99*$B$10*(A651^$K$49*(K651-A651))^(1/(1+$K$49))*($K$49^(1/(1+$K$49))),MAX(K$58:K651),((J652/$B$10)^(1+$K$49)/(A652^($K$49)*$K$49))+A652),MAX(K$58:K651)),((J652/$B$10)^(1+$K$49)/(A652^($K$49)*$K$49))+A652)</f>
        <v>1248.8124039852353</v>
      </c>
      <c r="L652" s="33">
        <f>IF(K652&lt;K651,AE651*(MAX(Z$58:Z651)-J651/A651)/(J651/A651/D$10-1)/(1+1*(MAX(Z$58:Z651)-J651/A651)/(J651/A651/D$10-1))+B$3-B$4,AE651*(J652/A652/B$10)/(C$27+J652/A652/B$10))</f>
        <v>5.9752467542121372E-2</v>
      </c>
      <c r="M652" s="45">
        <f t="shared" si="282"/>
        <v>-3.8371324139641075E-2</v>
      </c>
      <c r="N652" s="46">
        <f t="shared" si="283"/>
        <v>1.4832106337031361E-2</v>
      </c>
      <c r="O652" s="37"/>
      <c r="P652" s="37">
        <f t="shared" si="284"/>
        <v>4.7706331033454969E-3</v>
      </c>
      <c r="Q652" s="47">
        <f t="shared" si="265"/>
        <v>-2.3539217802609716E-2</v>
      </c>
      <c r="R652" s="6">
        <f t="shared" si="285"/>
        <v>1.6435566329824856</v>
      </c>
      <c r="S652" s="6">
        <f t="shared" si="266"/>
        <v>1.6267360502992028</v>
      </c>
      <c r="T652" s="6">
        <f t="shared" si="286"/>
        <v>-1.8464198147854154E-2</v>
      </c>
      <c r="U652" s="48">
        <f t="shared" si="287"/>
        <v>0.48550865798569609</v>
      </c>
      <c r="V652" s="6">
        <f t="shared" si="288"/>
        <v>0.48096064636045255</v>
      </c>
      <c r="W652" s="6">
        <f t="shared" si="289"/>
        <v>0.47480591364450114</v>
      </c>
      <c r="X652" s="30">
        <f t="shared" si="267"/>
        <v>1093.2077618453641</v>
      </c>
      <c r="Y652">
        <f t="shared" si="268"/>
        <v>833.16821674157302</v>
      </c>
      <c r="Z652" s="49">
        <f t="shared" si="269"/>
        <v>1.254011096119058</v>
      </c>
      <c r="AA652" s="46">
        <f t="shared" si="270"/>
        <v>1.644989825668508</v>
      </c>
      <c r="AB652" s="46">
        <f t="shared" si="271"/>
        <v>-1.4331926860224886E-3</v>
      </c>
      <c r="AC652" s="51">
        <f>IF(R$58&gt;=AA$58,B$10,IF(K652&lt;K651,(Z652-D$10)*(1+1.25*(D$10-Z652)/MAX(Z$58:Z652)*B$10)+D$10,B$10))</f>
        <v>1.2526996284762151</v>
      </c>
      <c r="AD652" s="36">
        <f t="shared" si="272"/>
        <v>0.98623965262604463</v>
      </c>
      <c r="AE652" s="50">
        <f t="shared" si="273"/>
        <v>6.290655916524282E-2</v>
      </c>
      <c r="AF652" s="46">
        <f t="shared" si="274"/>
        <v>0.47480591364450114</v>
      </c>
      <c r="AG652" s="50">
        <f t="shared" si="275"/>
        <v>1093.2077618453641</v>
      </c>
      <c r="AH652" s="6">
        <f t="shared" si="276"/>
        <v>-1.8464198147854154E-2</v>
      </c>
    </row>
    <row r="653" spans="1:34">
      <c r="A653" s="6">
        <f>IF(J652/A652&lt;=0.99*$B$10,IF(A652&gt;A651,IF(D$5&gt;0,$A652+($D$7-$D$3)/401,IF(J652/A652&gt;1.01*D$10,A652-($D$7-$D$3)/401,A652)),IF(D$5&lt;0,$A652+($D$7-$D$3)/401,IF(J652/A652&gt;1.01*D$10,A652-($D$7-$D$3)/401,A652))),IF(K652&gt;$B$6,IF(B$10&gt;D$10,IF(J652/A652&gt;1.01*D$10,A652-($D$7-$D$3)/401,A652),A652),IF(MAX(J$58:J652)&lt;0.99*$B$10*(A652^$K$49*(K652-A652))^(1/(1+$K$49))*($K$49^(1/(1+$K$49))),$A652+($D$7-$D$3)/401,IF(J652/A652&gt;1.01*$D$10,$A652-($D$7-$D$3)/401,A652))))</f>
        <v>663.52976932667582</v>
      </c>
      <c r="B653" s="6">
        <f t="shared" si="261"/>
        <v>1090.5893079800276</v>
      </c>
      <c r="C653" s="6">
        <f t="shared" si="277"/>
        <v>0.54286349219097696</v>
      </c>
      <c r="D653" s="6">
        <f t="shared" si="278"/>
        <v>15145.808505366746</v>
      </c>
      <c r="E653" s="33">
        <f t="shared" si="262"/>
        <v>1.7608174500906956E-2</v>
      </c>
      <c r="F653" s="6">
        <f t="shared" si="263"/>
        <v>100905.51135747472</v>
      </c>
      <c r="G653" s="6">
        <f t="shared" si="264"/>
        <v>5836421.55673311</v>
      </c>
      <c r="H653" s="33">
        <f t="shared" si="279"/>
        <v>4.1165923524216228E-3</v>
      </c>
      <c r="I653" s="33">
        <f t="shared" si="280"/>
        <v>1.0771903360899545E-3</v>
      </c>
      <c r="J653" s="6">
        <f t="shared" si="281"/>
        <v>831.46314659615189</v>
      </c>
      <c r="K653" s="38">
        <f>IF(J653&lt;$B$10*(A652^$K$49*(MAX(K$58:K652)-A652))^(1/(1+$K$49))*($K$49^(1/(1+$K$49))),IF(J653/A653&gt;D$10,IF(MAX(J$58:J652)&lt;0.99*$B$10*(A652^$K$49*(K652-A652))^(1/(1+$K$49))*($K$49^(1/(1+$K$49))),MAX(K$58:K652),((J653/$B$10)^(1+$K$49)/(A653^($K$49)*$K$49))+A653),MAX(K$58:K652)),((J653/$B$10)^(1+$K$49)/(A653^($K$49)*$K$49))+A653)</f>
        <v>1246.3156553510835</v>
      </c>
      <c r="L653" s="33">
        <f>IF(K653&lt;K652,AE652*(MAX(Z$58:Z652)-J652/A652)/(J652/A652/D$10-1)/(1+1*(MAX(Z$58:Z652)-J652/A652)/(J652/A652/D$10-1))+B$3-B$4,AE652*(J653/A653/B$10)/(C$27+J653/A653/B$10))</f>
        <v>5.6126470241774785E-2</v>
      </c>
      <c r="M653" s="45">
        <f t="shared" si="282"/>
        <v>-3.8483649987920934E-2</v>
      </c>
      <c r="N653" s="46">
        <f t="shared" si="283"/>
        <v>1.4811292827521885E-2</v>
      </c>
      <c r="O653" s="37"/>
      <c r="P653" s="37">
        <f t="shared" si="284"/>
        <v>4.7627457923622059E-3</v>
      </c>
      <c r="Q653" s="47">
        <f t="shared" si="265"/>
        <v>-2.367235716039905E-2</v>
      </c>
      <c r="R653" s="6">
        <f t="shared" si="285"/>
        <v>1.6437884182993743</v>
      </c>
      <c r="S653" s="6">
        <f t="shared" si="266"/>
        <v>1.6269617774638052</v>
      </c>
      <c r="T653" s="6">
        <f t="shared" si="286"/>
        <v>-1.860295892872019E-2</v>
      </c>
      <c r="U653" s="48">
        <f t="shared" si="287"/>
        <v>0.50233373164431916</v>
      </c>
      <c r="V653" s="6">
        <f t="shared" si="288"/>
        <v>0.49748384016102171</v>
      </c>
      <c r="W653" s="6">
        <f t="shared" si="289"/>
        <v>0.49128285385144832</v>
      </c>
      <c r="X653" s="30">
        <f t="shared" si="267"/>
        <v>1090.5893079800276</v>
      </c>
      <c r="Y653">
        <f t="shared" si="268"/>
        <v>831.46314659615189</v>
      </c>
      <c r="Z653" s="49">
        <f t="shared" si="269"/>
        <v>1.2530909463789217</v>
      </c>
      <c r="AA653" s="46">
        <f t="shared" si="270"/>
        <v>1.6450252898158333</v>
      </c>
      <c r="AB653" s="46">
        <f t="shared" si="271"/>
        <v>-1.2368715164590149E-3</v>
      </c>
      <c r="AC653" s="51">
        <f>IF(R$58&gt;=AA$58,B$10,IF(K653&lt;K652,(Z653-D$10)*(1+1.25*(D$10-Z653)/MAX(Z$58:Z653)*B$10)+D$10,B$10))</f>
        <v>1.2518532820661736</v>
      </c>
      <c r="AD653" s="36">
        <f t="shared" si="272"/>
        <v>0.98691029128225483</v>
      </c>
      <c r="AE653" s="50">
        <f t="shared" si="273"/>
        <v>5.7085699705780257E-2</v>
      </c>
      <c r="AF653" s="46">
        <f t="shared" si="274"/>
        <v>0.49128285385144832</v>
      </c>
      <c r="AG653" s="50">
        <f t="shared" si="275"/>
        <v>1090.5893079800276</v>
      </c>
      <c r="AH653" s="6">
        <f t="shared" si="276"/>
        <v>-1.860295892872019E-2</v>
      </c>
    </row>
    <row r="654" spans="1:34">
      <c r="A654" s="6">
        <f>IF(J653/A653&lt;=0.99*$B$10,IF(A653&gt;A652,IF(D$5&gt;0,$A653+($D$7-$D$3)/401,IF(J653/A653&gt;1.01*D$10,A653-($D$7-$D$3)/401,A653)),IF(D$5&lt;0,$A653+($D$7-$D$3)/401,IF(J653/A653&gt;1.01*D$10,A653-($D$7-$D$3)/401,A653))),IF(K653&gt;$B$6,IF(B$10&gt;D$10,IF(J653/A653&gt;1.01*D$10,A653-($D$7-$D$3)/401,A653),A653),IF(MAX(J$58:J653)&lt;0.99*$B$10*(A653^$K$49*(K653-A653))^(1/(1+$K$49))*($K$49^(1/(1+$K$49))),$A653+($D$7-$D$3)/401,IF(J653/A653&gt;1.01*$D$10,$A653-($D$7-$D$3)/401,A653))))</f>
        <v>662.65695137156365</v>
      </c>
      <c r="B654" s="6">
        <f t="shared" si="261"/>
        <v>1087.9708541146911</v>
      </c>
      <c r="C654" s="6">
        <f t="shared" si="277"/>
        <v>0.54244056717748079</v>
      </c>
      <c r="D654" s="6">
        <f t="shared" si="278"/>
        <v>15092.255982009829</v>
      </c>
      <c r="E654" s="33">
        <f t="shared" si="262"/>
        <v>1.7605857299148674E-2</v>
      </c>
      <c r="F654" s="6">
        <f t="shared" si="263"/>
        <v>100772.69123387069</v>
      </c>
      <c r="G654" s="6">
        <f t="shared" si="264"/>
        <v>5829749.7362842327</v>
      </c>
      <c r="H654" s="33">
        <f t="shared" si="279"/>
        <v>4.1109582933571429E-3</v>
      </c>
      <c r="I654" s="33">
        <f t="shared" si="280"/>
        <v>1.0741318111110007E-3</v>
      </c>
      <c r="J654" s="6">
        <f t="shared" si="281"/>
        <v>829.75762376339321</v>
      </c>
      <c r="K654" s="38">
        <f>IF(J654&lt;$B$10*(A653^$K$49*(MAX(K$58:K653)-A653))^(1/(1+$K$49))*($K$49^(1/(1+$K$49))),IF(J654/A654&gt;D$10,IF(MAX(J$58:J653)&lt;0.99*$B$10*(A653^$K$49*(K653-A653))^(1/(1+$K$49))*($K$49^(1/(1+$K$49))),MAX(K$58:K653),((J654/$B$10)^(1+$K$49)/(A654^($K$49)*$K$49))+A654),MAX(K$58:K653)),((J654/$B$10)^(1+$K$49)/(A654^($K$49)*$K$49))+A654)</f>
        <v>1243.8189027273702</v>
      </c>
      <c r="L654" s="33">
        <f>IF(K654&lt;K653,AE653*(MAX(Z$58:Z653)-J653/A653)/(J653/A653/D$10-1)/(1+1*(MAX(Z$58:Z653)-J653/A653)/(J653/A653/D$10-1))+B$3-B$4,AE653*(J654/A654/B$10)/(C$27+J654/A654/B$10))</f>
        <v>5.2366484959079938E-2</v>
      </c>
      <c r="M654" s="45">
        <f t="shared" si="282"/>
        <v>-3.8588661308126153E-2</v>
      </c>
      <c r="N654" s="46">
        <f t="shared" si="283"/>
        <v>1.4790437547069366E-2</v>
      </c>
      <c r="O654" s="37"/>
      <c r="P654" s="37">
        <f t="shared" si="284"/>
        <v>4.7548480994522423E-3</v>
      </c>
      <c r="Q654" s="47">
        <f t="shared" si="265"/>
        <v>-2.3798223761056787E-2</v>
      </c>
      <c r="R654" s="6">
        <f t="shared" si="285"/>
        <v>1.6440082984959228</v>
      </c>
      <c r="S654" s="6">
        <f t="shared" si="266"/>
        <v>1.6271759106711428</v>
      </c>
      <c r="T654" s="6">
        <f t="shared" si="286"/>
        <v>-1.8734574317786887E-2</v>
      </c>
      <c r="U654" s="48">
        <f t="shared" si="287"/>
        <v>0.5202319233928463</v>
      </c>
      <c r="V654" s="6">
        <f t="shared" si="288"/>
        <v>0.51506128871737922</v>
      </c>
      <c r="W654" s="6">
        <f t="shared" si="289"/>
        <v>0.50881643061145021</v>
      </c>
      <c r="X654" s="30">
        <f t="shared" si="267"/>
        <v>1087.9708541146911</v>
      </c>
      <c r="Y654">
        <f t="shared" si="268"/>
        <v>829.75762376339321</v>
      </c>
      <c r="Z654" s="49">
        <f t="shared" si="269"/>
        <v>1.2521676895503255</v>
      </c>
      <c r="AA654" s="46">
        <f t="shared" si="270"/>
        <v>1.6450608014100732</v>
      </c>
      <c r="AB654" s="46">
        <f t="shared" si="271"/>
        <v>-1.0525029141503772E-3</v>
      </c>
      <c r="AC654" s="51">
        <f>IF(R$58&gt;=AA$58,B$10,IF(K654&lt;K653,(Z654-D$10)*(1+1.25*(D$10-Z654)/MAX(Z$58:Z654)*B$10)+D$10,B$10))</f>
        <v>1.2510019297165442</v>
      </c>
      <c r="AD654" s="36">
        <f t="shared" si="272"/>
        <v>0.98758362541523415</v>
      </c>
      <c r="AE654" s="50">
        <f t="shared" si="273"/>
        <v>5.1224211108937871E-2</v>
      </c>
      <c r="AF654" s="46">
        <f t="shared" si="274"/>
        <v>0.50881643061145021</v>
      </c>
      <c r="AG654" s="50">
        <f t="shared" si="275"/>
        <v>1087.9708541146911</v>
      </c>
      <c r="AH654" s="6">
        <f t="shared" si="276"/>
        <v>-1.8734574317786887E-2</v>
      </c>
    </row>
    <row r="655" spans="1:34">
      <c r="A655" s="6">
        <f>IF(J654/A654&lt;=0.99*$B$10,IF(A654&gt;A653,IF(D$5&gt;0,$A654+($D$7-$D$3)/401,IF(J654/A654&gt;1.01*D$10,A654-($D$7-$D$3)/401,A654)),IF(D$5&lt;0,$A654+($D$7-$D$3)/401,IF(J654/A654&gt;1.01*D$10,A654-($D$7-$D$3)/401,A654))),IF(K654&gt;$B$6,IF(B$10&gt;D$10,IF(J654/A654&gt;1.01*D$10,A654-($D$7-$D$3)/401,A654),A654),IF(MAX(J$58:J654)&lt;0.99*$B$10*(A654^$K$49*(K654-A654))^(1/(1+$K$49))*($K$49^(1/(1+$K$49))),$A654+($D$7-$D$3)/401,IF(J654/A654&gt;1.01*$D$10,$A654-($D$7-$D$3)/401,A654))))</f>
        <v>661.78413341645148</v>
      </c>
      <c r="B655" s="6">
        <f t="shared" si="261"/>
        <v>1085.3524002493546</v>
      </c>
      <c r="C655" s="6">
        <f t="shared" si="277"/>
        <v>0.54201589362685232</v>
      </c>
      <c r="D655" s="6">
        <f t="shared" si="278"/>
        <v>15038.72176773621</v>
      </c>
      <c r="E655" s="33">
        <f t="shared" si="262"/>
        <v>1.760367107975376E-2</v>
      </c>
      <c r="F655" s="6">
        <f t="shared" si="263"/>
        <v>100639.87111026667</v>
      </c>
      <c r="G655" s="6">
        <f t="shared" si="264"/>
        <v>5823077.9158353554</v>
      </c>
      <c r="H655" s="33">
        <f t="shared" si="279"/>
        <v>4.1053153186288473E-3</v>
      </c>
      <c r="I655" s="33">
        <f t="shared" si="280"/>
        <v>1.0710708326988159E-3</v>
      </c>
      <c r="J655" s="6">
        <f t="shared" si="281"/>
        <v>828.05165051358802</v>
      </c>
      <c r="K655" s="38">
        <f>IF(J655&lt;$B$10*(A654^$K$49*(MAX(K$58:K654)-A654))^(1/(1+$K$49))*($K$49^(1/(1+$K$49))),IF(J655/A655&gt;D$10,IF(MAX(J$58:J654)&lt;0.99*$B$10*(A654^$K$49*(K654-A654))^(1/(1+$K$49))*($K$49^(1/(1+$K$49))),MAX(K$58:K654),((J655/$B$10)^(1+$K$49)/(A655^($K$49)*$K$49))+A655),MAX(K$58:K654)),((J655/$B$10)^(1+$K$49)/(A655^($K$49)*$K$49))+A655)</f>
        <v>1241.3221531915622</v>
      </c>
      <c r="L655" s="33">
        <f>IF(K655&lt;K654,AE654*(MAX(Z$58:Z654)-J654/A654)/(J654/A654/D$10-1)/(1+1*(MAX(Z$58:Z654)-J654/A654)/(J654/A654/D$10-1))+B$3-B$4,AE654*(J655/A655/B$10)/(C$27+J655/A655/B$10))</f>
        <v>4.8480171822215694E-2</v>
      </c>
      <c r="M655" s="45">
        <f t="shared" si="282"/>
        <v>-3.8686074568596594E-2</v>
      </c>
      <c r="N655" s="46">
        <f t="shared" si="283"/>
        <v>1.4769540387038501E-2</v>
      </c>
      <c r="O655" s="37"/>
      <c r="P655" s="37">
        <f t="shared" si="284"/>
        <v>4.7469399972484951E-3</v>
      </c>
      <c r="Q655" s="47">
        <f t="shared" si="265"/>
        <v>-2.3916534181558091E-2</v>
      </c>
      <c r="R655" s="6">
        <f t="shared" si="285"/>
        <v>1.6442158027946738</v>
      </c>
      <c r="S655" s="6">
        <f t="shared" si="266"/>
        <v>1.6273779914484265</v>
      </c>
      <c r="T655" s="6">
        <f t="shared" si="286"/>
        <v>-1.8858765424574129E-2</v>
      </c>
      <c r="U655" s="48">
        <f t="shared" si="287"/>
        <v>0.53931093982619405</v>
      </c>
      <c r="V655" s="6">
        <f t="shared" si="288"/>
        <v>0.53379880519352374</v>
      </c>
      <c r="W655" s="6">
        <f t="shared" si="289"/>
        <v>0.52751255005199904</v>
      </c>
      <c r="X655" s="30">
        <f t="shared" si="267"/>
        <v>1085.3524002493546</v>
      </c>
      <c r="Y655">
        <f t="shared" si="268"/>
        <v>828.05165051358802</v>
      </c>
      <c r="Z655" s="49">
        <f t="shared" si="269"/>
        <v>1.2512413167701419</v>
      </c>
      <c r="AA655" s="46">
        <f t="shared" si="270"/>
        <v>1.6450963605773274</v>
      </c>
      <c r="AB655" s="46">
        <f t="shared" si="271"/>
        <v>-8.8055778265361262E-4</v>
      </c>
      <c r="AC655" s="51">
        <f>IF(R$58&gt;=AA$58,B$10,IF(K655&lt;K654,(Z655-D$10)*(1+1.25*(D$10-Z655)/MAX(Z$58:Z655)*B$10)+D$10,B$10))</f>
        <v>1.2501455414998572</v>
      </c>
      <c r="AD655" s="36">
        <f t="shared" si="272"/>
        <v>0.98825966571842117</v>
      </c>
      <c r="AE655" s="50">
        <f t="shared" si="273"/>
        <v>4.5335704755479406E-2</v>
      </c>
      <c r="AF655" s="46">
        <f t="shared" si="274"/>
        <v>0.52751255005199904</v>
      </c>
      <c r="AG655" s="50">
        <f t="shared" si="275"/>
        <v>1085.3524002493546</v>
      </c>
      <c r="AH655" s="6">
        <f t="shared" si="276"/>
        <v>-1.8858765424574129E-2</v>
      </c>
    </row>
    <row r="656" spans="1:34">
      <c r="A656" s="6">
        <f>IF(J655/A655&lt;=0.99*$B$10,IF(A655&gt;A654,IF(D$5&gt;0,$A655+($D$7-$D$3)/401,IF(J655/A655&gt;1.01*D$10,A655-($D$7-$D$3)/401,A655)),IF(D$5&lt;0,$A655+($D$7-$D$3)/401,IF(J655/A655&gt;1.01*D$10,A655-($D$7-$D$3)/401,A655))),IF(K655&gt;$B$6,IF(B$10&gt;D$10,IF(J655/A655&gt;1.01*D$10,A655-($D$7-$D$3)/401,A655),A655),IF(MAX(J$58:J655)&lt;0.99*$B$10*(A655^$K$49*(K655-A655))^(1/(1+$K$49))*($K$49^(1/(1+$K$49))),$A655+($D$7-$D$3)/401,IF(J655/A655&gt;1.01*$D$10,$A655-($D$7-$D$3)/401,A655))))</f>
        <v>660.91131546133931</v>
      </c>
      <c r="B656" s="6">
        <f t="shared" si="261"/>
        <v>1082.7339463840181</v>
      </c>
      <c r="C656" s="6">
        <f t="shared" si="277"/>
        <v>0.54158945945588555</v>
      </c>
      <c r="D656" s="6">
        <f t="shared" si="278"/>
        <v>14985.206118108768</v>
      </c>
      <c r="E656" s="33">
        <f t="shared" si="262"/>
        <v>1.7601620409989801E-2</v>
      </c>
      <c r="F656" s="6">
        <f t="shared" si="263"/>
        <v>100507.05098666264</v>
      </c>
      <c r="G656" s="6">
        <f t="shared" si="264"/>
        <v>5816406.0953864781</v>
      </c>
      <c r="H656" s="33">
        <f t="shared" si="279"/>
        <v>4.0996634127083926E-3</v>
      </c>
      <c r="I656" s="33">
        <f t="shared" si="280"/>
        <v>1.0680074098606458E-3</v>
      </c>
      <c r="J656" s="6">
        <f t="shared" si="281"/>
        <v>826.34522926350223</v>
      </c>
      <c r="K656" s="38">
        <f>IF(J656&lt;$B$10*(A655^$K$49*(MAX(K$58:K655)-A655))^(1/(1+$K$49))*($K$49^(1/(1+$K$49))),IF(J656/A656&gt;D$10,IF(MAX(J$58:J655)&lt;0.99*$B$10*(A655^$K$49*(K655-A655))^(1/(1+$K$49))*($K$49^(1/(1+$K$49))),MAX(K$58:K655),((J656/$B$10)^(1+$K$49)/(A656^($K$49)*$K$49))+A656),MAX(K$58:K655)),((J656/$B$10)^(1+$K$49)/(A656^($K$49)*$K$49))+A656)</f>
        <v>1238.825414038201</v>
      </c>
      <c r="L656" s="33">
        <f>IF(K656&lt;K655,AE655*(MAX(Z$58:Z655)-J655/A655)/(J655/A655/D$10-1)/(1+1*(MAX(Z$58:Z655)-J655/A655)/(J655/A655/D$10-1))+B$3-B$4,AE655*(J656/A656/B$10)/(C$27+J656/A656/B$10))</f>
        <v>4.4476765745119572E-2</v>
      </c>
      <c r="M656" s="45">
        <f t="shared" si="282"/>
        <v>-3.8775623177653554E-2</v>
      </c>
      <c r="N656" s="46">
        <f t="shared" si="283"/>
        <v>1.474860124007963E-2</v>
      </c>
      <c r="O656" s="37"/>
      <c r="P656" s="37">
        <f t="shared" si="284"/>
        <v>4.7390214582754969E-3</v>
      </c>
      <c r="Q656" s="47">
        <f t="shared" si="265"/>
        <v>-2.4027021937573924E-2</v>
      </c>
      <c r="R656" s="6">
        <f t="shared" si="285"/>
        <v>1.6444104882960449</v>
      </c>
      <c r="S656" s="6">
        <f t="shared" si="266"/>
        <v>1.6275675884721017</v>
      </c>
      <c r="T656" s="6">
        <f t="shared" si="286"/>
        <v>-1.897527002563882E-2</v>
      </c>
      <c r="U656" s="48">
        <f t="shared" si="287"/>
        <v>0.55969345124694048</v>
      </c>
      <c r="V656" s="6">
        <f t="shared" si="288"/>
        <v>0.55381690324832433</v>
      </c>
      <c r="W656" s="6">
        <f t="shared" si="289"/>
        <v>0.54749181323977802</v>
      </c>
      <c r="X656" s="30">
        <f t="shared" si="267"/>
        <v>1082.7339463840181</v>
      </c>
      <c r="Y656">
        <f t="shared" si="268"/>
        <v>826.34522926350223</v>
      </c>
      <c r="Z656" s="49">
        <f t="shared" si="269"/>
        <v>1.2503118193500504</v>
      </c>
      <c r="AA656" s="46">
        <f t="shared" si="270"/>
        <v>1.6451319674441964</v>
      </c>
      <c r="AB656" s="46">
        <f t="shared" si="271"/>
        <v>-7.2147914815157144E-4</v>
      </c>
      <c r="AC656" s="51">
        <f>IF(R$58&gt;=AA$58,B$10,IF(K656&lt;K655,(Z656-D$10)*(1+1.25*(D$10-Z656)/MAX(Z$58:Z656)*B$10)+D$10,B$10))</f>
        <v>1.2492840874945697</v>
      </c>
      <c r="AD656" s="36">
        <f t="shared" si="272"/>
        <v>0.98893842278446686</v>
      </c>
      <c r="AE656" s="50">
        <f t="shared" si="273"/>
        <v>3.9435567914515759E-2</v>
      </c>
      <c r="AF656" s="46">
        <f t="shared" si="274"/>
        <v>0.54749181323977802</v>
      </c>
      <c r="AG656" s="50">
        <f t="shared" si="275"/>
        <v>1082.7339463840181</v>
      </c>
      <c r="AH656" s="6">
        <f t="shared" si="276"/>
        <v>-1.897527002563882E-2</v>
      </c>
    </row>
    <row r="657" spans="1:34">
      <c r="A657" s="6">
        <f>IF(J656/A656&lt;=0.99*$B$10,IF(A656&gt;A655,IF(D$5&gt;0,$A656+($D$7-$D$3)/401,IF(J656/A656&gt;1.01*D$10,A656-($D$7-$D$3)/401,A656)),IF(D$5&lt;0,$A656+($D$7-$D$3)/401,IF(J656/A656&gt;1.01*D$10,A656-($D$7-$D$3)/401,A656))),IF(K656&gt;$B$6,IF(B$10&gt;D$10,IF(J656/A656&gt;1.01*D$10,A656-($D$7-$D$3)/401,A656),A656),IF(MAX(J$58:J656)&lt;0.99*$B$10*(A656^$K$49*(K656-A656))^(1/(1+$K$49))*($K$49^(1/(1+$K$49))),$A656+($D$7-$D$3)/401,IF(J656/A656&gt;1.01*$D$10,$A656-($D$7-$D$3)/401,A656))))</f>
        <v>660.03849750622715</v>
      </c>
      <c r="B657" s="6">
        <f t="shared" si="261"/>
        <v>1080.1154925186815</v>
      </c>
      <c r="C657" s="6">
        <f t="shared" si="277"/>
        <v>0.54116125247160562</v>
      </c>
      <c r="D657" s="6">
        <f t="shared" si="278"/>
        <v>14931.709294194312</v>
      </c>
      <c r="E657" s="33">
        <f t="shared" si="262"/>
        <v>1.7599709499443381E-2</v>
      </c>
      <c r="F657" s="6">
        <f t="shared" si="263"/>
        <v>100374.23086305862</v>
      </c>
      <c r="G657" s="6">
        <f t="shared" si="264"/>
        <v>5809734.274937599</v>
      </c>
      <c r="H657" s="33">
        <f t="shared" si="279"/>
        <v>4.0940025604577447E-3</v>
      </c>
      <c r="I657" s="33">
        <f t="shared" si="280"/>
        <v>1.0649415519501577E-3</v>
      </c>
      <c r="J657" s="6">
        <f t="shared" si="281"/>
        <v>824.6383625661507</v>
      </c>
      <c r="K657" s="38">
        <f>IF(J657&lt;$B$10*(A656^$K$49*(MAX(K$58:K656)-A656))^(1/(1+$K$49))*($K$49^(1/(1+$K$49))),IF(J657/A657&gt;D$10,IF(MAX(J$58:J656)&lt;0.99*$B$10*(A656^$K$49*(K656-A656))^(1/(1+$K$49))*($K$49^(1/(1+$K$49))),MAX(K$58:K656),((J657/$B$10)^(1+$K$49)/(A657^($K$49)*$K$49))+A657),MAX(K$58:K656)),((J657/$B$10)^(1+$K$49)/(A657^($K$49)*$K$49))+A657)</f>
        <v>1236.3286927639106</v>
      </c>
      <c r="L657" s="33">
        <f>IF(K657&lt;K656,AE656*(MAX(Z$58:Z656)-J656/A656)/(J656/A656/D$10-1)/(1+1*(MAX(Z$58:Z656)-J656/A656)/(J656/A656/D$10-1))+B$3-B$4,AE656*(J657/A657/B$10)/(C$27+J657/A657/B$10))</f>
        <v>4.0367301965917313E-2</v>
      </c>
      <c r="M657" s="45">
        <f t="shared" si="282"/>
        <v>-3.885706125969219E-2</v>
      </c>
      <c r="N657" s="46">
        <f t="shared" si="283"/>
        <v>1.4727620000017637E-2</v>
      </c>
      <c r="O657" s="37"/>
      <c r="P657" s="37">
        <f t="shared" si="284"/>
        <v>4.7310924549488556E-3</v>
      </c>
      <c r="Q657" s="47">
        <f t="shared" si="265"/>
        <v>-2.4129441259674554E-2</v>
      </c>
      <c r="R657" s="6">
        <f t="shared" si="285"/>
        <v>1.6445919462397434</v>
      </c>
      <c r="S657" s="6">
        <f t="shared" si="266"/>
        <v>1.6277443036656067</v>
      </c>
      <c r="T657" s="6">
        <f t="shared" si="286"/>
        <v>-1.9083846280632279E-2</v>
      </c>
      <c r="U657" s="48">
        <f t="shared" si="287"/>
        <v>0.58151978748611477</v>
      </c>
      <c r="V657" s="6">
        <f t="shared" si="288"/>
        <v>0.57525344542593049</v>
      </c>
      <c r="W657" s="6">
        <f t="shared" si="289"/>
        <v>0.56889216333238635</v>
      </c>
      <c r="X657" s="30">
        <f t="shared" si="267"/>
        <v>1080.1154925186815</v>
      </c>
      <c r="Y657">
        <f t="shared" si="268"/>
        <v>824.6383625661507</v>
      </c>
      <c r="Z657" s="49">
        <f t="shared" si="269"/>
        <v>1.2493791887621988</v>
      </c>
      <c r="AA657" s="46">
        <f t="shared" si="270"/>
        <v>1.6451676221377853</v>
      </c>
      <c r="AB657" s="46">
        <f t="shared" si="271"/>
        <v>-5.7567589804197183E-4</v>
      </c>
      <c r="AC657" s="51">
        <f>IF(R$58&gt;=AA$58,B$10,IF(K657&lt;K656,(Z657-D$10)*(1+1.25*(D$10-Z657)/MAX(Z$58:Z657)*B$10)+D$10,B$10))</f>
        <v>1.248417537773086</v>
      </c>
      <c r="AD657" s="36">
        <f t="shared" si="272"/>
        <v>0.98961990711534231</v>
      </c>
      <c r="AE657" s="50">
        <f t="shared" si="273"/>
        <v>3.3541218079870323E-2</v>
      </c>
      <c r="AF657" s="46">
        <f t="shared" si="274"/>
        <v>0.56889216333238635</v>
      </c>
      <c r="AG657" s="50">
        <f t="shared" si="275"/>
        <v>1080.1154925186815</v>
      </c>
      <c r="AH657" s="6">
        <f t="shared" si="276"/>
        <v>-1.9083846280632279E-2</v>
      </c>
    </row>
    <row r="658" spans="1:34">
      <c r="A658" s="6">
        <f>IF(J657/A657&lt;=0.99*$B$10,IF(A657&gt;A656,IF(D$5&gt;0,$A657+($D$7-$D$3)/401,IF(J657/A657&gt;1.01*D$10,A657-($D$7-$D$3)/401,A657)),IF(D$5&lt;0,$A657+($D$7-$D$3)/401,IF(J657/A657&gt;1.01*D$10,A657-($D$7-$D$3)/401,A657))),IF(K657&gt;$B$6,IF(B$10&gt;D$10,IF(J657/A657&gt;1.01*D$10,A657-($D$7-$D$3)/401,A657),A657),IF(MAX(J$58:J657)&lt;0.99*$B$10*(A657^$K$49*(K657-A657))^(1/(1+$K$49))*($K$49^(1/(1+$K$49))),$A657+($D$7-$D$3)/401,IF(J657/A657&gt;1.01*$D$10,$A657-($D$7-$D$3)/401,A657))))</f>
        <v>659.16567955111498</v>
      </c>
      <c r="B658" s="6">
        <f t="shared" si="261"/>
        <v>1077.497038653345</v>
      </c>
      <c r="C658" s="6">
        <f t="shared" si="277"/>
        <v>0.540731260370096</v>
      </c>
      <c r="D658" s="6">
        <f t="shared" si="278"/>
        <v>14878.23156217573</v>
      </c>
      <c r="E658" s="33">
        <f t="shared" si="262"/>
        <v>1.7597942125113095E-2</v>
      </c>
      <c r="F658" s="6">
        <f t="shared" si="263"/>
        <v>100241.41073945459</v>
      </c>
      <c r="G658" s="6">
        <f t="shared" si="264"/>
        <v>5803062.4544887235</v>
      </c>
      <c r="H658" s="33">
        <f t="shared" si="279"/>
        <v>4.0883327470899811E-3</v>
      </c>
      <c r="I658" s="33">
        <f t="shared" si="280"/>
        <v>1.0618732686467785E-3</v>
      </c>
      <c r="J658" s="6">
        <f t="shared" si="281"/>
        <v>822.93105309837165</v>
      </c>
      <c r="K658" s="38">
        <f>IF(J658&lt;$B$10*(A657^$K$49*(MAX(K$58:K657)-A657))^(1/(1+$K$49))*($K$49^(1/(1+$K$49))),IF(J658/A658&gt;D$10,IF(MAX(J$58:J657)&lt;0.99*$B$10*(A657^$K$49*(K657-A657))^(1/(1+$K$49))*($K$49^(1/(1+$K$49))),MAX(K$58:K657),((J658/$B$10)^(1+$K$49)/(A658^($K$49)*$K$49))+A658),MAX(K$58:K657)),((J658/$B$10)^(1+$K$49)/(A658^($K$49)*$K$49))+A658)</f>
        <v>1233.8319970493881</v>
      </c>
      <c r="L658" s="33">
        <f>IF(K658&lt;K657,AE657*(MAX(Z$58:Z657)-J657/A657)/(J657/A657/D$10-1)/(1+1*(MAX(Z$58:Z657)-J657/A657)/(J657/A657/D$10-1))+B$3-B$4,AE657*(J658/A658/B$10)/(C$27+J658/A658/B$10))</f>
        <v>3.6164884632892878E-2</v>
      </c>
      <c r="M658" s="45">
        <f t="shared" si="282"/>
        <v>-3.893016801169541E-2</v>
      </c>
      <c r="N658" s="46">
        <f t="shared" si="283"/>
        <v>1.4706596561714119E-2</v>
      </c>
      <c r="O658" s="37"/>
      <c r="P658" s="37">
        <f t="shared" si="284"/>
        <v>4.7231529595746754E-3</v>
      </c>
      <c r="Q658" s="47">
        <f t="shared" si="265"/>
        <v>-2.4223571449981291E-2</v>
      </c>
      <c r="R658" s="6">
        <f t="shared" si="285"/>
        <v>1.6447598092227693</v>
      </c>
      <c r="S658" s="6">
        <f t="shared" si="266"/>
        <v>1.6279077792287215</v>
      </c>
      <c r="T658" s="6">
        <f t="shared" si="286"/>
        <v>-1.9184277019506108E-2</v>
      </c>
      <c r="U658" s="48">
        <f t="shared" si="287"/>
        <v>0.60495123873590517</v>
      </c>
      <c r="V658" s="6">
        <f t="shared" si="288"/>
        <v>0.59826688591337995</v>
      </c>
      <c r="W658" s="6">
        <f t="shared" si="289"/>
        <v>0.59187212690687796</v>
      </c>
      <c r="X658" s="30">
        <f t="shared" si="267"/>
        <v>1077.497038653345</v>
      </c>
      <c r="Y658">
        <f t="shared" si="268"/>
        <v>822.93105309837165</v>
      </c>
      <c r="Z658" s="49">
        <f t="shared" si="269"/>
        <v>1.2484434166214162</v>
      </c>
      <c r="AA658" s="46">
        <f t="shared" si="270"/>
        <v>1.6452033247857072</v>
      </c>
      <c r="AB658" s="46">
        <f t="shared" si="271"/>
        <v>-4.4351556293786842E-4</v>
      </c>
      <c r="AC658" s="51">
        <f>IF(R$58&gt;=AA$58,B$10,IF(K658&lt;K657,(Z658-D$10)*(1+1.25*(D$10-Z658)/MAX(Z$58:Z658)*B$10)+D$10,B$10))</f>
        <v>1.2475458623863767</v>
      </c>
      <c r="AD658" s="36">
        <f t="shared" si="272"/>
        <v>0.99030412913500787</v>
      </c>
      <c r="AE658" s="50">
        <f t="shared" si="273"/>
        <v>2.7672412361425626E-2</v>
      </c>
      <c r="AF658" s="46">
        <f t="shared" si="274"/>
        <v>0.59187212690687796</v>
      </c>
      <c r="AG658" s="50">
        <f t="shared" si="275"/>
        <v>1077.497038653345</v>
      </c>
      <c r="AH658" s="6">
        <f t="shared" si="276"/>
        <v>-1.9184277019506108E-2</v>
      </c>
    </row>
    <row r="659" spans="1:34">
      <c r="A659" s="6">
        <f>IF(J658/A658&lt;=0.99*$B$10,IF(A658&gt;A657,IF(D$5&gt;0,$A658+($D$7-$D$3)/401,IF(J658/A658&gt;1.01*D$10,A658-($D$7-$D$3)/401,A658)),IF(D$5&lt;0,$A658+($D$7-$D$3)/401,IF(J658/A658&gt;1.01*D$10,A658-($D$7-$D$3)/401,A658))),IF(K658&gt;$B$6,IF(B$10&gt;D$10,IF(J658/A658&gt;1.01*D$10,A658-($D$7-$D$3)/401,A658),A658),IF(MAX(J$58:J658)&lt;0.99*$B$10*(A658^$K$49*(K658-A658))^(1/(1+$K$49))*($K$49^(1/(1+$K$49))),$A658+($D$7-$D$3)/401,IF(J658/A658&gt;1.01*$D$10,$A658-($D$7-$D$3)/401,A658))))</f>
        <v>658.29286159600281</v>
      </c>
      <c r="B659" s="6">
        <f t="shared" si="261"/>
        <v>1074.8785847880085</v>
      </c>
      <c r="C659" s="6">
        <f t="shared" si="277"/>
        <v>0.54029947073531115</v>
      </c>
      <c r="D659" s="6">
        <f t="shared" si="278"/>
        <v>14824.773192886038</v>
      </c>
      <c r="E659" s="33">
        <f t="shared" si="262"/>
        <v>1.7596321544402622E-2</v>
      </c>
      <c r="F659" s="6">
        <f t="shared" si="263"/>
        <v>100108.59061585057</v>
      </c>
      <c r="G659" s="6">
        <f t="shared" si="264"/>
        <v>5796390.6340398453</v>
      </c>
      <c r="H659" s="33">
        <f t="shared" si="279"/>
        <v>4.0826539581214124E-3</v>
      </c>
      <c r="I659" s="33">
        <f t="shared" si="280"/>
        <v>1.0588025699304286E-3</v>
      </c>
      <c r="J659" s="6">
        <f t="shared" si="281"/>
        <v>821.22330364586867</v>
      </c>
      <c r="K659" s="38">
        <f>IF(J659&lt;$B$10*(A658^$K$49*(MAX(K$58:K658)-A658))^(1/(1+$K$49))*($K$49^(1/(1+$K$49))),IF(J659/A659&gt;D$10,IF(MAX(J$58:J658)&lt;0.99*$B$10*(A658^$K$49*(K658-A658))^(1/(1+$K$49))*($K$49^(1/(1+$K$49))),MAX(K$58:K658),((J659/$B$10)^(1+$K$49)/(A659^($K$49)*$K$49))+A659),MAX(K$58:K658)),((J659/$B$10)^(1+$K$49)/(A659^($K$49)*$K$49))+A659)</f>
        <v>1231.335334737933</v>
      </c>
      <c r="L659" s="33">
        <f>IF(K659&lt;K658,AE658*(MAX(Z$58:Z658)-J658/A658)/(J658/A658/D$10-1)/(1+1*(MAX(Z$58:Z658)-J658/A658)/(J658/A658/D$10-1))+B$3-B$4,AE658*(J659/A659/B$10)/(C$27+J659/A659/B$10))</f>
        <v>3.1885010676669719E-2</v>
      </c>
      <c r="M659" s="45">
        <f t="shared" si="282"/>
        <v>-3.8994752758889077E-2</v>
      </c>
      <c r="N659" s="46">
        <f t="shared" si="283"/>
        <v>1.468553082089862E-2</v>
      </c>
      <c r="O659" s="37"/>
      <c r="P659" s="37">
        <f t="shared" si="284"/>
        <v>4.7152029443489766E-3</v>
      </c>
      <c r="Q659" s="47">
        <f t="shared" si="265"/>
        <v>-2.4309221937990455E-2</v>
      </c>
      <c r="R659" s="6">
        <f t="shared" si="285"/>
        <v>1.644913759568613</v>
      </c>
      <c r="S659" s="6">
        <f t="shared" si="266"/>
        <v>1.6280577057880192</v>
      </c>
      <c r="T659" s="6">
        <f t="shared" si="286"/>
        <v>-1.9276374717674686E-2</v>
      </c>
      <c r="U659" s="48">
        <f t="shared" si="287"/>
        <v>0.6301741260225735</v>
      </c>
      <c r="V659" s="6">
        <f t="shared" si="288"/>
        <v>0.62304026939740187</v>
      </c>
      <c r="W659" s="6">
        <f t="shared" si="289"/>
        <v>0.61661481115817696</v>
      </c>
      <c r="X659" s="30">
        <f t="shared" si="267"/>
        <v>1074.8785847880085</v>
      </c>
      <c r="Y659">
        <f t="shared" si="268"/>
        <v>821.22330364586867</v>
      </c>
      <c r="Z659" s="49">
        <f t="shared" si="269"/>
        <v>1.2475044946634359</v>
      </c>
      <c r="AA659" s="46">
        <f t="shared" si="270"/>
        <v>1.6452390755160846</v>
      </c>
      <c r="AB659" s="46">
        <f t="shared" si="271"/>
        <v>-3.2531594747164938E-4</v>
      </c>
      <c r="AC659" s="51">
        <f>IF(R$58&gt;=AA$58,B$10,IF(K659&lt;K658,(Z659-D$10)*(1+1.25*(D$10-Z659)/MAX(Z$58:Z659)*B$10)+D$10,B$10))</f>
        <v>1.2466690313446316</v>
      </c>
      <c r="AD659" s="36">
        <f t="shared" si="272"/>
        <v>0.9909910992050448</v>
      </c>
      <c r="AE659" s="50">
        <f t="shared" si="273"/>
        <v>2.1851629714865421E-2</v>
      </c>
      <c r="AF659" s="46">
        <f t="shared" si="274"/>
        <v>0.61661481115817696</v>
      </c>
      <c r="AG659" s="50">
        <f t="shared" si="275"/>
        <v>1074.8785847880085</v>
      </c>
      <c r="AH659" s="6">
        <f t="shared" si="276"/>
        <v>-1.9276374717674686E-2</v>
      </c>
    </row>
    <row r="660" spans="1:34">
      <c r="A660" s="6">
        <f>IF(J659/A659&lt;=0.99*$B$10,IF(A659&gt;A658,IF(D$5&gt;0,$A659+($D$7-$D$3)/401,IF(J659/A659&gt;1.01*D$10,A659-($D$7-$D$3)/401,A659)),IF(D$5&lt;0,$A659+($D$7-$D$3)/401,IF(J659/A659&gt;1.01*D$10,A659-($D$7-$D$3)/401,A659))),IF(K659&gt;$B$6,IF(B$10&gt;D$10,IF(J659/A659&gt;1.01*D$10,A659-($D$7-$D$3)/401,A659),A659),IF(MAX(J$58:J659)&lt;0.99*$B$10*(A659^$K$49*(K659-A659))^(1/(1+$K$49))*($K$49^(1/(1+$K$49))),$A659+($D$7-$D$3)/401,IF(J659/A659&gt;1.01*$D$10,$A659-($D$7-$D$3)/401,A659))))</f>
        <v>657.42004364089064</v>
      </c>
      <c r="B660" s="6">
        <f t="shared" si="261"/>
        <v>1072.260130922672</v>
      </c>
      <c r="C660" s="6">
        <f t="shared" si="277"/>
        <v>0.53986587103787542</v>
      </c>
      <c r="D660" s="6">
        <f t="shared" si="278"/>
        <v>14771.33446125195</v>
      </c>
      <c r="E660" s="33">
        <f t="shared" si="262"/>
        <v>1.7594850393319171E-2</v>
      </c>
      <c r="F660" s="6">
        <f t="shared" si="263"/>
        <v>99975.770492246549</v>
      </c>
      <c r="G660" s="6">
        <f t="shared" si="264"/>
        <v>5789718.813590968</v>
      </c>
      <c r="H660" s="33">
        <f t="shared" si="279"/>
        <v>4.0769661793135965E-3</v>
      </c>
      <c r="I660" s="33">
        <f t="shared" si="280"/>
        <v>1.055729466050906E-3</v>
      </c>
      <c r="J660" s="6">
        <f t="shared" si="281"/>
        <v>819.51511708531325</v>
      </c>
      <c r="K660" s="38">
        <f>IF(J660&lt;$B$10*(A659^$K$49*(MAX(K$58:K659)-A659))^(1/(1+$K$49))*($K$49^(1/(1+$K$49))),IF(J660/A660&gt;D$10,IF(MAX(J$58:J659)&lt;0.99*$B$10*(A659^$K$49*(K659-A659))^(1/(1+$K$49))*($K$49^(1/(1+$K$49))),MAX(K$58:K659),((J660/$B$10)^(1+$K$49)/(A660^($K$49)*$K$49))+A660),MAX(K$58:K659)),((J660/$B$10)^(1+$K$49)/(A660^($K$49)*$K$49))+A660)</f>
        <v>1228.8387138099667</v>
      </c>
      <c r="L660" s="33">
        <f>IF(K660&lt;K659,AE659*(MAX(Z$58:Z659)-J659/A659)/(J659/A659/D$10-1)/(1+1*(MAX(Z$58:Z659)-J659/A659)/(J659/A659/D$10-1))+B$3-B$4,AE659*(J660/A660/B$10)/(C$27+J660/A660/B$10))</f>
        <v>2.7545966089843686E-2</v>
      </c>
      <c r="M660" s="45">
        <f t="shared" si="282"/>
        <v>-3.9050660864627808E-2</v>
      </c>
      <c r="N660" s="46">
        <f t="shared" si="283"/>
        <v>1.4664422673963916E-2</v>
      </c>
      <c r="O660" s="37"/>
      <c r="P660" s="37">
        <f t="shared" si="284"/>
        <v>4.7072423813571129E-3</v>
      </c>
      <c r="Q660" s="47">
        <f t="shared" si="265"/>
        <v>-2.4386238190663892E-2</v>
      </c>
      <c r="R660" s="6">
        <f t="shared" si="285"/>
        <v>1.6450535391019452</v>
      </c>
      <c r="S660" s="6">
        <f t="shared" si="266"/>
        <v>1.6281938319160765</v>
      </c>
      <c r="T660" s="6">
        <f t="shared" si="286"/>
        <v>-1.9359987311732805E-2</v>
      </c>
      <c r="U660" s="48">
        <f t="shared" si="287"/>
        <v>0.65740485922550795</v>
      </c>
      <c r="V660" s="6">
        <f t="shared" si="288"/>
        <v>0.64978620009286059</v>
      </c>
      <c r="W660" s="6">
        <f t="shared" si="289"/>
        <v>0.64333287098894965</v>
      </c>
      <c r="X660" s="30">
        <f t="shared" si="267"/>
        <v>1072.260130922672</v>
      </c>
      <c r="Y660">
        <f t="shared" si="268"/>
        <v>819.51511708531325</v>
      </c>
      <c r="Z660" s="49">
        <f t="shared" si="269"/>
        <v>1.2465624147184742</v>
      </c>
      <c r="AA660" s="46">
        <f t="shared" si="270"/>
        <v>1.6452748744575529</v>
      </c>
      <c r="AB660" s="46">
        <f t="shared" si="271"/>
        <v>-2.2133535560775464E-4</v>
      </c>
      <c r="AC660" s="51">
        <f>IF(R$58&gt;=AA$58,B$10,IF(K660&lt;K659,(Z660-D$10)*(1+1.25*(D$10-Z660)/MAX(Z$58:Z660)*B$10)+D$10,B$10))</f>
        <v>1.2457870145932635</v>
      </c>
      <c r="AD660" s="36">
        <f t="shared" si="272"/>
        <v>0.99168082764374743</v>
      </c>
      <c r="AE660" s="50">
        <f t="shared" si="273"/>
        <v>1.968E-2</v>
      </c>
      <c r="AF660" s="46">
        <f t="shared" si="274"/>
        <v>0.64333287098894965</v>
      </c>
      <c r="AG660" s="50">
        <f t="shared" si="275"/>
        <v>1072.260130922672</v>
      </c>
      <c r="AH660" s="6">
        <f t="shared" si="276"/>
        <v>-1.9359987311732805E-2</v>
      </c>
    </row>
    <row r="661" spans="1:34">
      <c r="A661" s="6">
        <f>IF(J660/A660&lt;=0.99*$B$10,IF(A660&gt;A659,IF(D$5&gt;0,$A660+($D$7-$D$3)/401,IF(J660/A660&gt;1.01*D$10,A660-($D$7-$D$3)/401,A660)),IF(D$5&lt;0,$A660+($D$7-$D$3)/401,IF(J660/A660&gt;1.01*D$10,A660-($D$7-$D$3)/401,A660))),IF(K660&gt;$B$6,IF(B$10&gt;D$10,IF(J660/A660&gt;1.01*D$10,A660-($D$7-$D$3)/401,A660),A660),IF(MAX(J$58:J660)&lt;0.99*$B$10*(A660^$K$49*(K660-A660))^(1/(1+$K$49))*($K$49^(1/(1+$K$49))),$A660+($D$7-$D$3)/401,IF(J660/A660&gt;1.01*$D$10,$A660-($D$7-$D$3)/401,A660))))</f>
        <v>656.54722568577847</v>
      </c>
      <c r="B661" s="6">
        <f t="shared" si="261"/>
        <v>1069.6416770573355</v>
      </c>
      <c r="C661" s="6">
        <f t="shared" si="277"/>
        <v>0.53943044863386891</v>
      </c>
      <c r="D661" s="6">
        <f t="shared" si="278"/>
        <v>14717.915645631865</v>
      </c>
      <c r="E661" s="33">
        <f t="shared" si="262"/>
        <v>1.7593430766425305E-2</v>
      </c>
      <c r="F661" s="6">
        <f t="shared" si="263"/>
        <v>99842.950368642516</v>
      </c>
      <c r="G661" s="6">
        <f t="shared" si="264"/>
        <v>5783046.9931420907</v>
      </c>
      <c r="H661" s="33">
        <f t="shared" si="279"/>
        <v>4.0712693966035197E-3</v>
      </c>
      <c r="I661" s="33">
        <f t="shared" si="280"/>
        <v>1.052653967491017E-3</v>
      </c>
      <c r="J661" s="6">
        <f t="shared" si="281"/>
        <v>817.8064963630128</v>
      </c>
      <c r="K661" s="38">
        <f>IF(J661&lt;$B$10*(A660^$K$49*(MAX(K$58:K660)-A660))^(1/(1+$K$49))*($K$49^(1/(1+$K$49))),IF(J661/A661&gt;D$10,IF(MAX(J$58:J660)&lt;0.99*$B$10*(A660^$K$49*(K660-A660))^(1/(1+$K$49))*($K$49^(1/(1+$K$49))),MAX(K$58:K660),((J661/$B$10)^(1+$K$49)/(A661^($K$49)*$K$49))+A661),MAX(K$58:K660)),((J661/$B$10)^(1+$K$49)/(A661^($K$49)*$K$49))+A661)</f>
        <v>1226.3421423528725</v>
      </c>
      <c r="L661" s="33">
        <f>IF(K661&lt;K660,AE660*(MAX(Z$58:Z660)-J660/A660)/(J660/A660/D$10-1)/(1+1*(MAX(Z$58:Z660)-J660/A660)/(J660/A660/D$10-1))+B$3-B$4,AE660*(J661/A661/B$10)/(C$27+J661/A661/B$10))</f>
        <v>2.6004296601854895E-2</v>
      </c>
      <c r="M661" s="45">
        <f t="shared" si="282"/>
        <v>-3.910354624331186E-2</v>
      </c>
      <c r="N661" s="46">
        <f t="shared" si="283"/>
        <v>1.4643272017719098E-2</v>
      </c>
      <c r="O661" s="37"/>
      <c r="P661" s="37">
        <f t="shared" si="284"/>
        <v>4.6992712425731817E-3</v>
      </c>
      <c r="Q661" s="47">
        <f t="shared" si="265"/>
        <v>-2.4460274225592764E-2</v>
      </c>
      <c r="R661" s="6">
        <f t="shared" si="285"/>
        <v>1.6451884452932932</v>
      </c>
      <c r="S661" s="6">
        <f t="shared" si="266"/>
        <v>1.6283252120762568</v>
      </c>
      <c r="T661" s="6">
        <f t="shared" si="286"/>
        <v>-1.9440678048673946E-2</v>
      </c>
      <c r="U661" s="48">
        <f t="shared" si="287"/>
        <v>0.68689627404291131</v>
      </c>
      <c r="V661" s="6">
        <f t="shared" si="288"/>
        <v>0.67875306721705675</v>
      </c>
      <c r="W661" s="6">
        <f t="shared" si="289"/>
        <v>0.67227284120083208</v>
      </c>
      <c r="X661" s="30">
        <f t="shared" si="267"/>
        <v>1069.6416770573355</v>
      </c>
      <c r="Y661">
        <f t="shared" si="268"/>
        <v>817.8064963630128</v>
      </c>
      <c r="Z661" s="49">
        <f t="shared" si="269"/>
        <v>1.2456171686793671</v>
      </c>
      <c r="AA661" s="46">
        <f t="shared" si="270"/>
        <v>1.6453107217392631</v>
      </c>
      <c r="AB661" s="46">
        <f t="shared" si="271"/>
        <v>-1.2227644596984888E-4</v>
      </c>
      <c r="AC661" s="51">
        <f>IF(R$58&gt;=AA$58,B$10,IF(K661&lt;K660,(Z661-D$10)*(1+1.25*(D$10-Z661)/MAX(Z$58:Z661)*B$10)+D$10,B$10))</f>
        <v>1.2448997819834307</v>
      </c>
      <c r="AD661" s="36">
        <f t="shared" si="272"/>
        <v>0.99237332474927598</v>
      </c>
      <c r="AE661" s="50">
        <f t="shared" si="273"/>
        <v>1.968E-2</v>
      </c>
      <c r="AF661" s="46">
        <f t="shared" si="274"/>
        <v>0.67227284120083208</v>
      </c>
      <c r="AG661" s="50">
        <f t="shared" si="275"/>
        <v>1069.6416770573355</v>
      </c>
      <c r="AH661" s="6">
        <f t="shared" si="276"/>
        <v>-1.9440678048673946E-2</v>
      </c>
    </row>
    <row r="662" spans="1:34">
      <c r="A662" s="6">
        <f>IF(J661/A661&lt;=0.99*$B$10,IF(A661&gt;A660,IF(D$5&gt;0,$A661+($D$7-$D$3)/401,IF(J661/A661&gt;1.01*D$10,A661-($D$7-$D$3)/401,A661)),IF(D$5&lt;0,$A661+($D$7-$D$3)/401,IF(J661/A661&gt;1.01*D$10,A661-($D$7-$D$3)/401,A661))),IF(K661&gt;$B$6,IF(B$10&gt;D$10,IF(J661/A661&gt;1.01*D$10,A661-($D$7-$D$3)/401,A661),A661),IF(MAX(J$58:J661)&lt;0.99*$B$10*(A661^$K$49*(K661-A661))^(1/(1+$K$49))*($K$49^(1/(1+$K$49))),$A661+($D$7-$D$3)/401,IF(J661/A661&gt;1.01*$D$10,$A661-($D$7-$D$3)/401,A661))))</f>
        <v>655.6744077306663</v>
      </c>
      <c r="B662" s="6">
        <f t="shared" si="261"/>
        <v>1067.023223191999</v>
      </c>
      <c r="C662" s="6">
        <f t="shared" si="277"/>
        <v>0.53899319076359853</v>
      </c>
      <c r="D662" s="6">
        <f t="shared" si="278"/>
        <v>14664.516921828683</v>
      </c>
      <c r="E662" s="33">
        <f t="shared" si="262"/>
        <v>1.7592002760581003E-2</v>
      </c>
      <c r="F662" s="6">
        <f t="shared" si="263"/>
        <v>99710.130245038497</v>
      </c>
      <c r="G662" s="6">
        <f t="shared" si="264"/>
        <v>5776375.1726932134</v>
      </c>
      <c r="H662" s="33">
        <f t="shared" si="279"/>
        <v>4.0655635847787787E-3</v>
      </c>
      <c r="I662" s="33">
        <f t="shared" si="280"/>
        <v>1.0495760788585766E-3</v>
      </c>
      <c r="J662" s="6">
        <f t="shared" si="281"/>
        <v>816.09744110252154</v>
      </c>
      <c r="K662" s="38">
        <f>IF(J662&lt;$B$10*(A661^$K$49*(MAX(K$58:K661)-A661))^(1/(1+$K$49))*($K$49^(1/(1+$K$49))),IF(J662/A662&gt;D$10,IF(MAX(J$58:J661)&lt;0.99*$B$10*(A661^$K$49*(K661-A661))^(1/(1+$K$49))*($K$49^(1/(1+$K$49))),MAX(K$58:K661),((J662/$B$10)^(1+$K$49)/(A662^($K$49)*$K$49))+A662),MAX(K$58:K661)),((J662/$B$10)^(1+$K$49)/(A662^($K$49)*$K$49))+A662)</f>
        <v>1223.8456238370732</v>
      </c>
      <c r="L662" s="33">
        <f>IF(K662&lt;K661,AE661*(MAX(Z$58:Z661)-J661/A661)/(J661/A661/D$10-1)/(1+1*(MAX(Z$58:Z661)-J661/A661)/(J661/A661/D$10-1))+B$3-B$4,AE661*(J662/A662/B$10)/(C$27+J662/A662/B$10))</f>
        <v>2.6166581731551362E-2</v>
      </c>
      <c r="M662" s="45">
        <f t="shared" si="282"/>
        <v>-3.915686897774831E-2</v>
      </c>
      <c r="N662" s="46">
        <f t="shared" si="283"/>
        <v>1.4622078709253038E-2</v>
      </c>
      <c r="O662" s="37"/>
      <c r="P662" s="37">
        <f t="shared" si="284"/>
        <v>4.691289499859432E-3</v>
      </c>
      <c r="Q662" s="47">
        <f t="shared" si="265"/>
        <v>-2.4534790268495272E-2</v>
      </c>
      <c r="R662" s="6">
        <f t="shared" si="285"/>
        <v>1.6453241696969514</v>
      </c>
      <c r="S662" s="6">
        <f t="shared" si="266"/>
        <v>1.6284573890632046</v>
      </c>
      <c r="T662" s="6">
        <f t="shared" si="286"/>
        <v>-1.9521851628722643E-2</v>
      </c>
      <c r="U662" s="48">
        <f t="shared" si="287"/>
        <v>0.71894571653785833</v>
      </c>
      <c r="V662" s="6">
        <f t="shared" si="288"/>
        <v>0.71023299048672639</v>
      </c>
      <c r="W662" s="6">
        <f t="shared" si="289"/>
        <v>0.7037257066104855</v>
      </c>
      <c r="X662" s="30">
        <f t="shared" si="267"/>
        <v>1067.023223191999</v>
      </c>
      <c r="Y662">
        <f t="shared" si="268"/>
        <v>816.09744110252154</v>
      </c>
      <c r="Z662" s="49">
        <f t="shared" si="269"/>
        <v>1.2446687433280952</v>
      </c>
      <c r="AA662" s="46">
        <f t="shared" si="270"/>
        <v>1.6453466174908848</v>
      </c>
      <c r="AB662" s="46">
        <f t="shared" si="271"/>
        <v>-2.2447793933455529E-5</v>
      </c>
      <c r="AC662" s="51">
        <f>IF(R$58&gt;=AA$58,B$10,IF(K662&lt;K661,(Z662-D$10)*(1+1.25*(D$10-Z662)/MAX(Z$58:Z662)*B$10)+D$10,B$10))</f>
        <v>1.2440072983976194</v>
      </c>
      <c r="AD662" s="36">
        <f t="shared" si="272"/>
        <v>0.99306860459346424</v>
      </c>
      <c r="AE662" s="50">
        <f t="shared" si="273"/>
        <v>1.968E-2</v>
      </c>
      <c r="AF662" s="46">
        <f t="shared" si="274"/>
        <v>0.7037257066104855</v>
      </c>
      <c r="AG662" s="50">
        <f t="shared" si="275"/>
        <v>1067.023223191999</v>
      </c>
      <c r="AH662" s="6">
        <f t="shared" si="276"/>
        <v>-1.9521851628722643E-2</v>
      </c>
    </row>
    <row r="663" spans="1:34">
      <c r="A663" s="6">
        <f>IF(J662/A662&lt;=0.99*$B$10,IF(A662&gt;A661,IF(D$5&gt;0,$A662+($D$7-$D$3)/401,IF(J662/A662&gt;1.01*D$10,A662-($D$7-$D$3)/401,A662)),IF(D$5&lt;0,$A662+($D$7-$D$3)/401,IF(J662/A662&gt;1.01*D$10,A662-($D$7-$D$3)/401,A662))),IF(K662&gt;$B$6,IF(B$10&gt;D$10,IF(J662/A662&gt;1.01*D$10,A662-($D$7-$D$3)/401,A662),A662),IF(MAX(J$58:J662)&lt;0.99*$B$10*(A662^$K$49*(K662-A662))^(1/(1+$K$49))*($K$49^(1/(1+$K$49))),$A662+($D$7-$D$3)/401,IF(J662/A662&gt;1.01*$D$10,$A662-($D$7-$D$3)/401,A662))))</f>
        <v>654.80158977555413</v>
      </c>
      <c r="B663" s="6">
        <f t="shared" si="261"/>
        <v>1064.4047693266625</v>
      </c>
      <c r="C663" s="6">
        <f t="shared" si="277"/>
        <v>0.53855408455035525</v>
      </c>
      <c r="D663" s="6">
        <f t="shared" si="278"/>
        <v>14611.138403444294</v>
      </c>
      <c r="E663" s="33">
        <f t="shared" si="262"/>
        <v>1.759056634487258E-2</v>
      </c>
      <c r="F663" s="6">
        <f t="shared" si="263"/>
        <v>99577.310121434464</v>
      </c>
      <c r="G663" s="6">
        <f t="shared" si="264"/>
        <v>5769703.3522443362</v>
      </c>
      <c r="H663" s="33">
        <f t="shared" si="279"/>
        <v>4.0598487117091625E-3</v>
      </c>
      <c r="I663" s="33">
        <f t="shared" si="280"/>
        <v>1.0464958011879753E-3</v>
      </c>
      <c r="J663" s="6">
        <f t="shared" si="281"/>
        <v>814.38794888820564</v>
      </c>
      <c r="K663" s="38">
        <f>IF(J663&lt;$B$10*(A662^$K$49*(MAX(K$58:K662)-A662))^(1/(1+$K$49))*($K$49^(1/(1+$K$49))),IF(J663/A663&gt;D$10,IF(MAX(J$58:J662)&lt;0.99*$B$10*(A662^$K$49*(K662-A662))^(1/(1+$K$49))*($K$49^(1/(1+$K$49))),MAX(K$58:K662),((J663/$B$10)^(1+$K$49)/(A663^($K$49)*$K$49))+A663),MAX(K$58:K662)),((J663/$B$10)^(1+$K$49)/(A663^($K$49)*$K$49))+A663)</f>
        <v>1221.349158919644</v>
      </c>
      <c r="L663" s="33">
        <f>IF(K663&lt;K662,AE662*(MAX(Z$58:Z662)-J662/A662)/(J662/A662/D$10-1)/(1+1*(MAX(Z$58:Z662)-J662/A662)/(J662/A662/D$10-1))+B$3-B$4,AE662*(J663/A663/B$10)/(C$27+J663/A663/B$10))</f>
        <v>2.6328843324220551E-2</v>
      </c>
      <c r="M663" s="45">
        <f t="shared" si="282"/>
        <v>-3.9210630775490495E-2</v>
      </c>
      <c r="N663" s="46">
        <f t="shared" si="283"/>
        <v>1.4600842580888661E-2</v>
      </c>
      <c r="O663" s="37"/>
      <c r="P663" s="37">
        <f t="shared" si="284"/>
        <v>4.6832971249656701E-3</v>
      </c>
      <c r="Q663" s="47">
        <f t="shared" si="265"/>
        <v>-2.4609788194601835E-2</v>
      </c>
      <c r="R663" s="6">
        <f t="shared" si="285"/>
        <v>1.6454607156450376</v>
      </c>
      <c r="S663" s="6">
        <f t="shared" si="266"/>
        <v>1.6285903661219465</v>
      </c>
      <c r="T663" s="6">
        <f t="shared" si="286"/>
        <v>-1.9603509926713746E-2</v>
      </c>
      <c r="U663" s="48">
        <f t="shared" si="287"/>
        <v>0.75390527933329898</v>
      </c>
      <c r="V663" s="6">
        <f t="shared" si="288"/>
        <v>0.74457187603170072</v>
      </c>
      <c r="W663" s="6">
        <f t="shared" si="289"/>
        <v>0.73803737272279613</v>
      </c>
      <c r="X663" s="30">
        <f t="shared" si="267"/>
        <v>1064.4047693266625</v>
      </c>
      <c r="Y663">
        <f t="shared" si="268"/>
        <v>814.38794888820564</v>
      </c>
      <c r="Z663" s="49">
        <f t="shared" si="269"/>
        <v>1.2437171222619554</v>
      </c>
      <c r="AA663" s="46">
        <f t="shared" si="270"/>
        <v>1.6453825618426074</v>
      </c>
      <c r="AB663" s="46">
        <f t="shared" si="271"/>
        <v>7.8153802430147579E-5</v>
      </c>
      <c r="AC663" s="51">
        <f>IF(R$58&gt;=AA$58,B$10,IF(K663&lt;K662,(Z663-D$10)*(1+1.25*(D$10-Z663)/MAX(Z$58:Z663)*B$10)+D$10,B$10))</f>
        <v>1.243109525507101</v>
      </c>
      <c r="AD663" s="36">
        <f t="shared" si="272"/>
        <v>0.99376668362064358</v>
      </c>
      <c r="AE663" s="50">
        <f t="shared" si="273"/>
        <v>-1.968E-2</v>
      </c>
      <c r="AF663" s="46">
        <f t="shared" si="274"/>
        <v>0.73803737272279613</v>
      </c>
      <c r="AG663" s="50">
        <f t="shared" si="275"/>
        <v>1064.4047693266625</v>
      </c>
      <c r="AH663" s="6">
        <f t="shared" si="276"/>
        <v>-1.9603509926713746E-2</v>
      </c>
    </row>
    <row r="664" spans="1:34">
      <c r="A664" s="6">
        <f>IF(J663/A663&lt;=0.99*$B$10,IF(A663&gt;A662,IF(D$5&gt;0,$A663+($D$7-$D$3)/401,IF(J663/A663&gt;1.01*D$10,A663-($D$7-$D$3)/401,A663)),IF(D$5&lt;0,$A663+($D$7-$D$3)/401,IF(J663/A663&gt;1.01*D$10,A663-($D$7-$D$3)/401,A663))),IF(K663&gt;$B$6,IF(B$10&gt;D$10,IF(J663/A663&gt;1.01*D$10,A663-($D$7-$D$3)/401,A663),A663),IF(MAX(J$58:J663)&lt;0.99*$B$10*(A663^$K$49*(K663-A663))^(1/(1+$K$49))*($K$49^(1/(1+$K$49))),$A663+($D$7-$D$3)/401,IF(J663/A663&gt;1.01*$D$10,$A663-($D$7-$D$3)/401,A663))))</f>
        <v>653.92877182044197</v>
      </c>
      <c r="B664" s="6">
        <f t="shared" si="261"/>
        <v>1061.786315461326</v>
      </c>
      <c r="C664" s="6">
        <f t="shared" si="277"/>
        <v>0.53811311699915709</v>
      </c>
      <c r="D664" s="6">
        <f t="shared" si="278"/>
        <v>14557.780205100551</v>
      </c>
      <c r="E664" s="33">
        <f t="shared" si="262"/>
        <v>1.7590261070432368E-2</v>
      </c>
      <c r="F664" s="6">
        <f t="shared" si="263"/>
        <v>99444.489997830446</v>
      </c>
      <c r="G664" s="6">
        <f t="shared" si="264"/>
        <v>5763031.531795457</v>
      </c>
      <c r="H664" s="33">
        <f t="shared" si="279"/>
        <v>4.0541247450727735E-3</v>
      </c>
      <c r="I664" s="33">
        <f t="shared" si="280"/>
        <v>1.043413135576118E-3</v>
      </c>
      <c r="J664" s="6">
        <f t="shared" si="281"/>
        <v>812.67801728557629</v>
      </c>
      <c r="K664" s="38">
        <f>IF(J664&lt;$B$10*(A663^$K$49*(MAX(K$58:K663)-A663))^(1/(1+$K$49))*($K$49^(1/(1+$K$49))),IF(J664/A664&gt;D$10,IF(MAX(J$58:J663)&lt;0.99*$B$10*(A663^$K$49*(K663-A663))^(1/(1+$K$49))*($K$49^(1/(1+$K$49))),MAX(K$58:K663),((J664/$B$10)^(1+$K$49)/(A664^($K$49)*$K$49))+A664),MAX(K$58:K663)),((J664/$B$10)^(1+$K$49)/(A664^($K$49)*$K$49))+A664)</f>
        <v>1218.8527482641889</v>
      </c>
      <c r="L664" s="33">
        <f>IF(K664&lt;K663,AE663*(MAX(Z$58:Z663)-J663/A663)/(J663/A663/D$10-1)/(1+1*(MAX(Z$58:Z663)-J663/A663)/(J663/A663/D$10-1))+B$3-B$4,AE663*(J664/A664/B$10)/(C$27+J664/A664/B$10))</f>
        <v>-5.6910814420586629E-3</v>
      </c>
      <c r="M664" s="45">
        <f t="shared" si="282"/>
        <v>-3.9198986430560516E-2</v>
      </c>
      <c r="N664" s="46">
        <f t="shared" si="283"/>
        <v>1.4579563463992392E-2</v>
      </c>
      <c r="O664" s="37"/>
      <c r="P664" s="37">
        <f t="shared" si="284"/>
        <v>4.6752940895286579E-3</v>
      </c>
      <c r="Q664" s="47">
        <f t="shared" si="265"/>
        <v>-2.4619422966568126E-2</v>
      </c>
      <c r="R664" s="6">
        <f t="shared" si="285"/>
        <v>1.6454897379642299</v>
      </c>
      <c r="S664" s="6">
        <f t="shared" si="266"/>
        <v>1.6286186298873542</v>
      </c>
      <c r="T664" s="6">
        <f t="shared" si="286"/>
        <v>-1.9620864668578611E-2</v>
      </c>
      <c r="U664" s="48">
        <f t="shared" si="287"/>
        <v>0.79219497689471707</v>
      </c>
      <c r="V664" s="6">
        <f t="shared" si="288"/>
        <v>0.78218235862318419</v>
      </c>
      <c r="W664" s="6">
        <f t="shared" si="289"/>
        <v>0.77564207040032462</v>
      </c>
      <c r="X664" s="30">
        <f t="shared" si="267"/>
        <v>1061.786315461326</v>
      </c>
      <c r="Y664">
        <f t="shared" si="268"/>
        <v>812.67801728557629</v>
      </c>
      <c r="Z664" s="49">
        <f t="shared" si="269"/>
        <v>1.2427622889618386</v>
      </c>
      <c r="AA664" s="46">
        <f t="shared" si="270"/>
        <v>1.6454185549251454</v>
      </c>
      <c r="AB664" s="46">
        <f t="shared" si="271"/>
        <v>7.1183039084488087E-5</v>
      </c>
      <c r="AC664" s="51">
        <f>IF(R$58&gt;=AA$58,B$10,IF(K664&lt;K663,(Z664-D$10)*(1+1.25*(D$10-Z664)/MAX(Z$58:Z664)*B$10)+D$10,B$10))</f>
        <v>1.2422064246382276</v>
      </c>
      <c r="AD664" s="36">
        <f t="shared" si="272"/>
        <v>0.99446757840235644</v>
      </c>
      <c r="AE664" s="50">
        <f t="shared" si="273"/>
        <v>-1.968E-2</v>
      </c>
      <c r="AF664" s="46">
        <f t="shared" si="274"/>
        <v>0.77564207040032462</v>
      </c>
      <c r="AG664" s="50">
        <f t="shared" si="275"/>
        <v>1061.786315461326</v>
      </c>
      <c r="AH664" s="6">
        <f t="shared" si="276"/>
        <v>-1.9620864668578611E-2</v>
      </c>
    </row>
    <row r="665" spans="1:34">
      <c r="A665" s="6">
        <f>IF(J664/A664&lt;=0.99*$B$10,IF(A664&gt;A663,IF(D$5&gt;0,$A664+($D$7-$D$3)/401,IF(J664/A664&gt;1.01*D$10,A664-($D$7-$D$3)/401,A664)),IF(D$5&lt;0,$A664+($D$7-$D$3)/401,IF(J664/A664&gt;1.01*D$10,A664-($D$7-$D$3)/401,A664))),IF(K664&gt;$B$6,IF(B$10&gt;D$10,IF(J664/A664&gt;1.01*D$10,A664-($D$7-$D$3)/401,A664),A664),IF(MAX(J$58:J664)&lt;0.99*$B$10*(A664^$K$49*(K664-A664))^(1/(1+$K$49))*($K$49^(1/(1+$K$49))),$A664+($D$7-$D$3)/401,IF(J664/A664&gt;1.01*$D$10,$A664-($D$7-$D$3)/401,A664))))</f>
        <v>653.0559538653298</v>
      </c>
      <c r="B665" s="6">
        <f t="shared" si="261"/>
        <v>1059.1678615959895</v>
      </c>
      <c r="C665" s="6">
        <f t="shared" si="277"/>
        <v>0.5376702749954767</v>
      </c>
      <c r="D665" s="6">
        <f t="shared" si="278"/>
        <v>14504.443640861919</v>
      </c>
      <c r="E665" s="33">
        <f t="shared" si="262"/>
        <v>1.7589961037461278E-2</v>
      </c>
      <c r="F665" s="6">
        <f t="shared" si="263"/>
        <v>99311.669874226413</v>
      </c>
      <c r="G665" s="6">
        <f t="shared" si="264"/>
        <v>5756359.7113465806</v>
      </c>
      <c r="H665" s="33">
        <f t="shared" si="279"/>
        <v>4.0483917811674763E-3</v>
      </c>
      <c r="I665" s="33">
        <f t="shared" si="280"/>
        <v>1.0403281524993949E-3</v>
      </c>
      <c r="J665" s="6">
        <f t="shared" si="281"/>
        <v>810.96768227036148</v>
      </c>
      <c r="K665" s="38">
        <f>IF(J665&lt;$B$10*(A664^$K$49*(MAX(K$58:K664)-A664))^(1/(1+$K$49))*($K$49^(1/(1+$K$49))),IF(J665/A665&gt;D$10,IF(MAX(J$58:J664)&lt;0.99*$B$10*(A664^$K$49*(K664-A664))^(1/(1+$K$49))*($K$49^(1/(1+$K$49))),MAX(K$58:K664),((J665/$B$10)^(1+$K$49)/(A665^($K$49)*$K$49))+A665),MAX(K$58:K664)),((J665/$B$10)^(1+$K$49)/(A665^($K$49)*$K$49))+A665)</f>
        <v>1216.356445927066</v>
      </c>
      <c r="L665" s="33">
        <f>IF(K665&lt;K664,AE664*(MAX(Z$58:Z664)-J664/A664)/(J664/A664/D$10-1)/(1+1*(MAX(Z$58:Z664)-J664/A664)/(J664/A664/D$10-1))+B$3-B$4,AE664*(J665/A665/B$10)/(C$27+J665/A665/B$10))</f>
        <v>-5.8532961478084278E-3</v>
      </c>
      <c r="M665" s="45">
        <f t="shared" si="282"/>
        <v>-3.9186986149936986E-2</v>
      </c>
      <c r="N665" s="46">
        <f t="shared" si="283"/>
        <v>1.4558241645425013E-2</v>
      </c>
      <c r="O665" s="37"/>
      <c r="P665" s="37">
        <f t="shared" si="284"/>
        <v>4.6672803650715106E-3</v>
      </c>
      <c r="Q665" s="47">
        <f t="shared" si="265"/>
        <v>-2.4628744504511975E-2</v>
      </c>
      <c r="R665" s="6">
        <f t="shared" si="285"/>
        <v>1.6455182629606158</v>
      </c>
      <c r="S665" s="6">
        <f t="shared" si="266"/>
        <v>1.6286464093284374</v>
      </c>
      <c r="T665" s="6">
        <f t="shared" si="286"/>
        <v>-1.9637921725751753E-2</v>
      </c>
      <c r="U665" s="48">
        <f t="shared" si="287"/>
        <v>0.83431882296575832</v>
      </c>
      <c r="V665" s="6">
        <f t="shared" si="288"/>
        <v>0.82355954885931393</v>
      </c>
      <c r="W665" s="6">
        <f t="shared" si="289"/>
        <v>0.81701357495073001</v>
      </c>
      <c r="X665" s="30">
        <f t="shared" si="267"/>
        <v>1059.1678615959895</v>
      </c>
      <c r="Y665">
        <f t="shared" si="268"/>
        <v>810.96768227036148</v>
      </c>
      <c r="Z665" s="49">
        <f t="shared" si="269"/>
        <v>1.2418042856364426</v>
      </c>
      <c r="AA665" s="46">
        <f t="shared" si="270"/>
        <v>1.64545459686974</v>
      </c>
      <c r="AB665" s="46">
        <f t="shared" si="271"/>
        <v>6.3666090875713621E-5</v>
      </c>
      <c r="AC665" s="51">
        <f>IF(R$58&gt;=AA$58,B$10,IF(K665&lt;K664,(Z665-D$10)*(1+1.25*(D$10-Z665)/MAX(Z$58:Z665)*B$10)+D$10,B$10))</f>
        <v>1.2412980126389768</v>
      </c>
      <c r="AD665" s="36">
        <f t="shared" si="272"/>
        <v>0.99517126239969755</v>
      </c>
      <c r="AE665" s="50">
        <f t="shared" si="273"/>
        <v>-1.968E-2</v>
      </c>
      <c r="AF665" s="46">
        <f t="shared" si="274"/>
        <v>0.81701357495073001</v>
      </c>
      <c r="AG665" s="50">
        <f t="shared" si="275"/>
        <v>1059.1678615959895</v>
      </c>
      <c r="AH665" s="6">
        <f t="shared" si="276"/>
        <v>-1.9637921725751753E-2</v>
      </c>
    </row>
    <row r="666" spans="1:34">
      <c r="A666" s="6">
        <f>IF(J665/A665&lt;=0.99*$B$10,IF(A665&gt;A664,IF(D$5&gt;0,$A665+($D$7-$D$3)/401,IF(J665/A665&gt;1.01*D$10,A665-($D$7-$D$3)/401,A665)),IF(D$5&lt;0,$A665+($D$7-$D$3)/401,IF(J665/A665&gt;1.01*D$10,A665-($D$7-$D$3)/401,A665))),IF(K665&gt;$B$6,IF(B$10&gt;D$10,IF(J665/A665&gt;1.01*D$10,A665-($D$7-$D$3)/401,A665),A665),IF(MAX(J$58:J665)&lt;0.99*$B$10*(A665^$K$49*(K665-A665))^(1/(1+$K$49))*($K$49^(1/(1+$K$49))),$A665+($D$7-$D$3)/401,IF(J665/A665&gt;1.01*$D$10,$A665-($D$7-$D$3)/401,A665))))</f>
        <v>652.18313591021763</v>
      </c>
      <c r="B666" s="6">
        <f t="shared" si="261"/>
        <v>1056.549407730653</v>
      </c>
      <c r="C666" s="6">
        <f t="shared" si="277"/>
        <v>0.53722554530395517</v>
      </c>
      <c r="D666" s="6">
        <f t="shared" si="278"/>
        <v>14451.128839881481</v>
      </c>
      <c r="E666" s="33">
        <f t="shared" si="262"/>
        <v>1.7589666265880471E-2</v>
      </c>
      <c r="F666" s="6">
        <f t="shared" si="263"/>
        <v>99178.849750622394</v>
      </c>
      <c r="G666" s="6">
        <f t="shared" si="264"/>
        <v>5749687.8908977034</v>
      </c>
      <c r="H666" s="33">
        <f t="shared" si="279"/>
        <v>4.0426497891356576E-3</v>
      </c>
      <c r="I666" s="33">
        <f t="shared" si="280"/>
        <v>1.037240854064625E-3</v>
      </c>
      <c r="J666" s="6">
        <f t="shared" si="281"/>
        <v>809.25694181910819</v>
      </c>
      <c r="K666" s="38">
        <f>IF(J666&lt;$B$10*(A665^$K$49*(MAX(K$58:K665)-A665))^(1/(1+$K$49))*($K$49^(1/(1+$K$49))),IF(J666/A666&gt;D$10,IF(MAX(J$58:J665)&lt;0.99*$B$10*(A665^$K$49*(K665-A665))^(1/(1+$K$49))*($K$49^(1/(1+$K$49))),MAX(K$58:K665),((J666/$B$10)^(1+$K$49)/(A666^($K$49)*$K$49))+A666),MAX(K$58:K665)),((J666/$B$10)^(1+$K$49)/(A666^($K$49)*$K$49))+A666)</f>
        <v>1213.8602530848966</v>
      </c>
      <c r="L666" s="33">
        <f>IF(K666&lt;K665,AE665*(MAX(Z$58:Z665)-J665/A665)/(J665/A665/D$10-1)/(1+1*(MAX(Z$58:Z665)-J665/A665)/(J665/A665/D$10-1))+B$3-B$4,AE665*(J666/A666/B$10)/(C$27+J666/A666/B$10))</f>
        <v>-6.0154775603148292E-3</v>
      </c>
      <c r="M666" s="45">
        <f t="shared" si="282"/>
        <v>-3.9174628575376333E-2</v>
      </c>
      <c r="N666" s="46">
        <f t="shared" si="283"/>
        <v>1.4536876961716671E-2</v>
      </c>
      <c r="O666" s="37"/>
      <c r="P666" s="37">
        <f t="shared" si="284"/>
        <v>4.6592559230030865E-3</v>
      </c>
      <c r="Q666" s="47">
        <f t="shared" si="265"/>
        <v>-2.4637751613659664E-2</v>
      </c>
      <c r="R666" s="6">
        <f t="shared" si="285"/>
        <v>1.6455462886891885</v>
      </c>
      <c r="S666" s="6">
        <f t="shared" si="266"/>
        <v>1.6286737025510261</v>
      </c>
      <c r="T666" s="6">
        <f t="shared" si="286"/>
        <v>-1.9654679950515782E-2</v>
      </c>
      <c r="U666" s="48">
        <f t="shared" si="287"/>
        <v>0.88088930763364848</v>
      </c>
      <c r="V666" s="6">
        <f t="shared" si="288"/>
        <v>0.8693051652203253</v>
      </c>
      <c r="W666" s="6">
        <f t="shared" si="289"/>
        <v>0.8627536052368201</v>
      </c>
      <c r="X666" s="30">
        <f t="shared" si="267"/>
        <v>1056.549407730653</v>
      </c>
      <c r="Y666">
        <f t="shared" si="268"/>
        <v>809.25694181910819</v>
      </c>
      <c r="Z666" s="49">
        <f t="shared" si="269"/>
        <v>1.2408430964558306</v>
      </c>
      <c r="AA666" s="46">
        <f t="shared" si="270"/>
        <v>1.6454906878081608</v>
      </c>
      <c r="AB666" s="46">
        <f t="shared" si="271"/>
        <v>5.5600881027739746E-5</v>
      </c>
      <c r="AC666" s="51">
        <f>IF(R$58&gt;=AA$58,B$10,IF(K666&lt;K665,(Z666-D$10)*(1+1.25*(D$10-Z666)/MAX(Z$58:Z666)*B$10)+D$10,B$10))</f>
        <v>1.2403842514435939</v>
      </c>
      <c r="AD666" s="36">
        <f t="shared" si="272"/>
        <v>0.99587775167640946</v>
      </c>
      <c r="AE666" s="50">
        <f t="shared" si="273"/>
        <v>-1.968E-2</v>
      </c>
      <c r="AF666" s="46">
        <f t="shared" si="274"/>
        <v>0.8627536052368201</v>
      </c>
      <c r="AG666" s="50">
        <f t="shared" si="275"/>
        <v>1056.549407730653</v>
      </c>
      <c r="AH666" s="6">
        <f t="shared" si="276"/>
        <v>-1.9654679950515782E-2</v>
      </c>
    </row>
    <row r="667" spans="1:34">
      <c r="A667" s="6">
        <f>IF(J666/A666&lt;=0.99*$B$10,IF(A666&gt;A665,IF(D$5&gt;0,$A666+($D$7-$D$3)/401,IF(J666/A666&gt;1.01*D$10,A666-($D$7-$D$3)/401,A666)),IF(D$5&lt;0,$A666+($D$7-$D$3)/401,IF(J666/A666&gt;1.01*D$10,A666-($D$7-$D$3)/401,A666))),IF(K666&gt;$B$6,IF(B$10&gt;D$10,IF(J666/A666&gt;1.01*D$10,A666-($D$7-$D$3)/401,A666),A666),IF(MAX(J$58:J666)&lt;0.99*$B$10*(A666^$K$49*(K666-A666))^(1/(1+$K$49))*($K$49^(1/(1+$K$49))),$A666+($D$7-$D$3)/401,IF(J666/A666&gt;1.01*$D$10,$A666-($D$7-$D$3)/401,A666))))</f>
        <v>651.31031795510546</v>
      </c>
      <c r="B667" s="6">
        <f t="shared" si="261"/>
        <v>1053.9309538653165</v>
      </c>
      <c r="C667" s="6">
        <f t="shared" si="277"/>
        <v>0.53677891456710125</v>
      </c>
      <c r="D667" s="6">
        <f t="shared" si="278"/>
        <v>14397.835932368871</v>
      </c>
      <c r="E667" s="33">
        <f t="shared" si="262"/>
        <v>1.7589376775731615E-2</v>
      </c>
      <c r="F667" s="6">
        <f t="shared" si="263"/>
        <v>99046.029627018361</v>
      </c>
      <c r="G667" s="6">
        <f t="shared" si="264"/>
        <v>5743016.0704488261</v>
      </c>
      <c r="H667" s="33">
        <f t="shared" si="279"/>
        <v>4.0368987379348761E-3</v>
      </c>
      <c r="I667" s="33">
        <f t="shared" si="280"/>
        <v>1.0341512424472143E-3</v>
      </c>
      <c r="J667" s="6">
        <f t="shared" si="281"/>
        <v>807.54579389025685</v>
      </c>
      <c r="K667" s="38">
        <f>IF(J667&lt;$B$10*(A666^$K$49*(MAX(K$58:K666)-A666))^(1/(1+$K$49))*($K$49^(1/(1+$K$49))),IF(J667/A667&gt;D$10,IF(MAX(J$58:J666)&lt;0.99*$B$10*(A666^$K$49*(K666-A666))^(1/(1+$K$49))*($K$49^(1/(1+$K$49))),MAX(K$58:K666),((J667/$B$10)^(1+$K$49)/(A667^($K$49)*$K$49))+A667),MAX(K$58:K666)),((J667/$B$10)^(1+$K$49)/(A667^($K$49)*$K$49))+A667)</f>
        <v>1211.3641709201224</v>
      </c>
      <c r="L667" s="33">
        <f>IF(K667&lt;K666,AE666*(MAX(Z$58:Z666)-J666/A666)/(J666/A666/D$10-1)/(1+1*(MAX(Z$58:Z666)-J666/A666)/(J666/A666/D$10-1))+B$3-B$4,AE666*(J667/A667/B$10)/(C$27+J667/A667/B$10))</f>
        <v>-6.1776256927007483E-3</v>
      </c>
      <c r="M667" s="45">
        <f t="shared" si="282"/>
        <v>-3.9161912340821232E-2</v>
      </c>
      <c r="N667" s="46">
        <f t="shared" si="283"/>
        <v>1.4515469248470254E-2</v>
      </c>
      <c r="O667" s="37"/>
      <c r="P667" s="37">
        <f t="shared" si="284"/>
        <v>4.6512207346173775E-3</v>
      </c>
      <c r="Q667" s="47">
        <f t="shared" si="265"/>
        <v>-2.4646443092350978E-2</v>
      </c>
      <c r="R667" s="6">
        <f t="shared" si="285"/>
        <v>1.6455738131941193</v>
      </c>
      <c r="S667" s="6">
        <f t="shared" si="266"/>
        <v>1.6287005076504109</v>
      </c>
      <c r="T667" s="6">
        <f t="shared" si="286"/>
        <v>-1.96711381884936E-2</v>
      </c>
      <c r="U667" s="48">
        <f t="shared" si="287"/>
        <v>0.93265704947983374</v>
      </c>
      <c r="V667" s="6">
        <f t="shared" si="288"/>
        <v>0.92015662552673128</v>
      </c>
      <c r="W667" s="6">
        <f t="shared" si="289"/>
        <v>0.91359957946390002</v>
      </c>
      <c r="X667" s="30">
        <f t="shared" si="267"/>
        <v>1053.9309538653165</v>
      </c>
      <c r="Y667">
        <f t="shared" si="268"/>
        <v>807.54579389025685</v>
      </c>
      <c r="Z667" s="49">
        <f t="shared" si="269"/>
        <v>1.2398787054774105</v>
      </c>
      <c r="AA667" s="46">
        <f t="shared" si="270"/>
        <v>1.64552682787271</v>
      </c>
      <c r="AB667" s="46">
        <f t="shared" si="271"/>
        <v>4.6985321409342973E-5</v>
      </c>
      <c r="AC667" s="51">
        <f>IF(R$58&gt;=AA$58,B$10,IF(K667&lt;K666,(Z667-D$10)*(1+1.25*(D$10-Z667)/MAX(Z$58:Z667)*B$10)+D$10,B$10))</f>
        <v>1.2394651026485777</v>
      </c>
      <c r="AD667" s="36">
        <f t="shared" si="272"/>
        <v>0.99658706241964046</v>
      </c>
      <c r="AE667" s="50">
        <f t="shared" si="273"/>
        <v>-1.968E-2</v>
      </c>
      <c r="AF667" s="46">
        <f t="shared" si="274"/>
        <v>0.91359957946390002</v>
      </c>
      <c r="AG667" s="50">
        <f t="shared" si="275"/>
        <v>1053.9309538653165</v>
      </c>
      <c r="AH667" s="6">
        <f t="shared" si="276"/>
        <v>-1.96711381884936E-2</v>
      </c>
    </row>
    <row r="668" spans="1:34">
      <c r="A668" s="6">
        <f>IF(J667/A667&lt;=0.99*$B$10,IF(A667&gt;A666,IF(D$5&gt;0,$A667+($D$7-$D$3)/401,IF(J667/A667&gt;1.01*D$10,A667-($D$7-$D$3)/401,A667)),IF(D$5&lt;0,$A667+($D$7-$D$3)/401,IF(J667/A667&gt;1.01*D$10,A667-($D$7-$D$3)/401,A667))),IF(K667&gt;$B$6,IF(B$10&gt;D$10,IF(J667/A667&gt;1.01*D$10,A667-($D$7-$D$3)/401,A667),A667),IF(MAX(J$58:J667)&lt;0.99*$B$10*(A667^$K$49*(K667-A667))^(1/(1+$K$49))*($K$49^(1/(1+$K$49))),$A667+($D$7-$D$3)/401,IF(J667/A667&gt;1.01*$D$10,$A667-($D$7-$D$3)/401,A667))))</f>
        <v>650.43749999999329</v>
      </c>
      <c r="B668" s="6">
        <f t="shared" si="261"/>
        <v>1051.31249999998</v>
      </c>
      <c r="C668" s="6">
        <f t="shared" si="277"/>
        <v>0.53633036930397449</v>
      </c>
      <c r="D668" s="6">
        <f t="shared" si="278"/>
        <v>14344.565049601506</v>
      </c>
      <c r="E668" s="33">
        <f t="shared" si="262"/>
        <v>1.7589092587177887E-2</v>
      </c>
      <c r="F668" s="6">
        <f t="shared" si="263"/>
        <v>98913.209503414342</v>
      </c>
      <c r="G668" s="6">
        <f t="shared" si="264"/>
        <v>5736344.2499999488</v>
      </c>
      <c r="H668" s="33">
        <f t="shared" si="279"/>
        <v>4.0311385963362036E-3</v>
      </c>
      <c r="I668" s="33">
        <f t="shared" si="280"/>
        <v>1.031059319892126E-3</v>
      </c>
      <c r="J668" s="6">
        <f t="shared" si="281"/>
        <v>805.83423642394303</v>
      </c>
      <c r="K668" s="38">
        <f>IF(J668&lt;$B$10*(A667^$K$49*(MAX(K$58:K667)-A667))^(1/(1+$K$49))*($K$49^(1/(1+$K$49))),IF(J668/A668&gt;D$10,IF(MAX(J$58:J667)&lt;0.99*$B$10*(A667^$K$49*(K667-A667))^(1/(1+$K$49))*($K$49^(1/(1+$K$49))),MAX(K$58:K667),((J668/$B$10)^(1+$K$49)/(A668^($K$49)*$K$49))+A668),MAX(K$58:K667)),((J668/$B$10)^(1+$K$49)/(A668^($K$49)*$K$49))+A668)</f>
        <v>1208.8682006210493</v>
      </c>
      <c r="L668" s="33">
        <f>IF(K668&lt;K667,AE667*(MAX(Z$58:Z667)-J667/A667)/(J667/A667/D$10-1)/(1+1*(MAX(Z$58:Z667)-J667/A667)/(J667/A667/D$10-1))+B$3-B$4,AE667*(J668/A668/B$10)/(C$27+J668/A668/B$10))</f>
        <v>-6.3397405592706558E-3</v>
      </c>
      <c r="M668" s="45">
        <f t="shared" si="282"/>
        <v>-3.9148836072339051E-2</v>
      </c>
      <c r="N668" s="46">
        <f t="shared" si="283"/>
        <v>1.4494018340354492E-2</v>
      </c>
      <c r="O668" s="37"/>
      <c r="P668" s="37">
        <f t="shared" si="284"/>
        <v>4.6431747710928917E-3</v>
      </c>
      <c r="Q668" s="47">
        <f t="shared" si="265"/>
        <v>-2.4654817731984559E-2</v>
      </c>
      <c r="R668" s="6">
        <f t="shared" si="285"/>
        <v>1.645600834508673</v>
      </c>
      <c r="S668" s="6">
        <f t="shared" si="266"/>
        <v>1.6287268227112608</v>
      </c>
      <c r="T668" s="6">
        <f t="shared" si="286"/>
        <v>-1.9687295278594773E-2</v>
      </c>
      <c r="U668" s="48">
        <f t="shared" si="287"/>
        <v>0.99055209414612655</v>
      </c>
      <c r="V668" s="6">
        <f t="shared" si="288"/>
        <v>0.97702761922965231</v>
      </c>
      <c r="W668" s="6">
        <f t="shared" si="289"/>
        <v>0.97046518747012067</v>
      </c>
      <c r="X668" s="30">
        <f t="shared" si="267"/>
        <v>1051.31249999998</v>
      </c>
      <c r="Y668">
        <f t="shared" si="268"/>
        <v>805.83423642394303</v>
      </c>
      <c r="Z668" s="49">
        <f t="shared" si="269"/>
        <v>1.2389110966448758</v>
      </c>
      <c r="AA668" s="46">
        <f t="shared" si="270"/>
        <v>1.6455630171962254</v>
      </c>
      <c r="AB668" s="46">
        <f t="shared" si="271"/>
        <v>3.7817312447563367E-5</v>
      </c>
      <c r="AC668" s="51">
        <f>IF(R$58&gt;=AA$58,B$10,IF(K668&lt;K667,(Z668-D$10)*(1+1.25*(D$10-Z668)/MAX(Z$58:Z668)*B$10)+D$10,B$10))</f>
        <v>1.2385405275090142</v>
      </c>
      <c r="AD668" s="36">
        <f t="shared" si="272"/>
        <v>0.99729921094112273</v>
      </c>
      <c r="AE668" s="50">
        <f t="shared" si="273"/>
        <v>-1.968E-2</v>
      </c>
      <c r="AF668" s="46">
        <f t="shared" si="274"/>
        <v>0.97046518747012067</v>
      </c>
      <c r="AG668" s="50">
        <f t="shared" si="275"/>
        <v>1051.31249999998</v>
      </c>
      <c r="AH668" s="6">
        <f t="shared" si="276"/>
        <v>-1.9687295278594773E-2</v>
      </c>
    </row>
    <row r="669" spans="1:34">
      <c r="A669" s="6">
        <f>IF(J668/A668&lt;=0.99*$B$10,IF(A668&gt;A667,IF(D$5&gt;0,$A668+($D$7-$D$3)/401,IF(J668/A668&gt;1.01*D$10,A668-($D$7-$D$3)/401,A668)),IF(D$5&lt;0,$A668+($D$7-$D$3)/401,IF(J668/A668&gt;1.01*D$10,A668-($D$7-$D$3)/401,A668))),IF(K668&gt;$B$6,IF(B$10&gt;D$10,IF(J668/A668&gt;1.01*D$10,A668-($D$7-$D$3)/401,A668),A668),IF(MAX(J$58:J668)&lt;0.99*$B$10*(A668^$K$49*(K668-A668))^(1/(1+$K$49))*($K$49^(1/(1+$K$49))),$A668+($D$7-$D$3)/401,IF(J668/A668&gt;1.01*$D$10,$A668-($D$7-$D$3)/401,A668))))</f>
        <v>649.56468204488112</v>
      </c>
      <c r="B669" s="6">
        <f t="shared" si="261"/>
        <v>1048.6940461346435</v>
      </c>
      <c r="C669" s="6">
        <f t="shared" si="277"/>
        <v>0.53587989590885388</v>
      </c>
      <c r="D669" s="6">
        <f t="shared" si="278"/>
        <v>14291.316323935942</v>
      </c>
      <c r="E669" s="33">
        <f t="shared" si="262"/>
        <v>1.7588813720504949E-2</v>
      </c>
      <c r="F669" s="6">
        <f t="shared" si="263"/>
        <v>98780.389379810309</v>
      </c>
      <c r="G669" s="6">
        <f t="shared" si="264"/>
        <v>5729672.4295510715</v>
      </c>
      <c r="H669" s="33">
        <f t="shared" si="279"/>
        <v>4.0253693329225411E-3</v>
      </c>
      <c r="I669" s="33">
        <f t="shared" si="280"/>
        <v>1.0279650887148645E-3</v>
      </c>
      <c r="J669" s="6">
        <f t="shared" si="281"/>
        <v>804.12226734179512</v>
      </c>
      <c r="K669" s="38">
        <f>IF(J669&lt;$B$10*(A668^$K$49*(MAX(K$58:K668)-A668))^(1/(1+$K$49))*($K$49^(1/(1+$K$49))),IF(J669/A669&gt;D$10,IF(MAX(J$58:J668)&lt;0.99*$B$10*(A668^$K$49*(K668-A668))^(1/(1+$K$49))*($K$49^(1/(1+$K$49))),MAX(K$58:K668),((J669/$B$10)^(1+$K$49)/(A669^($K$49)*$K$49))+A669),MAX(K$58:K668)),((J669/$B$10)^(1+$K$49)/(A669^($K$49)*$K$49))+A669)</f>
        <v>1206.3723433818902</v>
      </c>
      <c r="L669" s="33">
        <f>IF(K669&lt;K668,AE668*(MAX(Z$58:Z668)-J668/A668)/(J668/A668/D$10-1)/(1+1*(MAX(Z$58:Z668)-J668/A668)/(J668/A668/D$10-1))+B$3-B$4,AE668*(J669/A669/B$10)/(C$27+J669/A669/B$10))</f>
        <v>-6.501822175519598E-3</v>
      </c>
      <c r="M669" s="45">
        <f t="shared" si="282"/>
        <v>-3.9135398388059704E-2</v>
      </c>
      <c r="N669" s="46">
        <f t="shared" si="283"/>
        <v>1.447252407109696E-2</v>
      </c>
      <c r="O669" s="37"/>
      <c r="P669" s="37">
        <f t="shared" si="284"/>
        <v>4.6351180034920319E-3</v>
      </c>
      <c r="Q669" s="47">
        <f t="shared" si="265"/>
        <v>-2.4662874316962742E-2</v>
      </c>
      <c r="R669" s="6">
        <f t="shared" si="285"/>
        <v>1.6456273506551238</v>
      </c>
      <c r="S669" s="6">
        <f t="shared" si="266"/>
        <v>1.6287526458075416</v>
      </c>
      <c r="T669" s="6">
        <f t="shared" si="286"/>
        <v>-1.9703150052962561E-2</v>
      </c>
      <c r="U669" s="48">
        <f t="shared" si="287"/>
        <v>1.0557409763831607</v>
      </c>
      <c r="V669" s="6">
        <f t="shared" si="288"/>
        <v>1.0410641659693407</v>
      </c>
      <c r="W669" s="6">
        <f t="shared" si="289"/>
        <v>1.0344964492850199</v>
      </c>
      <c r="X669" s="30">
        <f t="shared" si="267"/>
        <v>1048.6940461346435</v>
      </c>
      <c r="Y669">
        <f t="shared" si="268"/>
        <v>804.12226734179512</v>
      </c>
      <c r="Z669" s="49">
        <f t="shared" si="269"/>
        <v>1.2379402537871278</v>
      </c>
      <c r="AA669" s="46">
        <f t="shared" si="270"/>
        <v>1.6455992559120831</v>
      </c>
      <c r="AB669" s="46">
        <f t="shared" si="271"/>
        <v>2.8094743040663062E-5</v>
      </c>
      <c r="AC669" s="51">
        <f>IF(R$58&gt;=AA$58,B$10,IF(K669&lt;K668,(Z669-D$10)*(1+1.25*(D$10-Z669)/MAX(Z$58:Z669)*B$10)+D$10,B$10))</f>
        <v>1.2376104869348596</v>
      </c>
      <c r="AD669" s="36">
        <f t="shared" si="272"/>
        <v>0.99801421367836651</v>
      </c>
      <c r="AE669" s="50">
        <f t="shared" si="273"/>
        <v>-1.968E-2</v>
      </c>
      <c r="AF669" s="46">
        <f t="shared" si="274"/>
        <v>1.0344964492850199</v>
      </c>
      <c r="AG669" s="50">
        <f t="shared" si="275"/>
        <v>1048.6940461346435</v>
      </c>
      <c r="AH669" s="6">
        <f t="shared" si="276"/>
        <v>-1.9703150052962561E-2</v>
      </c>
    </row>
    <row r="670" spans="1:34">
      <c r="A670" s="6">
        <f>IF(J669/A669&lt;=0.99*$B$10,IF(A669&gt;A668,IF(D$5&gt;0,$A669+($D$7-$D$3)/401,IF(J669/A669&gt;1.01*D$10,A669-($D$7-$D$3)/401,A669)),IF(D$5&lt;0,$A669+($D$7-$D$3)/401,IF(J669/A669&gt;1.01*D$10,A669-($D$7-$D$3)/401,A669))),IF(K669&gt;$B$6,IF(B$10&gt;D$10,IF(J669/A669&gt;1.01*D$10,A669-($D$7-$D$3)/401,A669),A669),IF(MAX(J$58:J669)&lt;0.99*$B$10*(A669^$K$49*(K669-A669))^(1/(1+$K$49))*($K$49^(1/(1+$K$49))),$A669+($D$7-$D$3)/401,IF(J669/A669&gt;1.01*$D$10,$A669-($D$7-$D$3)/401,A669))))</f>
        <v>648.69186408976896</v>
      </c>
      <c r="B670" s="6">
        <f t="shared" si="261"/>
        <v>1046.075592269307</v>
      </c>
      <c r="C670" s="6">
        <f t="shared" si="277"/>
        <v>0.5354274806498911</v>
      </c>
      <c r="D670" s="6">
        <f t="shared" si="278"/>
        <v>14238.089888819373</v>
      </c>
      <c r="E670" s="33">
        <f t="shared" si="262"/>
        <v>1.7588540196121976E-2</v>
      </c>
      <c r="F670" s="6">
        <f t="shared" si="263"/>
        <v>98647.56925620629</v>
      </c>
      <c r="G670" s="6">
        <f t="shared" si="264"/>
        <v>5723000.6091021942</v>
      </c>
      <c r="H670" s="33">
        <f t="shared" si="279"/>
        <v>4.0195909160869172E-3</v>
      </c>
      <c r="I670" s="33">
        <f t="shared" si="280"/>
        <v>1.0248685513024724E-3</v>
      </c>
      <c r="J670" s="6">
        <f t="shared" si="281"/>
        <v>802.40988454672981</v>
      </c>
      <c r="K670" s="38">
        <f>IF(J670&lt;$B$10*(A669^$K$49*(MAX(K$58:K669)-A669))^(1/(1+$K$49))*($K$49^(1/(1+$K$49))),IF(J670/A670&gt;D$10,IF(MAX(J$58:J669)&lt;0.99*$B$10*(A669^$K$49*(K669-A669))^(1/(1+$K$49))*($K$49^(1/(1+$K$49))),MAX(K$58:K669),((J670/$B$10)^(1+$K$49)/(A670^($K$49)*$K$49))+A670),MAX(K$58:K669)),((J670/$B$10)^(1+$K$49)/(A670^($K$49)*$K$49))+A670)</f>
        <v>1203.8766004028109</v>
      </c>
      <c r="L670" s="33">
        <f>IF(K670&lt;K669,AE669*(MAX(Z$58:Z669)-J669/A669)/(J669/A669/D$10-1)/(1+1*(MAX(Z$58:Z669)-J669/A669)/(J669/A669/D$10-1))+B$3-B$4,AE669*(J670/A670/B$10)/(C$27+J670/A670/B$10))</f>
        <v>-6.6638705581426195E-3</v>
      </c>
      <c r="M670" s="45">
        <f t="shared" si="282"/>
        <v>-3.9121597898112918E-2</v>
      </c>
      <c r="N670" s="46">
        <f t="shared" si="283"/>
        <v>1.4450986273477046E-2</v>
      </c>
      <c r="O670" s="37"/>
      <c r="P670" s="37">
        <f t="shared" si="284"/>
        <v>4.627050402760474E-3</v>
      </c>
      <c r="Q670" s="47">
        <f t="shared" si="265"/>
        <v>-2.4670611624635873E-2</v>
      </c>
      <c r="R670" s="6">
        <f t="shared" si="285"/>
        <v>1.6456533596446692</v>
      </c>
      <c r="S670" s="6">
        <f t="shared" si="266"/>
        <v>1.628777975002432</v>
      </c>
      <c r="T670" s="6">
        <f t="shared" si="286"/>
        <v>-1.9718701336919397E-2</v>
      </c>
      <c r="U670" s="48">
        <f t="shared" si="287"/>
        <v>1.1297070418707997</v>
      </c>
      <c r="V670" s="6">
        <f t="shared" si="288"/>
        <v>1.1137235248637209</v>
      </c>
      <c r="W670" s="6">
        <f t="shared" si="289"/>
        <v>1.1071506244180811</v>
      </c>
      <c r="X670" s="30">
        <f t="shared" si="267"/>
        <v>1046.075592269307</v>
      </c>
      <c r="Y670">
        <f t="shared" si="268"/>
        <v>802.40988454672981</v>
      </c>
      <c r="Z670" s="49">
        <f t="shared" si="269"/>
        <v>1.2369661606171904</v>
      </c>
      <c r="AA670" s="46">
        <f t="shared" si="270"/>
        <v>1.6456355441541994</v>
      </c>
      <c r="AB670" s="46">
        <f t="shared" si="271"/>
        <v>1.7815490469752504E-5</v>
      </c>
      <c r="AC670" s="51">
        <f>IF(R$58&gt;=AA$58,B$10,IF(K670&lt;K669,(Z670-D$10)*(1+1.25*(D$10-Z670)/MAX(Z$58:Z670)*B$10)+D$10,B$10))</f>
        <v>1.2366749414871765</v>
      </c>
      <c r="AD670" s="36">
        <f t="shared" si="272"/>
        <v>0.99873208719586537</v>
      </c>
      <c r="AE670" s="50">
        <f t="shared" si="273"/>
        <v>-1.968E-2</v>
      </c>
      <c r="AF670" s="46">
        <f t="shared" si="274"/>
        <v>1.1071506244180811</v>
      </c>
      <c r="AG670" s="50">
        <f t="shared" si="275"/>
        <v>1046.075592269307</v>
      </c>
      <c r="AH670" s="6">
        <f t="shared" si="276"/>
        <v>-1.9718701336919397E-2</v>
      </c>
    </row>
    <row r="671" spans="1:34">
      <c r="A671" s="6">
        <f>IF(J670/A670&lt;=0.99*$B$10,IF(A670&gt;A669,IF(D$5&gt;0,$A670+($D$7-$D$3)/401,IF(J670/A670&gt;1.01*D$10,A670-($D$7-$D$3)/401,A670)),IF(D$5&lt;0,$A670+($D$7-$D$3)/401,IF(J670/A670&gt;1.01*D$10,A670-($D$7-$D$3)/401,A670))),IF(K670&gt;$B$6,IF(B$10&gt;D$10,IF(J670/A670&gt;1.01*D$10,A670-($D$7-$D$3)/401,A670),A670),IF(MAX(J$58:J670)&lt;0.99*$B$10*(A670^$K$49*(K670-A670))^(1/(1+$K$49))*($K$49^(1/(1+$K$49))),$A670+($D$7-$D$3)/401,IF(J670/A670&gt;1.01*$D$10,$A670-($D$7-$D$3)/401,A670))))</f>
        <v>647.81904613465679</v>
      </c>
      <c r="B671" s="6">
        <f t="shared" si="261"/>
        <v>1043.4571384039705</v>
      </c>
      <c r="C671" s="6">
        <f t="shared" si="277"/>
        <v>0.53497310966774847</v>
      </c>
      <c r="D671" s="6">
        <f t="shared" si="278"/>
        <v>14184.885878801288</v>
      </c>
      <c r="E671" s="33">
        <f t="shared" si="262"/>
        <v>1.7588272034562636E-2</v>
      </c>
      <c r="F671" s="6">
        <f t="shared" si="263"/>
        <v>98514.749132602257</v>
      </c>
      <c r="G671" s="6">
        <f t="shared" si="264"/>
        <v>5716328.788653316</v>
      </c>
      <c r="H671" s="33">
        <f t="shared" si="279"/>
        <v>4.0138033140307665E-3</v>
      </c>
      <c r="I671" s="33">
        <f t="shared" si="280"/>
        <v>1.0217697101145434E-3</v>
      </c>
      <c r="J671" s="6">
        <f t="shared" si="281"/>
        <v>800.69708592274537</v>
      </c>
      <c r="K671" s="38">
        <f>IF(J671&lt;$B$10*(A670^$K$49*(MAX(K$58:K670)-A670))^(1/(1+$K$49))*($K$49^(1/(1+$K$49))),IF(J671/A671&gt;D$10,IF(MAX(J$58:J670)&lt;0.99*$B$10*(A670^$K$49*(K670-A670))^(1/(1+$K$49))*($K$49^(1/(1+$K$49))),MAX(K$58:K670),((J671/$B$10)^(1+$K$49)/(A671^($K$49)*$K$49))+A671),MAX(K$58:K670)),((J671/$B$10)^(1+$K$49)/(A671^($K$49)*$K$49))+A671)</f>
        <v>1201.3809728899748</v>
      </c>
      <c r="L671" s="33">
        <f>IF(K671&lt;K670,AE670*(MAX(Z$58:Z670)-J670/A670)/(J670/A670/D$10-1)/(1+1*(MAX(Z$58:Z670)-J670/A670)/(J670/A670/D$10-1))+B$3-B$4,AE670*(J671/A671/B$10)/(C$27+J671/A671/B$10))</f>
        <v>-6.8258857250442246E-3</v>
      </c>
      <c r="M671" s="45">
        <f t="shared" si="282"/>
        <v>-3.9107433204564883E-2</v>
      </c>
      <c r="N671" s="46">
        <f t="shared" si="283"/>
        <v>1.4429404779318844E-2</v>
      </c>
      <c r="O671" s="37"/>
      <c r="P671" s="37">
        <f t="shared" si="284"/>
        <v>4.6189719397265357E-3</v>
      </c>
      <c r="Q671" s="47">
        <f t="shared" si="265"/>
        <v>-2.4678028425246037E-2</v>
      </c>
      <c r="R671" s="6">
        <f t="shared" si="285"/>
        <v>1.6456788594773437</v>
      </c>
      <c r="S671" s="6">
        <f t="shared" si="266"/>
        <v>1.6288028083482398</v>
      </c>
      <c r="T671" s="6">
        <f t="shared" si="286"/>
        <v>-1.9733947948912464E-2</v>
      </c>
      <c r="U671" s="48">
        <f t="shared" si="287"/>
        <v>1.2143658952367113</v>
      </c>
      <c r="V671" s="6">
        <f t="shared" si="288"/>
        <v>1.1968876122735712</v>
      </c>
      <c r="W671" s="6">
        <f t="shared" si="289"/>
        <v>1.1903096296239337</v>
      </c>
      <c r="X671" s="30">
        <f t="shared" si="267"/>
        <v>1043.4571384039705</v>
      </c>
      <c r="Y671">
        <f t="shared" si="268"/>
        <v>800.69708592274537</v>
      </c>
      <c r="Z671" s="49">
        <f t="shared" si="269"/>
        <v>1.2359888007311088</v>
      </c>
      <c r="AA671" s="46">
        <f t="shared" si="270"/>
        <v>1.6456718820570346</v>
      </c>
      <c r="AB671" s="46">
        <f t="shared" si="271"/>
        <v>6.9774203090844367E-6</v>
      </c>
      <c r="AC671" s="51">
        <f>IF(R$58&gt;=AA$58,B$10,IF(K671&lt;K670,(Z671-D$10)*(1+1.25*(D$10-Z671)/MAX(Z$58:Z671)*B$10)+D$10,B$10))</f>
        <v>1.2357338513743192</v>
      </c>
      <c r="AD671" s="36">
        <f t="shared" si="272"/>
        <v>0.99945284818631597</v>
      </c>
      <c r="AE671" s="50">
        <f t="shared" si="273"/>
        <v>-1.968E-2</v>
      </c>
      <c r="AF671" s="46">
        <f t="shared" si="274"/>
        <v>1.1903096296239337</v>
      </c>
      <c r="AG671" s="50">
        <f t="shared" si="275"/>
        <v>1043.4571384039705</v>
      </c>
      <c r="AH671" s="6">
        <f t="shared" si="276"/>
        <v>-1.9733947948912464E-2</v>
      </c>
    </row>
    <row r="672" spans="1:34">
      <c r="A672" s="6">
        <f>IF(J671/A671&lt;=0.99*$B$10,IF(A671&gt;A670,IF(D$5&gt;0,$A671+($D$7-$D$3)/401,IF(J671/A671&gt;1.01*D$10,A671-($D$7-$D$3)/401,A671)),IF(D$5&lt;0,$A671+($D$7-$D$3)/401,IF(J671/A671&gt;1.01*D$10,A671-($D$7-$D$3)/401,A671))),IF(K671&gt;$B$6,IF(B$10&gt;D$10,IF(J671/A671&gt;1.01*D$10,A671-($D$7-$D$3)/401,A671),A671),IF(MAX(J$58:J671)&lt;0.99*$B$10*(A671^$K$49*(K671-A671))^(1/(1+$K$49))*($K$49^(1/(1+$K$49))),$A671+($D$7-$D$3)/401,IF(J671/A671&gt;1.01*$D$10,$A671-($D$7-$D$3)/401,A671))))</f>
        <v>646.94622817954462</v>
      </c>
      <c r="B672" s="6">
        <f t="shared" si="261"/>
        <v>1040.838684538634</v>
      </c>
      <c r="C672" s="6">
        <f t="shared" si="277"/>
        <v>0.53451676897422085</v>
      </c>
      <c r="D672" s="6">
        <f t="shared" si="278"/>
        <v>14131.704429545267</v>
      </c>
      <c r="E672" s="33">
        <f t="shared" si="262"/>
        <v>1.758800925648615E-2</v>
      </c>
      <c r="F672" s="6">
        <f t="shared" si="263"/>
        <v>98381.929008998239</v>
      </c>
      <c r="G672" s="6">
        <f t="shared" si="264"/>
        <v>5709656.9682044387</v>
      </c>
      <c r="H672" s="33">
        <f t="shared" si="279"/>
        <v>4.0080064947621858E-3</v>
      </c>
      <c r="I672" s="33">
        <f t="shared" si="280"/>
        <v>1.0186685676842489E-3</v>
      </c>
      <c r="J672" s="6">
        <f t="shared" si="281"/>
        <v>798.98386933471158</v>
      </c>
      <c r="K672" s="38">
        <f>IF(J672&lt;$B$10*(A671^$K$49*(MAX(K$58:K671)-A671))^(1/(1+$K$49))*($K$49^(1/(1+$K$49))),IF(J672/A672&gt;D$10,IF(MAX(J$58:J671)&lt;0.99*$B$10*(A671^$K$49*(K671-A671))^(1/(1+$K$49))*($K$49^(1/(1+$K$49))),MAX(K$58:K671),((J672/$B$10)^(1+$K$49)/(A672^($K$49)*$K$49))+A672),MAX(K$58:K671)),((J672/$B$10)^(1+$K$49)/(A672^($K$49)*$K$49))+A672)</f>
        <v>1198.8854620555894</v>
      </c>
      <c r="L672" s="33">
        <f>IF(K672&lt;K671,AE671*(MAX(Z$58:Z671)-J671/A671)/(J671/A671/D$10-1)/(1+1*(MAX(Z$58:Z671)-J671/A671)/(J671/A671/D$10-1))+B$3-B$4,AE671*(J672/A672/B$10)/(C$27+J672/A672/B$10))</f>
        <v>-6.9878676953476892E-3</v>
      </c>
      <c r="M672" s="45">
        <f t="shared" si="282"/>
        <v>-3.9092902901354282E-2</v>
      </c>
      <c r="N672" s="46">
        <f t="shared" si="283"/>
        <v>1.4407779419483992E-2</v>
      </c>
      <c r="O672" s="37"/>
      <c r="P672" s="37">
        <f t="shared" si="284"/>
        <v>4.6108825851005446E-3</v>
      </c>
      <c r="Q672" s="47">
        <f t="shared" si="265"/>
        <v>-2.468512348187029E-2</v>
      </c>
      <c r="R672" s="6">
        <f t="shared" si="285"/>
        <v>1.6457038481419319</v>
      </c>
      <c r="S672" s="6">
        <f t="shared" si="266"/>
        <v>1.6288271438863164</v>
      </c>
      <c r="T672" s="6">
        <f t="shared" si="286"/>
        <v>-1.9748888700458295E-2</v>
      </c>
      <c r="U672" s="48">
        <f t="shared" si="287"/>
        <v>1.3122353011704393</v>
      </c>
      <c r="V672" s="6">
        <f t="shared" si="288"/>
        <v>1.2930299150649047</v>
      </c>
      <c r="W672" s="6">
        <f t="shared" si="289"/>
        <v>1.2864469521647519</v>
      </c>
      <c r="X672" s="30">
        <f t="shared" si="267"/>
        <v>1040.838684538634</v>
      </c>
      <c r="Y672">
        <f t="shared" si="268"/>
        <v>798.98386933471158</v>
      </c>
      <c r="Z672" s="49">
        <f t="shared" si="269"/>
        <v>1.2350081576068368</v>
      </c>
      <c r="AA672" s="46">
        <f t="shared" si="270"/>
        <v>1.6457082697555963</v>
      </c>
      <c r="AB672" s="46">
        <f t="shared" si="271"/>
        <v>-4.421613664318258E-6</v>
      </c>
      <c r="AC672" s="51">
        <f>IF(R$58&gt;=AA$58,B$10,IF(K672&lt;K671,(Z672-D$10)*(1+1.25*(D$10-Z672)/MAX(Z$58:Z672)*B$10)+D$10,B$10))</f>
        <v>1.2347871764480722</v>
      </c>
      <c r="AD672" s="36">
        <f t="shared" si="272"/>
        <v>1.0001765134718512</v>
      </c>
      <c r="AE672" s="50">
        <f t="shared" si="273"/>
        <v>-1.968E-2</v>
      </c>
      <c r="AF672" s="46">
        <f t="shared" si="274"/>
        <v>1.2864469521647519</v>
      </c>
      <c r="AG672" s="50">
        <f t="shared" si="275"/>
        <v>1040.838684538634</v>
      </c>
      <c r="AH672" s="6">
        <f t="shared" si="276"/>
        <v>-1.9748888700458295E-2</v>
      </c>
    </row>
    <row r="673" spans="1:34">
      <c r="A673" s="6">
        <f>IF(J672/A672&lt;=0.99*$B$10,IF(A672&gt;A671,IF(D$5&gt;0,$A672+($D$7-$D$3)/401,IF(J672/A672&gt;1.01*D$10,A672-($D$7-$D$3)/401,A672)),IF(D$5&lt;0,$A672+($D$7-$D$3)/401,IF(J672/A672&gt;1.01*D$10,A672-($D$7-$D$3)/401,A672))),IF(K672&gt;$B$6,IF(B$10&gt;D$10,IF(J672/A672&gt;1.01*D$10,A672-($D$7-$D$3)/401,A672),A672),IF(MAX(J$58:J672)&lt;0.99*$B$10*(A672^$K$49*(K672-A672))^(1/(1+$K$49))*($K$49^(1/(1+$K$49))),$A672+($D$7-$D$3)/401,IF(J672/A672&gt;1.01*$D$10,$A672-($D$7-$D$3)/401,A672))))</f>
        <v>646.07341022443245</v>
      </c>
      <c r="B673" s="6">
        <f t="shared" si="261"/>
        <v>1038.2202306732975</v>
      </c>
      <c r="C673" s="6">
        <f t="shared" si="277"/>
        <v>0.53405844445084194</v>
      </c>
      <c r="D673" s="6">
        <f t="shared" si="278"/>
        <v>14078.545677840917</v>
      </c>
      <c r="E673" s="33">
        <f t="shared" si="262"/>
        <v>1.7587751882678315E-2</v>
      </c>
      <c r="F673" s="6">
        <f t="shared" si="263"/>
        <v>98249.108885394206</v>
      </c>
      <c r="G673" s="6">
        <f t="shared" si="264"/>
        <v>5702985.1477555614</v>
      </c>
      <c r="H673" s="33">
        <f t="shared" si="279"/>
        <v>4.0022004260941695E-3</v>
      </c>
      <c r="I673" s="33">
        <f t="shared" si="280"/>
        <v>1.0155651266193784E-3</v>
      </c>
      <c r="J673" s="6">
        <f t="shared" si="281"/>
        <v>797.27023262815715</v>
      </c>
      <c r="K673" s="38">
        <f>IF(J673&lt;$B$10*(A672^$K$49*(MAX(K$58:K672)-A672))^(1/(1+$K$49))*($K$49^(1/(1+$K$49))),IF(J673/A673&gt;D$10,IF(MAX(J$58:J672)&lt;0.99*$B$10*(A672^$K$49*(K672-A672))^(1/(1+$K$49))*($K$49^(1/(1+$K$49))),MAX(K$58:K672),((J673/$B$10)^(1+$K$49)/(A673^($K$49)*$K$49))+A673),MAX(K$58:K672)),((J673/$B$10)^(1+$K$49)/(A673^($K$49)*$K$49))+A673)</f>
        <v>1196.390069117952</v>
      </c>
      <c r="L673" s="33">
        <f>IF(K673&lt;K672,AE672*(MAX(Z$58:Z672)-J672/A672)/(J672/A672/D$10-1)/(1+1*(MAX(Z$58:Z672)-J672/A672)/(J672/A672/D$10-1))+B$3-B$4,AE672*(J673/A673/B$10)/(C$27+J673/A673/B$10))</f>
        <v>-7.1498164894047821E-3</v>
      </c>
      <c r="M673" s="45">
        <f t="shared" si="282"/>
        <v>-3.9078005574227727E-2</v>
      </c>
      <c r="N673" s="46">
        <f t="shared" si="283"/>
        <v>1.4386110023864428E-2</v>
      </c>
      <c r="O673" s="37"/>
      <c r="P673" s="37">
        <f t="shared" si="284"/>
        <v>4.602782309474202E-3</v>
      </c>
      <c r="Q673" s="47">
        <f t="shared" si="265"/>
        <v>-2.4691895550363299E-2</v>
      </c>
      <c r="R673" s="6">
        <f t="shared" si="285"/>
        <v>1.64572832361588</v>
      </c>
      <c r="S673" s="6">
        <f t="shared" si="266"/>
        <v>1.6288509796469708</v>
      </c>
      <c r="T673" s="6">
        <f t="shared" si="286"/>
        <v>-1.976352239608635E-2</v>
      </c>
      <c r="U673" s="48">
        <f t="shared" si="287"/>
        <v>1.4266920502848337</v>
      </c>
      <c r="V673" s="6">
        <f t="shared" si="288"/>
        <v>1.4054678392815791</v>
      </c>
      <c r="W673" s="6">
        <f t="shared" si="289"/>
        <v>1.3988799984828837</v>
      </c>
      <c r="X673" s="30">
        <f t="shared" si="267"/>
        <v>1038.2202306732975</v>
      </c>
      <c r="Y673">
        <f t="shared" si="268"/>
        <v>797.27023262815715</v>
      </c>
      <c r="Z673" s="49">
        <f t="shared" si="269"/>
        <v>1.2340242146031084</v>
      </c>
      <c r="AA673" s="46">
        <f t="shared" si="270"/>
        <v>1.6457447073854414</v>
      </c>
      <c r="AB673" s="46">
        <f t="shared" si="271"/>
        <v>-1.63837695614788E-5</v>
      </c>
      <c r="AC673" s="51">
        <f>IF(R$58&gt;=AA$58,B$10,IF(K673&lt;K672,(Z673-D$10)*(1+1.25*(D$10-Z673)/MAX(Z$58:Z673)*B$10)+D$10,B$10))</f>
        <v>1.2338348761997322</v>
      </c>
      <c r="AD673" s="36">
        <f t="shared" si="272"/>
        <v>1.000903100005289</v>
      </c>
      <c r="AE673" s="50">
        <f t="shared" si="273"/>
        <v>-1.968E-2</v>
      </c>
      <c r="AF673" s="46">
        <f t="shared" si="274"/>
        <v>1.3988799984828837</v>
      </c>
      <c r="AG673" s="50">
        <f t="shared" si="275"/>
        <v>1038.2202306732975</v>
      </c>
      <c r="AH673" s="6">
        <f t="shared" si="276"/>
        <v>-1.976352239608635E-2</v>
      </c>
    </row>
    <row r="674" spans="1:34">
      <c r="A674" s="6">
        <f>IF(J673/A673&lt;=0.99*$B$10,IF(A673&gt;A672,IF(D$5&gt;0,$A673+($D$7-$D$3)/401,IF(J673/A673&gt;1.01*D$10,A673-($D$7-$D$3)/401,A673)),IF(D$5&lt;0,$A673+($D$7-$D$3)/401,IF(J673/A673&gt;1.01*D$10,A673-($D$7-$D$3)/401,A673))),IF(K673&gt;$B$6,IF(B$10&gt;D$10,IF(J673/A673&gt;1.01*D$10,A673-($D$7-$D$3)/401,A673),A673),IF(MAX(J$58:J673)&lt;0.99*$B$10*(A673^$K$49*(K673-A673))^(1/(1+$K$49))*($K$49^(1/(1+$K$49))),$A673+($D$7-$D$3)/401,IF(J673/A673&gt;1.01*$D$10,$A673-($D$7-$D$3)/401,A673))))</f>
        <v>645.20059226932028</v>
      </c>
      <c r="B674" s="6">
        <f t="shared" si="261"/>
        <v>1035.601776807961</v>
      </c>
      <c r="C674" s="6">
        <f t="shared" si="277"/>
        <v>0.5335981218474749</v>
      </c>
      <c r="D674" s="6">
        <f t="shared" si="278"/>
        <v>14025.409761615994</v>
      </c>
      <c r="E674" s="33">
        <f t="shared" si="262"/>
        <v>1.758749993405254E-2</v>
      </c>
      <c r="F674" s="6">
        <f t="shared" si="263"/>
        <v>98182.698823592204</v>
      </c>
      <c r="G674" s="6">
        <f t="shared" si="264"/>
        <v>5696313.3273066841</v>
      </c>
      <c r="H674" s="33">
        <f t="shared" si="279"/>
        <v>3.9963850756428261E-3</v>
      </c>
      <c r="I674" s="33">
        <f t="shared" si="280"/>
        <v>1.0124593896033973E-3</v>
      </c>
      <c r="J674" s="6">
        <f t="shared" si="281"/>
        <v>795.5561736290548</v>
      </c>
      <c r="K674" s="38">
        <f>IF(J674&lt;$B$10*(A673^$K$49*(MAX(K$58:K673)-A673))^(1/(1+$K$49))*($K$49^(1/(1+$K$49))),IF(J674/A674&gt;D$10,IF(MAX(J$58:J673)&lt;0.99*$B$10*(A673^$K$49*(K673-A673))^(1/(1+$K$49))*($K$49^(1/(1+$K$49))),MAX(K$58:K673),((J674/$B$10)^(1+$K$49)/(A674^($K$49)*$K$49))+A674),MAX(K$58:K673)),((J674/$B$10)^(1+$K$49)/(A674^($K$49)*$K$49))+A674)</f>
        <v>1193.8947953014972</v>
      </c>
      <c r="L674" s="33">
        <f>IF(K674&lt;K673,AE673*(MAX(Z$58:Z673)-J673/A673)/(J673/A673/D$10-1)/(1+1*(MAX(Z$58:Z673)-J673/A673)/(J673/A673/D$10-1))+B$3-B$4,AE673*(J674/A674/B$10)/(C$27+J674/A674/B$10))</f>
        <v>-7.3117321288057122E-3</v>
      </c>
      <c r="M674" s="45">
        <f t="shared" si="282"/>
        <v>-3.9062739800674519E-2</v>
      </c>
      <c r="N674" s="46">
        <f t="shared" si="283"/>
        <v>1.4364396421375101E-2</v>
      </c>
      <c r="O674" s="37"/>
      <c r="P674" s="37">
        <f t="shared" si="284"/>
        <v>4.5946710833199402E-3</v>
      </c>
      <c r="Q674" s="47">
        <f t="shared" si="265"/>
        <v>-2.4698343379299416E-2</v>
      </c>
      <c r="R674" s="6">
        <f t="shared" si="285"/>
        <v>1.6457522838652072</v>
      </c>
      <c r="S674" s="6">
        <f t="shared" si="266"/>
        <v>1.6288743136493848</v>
      </c>
      <c r="T674" s="6">
        <f t="shared" si="286"/>
        <v>-1.9777847833284484E-2</v>
      </c>
      <c r="U674" s="48">
        <f t="shared" si="287"/>
        <v>1.5623725422641732</v>
      </c>
      <c r="V674" s="6">
        <f t="shared" si="288"/>
        <v>1.5387562487382238</v>
      </c>
      <c r="W674" s="6">
        <f t="shared" si="289"/>
        <v>1.5321636327937957</v>
      </c>
      <c r="X674" s="30">
        <f t="shared" si="267"/>
        <v>1035.601776807961</v>
      </c>
      <c r="Y674">
        <f t="shared" si="268"/>
        <v>795.5561736290548</v>
      </c>
      <c r="Z674" s="49">
        <f t="shared" si="269"/>
        <v>1.2330369549583007</v>
      </c>
      <c r="AA674" s="46">
        <f t="shared" si="270"/>
        <v>1.6457811950826795</v>
      </c>
      <c r="AB674" s="46">
        <f t="shared" si="271"/>
        <v>-2.8911217472282758E-5</v>
      </c>
      <c r="AC674" s="51">
        <f>IF(R$58&gt;=AA$58,B$10,IF(K674&lt;K673,(Z674-D$10)*(1+1.25*(D$10-Z674)/MAX(Z$58:Z674)*B$10)+D$10,B$10))</f>
        <v>1.2328769097561465</v>
      </c>
      <c r="AD674" s="36">
        <f t="shared" si="272"/>
        <v>1.0016326248713923</v>
      </c>
      <c r="AE674" s="50">
        <f t="shared" si="273"/>
        <v>-1.968E-2</v>
      </c>
      <c r="AF674" s="46">
        <f t="shared" si="274"/>
        <v>1.5321636327937957</v>
      </c>
      <c r="AG674" s="50">
        <f t="shared" si="275"/>
        <v>1035.601776807961</v>
      </c>
      <c r="AH674" s="6">
        <f t="shared" si="276"/>
        <v>-1.9777847833284484E-2</v>
      </c>
    </row>
    <row r="675" spans="1:34">
      <c r="A675" s="6">
        <f>IF(J674/A674&lt;=0.99*$B$10,IF(A674&gt;A673,IF(D$5&gt;0,$A674+($D$7-$D$3)/401,IF(J674/A674&gt;1.01*D$10,A674-($D$7-$D$3)/401,A674)),IF(D$5&lt;0,$A674+($D$7-$D$3)/401,IF(J674/A674&gt;1.01*D$10,A674-($D$7-$D$3)/401,A674))),IF(K674&gt;$B$6,IF(B$10&gt;D$10,IF(J674/A674&gt;1.01*D$10,A674-($D$7-$D$3)/401,A674),A674),IF(MAX(J$58:J674)&lt;0.99*$B$10*(A674^$K$49*(K674-A674))^(1/(1+$K$49))*($K$49^(1/(1+$K$49))),$A674+($D$7-$D$3)/401,IF(J674/A674&gt;1.01*$D$10,$A674-($D$7-$D$3)/401,A674))))</f>
        <v>645.20059226932028</v>
      </c>
      <c r="B675" s="6">
        <f t="shared" si="261"/>
        <v>1035.601776807961</v>
      </c>
      <c r="C675" s="6">
        <f t="shared" si="277"/>
        <v>0.53348924095483119</v>
      </c>
      <c r="D675" s="6">
        <f t="shared" si="278"/>
        <v>14025.409761615994</v>
      </c>
      <c r="E675" s="33">
        <f t="shared" si="262"/>
        <v>1.758749993405254E-2</v>
      </c>
      <c r="F675" s="6">
        <f t="shared" si="263"/>
        <v>98182.698823592204</v>
      </c>
      <c r="G675" s="6">
        <f t="shared" si="264"/>
        <v>5696313.3273066841</v>
      </c>
      <c r="H675" s="33">
        <f t="shared" si="279"/>
        <v>3.9963850756428261E-3</v>
      </c>
      <c r="I675" s="33">
        <f t="shared" si="280"/>
        <v>1.0124593896033973E-3</v>
      </c>
      <c r="J675" s="6">
        <f t="shared" si="281"/>
        <v>795.5561736290548</v>
      </c>
      <c r="K675" s="38">
        <f>IF(J675&lt;$B$10*(A674^$K$49*(MAX(K$58:K674)-A674))^(1/(1+$K$49))*($K$49^(1/(1+$K$49))),IF(J675/A675&gt;D$10,IF(MAX(J$58:J674)&lt;0.99*$B$10*(A674^$K$49*(K674-A674))^(1/(1+$K$49))*($K$49^(1/(1+$K$49))),MAX(K$58:K674),((J675/$B$10)^(1+$K$49)/(A675^($K$49)*$K$49))+A675),MAX(K$58:K674)),((J675/$B$10)^(1+$K$49)/(A675^($K$49)*$K$49))+A675)</f>
        <v>1193.8947953014972</v>
      </c>
      <c r="L675" s="33">
        <f>IF(K675&lt;K674,AE674*(MAX(Z$58:Z674)-J674/A674)/(J674/A674/D$10-1)/(1+1*(MAX(Z$58:Z674)-J674/A674)/(J674/A674/D$10-1))+B$3-B$4,AE674*(J675/A675/B$10)/(C$27+J675/A675/B$10))</f>
        <v>-2.6218010452774827E-3</v>
      </c>
      <c r="M675" s="45">
        <f t="shared" si="282"/>
        <v>-3.9062739800674519E-2</v>
      </c>
      <c r="N675" s="46">
        <f t="shared" si="283"/>
        <v>1.4364396421375101E-2</v>
      </c>
      <c r="O675" s="37"/>
      <c r="P675" s="37">
        <f t="shared" si="284"/>
        <v>4.5946710833199402E-3</v>
      </c>
      <c r="Q675" s="47">
        <f t="shared" si="265"/>
        <v>-2.4698343379299416E-2</v>
      </c>
      <c r="R675" s="6">
        <f t="shared" si="285"/>
        <v>1.6457522838652072</v>
      </c>
      <c r="S675" s="6">
        <f t="shared" si="266"/>
        <v>1.6288743136493848</v>
      </c>
      <c r="T675" s="6">
        <f t="shared" si="286"/>
        <v>-1.9777847833284484E-2</v>
      </c>
      <c r="U675" s="48">
        <f t="shared" si="287"/>
        <v>1.5623725422641732</v>
      </c>
      <c r="V675" s="6">
        <f t="shared" si="288"/>
        <v>1.5387562487382238</v>
      </c>
      <c r="W675" s="6">
        <f t="shared" si="289"/>
        <v>1.5321636327937957</v>
      </c>
      <c r="X675" s="30">
        <f t="shared" si="267"/>
        <v>1035.601776807961</v>
      </c>
      <c r="Y675">
        <f t="shared" si="268"/>
        <v>795.5561736290548</v>
      </c>
      <c r="Z675" s="49">
        <f t="shared" si="269"/>
        <v>1.2330369549583007</v>
      </c>
      <c r="AA675" s="46">
        <f t="shared" si="270"/>
        <v>1.6457811950826795</v>
      </c>
      <c r="AB675" s="46">
        <f t="shared" si="271"/>
        <v>-2.8911217472282758E-5</v>
      </c>
      <c r="AC675" s="51">
        <f>IF(R$58&gt;=AA$58,B$10,IF(K675&lt;K674,(Z675-D$10)*(1+1.25*(D$10-Z675)/MAX(Z$58:Z675)*B$10)+D$10,B$10))</f>
        <v>1.3370827491589099</v>
      </c>
      <c r="AD675" s="36">
        <f t="shared" si="272"/>
        <v>1.0016326248713923</v>
      </c>
      <c r="AE675" s="50">
        <f t="shared" si="273"/>
        <v>-1.968E-2</v>
      </c>
      <c r="AF675" s="46">
        <f t="shared" si="274"/>
        <v>1.5321636327937957</v>
      </c>
      <c r="AG675" s="50">
        <f t="shared" si="275"/>
        <v>1035.601776807961</v>
      </c>
      <c r="AH675" s="6">
        <f t="shared" si="276"/>
        <v>-1.9777847833284484E-2</v>
      </c>
    </row>
    <row r="676" spans="1:34">
      <c r="A676" s="6">
        <f>IF(J675/A675&lt;=0.99*$B$10,IF(A675&gt;A674,IF(D$5&gt;0,$A675+($D$7-$D$3)/401,IF(J675/A675&gt;1.01*D$10,A675-($D$7-$D$3)/401,A675)),IF(D$5&lt;0,$A675+($D$7-$D$3)/401,IF(J675/A675&gt;1.01*D$10,A675-($D$7-$D$3)/401,A675))),IF(K675&gt;$B$6,IF(B$10&gt;D$10,IF(J675/A675&gt;1.01*D$10,A675-($D$7-$D$3)/401,A675),A675),IF(MAX(J$58:J675)&lt;0.99*$B$10*(A675^$K$49*(K675-A675))^(1/(1+$K$49))*($K$49^(1/(1+$K$49))),$A675+($D$7-$D$3)/401,IF(J675/A675&gt;1.01*$D$10,$A675-($D$7-$D$3)/401,A675))))</f>
        <v>645.20059226932028</v>
      </c>
      <c r="B676" s="6">
        <f t="shared" si="261"/>
        <v>1035.601776807961</v>
      </c>
      <c r="C676" s="6">
        <f t="shared" si="277"/>
        <v>0.53348924095483119</v>
      </c>
      <c r="D676" s="6">
        <f t="shared" si="278"/>
        <v>14025.409761615994</v>
      </c>
      <c r="E676" s="33">
        <f t="shared" si="262"/>
        <v>1.758749993405254E-2</v>
      </c>
      <c r="F676" s="6">
        <f t="shared" si="263"/>
        <v>98182.698823592204</v>
      </c>
      <c r="G676" s="6">
        <f t="shared" si="264"/>
        <v>5696313.3273066841</v>
      </c>
      <c r="H676" s="33">
        <f t="shared" si="279"/>
        <v>3.9963850756428261E-3</v>
      </c>
      <c r="I676" s="33">
        <f t="shared" si="280"/>
        <v>1.0124593896033973E-3</v>
      </c>
      <c r="J676" s="6">
        <f t="shared" si="281"/>
        <v>795.5561736290548</v>
      </c>
      <c r="K676" s="38">
        <f>IF(J676&lt;$B$10*(A675^$K$49*(MAX(K$58:K675)-A675))^(1/(1+$K$49))*($K$49^(1/(1+$K$49))),IF(J676/A676&gt;D$10,IF(MAX(J$58:J675)&lt;0.99*$B$10*(A675^$K$49*(K675-A675))^(1/(1+$K$49))*($K$49^(1/(1+$K$49))),MAX(K$58:K675),((J676/$B$10)^(1+$K$49)/(A676^($K$49)*$K$49))+A676),MAX(K$58:K675)),((J676/$B$10)^(1+$K$49)/(A676^($K$49)*$K$49))+A676)</f>
        <v>1193.8947953014972</v>
      </c>
      <c r="L676" s="33">
        <f>IF(K676&lt;K675,AE675*(MAX(Z$58:Z675)-J675/A675)/(J675/A675/D$10-1)/(1+1*(MAX(Z$58:Z675)-J675/A675)/(J675/A675/D$10-1))+B$3-B$4,AE675*(J676/A676/B$10)/(C$27+J676/A676/B$10))</f>
        <v>-2.6218010452774827E-3</v>
      </c>
      <c r="M676" s="45">
        <f t="shared" si="282"/>
        <v>-3.9062739800674519E-2</v>
      </c>
      <c r="N676" s="46">
        <f t="shared" si="283"/>
        <v>1.4364396421375101E-2</v>
      </c>
      <c r="O676" s="37"/>
      <c r="P676" s="37">
        <f t="shared" si="284"/>
        <v>4.5946710833199402E-3</v>
      </c>
      <c r="Q676" s="47">
        <f t="shared" si="265"/>
        <v>-2.4698343379299416E-2</v>
      </c>
      <c r="R676" s="6">
        <f t="shared" si="285"/>
        <v>1.6457522838652072</v>
      </c>
      <c r="S676" s="6">
        <f t="shared" si="266"/>
        <v>1.6288743136493848</v>
      </c>
      <c r="T676" s="6">
        <f t="shared" si="286"/>
        <v>-1.9777847833284484E-2</v>
      </c>
      <c r="U676" s="48">
        <f t="shared" si="287"/>
        <v>1.5623725422641732</v>
      </c>
      <c r="V676" s="6">
        <f t="shared" si="288"/>
        <v>1.5387562487382238</v>
      </c>
      <c r="W676" s="6">
        <f t="shared" si="289"/>
        <v>1.5321636327937957</v>
      </c>
      <c r="X676" s="30">
        <f t="shared" si="267"/>
        <v>1035.601776807961</v>
      </c>
      <c r="Y676">
        <f t="shared" si="268"/>
        <v>795.5561736290548</v>
      </c>
      <c r="Z676" s="49">
        <f t="shared" si="269"/>
        <v>1.2330369549583007</v>
      </c>
      <c r="AA676" s="46">
        <f t="shared" si="270"/>
        <v>1.6457811950826795</v>
      </c>
      <c r="AB676" s="46">
        <f t="shared" si="271"/>
        <v>-2.8911217472282758E-5</v>
      </c>
      <c r="AC676" s="51">
        <f>IF(R$58&gt;=AA$58,B$10,IF(K676&lt;K675,(Z676-D$10)*(1+1.25*(D$10-Z676)/MAX(Z$58:Z676)*B$10)+D$10,B$10))</f>
        <v>1.3370827491589099</v>
      </c>
      <c r="AD676" s="36">
        <f t="shared" si="272"/>
        <v>1.0016326248713923</v>
      </c>
      <c r="AE676" s="50">
        <f t="shared" si="273"/>
        <v>-1.968E-2</v>
      </c>
      <c r="AF676" s="46">
        <f t="shared" si="274"/>
        <v>1.5321636327937957</v>
      </c>
      <c r="AG676" s="50">
        <f t="shared" si="275"/>
        <v>1035.601776807961</v>
      </c>
      <c r="AH676" s="6">
        <f t="shared" si="276"/>
        <v>-1.9777847833284484E-2</v>
      </c>
    </row>
    <row r="677" spans="1:34">
      <c r="A677" s="6">
        <f>IF(J676/A676&lt;=0.99*$B$10,IF(A676&gt;A675,IF(D$5&gt;0,$A676+($D$7-$D$3)/401,IF(J676/A676&gt;1.01*D$10,A676-($D$7-$D$3)/401,A676)),IF(D$5&lt;0,$A676+($D$7-$D$3)/401,IF(J676/A676&gt;1.01*D$10,A676-($D$7-$D$3)/401,A676))),IF(K676&gt;$B$6,IF(B$10&gt;D$10,IF(J676/A676&gt;1.01*D$10,A676-($D$7-$D$3)/401,A676),A676),IF(MAX(J$58:J676)&lt;0.99*$B$10*(A676^$K$49*(K676-A676))^(1/(1+$K$49))*($K$49^(1/(1+$K$49))),$A676+($D$7-$D$3)/401,IF(J676/A676&gt;1.01*$D$10,$A676-($D$7-$D$3)/401,A676))))</f>
        <v>645.20059226932028</v>
      </c>
      <c r="B677" s="6">
        <f t="shared" si="261"/>
        <v>1035.601776807961</v>
      </c>
      <c r="C677" s="6">
        <f t="shared" si="277"/>
        <v>0.53348924095483119</v>
      </c>
      <c r="D677" s="6">
        <f t="shared" si="278"/>
        <v>14025.409761615994</v>
      </c>
      <c r="E677" s="33">
        <f t="shared" si="262"/>
        <v>1.758749993405254E-2</v>
      </c>
      <c r="F677" s="6">
        <f t="shared" si="263"/>
        <v>98182.698823592204</v>
      </c>
      <c r="G677" s="6">
        <f t="shared" si="264"/>
        <v>5696313.3273066841</v>
      </c>
      <c r="H677" s="33">
        <f t="shared" si="279"/>
        <v>3.9963850756428261E-3</v>
      </c>
      <c r="I677" s="33">
        <f t="shared" si="280"/>
        <v>1.0124593896033973E-3</v>
      </c>
      <c r="J677" s="6">
        <f t="shared" si="281"/>
        <v>795.5561736290548</v>
      </c>
      <c r="K677" s="38">
        <f>IF(J677&lt;$B$10*(A676^$K$49*(MAX(K$58:K676)-A676))^(1/(1+$K$49))*($K$49^(1/(1+$K$49))),IF(J677/A677&gt;D$10,IF(MAX(J$58:J676)&lt;0.99*$B$10*(A676^$K$49*(K676-A676))^(1/(1+$K$49))*($K$49^(1/(1+$K$49))),MAX(K$58:K676),((J677/$B$10)^(1+$K$49)/(A677^($K$49)*$K$49))+A677),MAX(K$58:K676)),((J677/$B$10)^(1+$K$49)/(A677^($K$49)*$K$49))+A677)</f>
        <v>1193.8947953014972</v>
      </c>
      <c r="L677" s="33">
        <f>IF(K677&lt;K676,AE676*(MAX(Z$58:Z676)-J676/A676)/(J676/A676/D$10-1)/(1+1*(MAX(Z$58:Z676)-J676/A676)/(J676/A676/D$10-1))+B$3-B$4,AE676*(J677/A677/B$10)/(C$27+J677/A677/B$10))</f>
        <v>-2.6218010452774827E-3</v>
      </c>
      <c r="M677" s="45">
        <f t="shared" si="282"/>
        <v>-3.9062739800674519E-2</v>
      </c>
      <c r="N677" s="46">
        <f t="shared" si="283"/>
        <v>1.4364396421375101E-2</v>
      </c>
      <c r="O677" s="37"/>
      <c r="P677" s="37">
        <f t="shared" si="284"/>
        <v>4.5946710833199402E-3</v>
      </c>
      <c r="Q677" s="47">
        <f t="shared" si="265"/>
        <v>-2.4698343379299416E-2</v>
      </c>
      <c r="R677" s="6">
        <f t="shared" si="285"/>
        <v>1.6457522838652072</v>
      </c>
      <c r="S677" s="6">
        <f t="shared" si="266"/>
        <v>1.6288743136493848</v>
      </c>
      <c r="T677" s="6">
        <f t="shared" si="286"/>
        <v>-1.9777847833284484E-2</v>
      </c>
      <c r="U677" s="48">
        <f t="shared" si="287"/>
        <v>1.5623725422641732</v>
      </c>
      <c r="V677" s="6">
        <f t="shared" si="288"/>
        <v>1.5387562487382238</v>
      </c>
      <c r="W677" s="6">
        <f t="shared" si="289"/>
        <v>1.5321636327937957</v>
      </c>
      <c r="X677" s="30">
        <f t="shared" si="267"/>
        <v>1035.601776807961</v>
      </c>
      <c r="Y677">
        <f t="shared" si="268"/>
        <v>795.5561736290548</v>
      </c>
      <c r="Z677" s="49">
        <f t="shared" si="269"/>
        <v>1.2330369549583007</v>
      </c>
      <c r="AA677" s="46">
        <f t="shared" si="270"/>
        <v>1.6457811950826795</v>
      </c>
      <c r="AB677" s="46">
        <f t="shared" si="271"/>
        <v>-2.8911217472282758E-5</v>
      </c>
      <c r="AC677" s="51">
        <f>IF(R$58&gt;=AA$58,B$10,IF(K677&lt;K676,(Z677-D$10)*(1+1.25*(D$10-Z677)/MAX(Z$58:Z677)*B$10)+D$10,B$10))</f>
        <v>1.3370827491589099</v>
      </c>
      <c r="AD677" s="36">
        <f t="shared" si="272"/>
        <v>1.0016326248713923</v>
      </c>
      <c r="AE677" s="50">
        <f t="shared" si="273"/>
        <v>-1.968E-2</v>
      </c>
      <c r="AF677" s="46">
        <f t="shared" si="274"/>
        <v>1.5321636327937957</v>
      </c>
      <c r="AG677" s="50">
        <f t="shared" si="275"/>
        <v>1035.601776807961</v>
      </c>
      <c r="AH677" s="6">
        <f t="shared" si="276"/>
        <v>-1.9777847833284484E-2</v>
      </c>
    </row>
    <row r="678" spans="1:34">
      <c r="A678" s="6">
        <f>IF(J677/A677&lt;=0.99*$B$10,IF(A677&gt;A676,IF(D$5&gt;0,$A677+($D$7-$D$3)/401,IF(J677/A677&gt;1.01*D$10,A677-($D$7-$D$3)/401,A677)),IF(D$5&lt;0,$A677+($D$7-$D$3)/401,IF(J677/A677&gt;1.01*D$10,A677-($D$7-$D$3)/401,A677))),IF(K677&gt;$B$6,IF(B$10&gt;D$10,IF(J677/A677&gt;1.01*D$10,A677-($D$7-$D$3)/401,A677),A677),IF(MAX(J$58:J677)&lt;0.99*$B$10*(A677^$K$49*(K677-A677))^(1/(1+$K$49))*($K$49^(1/(1+$K$49))),$A677+($D$7-$D$3)/401,IF(J677/A677&gt;1.01*$D$10,$A677-($D$7-$D$3)/401,A677))))</f>
        <v>645.20059226932028</v>
      </c>
      <c r="B678" s="6">
        <f t="shared" si="261"/>
        <v>1035.601776807961</v>
      </c>
      <c r="C678" s="6">
        <f t="shared" si="277"/>
        <v>0.53348924095483119</v>
      </c>
      <c r="D678" s="6">
        <f t="shared" si="278"/>
        <v>14025.409761615994</v>
      </c>
      <c r="E678" s="33">
        <f t="shared" si="262"/>
        <v>1.758749993405254E-2</v>
      </c>
      <c r="F678" s="6">
        <f t="shared" si="263"/>
        <v>98182.698823592204</v>
      </c>
      <c r="G678" s="6">
        <f t="shared" si="264"/>
        <v>5696313.3273066841</v>
      </c>
      <c r="H678" s="33">
        <f t="shared" si="279"/>
        <v>3.9963850756428261E-3</v>
      </c>
      <c r="I678" s="33">
        <f t="shared" si="280"/>
        <v>1.0124593896033973E-3</v>
      </c>
      <c r="J678" s="6">
        <f t="shared" si="281"/>
        <v>795.5561736290548</v>
      </c>
      <c r="K678" s="38">
        <f>IF(J678&lt;$B$10*(A677^$K$49*(MAX(K$58:K677)-A677))^(1/(1+$K$49))*($K$49^(1/(1+$K$49))),IF(J678/A678&gt;D$10,IF(MAX(J$58:J677)&lt;0.99*$B$10*(A677^$K$49*(K677-A677))^(1/(1+$K$49))*($K$49^(1/(1+$K$49))),MAX(K$58:K677),((J678/$B$10)^(1+$K$49)/(A678^($K$49)*$K$49))+A678),MAX(K$58:K677)),((J678/$B$10)^(1+$K$49)/(A678^($K$49)*$K$49))+A678)</f>
        <v>1193.8947953014972</v>
      </c>
      <c r="L678" s="33">
        <f>IF(K678&lt;K677,AE677*(MAX(Z$58:Z677)-J677/A677)/(J677/A677/D$10-1)/(1+1*(MAX(Z$58:Z677)-J677/A677)/(J677/A677/D$10-1))+B$3-B$4,AE677*(J678/A678/B$10)/(C$27+J678/A678/B$10))</f>
        <v>-2.6218010452774827E-3</v>
      </c>
      <c r="M678" s="45">
        <f t="shared" si="282"/>
        <v>-3.9062739800674519E-2</v>
      </c>
      <c r="N678" s="46">
        <f t="shared" si="283"/>
        <v>1.4364396421375101E-2</v>
      </c>
      <c r="O678" s="37"/>
      <c r="P678" s="37">
        <f t="shared" si="284"/>
        <v>4.5946710833199402E-3</v>
      </c>
      <c r="Q678" s="47">
        <f t="shared" si="265"/>
        <v>-2.4698343379299416E-2</v>
      </c>
      <c r="R678" s="6">
        <f t="shared" si="285"/>
        <v>1.6457522838652072</v>
      </c>
      <c r="S678" s="6">
        <f t="shared" si="266"/>
        <v>1.6288743136493848</v>
      </c>
      <c r="T678" s="6">
        <f t="shared" si="286"/>
        <v>-1.9777847833284484E-2</v>
      </c>
      <c r="U678" s="48">
        <f t="shared" si="287"/>
        <v>1.5623725422641732</v>
      </c>
      <c r="V678" s="6">
        <f t="shared" si="288"/>
        <v>1.5387562487382238</v>
      </c>
      <c r="W678" s="6">
        <f t="shared" si="289"/>
        <v>1.5321636327937957</v>
      </c>
      <c r="X678" s="30">
        <f t="shared" si="267"/>
        <v>1035.601776807961</v>
      </c>
      <c r="Y678">
        <f t="shared" si="268"/>
        <v>795.5561736290548</v>
      </c>
      <c r="Z678" s="49">
        <f t="shared" si="269"/>
        <v>1.2330369549583007</v>
      </c>
      <c r="AA678" s="46">
        <f t="shared" si="270"/>
        <v>1.6457811950826795</v>
      </c>
      <c r="AB678" s="46">
        <f t="shared" si="271"/>
        <v>-2.8911217472282758E-5</v>
      </c>
      <c r="AC678" s="51">
        <f>IF(R$58&gt;=AA$58,B$10,IF(K678&lt;K677,(Z678-D$10)*(1+1.25*(D$10-Z678)/MAX(Z$58:Z678)*B$10)+D$10,B$10))</f>
        <v>1.3370827491589099</v>
      </c>
      <c r="AD678" s="36">
        <f t="shared" si="272"/>
        <v>1.0016326248713923</v>
      </c>
      <c r="AE678" s="50">
        <f t="shared" si="273"/>
        <v>-1.968E-2</v>
      </c>
      <c r="AF678" s="46">
        <f t="shared" si="274"/>
        <v>1.5321636327937957</v>
      </c>
      <c r="AG678" s="50">
        <f t="shared" si="275"/>
        <v>1035.601776807961</v>
      </c>
      <c r="AH678" s="6">
        <f t="shared" si="276"/>
        <v>-1.9777847833284484E-2</v>
      </c>
    </row>
    <row r="679" spans="1:34">
      <c r="A679" s="6">
        <f>IF(J678/A678&lt;=0.99*$B$10,IF(A678&gt;A677,IF(D$5&gt;0,$A678+($D$7-$D$3)/401,IF(J678/A678&gt;1.01*D$10,A678-($D$7-$D$3)/401,A678)),IF(D$5&lt;0,$A678+($D$7-$D$3)/401,IF(J678/A678&gt;1.01*D$10,A678-($D$7-$D$3)/401,A678))),IF(K678&gt;$B$6,IF(B$10&gt;D$10,IF(J678/A678&gt;1.01*D$10,A678-($D$7-$D$3)/401,A678),A678),IF(MAX(J$58:J678)&lt;0.99*$B$10*(A678^$K$49*(K678-A678))^(1/(1+$K$49))*($K$49^(1/(1+$K$49))),$A678+($D$7-$D$3)/401,IF(J678/A678&gt;1.01*$D$10,$A678-($D$7-$D$3)/401,A678))))</f>
        <v>645.20059226932028</v>
      </c>
      <c r="B679" s="6">
        <f t="shared" si="261"/>
        <v>1035.601776807961</v>
      </c>
      <c r="C679" s="6">
        <f t="shared" si="277"/>
        <v>0.53348924095483119</v>
      </c>
      <c r="D679" s="6">
        <f t="shared" si="278"/>
        <v>14025.409761615994</v>
      </c>
      <c r="E679" s="33">
        <f t="shared" si="262"/>
        <v>1.758749993405254E-2</v>
      </c>
      <c r="F679" s="6">
        <f t="shared" si="263"/>
        <v>98182.698823592204</v>
      </c>
      <c r="G679" s="6">
        <f t="shared" si="264"/>
        <v>5696313.3273066841</v>
      </c>
      <c r="H679" s="33">
        <f t="shared" si="279"/>
        <v>3.9963850756428261E-3</v>
      </c>
      <c r="I679" s="33">
        <f t="shared" si="280"/>
        <v>1.0124593896033973E-3</v>
      </c>
      <c r="J679" s="6">
        <f t="shared" si="281"/>
        <v>795.5561736290548</v>
      </c>
      <c r="K679" s="38">
        <f>IF(J679&lt;$B$10*(A678^$K$49*(MAX(K$58:K678)-A678))^(1/(1+$K$49))*($K$49^(1/(1+$K$49))),IF(J679/A679&gt;D$10,IF(MAX(J$58:J678)&lt;0.99*$B$10*(A678^$K$49*(K678-A678))^(1/(1+$K$49))*($K$49^(1/(1+$K$49))),MAX(K$58:K678),((J679/$B$10)^(1+$K$49)/(A679^($K$49)*$K$49))+A679),MAX(K$58:K678)),((J679/$B$10)^(1+$K$49)/(A679^($K$49)*$K$49))+A679)</f>
        <v>1193.8947953014972</v>
      </c>
      <c r="L679" s="33">
        <f>IF(K679&lt;K678,AE678*(MAX(Z$58:Z678)-J678/A678)/(J678/A678/D$10-1)/(1+1*(MAX(Z$58:Z678)-J678/A678)/(J678/A678/D$10-1))+B$3-B$4,AE678*(J679/A679/B$10)/(C$27+J679/A679/B$10))</f>
        <v>-2.6218010452774827E-3</v>
      </c>
      <c r="M679" s="45">
        <f t="shared" si="282"/>
        <v>-3.9062739800674519E-2</v>
      </c>
      <c r="N679" s="46">
        <f t="shared" si="283"/>
        <v>1.4364396421375101E-2</v>
      </c>
      <c r="O679" s="37"/>
      <c r="P679" s="37">
        <f t="shared" si="284"/>
        <v>4.5946710833199402E-3</v>
      </c>
      <c r="Q679" s="47">
        <f t="shared" si="265"/>
        <v>-2.4698343379299416E-2</v>
      </c>
      <c r="R679" s="6">
        <f t="shared" si="285"/>
        <v>1.6457522838652072</v>
      </c>
      <c r="S679" s="6">
        <f t="shared" si="266"/>
        <v>1.6288743136493848</v>
      </c>
      <c r="T679" s="6">
        <f t="shared" si="286"/>
        <v>-1.9777847833284484E-2</v>
      </c>
      <c r="U679" s="48">
        <f t="shared" si="287"/>
        <v>1.5623725422641732</v>
      </c>
      <c r="V679" s="6">
        <f t="shared" si="288"/>
        <v>1.5387562487382238</v>
      </c>
      <c r="W679" s="6">
        <f t="shared" si="289"/>
        <v>1.5321636327937957</v>
      </c>
      <c r="X679" s="30">
        <f t="shared" si="267"/>
        <v>1035.601776807961</v>
      </c>
      <c r="Y679">
        <f t="shared" si="268"/>
        <v>795.5561736290548</v>
      </c>
      <c r="Z679" s="49">
        <f t="shared" si="269"/>
        <v>1.2330369549583007</v>
      </c>
      <c r="AA679" s="46">
        <f t="shared" si="270"/>
        <v>1.6457811950826795</v>
      </c>
      <c r="AB679" s="46">
        <f t="shared" si="271"/>
        <v>-2.8911217472282758E-5</v>
      </c>
      <c r="AC679" s="51">
        <f>IF(R$58&gt;=AA$58,B$10,IF(K679&lt;K678,(Z679-D$10)*(1+1.25*(D$10-Z679)/MAX(Z$58:Z679)*B$10)+D$10,B$10))</f>
        <v>1.3370827491589099</v>
      </c>
      <c r="AD679" s="36">
        <f t="shared" si="272"/>
        <v>1.0016326248713923</v>
      </c>
      <c r="AE679" s="50">
        <f t="shared" si="273"/>
        <v>-1.968E-2</v>
      </c>
      <c r="AF679" s="46">
        <f t="shared" si="274"/>
        <v>1.5321636327937957</v>
      </c>
      <c r="AG679" s="50">
        <f t="shared" si="275"/>
        <v>1035.601776807961</v>
      </c>
      <c r="AH679" s="6">
        <f t="shared" si="276"/>
        <v>-1.9777847833284484E-2</v>
      </c>
    </row>
    <row r="680" spans="1:34">
      <c r="A680" s="6">
        <f>IF(J679/A679&lt;=0.99*$B$10,IF(A679&gt;A678,IF(D$5&gt;0,$A679+($D$7-$D$3)/401,IF(J679/A679&gt;1.01*D$10,A679-($D$7-$D$3)/401,A679)),IF(D$5&lt;0,$A679+($D$7-$D$3)/401,IF(J679/A679&gt;1.01*D$10,A679-($D$7-$D$3)/401,A679))),IF(K679&gt;$B$6,IF(B$10&gt;D$10,IF(J679/A679&gt;1.01*D$10,A679-($D$7-$D$3)/401,A679),A679),IF(MAX(J$58:J679)&lt;0.99*$B$10*(A679^$K$49*(K679-A679))^(1/(1+$K$49))*($K$49^(1/(1+$K$49))),$A679+($D$7-$D$3)/401,IF(J679/A679&gt;1.01*$D$10,$A679-($D$7-$D$3)/401,A679))))</f>
        <v>645.20059226932028</v>
      </c>
      <c r="B680" s="6">
        <f t="shared" si="261"/>
        <v>1035.601776807961</v>
      </c>
      <c r="C680" s="6">
        <f t="shared" si="277"/>
        <v>0.53348924095483119</v>
      </c>
      <c r="D680" s="6">
        <f t="shared" si="278"/>
        <v>14025.409761615994</v>
      </c>
      <c r="E680" s="33">
        <f t="shared" si="262"/>
        <v>1.758749993405254E-2</v>
      </c>
      <c r="F680" s="6">
        <f t="shared" si="263"/>
        <v>98182.698823592204</v>
      </c>
      <c r="G680" s="6">
        <f t="shared" si="264"/>
        <v>5696313.3273066841</v>
      </c>
      <c r="H680" s="33">
        <f t="shared" si="279"/>
        <v>3.9963850756428261E-3</v>
      </c>
      <c r="I680" s="33">
        <f t="shared" si="280"/>
        <v>1.0124593896033973E-3</v>
      </c>
      <c r="J680" s="6">
        <f t="shared" si="281"/>
        <v>795.5561736290548</v>
      </c>
      <c r="K680" s="38">
        <f>IF(J680&lt;$B$10*(A679^$K$49*(MAX(K$58:K679)-A679))^(1/(1+$K$49))*($K$49^(1/(1+$K$49))),IF(J680/A680&gt;D$10,IF(MAX(J$58:J679)&lt;0.99*$B$10*(A679^$K$49*(K679-A679))^(1/(1+$K$49))*($K$49^(1/(1+$K$49))),MAX(K$58:K679),((J680/$B$10)^(1+$K$49)/(A680^($K$49)*$K$49))+A680),MAX(K$58:K679)),((J680/$B$10)^(1+$K$49)/(A680^($K$49)*$K$49))+A680)</f>
        <v>1193.8947953014972</v>
      </c>
      <c r="L680" s="33">
        <f>IF(K680&lt;K679,AE679*(MAX(Z$58:Z679)-J679/A679)/(J679/A679/D$10-1)/(1+1*(MAX(Z$58:Z679)-J679/A679)/(J679/A679/D$10-1))+B$3-B$4,AE679*(J680/A680/B$10)/(C$27+J680/A680/B$10))</f>
        <v>-2.6218010452774827E-3</v>
      </c>
      <c r="M680" s="45">
        <f t="shared" si="282"/>
        <v>-3.9062739800674519E-2</v>
      </c>
      <c r="N680" s="46">
        <f t="shared" si="283"/>
        <v>1.4364396421375101E-2</v>
      </c>
      <c r="O680" s="37"/>
      <c r="P680" s="37">
        <f t="shared" si="284"/>
        <v>4.5946710833199402E-3</v>
      </c>
      <c r="Q680" s="47">
        <f t="shared" si="265"/>
        <v>-2.4698343379299416E-2</v>
      </c>
      <c r="R680" s="6">
        <f t="shared" si="285"/>
        <v>1.6457522838652072</v>
      </c>
      <c r="S680" s="6">
        <f t="shared" si="266"/>
        <v>1.6288743136493848</v>
      </c>
      <c r="T680" s="6">
        <f t="shared" si="286"/>
        <v>-1.9777847833284484E-2</v>
      </c>
      <c r="U680" s="48">
        <f t="shared" si="287"/>
        <v>1.5623725422641732</v>
      </c>
      <c r="V680" s="6">
        <f t="shared" si="288"/>
        <v>1.5387562487382238</v>
      </c>
      <c r="W680" s="6">
        <f t="shared" si="289"/>
        <v>1.5321636327937957</v>
      </c>
      <c r="X680" s="30">
        <f t="shared" si="267"/>
        <v>1035.601776807961</v>
      </c>
      <c r="Y680">
        <f t="shared" si="268"/>
        <v>795.5561736290548</v>
      </c>
      <c r="Z680" s="49">
        <f t="shared" si="269"/>
        <v>1.2330369549583007</v>
      </c>
      <c r="AA680" s="46">
        <f t="shared" si="270"/>
        <v>1.6457811950826795</v>
      </c>
      <c r="AB680" s="46">
        <f t="shared" si="271"/>
        <v>-2.8911217472282758E-5</v>
      </c>
      <c r="AC680" s="51">
        <f>IF(R$58&gt;=AA$58,B$10,IF(K680&lt;K679,(Z680-D$10)*(1+1.25*(D$10-Z680)/MAX(Z$58:Z680)*B$10)+D$10,B$10))</f>
        <v>1.3370827491589099</v>
      </c>
      <c r="AD680" s="36">
        <f t="shared" si="272"/>
        <v>1.0016326248713923</v>
      </c>
      <c r="AE680" s="50">
        <f t="shared" si="273"/>
        <v>-1.968E-2</v>
      </c>
      <c r="AF680" s="46">
        <f t="shared" si="274"/>
        <v>1.5321636327937957</v>
      </c>
      <c r="AG680" s="50">
        <f t="shared" si="275"/>
        <v>1035.601776807961</v>
      </c>
      <c r="AH680" s="6">
        <f t="shared" si="276"/>
        <v>-1.9777847833284484E-2</v>
      </c>
    </row>
    <row r="681" spans="1:34">
      <c r="A681" s="6">
        <f>IF(J680/A680&lt;=0.99*$B$10,IF(A680&gt;A679,IF(D$5&gt;0,$A680+($D$7-$D$3)/401,IF(J680/A680&gt;1.01*D$10,A680-($D$7-$D$3)/401,A680)),IF(D$5&lt;0,$A680+($D$7-$D$3)/401,IF(J680/A680&gt;1.01*D$10,A680-($D$7-$D$3)/401,A680))),IF(K680&gt;$B$6,IF(B$10&gt;D$10,IF(J680/A680&gt;1.01*D$10,A680-($D$7-$D$3)/401,A680),A680),IF(MAX(J$58:J680)&lt;0.99*$B$10*(A680^$K$49*(K680-A680))^(1/(1+$K$49))*($K$49^(1/(1+$K$49))),$A680+($D$7-$D$3)/401,IF(J680/A680&gt;1.01*$D$10,$A680-($D$7-$D$3)/401,A680))))</f>
        <v>645.20059226932028</v>
      </c>
      <c r="B681" s="6">
        <f t="shared" si="261"/>
        <v>1035.601776807961</v>
      </c>
      <c r="C681" s="6">
        <f t="shared" si="277"/>
        <v>0.53348924095483119</v>
      </c>
      <c r="D681" s="6">
        <f t="shared" si="278"/>
        <v>14025.409761615994</v>
      </c>
      <c r="E681" s="33">
        <f t="shared" si="262"/>
        <v>1.758749993405254E-2</v>
      </c>
      <c r="F681" s="6">
        <f t="shared" si="263"/>
        <v>98182.698823592204</v>
      </c>
      <c r="G681" s="6">
        <f t="shared" si="264"/>
        <v>5696313.3273066841</v>
      </c>
      <c r="H681" s="33">
        <f t="shared" si="279"/>
        <v>3.9963850756428261E-3</v>
      </c>
      <c r="I681" s="33">
        <f t="shared" si="280"/>
        <v>1.0124593896033973E-3</v>
      </c>
      <c r="J681" s="6">
        <f t="shared" si="281"/>
        <v>795.5561736290548</v>
      </c>
      <c r="K681" s="38">
        <f>IF(J681&lt;$B$10*(A680^$K$49*(MAX(K$58:K680)-A680))^(1/(1+$K$49))*($K$49^(1/(1+$K$49))),IF(J681/A681&gt;D$10,IF(MAX(J$58:J680)&lt;0.99*$B$10*(A680^$K$49*(K680-A680))^(1/(1+$K$49))*($K$49^(1/(1+$K$49))),MAX(K$58:K680),((J681/$B$10)^(1+$K$49)/(A681^($K$49)*$K$49))+A681),MAX(K$58:K680)),((J681/$B$10)^(1+$K$49)/(A681^($K$49)*$K$49))+A681)</f>
        <v>1193.8947953014972</v>
      </c>
      <c r="L681" s="33">
        <f>IF(K681&lt;K680,AE680*(MAX(Z$58:Z680)-J680/A680)/(J680/A680/D$10-1)/(1+1*(MAX(Z$58:Z680)-J680/A680)/(J680/A680/D$10-1))+B$3-B$4,AE680*(J681/A681/B$10)/(C$27+J681/A681/B$10))</f>
        <v>-2.6218010452774827E-3</v>
      </c>
      <c r="M681" s="45">
        <f t="shared" si="282"/>
        <v>-3.9062739800674519E-2</v>
      </c>
      <c r="N681" s="46">
        <f t="shared" si="283"/>
        <v>1.4364396421375101E-2</v>
      </c>
      <c r="O681" s="37"/>
      <c r="P681" s="37">
        <f t="shared" si="284"/>
        <v>4.5946710833199402E-3</v>
      </c>
      <c r="Q681" s="47">
        <f t="shared" si="265"/>
        <v>-2.4698343379299416E-2</v>
      </c>
      <c r="R681" s="6">
        <f t="shared" si="285"/>
        <v>1.6457522838652072</v>
      </c>
      <c r="S681" s="6">
        <f t="shared" si="266"/>
        <v>1.6288743136493848</v>
      </c>
      <c r="T681" s="6">
        <f t="shared" si="286"/>
        <v>-1.9777847833284484E-2</v>
      </c>
      <c r="U681" s="48">
        <f t="shared" si="287"/>
        <v>1.5623725422641732</v>
      </c>
      <c r="V681" s="6">
        <f t="shared" si="288"/>
        <v>1.5387562487382238</v>
      </c>
      <c r="W681" s="6">
        <f t="shared" si="289"/>
        <v>1.5321636327937957</v>
      </c>
      <c r="X681" s="30">
        <f t="shared" si="267"/>
        <v>1035.601776807961</v>
      </c>
      <c r="Y681">
        <f t="shared" si="268"/>
        <v>795.5561736290548</v>
      </c>
      <c r="Z681" s="49">
        <f t="shared" si="269"/>
        <v>1.2330369549583007</v>
      </c>
      <c r="AA681" s="46">
        <f t="shared" si="270"/>
        <v>1.6457811950826795</v>
      </c>
      <c r="AB681" s="46">
        <f t="shared" si="271"/>
        <v>-2.8911217472282758E-5</v>
      </c>
      <c r="AC681" s="51">
        <f>IF(R$58&gt;=AA$58,B$10,IF(K681&lt;K680,(Z681-D$10)*(1+1.25*(D$10-Z681)/MAX(Z$58:Z681)*B$10)+D$10,B$10))</f>
        <v>1.3370827491589099</v>
      </c>
      <c r="AD681" s="36">
        <f t="shared" si="272"/>
        <v>1.0016326248713923</v>
      </c>
      <c r="AE681" s="50">
        <f t="shared" si="273"/>
        <v>-1.968E-2</v>
      </c>
      <c r="AF681" s="46">
        <f t="shared" si="274"/>
        <v>1.5321636327937957</v>
      </c>
      <c r="AG681" s="50">
        <f t="shared" si="275"/>
        <v>1035.601776807961</v>
      </c>
      <c r="AH681" s="6">
        <f t="shared" si="276"/>
        <v>-1.9777847833284484E-2</v>
      </c>
    </row>
    <row r="682" spans="1:34">
      <c r="A682" s="6">
        <f>IF(J681/A681&lt;=0.99*$B$10,IF(A681&gt;A680,IF(D$5&gt;0,$A681+($D$7-$D$3)/401,IF(J681/A681&gt;1.01*D$10,A681-($D$7-$D$3)/401,A681)),IF(D$5&lt;0,$A681+($D$7-$D$3)/401,IF(J681/A681&gt;1.01*D$10,A681-($D$7-$D$3)/401,A681))),IF(K681&gt;$B$6,IF(B$10&gt;D$10,IF(J681/A681&gt;1.01*D$10,A681-($D$7-$D$3)/401,A681),A681),IF(MAX(J$58:J681)&lt;0.99*$B$10*(A681^$K$49*(K681-A681))^(1/(1+$K$49))*($K$49^(1/(1+$K$49))),$A681+($D$7-$D$3)/401,IF(J681/A681&gt;1.01*$D$10,$A681-($D$7-$D$3)/401,A681))))</f>
        <v>645.20059226932028</v>
      </c>
      <c r="B682" s="6">
        <f t="shared" si="261"/>
        <v>1035.601776807961</v>
      </c>
      <c r="C682" s="6">
        <f t="shared" si="277"/>
        <v>0.53348924095483119</v>
      </c>
      <c r="D682" s="6">
        <f t="shared" si="278"/>
        <v>14025.409761615994</v>
      </c>
      <c r="E682" s="33">
        <f t="shared" si="262"/>
        <v>1.758749993405254E-2</v>
      </c>
      <c r="F682" s="6">
        <f t="shared" si="263"/>
        <v>98182.698823592204</v>
      </c>
      <c r="G682" s="6">
        <f t="shared" si="264"/>
        <v>5696313.3273066841</v>
      </c>
      <c r="H682" s="33">
        <f t="shared" si="279"/>
        <v>3.9963850756428261E-3</v>
      </c>
      <c r="I682" s="33">
        <f t="shared" si="280"/>
        <v>1.0124593896033973E-3</v>
      </c>
      <c r="J682" s="6">
        <f t="shared" si="281"/>
        <v>795.5561736290548</v>
      </c>
      <c r="K682" s="38">
        <f>IF(J682&lt;$B$10*(A681^$K$49*(MAX(K$58:K681)-A681))^(1/(1+$K$49))*($K$49^(1/(1+$K$49))),IF(J682/A682&gt;D$10,IF(MAX(J$58:J681)&lt;0.99*$B$10*(A681^$K$49*(K681-A681))^(1/(1+$K$49))*($K$49^(1/(1+$K$49))),MAX(K$58:K681),((J682/$B$10)^(1+$K$49)/(A682^($K$49)*$K$49))+A682),MAX(K$58:K681)),((J682/$B$10)^(1+$K$49)/(A682^($K$49)*$K$49))+A682)</f>
        <v>1193.8947953014972</v>
      </c>
      <c r="L682" s="33">
        <f>IF(K682&lt;K681,AE681*(MAX(Z$58:Z681)-J681/A681)/(J681/A681/D$10-1)/(1+1*(MAX(Z$58:Z681)-J681/A681)/(J681/A681/D$10-1))+B$3-B$4,AE681*(J682/A682/B$10)/(C$27+J682/A682/B$10))</f>
        <v>-2.6218010452774827E-3</v>
      </c>
      <c r="M682" s="45">
        <f t="shared" si="282"/>
        <v>-3.9062739800674519E-2</v>
      </c>
      <c r="N682" s="46">
        <f t="shared" si="283"/>
        <v>1.4364396421375101E-2</v>
      </c>
      <c r="O682" s="37"/>
      <c r="P682" s="37">
        <f t="shared" si="284"/>
        <v>4.5946710833199402E-3</v>
      </c>
      <c r="Q682" s="47">
        <f t="shared" si="265"/>
        <v>-2.4698343379299416E-2</v>
      </c>
      <c r="R682" s="6">
        <f t="shared" si="285"/>
        <v>1.6457522838652072</v>
      </c>
      <c r="S682" s="6">
        <f t="shared" si="266"/>
        <v>1.6288743136493848</v>
      </c>
      <c r="T682" s="6">
        <f t="shared" si="286"/>
        <v>-1.9777847833284484E-2</v>
      </c>
      <c r="U682" s="48">
        <f t="shared" si="287"/>
        <v>1.5623725422641732</v>
      </c>
      <c r="V682" s="6">
        <f t="shared" si="288"/>
        <v>1.5387562487382238</v>
      </c>
      <c r="W682" s="6">
        <f t="shared" si="289"/>
        <v>1.5321636327937957</v>
      </c>
      <c r="X682" s="30">
        <f t="shared" si="267"/>
        <v>1035.601776807961</v>
      </c>
      <c r="Y682">
        <f t="shared" si="268"/>
        <v>795.5561736290548</v>
      </c>
      <c r="Z682" s="49">
        <f t="shared" si="269"/>
        <v>1.2330369549583007</v>
      </c>
      <c r="AA682" s="46">
        <f t="shared" si="270"/>
        <v>1.6457811950826795</v>
      </c>
      <c r="AB682" s="46">
        <f t="shared" si="271"/>
        <v>-2.8911217472282758E-5</v>
      </c>
      <c r="AC682" s="51">
        <f>IF(R$58&gt;=AA$58,B$10,IF(K682&lt;K681,(Z682-D$10)*(1+1.25*(D$10-Z682)/MAX(Z$58:Z682)*B$10)+D$10,B$10))</f>
        <v>1.3370827491589099</v>
      </c>
      <c r="AD682" s="36">
        <f t="shared" si="272"/>
        <v>1.0016326248713923</v>
      </c>
      <c r="AE682" s="50">
        <f t="shared" si="273"/>
        <v>-1.968E-2</v>
      </c>
      <c r="AF682" s="46">
        <f t="shared" si="274"/>
        <v>1.5321636327937957</v>
      </c>
      <c r="AG682" s="50">
        <f t="shared" si="275"/>
        <v>1035.601776807961</v>
      </c>
      <c r="AH682" s="6">
        <f t="shared" si="276"/>
        <v>-1.9777847833284484E-2</v>
      </c>
    </row>
    <row r="683" spans="1:34">
      <c r="A683" s="6">
        <f>IF(J682/A682&lt;=0.99*$B$10,IF(A682&gt;A681,IF(D$5&gt;0,$A682+($D$7-$D$3)/401,IF(J682/A682&gt;1.01*D$10,A682-($D$7-$D$3)/401,A682)),IF(D$5&lt;0,$A682+($D$7-$D$3)/401,IF(J682/A682&gt;1.01*D$10,A682-($D$7-$D$3)/401,A682))),IF(K682&gt;$B$6,IF(B$10&gt;D$10,IF(J682/A682&gt;1.01*D$10,A682-($D$7-$D$3)/401,A682),A682),IF(MAX(J$58:J682)&lt;0.99*$B$10*(A682^$K$49*(K682-A682))^(1/(1+$K$49))*($K$49^(1/(1+$K$49))),$A682+($D$7-$D$3)/401,IF(J682/A682&gt;1.01*$D$10,$A682-($D$7-$D$3)/401,A682))))</f>
        <v>645.20059226932028</v>
      </c>
      <c r="B683" s="6">
        <f t="shared" si="261"/>
        <v>1035.601776807961</v>
      </c>
      <c r="C683" s="6">
        <f t="shared" si="277"/>
        <v>0.53348924095483119</v>
      </c>
      <c r="D683" s="6">
        <f t="shared" si="278"/>
        <v>14025.409761615994</v>
      </c>
      <c r="E683" s="33">
        <f t="shared" si="262"/>
        <v>1.758749993405254E-2</v>
      </c>
      <c r="F683" s="6">
        <f t="shared" si="263"/>
        <v>98182.698823592204</v>
      </c>
      <c r="G683" s="6">
        <f t="shared" si="264"/>
        <v>5696313.3273066841</v>
      </c>
      <c r="H683" s="33">
        <f t="shared" si="279"/>
        <v>3.9963850756428261E-3</v>
      </c>
      <c r="I683" s="33">
        <f t="shared" si="280"/>
        <v>1.0124593896033973E-3</v>
      </c>
      <c r="J683" s="6">
        <f t="shared" si="281"/>
        <v>795.5561736290548</v>
      </c>
      <c r="K683" s="38">
        <f>IF(J683&lt;$B$10*(A682^$K$49*(MAX(K$58:K682)-A682))^(1/(1+$K$49))*($K$49^(1/(1+$K$49))),IF(J683/A683&gt;D$10,IF(MAX(J$58:J682)&lt;0.99*$B$10*(A682^$K$49*(K682-A682))^(1/(1+$K$49))*($K$49^(1/(1+$K$49))),MAX(K$58:K682),((J683/$B$10)^(1+$K$49)/(A683^($K$49)*$K$49))+A683),MAX(K$58:K682)),((J683/$B$10)^(1+$K$49)/(A683^($K$49)*$K$49))+A683)</f>
        <v>1193.8947953014972</v>
      </c>
      <c r="L683" s="33">
        <f>IF(K683&lt;K682,AE682*(MAX(Z$58:Z682)-J682/A682)/(J682/A682/D$10-1)/(1+1*(MAX(Z$58:Z682)-J682/A682)/(J682/A682/D$10-1))+B$3-B$4,AE682*(J683/A683/B$10)/(C$27+J683/A683/B$10))</f>
        <v>-2.6218010452774827E-3</v>
      </c>
      <c r="M683" s="45">
        <f t="shared" si="282"/>
        <v>-3.9062739800674519E-2</v>
      </c>
      <c r="N683" s="46">
        <f t="shared" si="283"/>
        <v>1.4364396421375101E-2</v>
      </c>
      <c r="O683" s="37"/>
      <c r="P683" s="37">
        <f t="shared" si="284"/>
        <v>4.5946710833199402E-3</v>
      </c>
      <c r="Q683" s="47">
        <f t="shared" si="265"/>
        <v>-2.4698343379299416E-2</v>
      </c>
      <c r="R683" s="6">
        <f t="shared" si="285"/>
        <v>1.6457522838652072</v>
      </c>
      <c r="S683" s="6">
        <f t="shared" si="266"/>
        <v>1.6288743136493848</v>
      </c>
      <c r="T683" s="6">
        <f t="shared" si="286"/>
        <v>-1.9777847833284484E-2</v>
      </c>
      <c r="U683" s="48">
        <f t="shared" si="287"/>
        <v>1.5623725422641732</v>
      </c>
      <c r="V683" s="6">
        <f t="shared" si="288"/>
        <v>1.5387562487382238</v>
      </c>
      <c r="W683" s="6">
        <f t="shared" si="289"/>
        <v>1.5321636327937957</v>
      </c>
      <c r="X683" s="30">
        <f t="shared" si="267"/>
        <v>1035.601776807961</v>
      </c>
      <c r="Y683">
        <f t="shared" si="268"/>
        <v>795.5561736290548</v>
      </c>
      <c r="Z683" s="49">
        <f t="shared" si="269"/>
        <v>1.2330369549583007</v>
      </c>
      <c r="AA683" s="46">
        <f t="shared" si="270"/>
        <v>1.6457811950826795</v>
      </c>
      <c r="AB683" s="46">
        <f t="shared" si="271"/>
        <v>-2.8911217472282758E-5</v>
      </c>
      <c r="AC683" s="51">
        <f>IF(R$58&gt;=AA$58,B$10,IF(K683&lt;K682,(Z683-D$10)*(1+1.25*(D$10-Z683)/MAX(Z$58:Z683)*B$10)+D$10,B$10))</f>
        <v>1.3370827491589099</v>
      </c>
      <c r="AD683" s="36">
        <f t="shared" si="272"/>
        <v>1.0016326248713923</v>
      </c>
      <c r="AE683" s="50">
        <f t="shared" si="273"/>
        <v>-1.968E-2</v>
      </c>
      <c r="AF683" s="46">
        <f t="shared" si="274"/>
        <v>1.5321636327937957</v>
      </c>
      <c r="AG683" s="50">
        <f t="shared" si="275"/>
        <v>1035.601776807961</v>
      </c>
      <c r="AH683" s="6">
        <f t="shared" si="276"/>
        <v>-1.9777847833284484E-2</v>
      </c>
    </row>
    <row r="684" spans="1:34">
      <c r="A684" s="6">
        <f>IF(J683/A683&lt;=0.99*$B$10,IF(A683&gt;A682,IF(D$5&gt;0,$A683+($D$7-$D$3)/401,IF(J683/A683&gt;1.01*D$10,A683-($D$7-$D$3)/401,A683)),IF(D$5&lt;0,$A683+($D$7-$D$3)/401,IF(J683/A683&gt;1.01*D$10,A683-($D$7-$D$3)/401,A683))),IF(K683&gt;$B$6,IF(B$10&gt;D$10,IF(J683/A683&gt;1.01*D$10,A683-($D$7-$D$3)/401,A683),A683),IF(MAX(J$58:J683)&lt;0.99*$B$10*(A683^$K$49*(K683-A683))^(1/(1+$K$49))*($K$49^(1/(1+$K$49))),$A683+($D$7-$D$3)/401,IF(J683/A683&gt;1.01*$D$10,$A683-($D$7-$D$3)/401,A683))))</f>
        <v>645.20059226932028</v>
      </c>
      <c r="B684" s="6">
        <f t="shared" si="261"/>
        <v>1035.601776807961</v>
      </c>
      <c r="C684" s="6">
        <f t="shared" si="277"/>
        <v>0.53348924095483119</v>
      </c>
      <c r="D684" s="6">
        <f t="shared" si="278"/>
        <v>14025.409761615994</v>
      </c>
      <c r="E684" s="33">
        <f t="shared" si="262"/>
        <v>1.758749993405254E-2</v>
      </c>
      <c r="F684" s="6">
        <f t="shared" si="263"/>
        <v>98182.698823592204</v>
      </c>
      <c r="G684" s="6">
        <f t="shared" si="264"/>
        <v>5696313.3273066841</v>
      </c>
      <c r="H684" s="33">
        <f t="shared" si="279"/>
        <v>3.9963850756428261E-3</v>
      </c>
      <c r="I684" s="33">
        <f t="shared" si="280"/>
        <v>1.0124593896033973E-3</v>
      </c>
      <c r="J684" s="6">
        <f t="shared" si="281"/>
        <v>795.5561736290548</v>
      </c>
      <c r="K684" s="38">
        <f>IF(J684&lt;$B$10*(A683^$K$49*(MAX(K$58:K683)-A683))^(1/(1+$K$49))*($K$49^(1/(1+$K$49))),IF(J684/A684&gt;D$10,IF(MAX(J$58:J683)&lt;0.99*$B$10*(A683^$K$49*(K683-A683))^(1/(1+$K$49))*($K$49^(1/(1+$K$49))),MAX(K$58:K683),((J684/$B$10)^(1+$K$49)/(A684^($K$49)*$K$49))+A684),MAX(K$58:K683)),((J684/$B$10)^(1+$K$49)/(A684^($K$49)*$K$49))+A684)</f>
        <v>1193.8947953014972</v>
      </c>
      <c r="L684" s="33">
        <f>IF(K684&lt;K683,AE683*(MAX(Z$58:Z683)-J683/A683)/(J683/A683/D$10-1)/(1+1*(MAX(Z$58:Z683)-J683/A683)/(J683/A683/D$10-1))+B$3-B$4,AE683*(J684/A684/B$10)/(C$27+J684/A684/B$10))</f>
        <v>-2.6218010452774827E-3</v>
      </c>
      <c r="M684" s="45">
        <f t="shared" si="282"/>
        <v>-3.9062739800674519E-2</v>
      </c>
      <c r="N684" s="46">
        <f t="shared" si="283"/>
        <v>1.4364396421375101E-2</v>
      </c>
      <c r="O684" s="37"/>
      <c r="P684" s="37">
        <f t="shared" si="284"/>
        <v>4.5946710833199402E-3</v>
      </c>
      <c r="Q684" s="47">
        <f t="shared" si="265"/>
        <v>-2.4698343379299416E-2</v>
      </c>
      <c r="R684" s="6">
        <f t="shared" si="285"/>
        <v>1.6457522838652072</v>
      </c>
      <c r="S684" s="6">
        <f t="shared" si="266"/>
        <v>1.6288743136493848</v>
      </c>
      <c r="T684" s="6">
        <f t="shared" si="286"/>
        <v>-1.9777847833284484E-2</v>
      </c>
      <c r="U684" s="48">
        <f t="shared" si="287"/>
        <v>1.5623725422641732</v>
      </c>
      <c r="V684" s="6">
        <f t="shared" si="288"/>
        <v>1.5387562487382238</v>
      </c>
      <c r="W684" s="6">
        <f t="shared" si="289"/>
        <v>1.5321636327937957</v>
      </c>
      <c r="X684" s="30">
        <f t="shared" si="267"/>
        <v>1035.601776807961</v>
      </c>
      <c r="Y684">
        <f t="shared" si="268"/>
        <v>795.5561736290548</v>
      </c>
      <c r="Z684" s="49">
        <f t="shared" si="269"/>
        <v>1.2330369549583007</v>
      </c>
      <c r="AA684" s="46">
        <f t="shared" si="270"/>
        <v>1.6457811950826795</v>
      </c>
      <c r="AB684" s="46">
        <f t="shared" si="271"/>
        <v>-2.8911217472282758E-5</v>
      </c>
      <c r="AC684" s="51">
        <f>IF(R$58&gt;=AA$58,B$10,IF(K684&lt;K683,(Z684-D$10)*(1+1.25*(D$10-Z684)/MAX(Z$58:Z684)*B$10)+D$10,B$10))</f>
        <v>1.3370827491589099</v>
      </c>
      <c r="AD684" s="36">
        <f t="shared" si="272"/>
        <v>1.0016326248713923</v>
      </c>
      <c r="AE684" s="50">
        <f t="shared" si="273"/>
        <v>-1.968E-2</v>
      </c>
      <c r="AF684" s="46">
        <f t="shared" si="274"/>
        <v>1.5321636327937957</v>
      </c>
      <c r="AG684" s="50">
        <f t="shared" si="275"/>
        <v>1035.601776807961</v>
      </c>
      <c r="AH684" s="6">
        <f t="shared" si="276"/>
        <v>-1.9777847833284484E-2</v>
      </c>
    </row>
    <row r="685" spans="1:34">
      <c r="A685" s="6">
        <f>IF(J684/A684&lt;=0.99*$B$10,IF(A684&gt;A683,IF(D$5&gt;0,$A684+($D$7-$D$3)/401,IF(J684/A684&gt;1.01*D$10,A684-($D$7-$D$3)/401,A684)),IF(D$5&lt;0,$A684+($D$7-$D$3)/401,IF(J684/A684&gt;1.01*D$10,A684-($D$7-$D$3)/401,A684))),IF(K684&gt;$B$6,IF(B$10&gt;D$10,IF(J684/A684&gt;1.01*D$10,A684-($D$7-$D$3)/401,A684),A684),IF(MAX(J$58:J684)&lt;0.99*$B$10*(A684^$K$49*(K684-A684))^(1/(1+$K$49))*($K$49^(1/(1+$K$49))),$A684+($D$7-$D$3)/401,IF(J684/A684&gt;1.01*$D$10,$A684-($D$7-$D$3)/401,A684))))</f>
        <v>645.20059226932028</v>
      </c>
      <c r="B685" s="6">
        <f t="shared" si="261"/>
        <v>1035.601776807961</v>
      </c>
      <c r="C685" s="6">
        <f t="shared" si="277"/>
        <v>0.53348924095483119</v>
      </c>
      <c r="D685" s="6">
        <f t="shared" si="278"/>
        <v>14025.409761615994</v>
      </c>
      <c r="E685" s="33">
        <f t="shared" si="262"/>
        <v>1.758749993405254E-2</v>
      </c>
      <c r="F685" s="6">
        <f t="shared" si="263"/>
        <v>98182.698823592204</v>
      </c>
      <c r="G685" s="6">
        <f t="shared" si="264"/>
        <v>5696313.3273066841</v>
      </c>
      <c r="H685" s="33">
        <f t="shared" si="279"/>
        <v>3.9963850756428261E-3</v>
      </c>
      <c r="I685" s="33">
        <f t="shared" si="280"/>
        <v>1.0124593896033973E-3</v>
      </c>
      <c r="J685" s="6">
        <f t="shared" si="281"/>
        <v>795.5561736290548</v>
      </c>
      <c r="K685" s="38">
        <f>IF(J685&lt;$B$10*(A684^$K$49*(MAX(K$58:K684)-A684))^(1/(1+$K$49))*($K$49^(1/(1+$K$49))),IF(J685/A685&gt;D$10,IF(MAX(J$58:J684)&lt;0.99*$B$10*(A684^$K$49*(K684-A684))^(1/(1+$K$49))*($K$49^(1/(1+$K$49))),MAX(K$58:K684),((J685/$B$10)^(1+$K$49)/(A685^($K$49)*$K$49))+A685),MAX(K$58:K684)),((J685/$B$10)^(1+$K$49)/(A685^($K$49)*$K$49))+A685)</f>
        <v>1193.8947953014972</v>
      </c>
      <c r="L685" s="33">
        <f>IF(K685&lt;K684,AE684*(MAX(Z$58:Z684)-J684/A684)/(J684/A684/D$10-1)/(1+1*(MAX(Z$58:Z684)-J684/A684)/(J684/A684/D$10-1))+B$3-B$4,AE684*(J685/A685/B$10)/(C$27+J685/A685/B$10))</f>
        <v>-2.6218010452774827E-3</v>
      </c>
      <c r="M685" s="45">
        <f t="shared" si="282"/>
        <v>-3.9062739800674519E-2</v>
      </c>
      <c r="N685" s="46">
        <f t="shared" si="283"/>
        <v>1.4364396421375101E-2</v>
      </c>
      <c r="O685" s="37"/>
      <c r="P685" s="37">
        <f t="shared" si="284"/>
        <v>4.5946710833199402E-3</v>
      </c>
      <c r="Q685" s="47">
        <f t="shared" si="265"/>
        <v>-2.4698343379299416E-2</v>
      </c>
      <c r="R685" s="6">
        <f t="shared" si="285"/>
        <v>1.6457522838652072</v>
      </c>
      <c r="S685" s="6">
        <f t="shared" si="266"/>
        <v>1.6288743136493848</v>
      </c>
      <c r="T685" s="6">
        <f t="shared" si="286"/>
        <v>-1.9777847833284484E-2</v>
      </c>
      <c r="U685" s="48">
        <f t="shared" si="287"/>
        <v>1.5623725422641732</v>
      </c>
      <c r="V685" s="6">
        <f t="shared" si="288"/>
        <v>1.5387562487382238</v>
      </c>
      <c r="W685" s="6">
        <f t="shared" si="289"/>
        <v>1.5321636327937957</v>
      </c>
      <c r="X685" s="30">
        <f t="shared" si="267"/>
        <v>1035.601776807961</v>
      </c>
      <c r="Y685">
        <f t="shared" si="268"/>
        <v>795.5561736290548</v>
      </c>
      <c r="Z685" s="49">
        <f t="shared" si="269"/>
        <v>1.2330369549583007</v>
      </c>
      <c r="AA685" s="46">
        <f t="shared" si="270"/>
        <v>1.6457811950826795</v>
      </c>
      <c r="AB685" s="46">
        <f t="shared" si="271"/>
        <v>-2.8911217472282758E-5</v>
      </c>
      <c r="AC685" s="51">
        <f>IF(R$58&gt;=AA$58,B$10,IF(K685&lt;K684,(Z685-D$10)*(1+1.25*(D$10-Z685)/MAX(Z$58:Z685)*B$10)+D$10,B$10))</f>
        <v>1.3370827491589099</v>
      </c>
      <c r="AD685" s="36">
        <f t="shared" si="272"/>
        <v>1.0016326248713923</v>
      </c>
      <c r="AE685" s="50">
        <f t="shared" si="273"/>
        <v>-1.968E-2</v>
      </c>
      <c r="AF685" s="46">
        <f t="shared" si="274"/>
        <v>1.5321636327937957</v>
      </c>
      <c r="AG685" s="50">
        <f t="shared" si="275"/>
        <v>1035.601776807961</v>
      </c>
      <c r="AH685" s="6">
        <f t="shared" si="276"/>
        <v>-1.9777847833284484E-2</v>
      </c>
    </row>
    <row r="686" spans="1:34">
      <c r="A686" s="6">
        <f>IF(J685/A685&lt;=0.99*$B$10,IF(A685&gt;A684,IF(D$5&gt;0,$A685+($D$7-$D$3)/401,IF(J685/A685&gt;1.01*D$10,A685-($D$7-$D$3)/401,A685)),IF(D$5&lt;0,$A685+($D$7-$D$3)/401,IF(J685/A685&gt;1.01*D$10,A685-($D$7-$D$3)/401,A685))),IF(K685&gt;$B$6,IF(B$10&gt;D$10,IF(J685/A685&gt;1.01*D$10,A685-($D$7-$D$3)/401,A685),A685),IF(MAX(J$58:J685)&lt;0.99*$B$10*(A685^$K$49*(K685-A685))^(1/(1+$K$49))*($K$49^(1/(1+$K$49))),$A685+($D$7-$D$3)/401,IF(J685/A685&gt;1.01*$D$10,$A685-($D$7-$D$3)/401,A685))))</f>
        <v>645.20059226932028</v>
      </c>
      <c r="B686" s="6">
        <f t="shared" si="261"/>
        <v>1035.601776807961</v>
      </c>
      <c r="C686" s="6">
        <f t="shared" si="277"/>
        <v>0.53348924095483119</v>
      </c>
      <c r="D686" s="6">
        <f t="shared" si="278"/>
        <v>14025.409761615994</v>
      </c>
      <c r="E686" s="33">
        <f t="shared" si="262"/>
        <v>1.758749993405254E-2</v>
      </c>
      <c r="F686" s="6">
        <f t="shared" si="263"/>
        <v>98182.698823592204</v>
      </c>
      <c r="G686" s="6">
        <f t="shared" si="264"/>
        <v>5696313.3273066841</v>
      </c>
      <c r="H686" s="33">
        <f t="shared" si="279"/>
        <v>3.9963850756428261E-3</v>
      </c>
      <c r="I686" s="33">
        <f t="shared" si="280"/>
        <v>1.0124593896033973E-3</v>
      </c>
      <c r="J686" s="6">
        <f t="shared" si="281"/>
        <v>795.5561736290548</v>
      </c>
      <c r="K686" s="38">
        <f>IF(J686&lt;$B$10*(A685^$K$49*(MAX(K$58:K685)-A685))^(1/(1+$K$49))*($K$49^(1/(1+$K$49))),IF(J686/A686&gt;D$10,IF(MAX(J$58:J685)&lt;0.99*$B$10*(A685^$K$49*(K685-A685))^(1/(1+$K$49))*($K$49^(1/(1+$K$49))),MAX(K$58:K685),((J686/$B$10)^(1+$K$49)/(A686^($K$49)*$K$49))+A686),MAX(K$58:K685)),((J686/$B$10)^(1+$K$49)/(A686^($K$49)*$K$49))+A686)</f>
        <v>1193.8947953014972</v>
      </c>
      <c r="L686" s="33">
        <f>IF(K686&lt;K685,AE685*(MAX(Z$58:Z685)-J685/A685)/(J685/A685/D$10-1)/(1+1*(MAX(Z$58:Z685)-J685/A685)/(J685/A685/D$10-1))+B$3-B$4,AE685*(J686/A686/B$10)/(C$27+J686/A686/B$10))</f>
        <v>-2.6218010452774827E-3</v>
      </c>
      <c r="M686" s="45">
        <f t="shared" si="282"/>
        <v>-3.9062739800674519E-2</v>
      </c>
      <c r="N686" s="46">
        <f t="shared" si="283"/>
        <v>1.4364396421375101E-2</v>
      </c>
      <c r="O686" s="37"/>
      <c r="P686" s="37">
        <f t="shared" si="284"/>
        <v>4.5946710833199402E-3</v>
      </c>
      <c r="Q686" s="47">
        <f t="shared" si="265"/>
        <v>-2.4698343379299416E-2</v>
      </c>
      <c r="R686" s="6">
        <f t="shared" si="285"/>
        <v>1.6457522838652072</v>
      </c>
      <c r="S686" s="6">
        <f t="shared" si="266"/>
        <v>1.6288743136493848</v>
      </c>
      <c r="T686" s="6">
        <f t="shared" si="286"/>
        <v>-1.9777847833284484E-2</v>
      </c>
      <c r="U686" s="48">
        <f t="shared" si="287"/>
        <v>1.5623725422641732</v>
      </c>
      <c r="V686" s="6">
        <f t="shared" si="288"/>
        <v>1.5387562487382238</v>
      </c>
      <c r="W686" s="6">
        <f t="shared" si="289"/>
        <v>1.5321636327937957</v>
      </c>
      <c r="X686" s="30">
        <f t="shared" si="267"/>
        <v>1035.601776807961</v>
      </c>
      <c r="Y686">
        <f t="shared" si="268"/>
        <v>795.5561736290548</v>
      </c>
      <c r="Z686" s="49">
        <f t="shared" si="269"/>
        <v>1.2330369549583007</v>
      </c>
      <c r="AA686" s="46">
        <f t="shared" si="270"/>
        <v>1.6457811950826795</v>
      </c>
      <c r="AB686" s="46">
        <f t="shared" si="271"/>
        <v>-2.8911217472282758E-5</v>
      </c>
      <c r="AC686" s="51">
        <f>IF(R$58&gt;=AA$58,B$10,IF(K686&lt;K685,(Z686-D$10)*(1+1.25*(D$10-Z686)/MAX(Z$58:Z686)*B$10)+D$10,B$10))</f>
        <v>1.3370827491589099</v>
      </c>
      <c r="AD686" s="36">
        <f t="shared" si="272"/>
        <v>1.0016326248713923</v>
      </c>
      <c r="AE686" s="50">
        <f t="shared" si="273"/>
        <v>-1.968E-2</v>
      </c>
      <c r="AF686" s="46">
        <f t="shared" si="274"/>
        <v>1.5321636327937957</v>
      </c>
      <c r="AG686" s="50">
        <f t="shared" si="275"/>
        <v>1035.601776807961</v>
      </c>
      <c r="AH686" s="6">
        <f t="shared" si="276"/>
        <v>-1.9777847833284484E-2</v>
      </c>
    </row>
    <row r="687" spans="1:34">
      <c r="A687" s="6">
        <f>IF(J686/A686&lt;=0.99*$B$10,IF(A686&gt;A685,IF(D$5&gt;0,$A686+($D$7-$D$3)/401,IF(J686/A686&gt;1.01*D$10,A686-($D$7-$D$3)/401,A686)),IF(D$5&lt;0,$A686+($D$7-$D$3)/401,IF(J686/A686&gt;1.01*D$10,A686-($D$7-$D$3)/401,A686))),IF(K686&gt;$B$6,IF(B$10&gt;D$10,IF(J686/A686&gt;1.01*D$10,A686-($D$7-$D$3)/401,A686),A686),IF(MAX(J$58:J686)&lt;0.99*$B$10*(A686^$K$49*(K686-A686))^(1/(1+$K$49))*($K$49^(1/(1+$K$49))),$A686+($D$7-$D$3)/401,IF(J686/A686&gt;1.01*$D$10,$A686-($D$7-$D$3)/401,A686))))</f>
        <v>645.20059226932028</v>
      </c>
      <c r="B687" s="6">
        <f t="shared" si="261"/>
        <v>1035.601776807961</v>
      </c>
      <c r="C687" s="6">
        <f t="shared" si="277"/>
        <v>0.53348924095483119</v>
      </c>
      <c r="D687" s="6">
        <f t="shared" si="278"/>
        <v>14025.409761615994</v>
      </c>
      <c r="E687" s="33">
        <f t="shared" si="262"/>
        <v>1.758749993405254E-2</v>
      </c>
      <c r="F687" s="6">
        <f t="shared" si="263"/>
        <v>98182.698823592204</v>
      </c>
      <c r="G687" s="6">
        <f t="shared" si="264"/>
        <v>5696313.3273066841</v>
      </c>
      <c r="H687" s="33">
        <f t="shared" si="279"/>
        <v>3.9963850756428261E-3</v>
      </c>
      <c r="I687" s="33">
        <f t="shared" si="280"/>
        <v>1.0124593896033973E-3</v>
      </c>
      <c r="J687" s="6">
        <f t="shared" si="281"/>
        <v>795.5561736290548</v>
      </c>
      <c r="K687" s="38">
        <f>IF(J687&lt;$B$10*(A686^$K$49*(MAX(K$58:K686)-A686))^(1/(1+$K$49))*($K$49^(1/(1+$K$49))),IF(J687/A687&gt;D$10,IF(MAX(J$58:J686)&lt;0.99*$B$10*(A686^$K$49*(K686-A686))^(1/(1+$K$49))*($K$49^(1/(1+$K$49))),MAX(K$58:K686),((J687/$B$10)^(1+$K$49)/(A687^($K$49)*$K$49))+A687),MAX(K$58:K686)),((J687/$B$10)^(1+$K$49)/(A687^($K$49)*$K$49))+A687)</f>
        <v>1193.8947953014972</v>
      </c>
      <c r="L687" s="33">
        <f>IF(K687&lt;K686,AE686*(MAX(Z$58:Z686)-J686/A686)/(J686/A686/D$10-1)/(1+1*(MAX(Z$58:Z686)-J686/A686)/(J686/A686/D$10-1))+B$3-B$4,AE686*(J687/A687/B$10)/(C$27+J687/A687/B$10))</f>
        <v>-2.6218010452774827E-3</v>
      </c>
      <c r="M687" s="45">
        <f t="shared" si="282"/>
        <v>-3.9062739800674519E-2</v>
      </c>
      <c r="N687" s="46">
        <f t="shared" si="283"/>
        <v>1.4364396421375101E-2</v>
      </c>
      <c r="O687" s="37"/>
      <c r="P687" s="37">
        <f t="shared" si="284"/>
        <v>4.5946710833199402E-3</v>
      </c>
      <c r="Q687" s="47">
        <f t="shared" si="265"/>
        <v>-2.4698343379299416E-2</v>
      </c>
      <c r="R687" s="6">
        <f t="shared" si="285"/>
        <v>1.6457522838652072</v>
      </c>
      <c r="S687" s="6">
        <f t="shared" si="266"/>
        <v>1.6288743136493848</v>
      </c>
      <c r="T687" s="6">
        <f t="shared" si="286"/>
        <v>-1.9777847833284484E-2</v>
      </c>
      <c r="U687" s="48">
        <f t="shared" si="287"/>
        <v>1.5623725422641732</v>
      </c>
      <c r="V687" s="6">
        <f t="shared" si="288"/>
        <v>1.5387562487382238</v>
      </c>
      <c r="W687" s="6">
        <f t="shared" si="289"/>
        <v>1.5321636327937957</v>
      </c>
      <c r="X687" s="30">
        <f t="shared" si="267"/>
        <v>1035.601776807961</v>
      </c>
      <c r="Y687">
        <f t="shared" si="268"/>
        <v>795.5561736290548</v>
      </c>
      <c r="Z687" s="49">
        <f t="shared" si="269"/>
        <v>1.2330369549583007</v>
      </c>
      <c r="AA687" s="46">
        <f t="shared" si="270"/>
        <v>1.6457811950826795</v>
      </c>
      <c r="AB687" s="46">
        <f t="shared" si="271"/>
        <v>-2.8911217472282758E-5</v>
      </c>
      <c r="AC687" s="51">
        <f>IF(R$58&gt;=AA$58,B$10,IF(K687&lt;K686,(Z687-D$10)*(1+1.25*(D$10-Z687)/MAX(Z$58:Z687)*B$10)+D$10,B$10))</f>
        <v>1.3370827491589099</v>
      </c>
      <c r="AD687" s="36">
        <f t="shared" si="272"/>
        <v>1.0016326248713923</v>
      </c>
      <c r="AE687" s="50">
        <f t="shared" si="273"/>
        <v>-1.968E-2</v>
      </c>
      <c r="AF687" s="46">
        <f t="shared" si="274"/>
        <v>1.5321636327937957</v>
      </c>
      <c r="AG687" s="50">
        <f t="shared" si="275"/>
        <v>1035.601776807961</v>
      </c>
      <c r="AH687" s="6">
        <f t="shared" si="276"/>
        <v>-1.9777847833284484E-2</v>
      </c>
    </row>
    <row r="688" spans="1:34">
      <c r="A688" s="6">
        <f>IF(J687/A687&lt;=0.99*$B$10,IF(A687&gt;A686,IF(D$5&gt;0,$A687+($D$7-$D$3)/401,IF(J687/A687&gt;1.01*D$10,A687-($D$7-$D$3)/401,A687)),IF(D$5&lt;0,$A687+($D$7-$D$3)/401,IF(J687/A687&gt;1.01*D$10,A687-($D$7-$D$3)/401,A687))),IF(K687&gt;$B$6,IF(B$10&gt;D$10,IF(J687/A687&gt;1.01*D$10,A687-($D$7-$D$3)/401,A687),A687),IF(MAX(J$58:J687)&lt;0.99*$B$10*(A687^$K$49*(K687-A687))^(1/(1+$K$49))*($K$49^(1/(1+$K$49))),$A687+($D$7-$D$3)/401,IF(J687/A687&gt;1.01*$D$10,$A687-($D$7-$D$3)/401,A687))))</f>
        <v>645.20059226932028</v>
      </c>
      <c r="B688" s="6">
        <f t="shared" si="261"/>
        <v>1035.601776807961</v>
      </c>
      <c r="C688" s="6">
        <f t="shared" si="277"/>
        <v>0.53348924095483119</v>
      </c>
      <c r="D688" s="6">
        <f t="shared" si="278"/>
        <v>14025.409761615994</v>
      </c>
      <c r="E688" s="33">
        <f t="shared" si="262"/>
        <v>1.758749993405254E-2</v>
      </c>
      <c r="F688" s="6">
        <f t="shared" si="263"/>
        <v>98182.698823592204</v>
      </c>
      <c r="G688" s="6">
        <f t="shared" si="264"/>
        <v>5696313.3273066841</v>
      </c>
      <c r="H688" s="33">
        <f t="shared" si="279"/>
        <v>3.9963850756428261E-3</v>
      </c>
      <c r="I688" s="33">
        <f t="shared" si="280"/>
        <v>1.0124593896033973E-3</v>
      </c>
      <c r="J688" s="6">
        <f t="shared" si="281"/>
        <v>795.5561736290548</v>
      </c>
      <c r="K688" s="38">
        <f>IF(J688&lt;$B$10*(A687^$K$49*(MAX(K$58:K687)-A687))^(1/(1+$K$49))*($K$49^(1/(1+$K$49))),IF(J688/A688&gt;D$10,IF(MAX(J$58:J687)&lt;0.99*$B$10*(A687^$K$49*(K687-A687))^(1/(1+$K$49))*($K$49^(1/(1+$K$49))),MAX(K$58:K687),((J688/$B$10)^(1+$K$49)/(A688^($K$49)*$K$49))+A688),MAX(K$58:K687)),((J688/$B$10)^(1+$K$49)/(A688^($K$49)*$K$49))+A688)</f>
        <v>1193.8947953014972</v>
      </c>
      <c r="L688" s="33">
        <f>IF(K688&lt;K687,AE687*(MAX(Z$58:Z687)-J687/A687)/(J687/A687/D$10-1)/(1+1*(MAX(Z$58:Z687)-J687/A687)/(J687/A687/D$10-1))+B$3-B$4,AE687*(J688/A688/B$10)/(C$27+J688/A688/B$10))</f>
        <v>-2.6218010452774827E-3</v>
      </c>
      <c r="M688" s="45">
        <f t="shared" si="282"/>
        <v>-3.9062739800674519E-2</v>
      </c>
      <c r="N688" s="46">
        <f t="shared" si="283"/>
        <v>1.4364396421375101E-2</v>
      </c>
      <c r="O688" s="37"/>
      <c r="P688" s="37">
        <f t="shared" si="284"/>
        <v>4.5946710833199402E-3</v>
      </c>
      <c r="Q688" s="47">
        <f t="shared" si="265"/>
        <v>-2.4698343379299416E-2</v>
      </c>
      <c r="R688" s="6">
        <f t="shared" si="285"/>
        <v>1.6457522838652072</v>
      </c>
      <c r="S688" s="6">
        <f t="shared" si="266"/>
        <v>1.6288743136493848</v>
      </c>
      <c r="T688" s="6">
        <f t="shared" si="286"/>
        <v>-1.9777847833284484E-2</v>
      </c>
      <c r="U688" s="48">
        <f t="shared" si="287"/>
        <v>1.5623725422641732</v>
      </c>
      <c r="V688" s="6">
        <f t="shared" si="288"/>
        <v>1.5387562487382238</v>
      </c>
      <c r="W688" s="6">
        <f t="shared" si="289"/>
        <v>1.5321636327937957</v>
      </c>
      <c r="X688" s="30">
        <f t="shared" si="267"/>
        <v>1035.601776807961</v>
      </c>
      <c r="Y688">
        <f t="shared" si="268"/>
        <v>795.5561736290548</v>
      </c>
      <c r="Z688" s="49">
        <f t="shared" si="269"/>
        <v>1.2330369549583007</v>
      </c>
      <c r="AA688" s="46">
        <f t="shared" si="270"/>
        <v>1.6457811950826795</v>
      </c>
      <c r="AB688" s="46">
        <f t="shared" si="271"/>
        <v>-2.8911217472282758E-5</v>
      </c>
      <c r="AC688" s="51">
        <f>IF(R$58&gt;=AA$58,B$10,IF(K688&lt;K687,(Z688-D$10)*(1+1.25*(D$10-Z688)/MAX(Z$58:Z688)*B$10)+D$10,B$10))</f>
        <v>1.3370827491589099</v>
      </c>
      <c r="AD688" s="36">
        <f t="shared" si="272"/>
        <v>1.0016326248713923</v>
      </c>
      <c r="AE688" s="50">
        <f t="shared" si="273"/>
        <v>-1.968E-2</v>
      </c>
      <c r="AF688" s="46">
        <f t="shared" si="274"/>
        <v>1.5321636327937957</v>
      </c>
      <c r="AG688" s="50">
        <f t="shared" si="275"/>
        <v>1035.601776807961</v>
      </c>
      <c r="AH688" s="6">
        <f t="shared" si="276"/>
        <v>-1.9777847833284484E-2</v>
      </c>
    </row>
    <row r="689" spans="1:34">
      <c r="A689" s="6">
        <f>IF(J688/A688&lt;=0.99*$B$10,IF(A688&gt;A687,IF(D$5&gt;0,$A688+($D$7-$D$3)/401,IF(J688/A688&gt;1.01*D$10,A688-($D$7-$D$3)/401,A688)),IF(D$5&lt;0,$A688+($D$7-$D$3)/401,IF(J688/A688&gt;1.01*D$10,A688-($D$7-$D$3)/401,A688))),IF(K688&gt;$B$6,IF(B$10&gt;D$10,IF(J688/A688&gt;1.01*D$10,A688-($D$7-$D$3)/401,A688),A688),IF(MAX(J$58:J688)&lt;0.99*$B$10*(A688^$K$49*(K688-A688))^(1/(1+$K$49))*($K$49^(1/(1+$K$49))),$A688+($D$7-$D$3)/401,IF(J688/A688&gt;1.01*$D$10,$A688-($D$7-$D$3)/401,A688))))</f>
        <v>645.20059226932028</v>
      </c>
      <c r="B689" s="6">
        <f t="shared" si="261"/>
        <v>1035.601776807961</v>
      </c>
      <c r="C689" s="6">
        <f t="shared" si="277"/>
        <v>0.53348924095483119</v>
      </c>
      <c r="D689" s="6">
        <f t="shared" si="278"/>
        <v>14025.409761615994</v>
      </c>
      <c r="E689" s="33">
        <f t="shared" si="262"/>
        <v>1.758749993405254E-2</v>
      </c>
      <c r="F689" s="6">
        <f t="shared" si="263"/>
        <v>98182.698823592204</v>
      </c>
      <c r="G689" s="6">
        <f t="shared" si="264"/>
        <v>5696313.3273066841</v>
      </c>
      <c r="H689" s="33">
        <f t="shared" si="279"/>
        <v>3.9963850756428261E-3</v>
      </c>
      <c r="I689" s="33">
        <f t="shared" si="280"/>
        <v>1.0124593896033973E-3</v>
      </c>
      <c r="J689" s="6">
        <f t="shared" si="281"/>
        <v>795.5561736290548</v>
      </c>
      <c r="K689" s="38">
        <f>IF(J689&lt;$B$10*(A688^$K$49*(MAX(K$58:K688)-A688))^(1/(1+$K$49))*($K$49^(1/(1+$K$49))),IF(J689/A689&gt;D$10,IF(MAX(J$58:J688)&lt;0.99*$B$10*(A688^$K$49*(K688-A688))^(1/(1+$K$49))*($K$49^(1/(1+$K$49))),MAX(K$58:K688),((J689/$B$10)^(1+$K$49)/(A689^($K$49)*$K$49))+A689),MAX(K$58:K688)),((J689/$B$10)^(1+$K$49)/(A689^($K$49)*$K$49))+A689)</f>
        <v>1193.8947953014972</v>
      </c>
      <c r="L689" s="33">
        <f>IF(K689&lt;K688,AE688*(MAX(Z$58:Z688)-J688/A688)/(J688/A688/D$10-1)/(1+1*(MAX(Z$58:Z688)-J688/A688)/(J688/A688/D$10-1))+B$3-B$4,AE688*(J689/A689/B$10)/(C$27+J689/A689/B$10))</f>
        <v>-2.6218010452774827E-3</v>
      </c>
      <c r="M689" s="45">
        <f t="shared" si="282"/>
        <v>-3.9062739800674519E-2</v>
      </c>
      <c r="N689" s="46">
        <f t="shared" si="283"/>
        <v>1.4364396421375101E-2</v>
      </c>
      <c r="O689" s="37"/>
      <c r="P689" s="37">
        <f t="shared" si="284"/>
        <v>4.5946710833199402E-3</v>
      </c>
      <c r="Q689" s="47">
        <f t="shared" si="265"/>
        <v>-2.4698343379299416E-2</v>
      </c>
      <c r="R689" s="6">
        <f t="shared" si="285"/>
        <v>1.6457522838652072</v>
      </c>
      <c r="S689" s="6">
        <f t="shared" si="266"/>
        <v>1.6288743136493848</v>
      </c>
      <c r="T689" s="6">
        <f t="shared" si="286"/>
        <v>-1.9777847833284484E-2</v>
      </c>
      <c r="U689" s="48">
        <f t="shared" si="287"/>
        <v>1.5623725422641732</v>
      </c>
      <c r="V689" s="6">
        <f t="shared" si="288"/>
        <v>1.5387562487382238</v>
      </c>
      <c r="W689" s="6">
        <f t="shared" si="289"/>
        <v>1.5321636327937957</v>
      </c>
      <c r="X689" s="30">
        <f t="shared" si="267"/>
        <v>1035.601776807961</v>
      </c>
      <c r="Y689">
        <f t="shared" si="268"/>
        <v>795.5561736290548</v>
      </c>
      <c r="Z689" s="49">
        <f t="shared" si="269"/>
        <v>1.2330369549583007</v>
      </c>
      <c r="AA689" s="46">
        <f t="shared" si="270"/>
        <v>1.6457811950826795</v>
      </c>
      <c r="AB689" s="46">
        <f t="shared" si="271"/>
        <v>-2.8911217472282758E-5</v>
      </c>
      <c r="AC689" s="51">
        <f>IF(R$58&gt;=AA$58,B$10,IF(K689&lt;K688,(Z689-D$10)*(1+1.25*(D$10-Z689)/MAX(Z$58:Z689)*B$10)+D$10,B$10))</f>
        <v>1.3370827491589099</v>
      </c>
      <c r="AD689" s="36">
        <f t="shared" si="272"/>
        <v>1.0016326248713923</v>
      </c>
      <c r="AE689" s="50">
        <f t="shared" si="273"/>
        <v>-1.968E-2</v>
      </c>
      <c r="AF689" s="46">
        <f t="shared" si="274"/>
        <v>1.5321636327937957</v>
      </c>
      <c r="AG689" s="50">
        <f t="shared" si="275"/>
        <v>1035.601776807961</v>
      </c>
      <c r="AH689" s="6">
        <f t="shared" si="276"/>
        <v>-1.9777847833284484E-2</v>
      </c>
    </row>
    <row r="690" spans="1:34">
      <c r="A690" s="6">
        <f>IF(J689/A689&lt;=0.99*$B$10,IF(A689&gt;A688,IF(D$5&gt;0,$A689+($D$7-$D$3)/401,IF(J689/A689&gt;1.01*D$10,A689-($D$7-$D$3)/401,A689)),IF(D$5&lt;0,$A689+($D$7-$D$3)/401,IF(J689/A689&gt;1.01*D$10,A689-($D$7-$D$3)/401,A689))),IF(K689&gt;$B$6,IF(B$10&gt;D$10,IF(J689/A689&gt;1.01*D$10,A689-($D$7-$D$3)/401,A689),A689),IF(MAX(J$58:J689)&lt;0.99*$B$10*(A689^$K$49*(K689-A689))^(1/(1+$K$49))*($K$49^(1/(1+$K$49))),$A689+($D$7-$D$3)/401,IF(J689/A689&gt;1.01*$D$10,$A689-($D$7-$D$3)/401,A689))))</f>
        <v>645.20059226932028</v>
      </c>
      <c r="B690" s="6">
        <f t="shared" si="261"/>
        <v>1035.601776807961</v>
      </c>
      <c r="C690" s="6">
        <f t="shared" si="277"/>
        <v>0.53348924095483119</v>
      </c>
      <c r="D690" s="6">
        <f t="shared" si="278"/>
        <v>14025.409761615994</v>
      </c>
      <c r="E690" s="33">
        <f t="shared" si="262"/>
        <v>1.758749993405254E-2</v>
      </c>
      <c r="F690" s="6">
        <f t="shared" si="263"/>
        <v>98182.698823592204</v>
      </c>
      <c r="G690" s="6">
        <f t="shared" si="264"/>
        <v>5696313.3273066841</v>
      </c>
      <c r="H690" s="33">
        <f t="shared" si="279"/>
        <v>3.9963850756428261E-3</v>
      </c>
      <c r="I690" s="33">
        <f t="shared" si="280"/>
        <v>1.0124593896033973E-3</v>
      </c>
      <c r="J690" s="6">
        <f t="shared" si="281"/>
        <v>795.5561736290548</v>
      </c>
      <c r="K690" s="38">
        <f>IF(J690&lt;$B$10*(A689^$K$49*(MAX(K$58:K689)-A689))^(1/(1+$K$49))*($K$49^(1/(1+$K$49))),IF(J690/A690&gt;D$10,IF(MAX(J$58:J689)&lt;0.99*$B$10*(A689^$K$49*(K689-A689))^(1/(1+$K$49))*($K$49^(1/(1+$K$49))),MAX(K$58:K689),((J690/$B$10)^(1+$K$49)/(A690^($K$49)*$K$49))+A690),MAX(K$58:K689)),((J690/$B$10)^(1+$K$49)/(A690^($K$49)*$K$49))+A690)</f>
        <v>1193.8947953014972</v>
      </c>
      <c r="L690" s="33">
        <f>IF(K690&lt;K689,AE689*(MAX(Z$58:Z689)-J689/A689)/(J689/A689/D$10-1)/(1+1*(MAX(Z$58:Z689)-J689/A689)/(J689/A689/D$10-1))+B$3-B$4,AE689*(J690/A690/B$10)/(C$27+J690/A690/B$10))</f>
        <v>-2.6218010452774827E-3</v>
      </c>
      <c r="M690" s="45">
        <f t="shared" si="282"/>
        <v>-3.9062739800674519E-2</v>
      </c>
      <c r="N690" s="46">
        <f t="shared" si="283"/>
        <v>1.4364396421375101E-2</v>
      </c>
      <c r="O690" s="37"/>
      <c r="P690" s="37">
        <f t="shared" si="284"/>
        <v>4.5946710833199402E-3</v>
      </c>
      <c r="Q690" s="47">
        <f t="shared" si="265"/>
        <v>-2.4698343379299416E-2</v>
      </c>
      <c r="R690" s="6">
        <f t="shared" si="285"/>
        <v>1.6457522838652072</v>
      </c>
      <c r="S690" s="6">
        <f t="shared" si="266"/>
        <v>1.6288743136493848</v>
      </c>
      <c r="T690" s="6">
        <f t="shared" si="286"/>
        <v>-1.9777847833284484E-2</v>
      </c>
      <c r="U690" s="48">
        <f t="shared" si="287"/>
        <v>1.5623725422641732</v>
      </c>
      <c r="V690" s="6">
        <f t="shared" si="288"/>
        <v>1.5387562487382238</v>
      </c>
      <c r="W690" s="6">
        <f t="shared" si="289"/>
        <v>1.5321636327937957</v>
      </c>
      <c r="X690" s="30">
        <f t="shared" si="267"/>
        <v>1035.601776807961</v>
      </c>
      <c r="Y690">
        <f t="shared" si="268"/>
        <v>795.5561736290548</v>
      </c>
      <c r="Z690" s="49">
        <f t="shared" si="269"/>
        <v>1.2330369549583007</v>
      </c>
      <c r="AA690" s="46">
        <f t="shared" si="270"/>
        <v>1.6457811950826795</v>
      </c>
      <c r="AB690" s="46">
        <f t="shared" si="271"/>
        <v>-2.8911217472282758E-5</v>
      </c>
      <c r="AC690" s="51">
        <f>IF(R$58&gt;=AA$58,B$10,IF(K690&lt;K689,(Z690-D$10)*(1+1.25*(D$10-Z690)/MAX(Z$58:Z690)*B$10)+D$10,B$10))</f>
        <v>1.3370827491589099</v>
      </c>
      <c r="AD690" s="36">
        <f t="shared" si="272"/>
        <v>1.0016326248713923</v>
      </c>
      <c r="AE690" s="50">
        <f t="shared" si="273"/>
        <v>-1.968E-2</v>
      </c>
      <c r="AF690" s="46">
        <f t="shared" si="274"/>
        <v>1.5321636327937957</v>
      </c>
      <c r="AG690" s="50">
        <f t="shared" si="275"/>
        <v>1035.601776807961</v>
      </c>
      <c r="AH690" s="6">
        <f t="shared" si="276"/>
        <v>-1.9777847833284484E-2</v>
      </c>
    </row>
    <row r="691" spans="1:34">
      <c r="A691" s="6">
        <f>IF(J690/A690&lt;=0.99*$B$10,IF(A690&gt;A689,IF(D$5&gt;0,$A690+($D$7-$D$3)/401,IF(J690/A690&gt;1.01*D$10,A690-($D$7-$D$3)/401,A690)),IF(D$5&lt;0,$A690+($D$7-$D$3)/401,IF(J690/A690&gt;1.01*D$10,A690-($D$7-$D$3)/401,A690))),IF(K690&gt;$B$6,IF(B$10&gt;D$10,IF(J690/A690&gt;1.01*D$10,A690-($D$7-$D$3)/401,A690),A690),IF(MAX(J$58:J690)&lt;0.99*$B$10*(A690^$K$49*(K690-A690))^(1/(1+$K$49))*($K$49^(1/(1+$K$49))),$A690+($D$7-$D$3)/401,IF(J690/A690&gt;1.01*$D$10,$A690-($D$7-$D$3)/401,A690))))</f>
        <v>645.20059226932028</v>
      </c>
      <c r="B691" s="6">
        <f t="shared" si="261"/>
        <v>1035.601776807961</v>
      </c>
      <c r="C691" s="6">
        <f t="shared" si="277"/>
        <v>0.53348924095483119</v>
      </c>
      <c r="D691" s="6">
        <f t="shared" si="278"/>
        <v>14025.409761615994</v>
      </c>
      <c r="E691" s="33">
        <f t="shared" si="262"/>
        <v>1.758749993405254E-2</v>
      </c>
      <c r="F691" s="6">
        <f t="shared" si="263"/>
        <v>98182.698823592204</v>
      </c>
      <c r="G691" s="6">
        <f t="shared" si="264"/>
        <v>5696313.3273066841</v>
      </c>
      <c r="H691" s="33">
        <f t="shared" si="279"/>
        <v>3.9963850756428261E-3</v>
      </c>
      <c r="I691" s="33">
        <f t="shared" si="280"/>
        <v>1.0124593896033973E-3</v>
      </c>
      <c r="J691" s="6">
        <f t="shared" si="281"/>
        <v>795.5561736290548</v>
      </c>
      <c r="K691" s="38">
        <f>IF(J691&lt;$B$10*(A690^$K$49*(MAX(K$58:K690)-A690))^(1/(1+$K$49))*($K$49^(1/(1+$K$49))),IF(J691/A691&gt;D$10,IF(MAX(J$58:J690)&lt;0.99*$B$10*(A690^$K$49*(K690-A690))^(1/(1+$K$49))*($K$49^(1/(1+$K$49))),MAX(K$58:K690),((J691/$B$10)^(1+$K$49)/(A691^($K$49)*$K$49))+A691),MAX(K$58:K690)),((J691/$B$10)^(1+$K$49)/(A691^($K$49)*$K$49))+A691)</f>
        <v>1193.8947953014972</v>
      </c>
      <c r="L691" s="33">
        <f>IF(K691&lt;K690,AE690*(MAX(Z$58:Z690)-J690/A690)/(J690/A690/D$10-1)/(1+1*(MAX(Z$58:Z690)-J690/A690)/(J690/A690/D$10-1))+B$3-B$4,AE690*(J691/A691/B$10)/(C$27+J691/A691/B$10))</f>
        <v>-2.6218010452774827E-3</v>
      </c>
      <c r="M691" s="45">
        <f t="shared" si="282"/>
        <v>-3.9062739800674519E-2</v>
      </c>
      <c r="N691" s="46">
        <f t="shared" si="283"/>
        <v>1.4364396421375101E-2</v>
      </c>
      <c r="O691" s="37"/>
      <c r="P691" s="37">
        <f t="shared" si="284"/>
        <v>4.5946710833199402E-3</v>
      </c>
      <c r="Q691" s="47">
        <f t="shared" si="265"/>
        <v>-2.4698343379299416E-2</v>
      </c>
      <c r="R691" s="6">
        <f t="shared" si="285"/>
        <v>1.6457522838652072</v>
      </c>
      <c r="S691" s="6">
        <f t="shared" si="266"/>
        <v>1.6288743136493848</v>
      </c>
      <c r="T691" s="6">
        <f t="shared" si="286"/>
        <v>-1.9777847833284484E-2</v>
      </c>
      <c r="U691" s="48">
        <f t="shared" si="287"/>
        <v>1.5623725422641732</v>
      </c>
      <c r="V691" s="6">
        <f t="shared" si="288"/>
        <v>1.5387562487382238</v>
      </c>
      <c r="W691" s="6">
        <f t="shared" si="289"/>
        <v>1.5321636327937957</v>
      </c>
      <c r="X691" s="30">
        <f t="shared" si="267"/>
        <v>1035.601776807961</v>
      </c>
      <c r="Y691">
        <f t="shared" si="268"/>
        <v>795.5561736290548</v>
      </c>
      <c r="Z691" s="49">
        <f t="shared" si="269"/>
        <v>1.2330369549583007</v>
      </c>
      <c r="AA691" s="46">
        <f t="shared" si="270"/>
        <v>1.6457811950826795</v>
      </c>
      <c r="AB691" s="46">
        <f t="shared" si="271"/>
        <v>-2.8911217472282758E-5</v>
      </c>
      <c r="AC691" s="51">
        <f>IF(R$58&gt;=AA$58,B$10,IF(K691&lt;K690,(Z691-D$10)*(1+1.25*(D$10-Z691)/MAX(Z$58:Z691)*B$10)+D$10,B$10))</f>
        <v>1.3370827491589099</v>
      </c>
      <c r="AD691" s="36">
        <f t="shared" si="272"/>
        <v>1.0016326248713923</v>
      </c>
      <c r="AE691" s="50">
        <f t="shared" si="273"/>
        <v>-1.968E-2</v>
      </c>
      <c r="AF691" s="46">
        <f t="shared" si="274"/>
        <v>1.5321636327937957</v>
      </c>
      <c r="AG691" s="50">
        <f t="shared" si="275"/>
        <v>1035.601776807961</v>
      </c>
      <c r="AH691" s="6">
        <f t="shared" si="276"/>
        <v>-1.9777847833284484E-2</v>
      </c>
    </row>
    <row r="692" spans="1:34">
      <c r="A692" s="6">
        <f>IF(J691/A691&lt;=0.99*$B$10,IF(A691&gt;A690,IF(D$5&gt;0,$A691+($D$7-$D$3)/401,IF(J691/A691&gt;1.01*D$10,A691-($D$7-$D$3)/401,A691)),IF(D$5&lt;0,$A691+($D$7-$D$3)/401,IF(J691/A691&gt;1.01*D$10,A691-($D$7-$D$3)/401,A691))),IF(K691&gt;$B$6,IF(B$10&gt;D$10,IF(J691/A691&gt;1.01*D$10,A691-($D$7-$D$3)/401,A691),A691),IF(MAX(J$58:J691)&lt;0.99*$B$10*(A691^$K$49*(K691-A691))^(1/(1+$K$49))*($K$49^(1/(1+$K$49))),$A691+($D$7-$D$3)/401,IF(J691/A691&gt;1.01*$D$10,$A691-($D$7-$D$3)/401,A691))))</f>
        <v>645.20059226932028</v>
      </c>
      <c r="B692" s="6">
        <f t="shared" si="261"/>
        <v>1035.601776807961</v>
      </c>
      <c r="C692" s="6">
        <f t="shared" si="277"/>
        <v>0.53348924095483119</v>
      </c>
      <c r="D692" s="6">
        <f t="shared" si="278"/>
        <v>14025.409761615994</v>
      </c>
      <c r="E692" s="33">
        <f t="shared" si="262"/>
        <v>1.758749993405254E-2</v>
      </c>
      <c r="F692" s="6">
        <f t="shared" si="263"/>
        <v>98182.698823592204</v>
      </c>
      <c r="G692" s="6">
        <f t="shared" si="264"/>
        <v>5696313.3273066841</v>
      </c>
      <c r="H692" s="33">
        <f t="shared" si="279"/>
        <v>3.9963850756428261E-3</v>
      </c>
      <c r="I692" s="33">
        <f t="shared" si="280"/>
        <v>1.0124593896033973E-3</v>
      </c>
      <c r="J692" s="6">
        <f t="shared" si="281"/>
        <v>795.5561736290548</v>
      </c>
      <c r="K692" s="38">
        <f>IF(J692&lt;$B$10*(A691^$K$49*(MAX(K$58:K691)-A691))^(1/(1+$K$49))*($K$49^(1/(1+$K$49))),IF(J692/A692&gt;D$10,IF(MAX(J$58:J691)&lt;0.99*$B$10*(A691^$K$49*(K691-A691))^(1/(1+$K$49))*($K$49^(1/(1+$K$49))),MAX(K$58:K691),((J692/$B$10)^(1+$K$49)/(A692^($K$49)*$K$49))+A692),MAX(K$58:K691)),((J692/$B$10)^(1+$K$49)/(A692^($K$49)*$K$49))+A692)</f>
        <v>1193.8947953014972</v>
      </c>
      <c r="L692" s="33">
        <f>IF(K692&lt;K691,AE691*(MAX(Z$58:Z691)-J691/A691)/(J691/A691/D$10-1)/(1+1*(MAX(Z$58:Z691)-J691/A691)/(J691/A691/D$10-1))+B$3-B$4,AE691*(J692/A692/B$10)/(C$27+J692/A692/B$10))</f>
        <v>-2.6218010452774827E-3</v>
      </c>
      <c r="M692" s="45">
        <f t="shared" si="282"/>
        <v>-3.9062739800674519E-2</v>
      </c>
      <c r="N692" s="46">
        <f t="shared" si="283"/>
        <v>1.4364396421375101E-2</v>
      </c>
      <c r="O692" s="37"/>
      <c r="P692" s="37">
        <f t="shared" si="284"/>
        <v>4.5946710833199402E-3</v>
      </c>
      <c r="Q692" s="47">
        <f t="shared" si="265"/>
        <v>-2.4698343379299416E-2</v>
      </c>
      <c r="R692" s="6">
        <f t="shared" si="285"/>
        <v>1.6457522838652072</v>
      </c>
      <c r="S692" s="6">
        <f t="shared" si="266"/>
        <v>1.6288743136493848</v>
      </c>
      <c r="T692" s="6">
        <f t="shared" si="286"/>
        <v>-1.9777847833284484E-2</v>
      </c>
      <c r="U692" s="48">
        <f t="shared" si="287"/>
        <v>1.5623725422641732</v>
      </c>
      <c r="V692" s="6">
        <f t="shared" si="288"/>
        <v>1.5387562487382238</v>
      </c>
      <c r="W692" s="6">
        <f t="shared" si="289"/>
        <v>1.5321636327937957</v>
      </c>
      <c r="X692" s="30">
        <f t="shared" si="267"/>
        <v>1035.601776807961</v>
      </c>
      <c r="Y692">
        <f t="shared" si="268"/>
        <v>795.5561736290548</v>
      </c>
      <c r="Z692" s="49">
        <f t="shared" si="269"/>
        <v>1.2330369549583007</v>
      </c>
      <c r="AA692" s="46">
        <f t="shared" si="270"/>
        <v>1.6457811950826795</v>
      </c>
      <c r="AB692" s="46">
        <f t="shared" si="271"/>
        <v>-2.8911217472282758E-5</v>
      </c>
      <c r="AC692" s="51">
        <f>IF(R$58&gt;=AA$58,B$10,IF(K692&lt;K691,(Z692-D$10)*(1+1.25*(D$10-Z692)/MAX(Z$58:Z692)*B$10)+D$10,B$10))</f>
        <v>1.3370827491589099</v>
      </c>
      <c r="AD692" s="36">
        <f t="shared" si="272"/>
        <v>1.0016326248713923</v>
      </c>
      <c r="AE692" s="50">
        <f t="shared" si="273"/>
        <v>-1.968E-2</v>
      </c>
      <c r="AF692" s="46">
        <f t="shared" si="274"/>
        <v>1.5321636327937957</v>
      </c>
      <c r="AG692" s="50">
        <f t="shared" si="275"/>
        <v>1035.601776807961</v>
      </c>
      <c r="AH692" s="6">
        <f t="shared" si="276"/>
        <v>-1.9777847833284484E-2</v>
      </c>
    </row>
    <row r="693" spans="1:34">
      <c r="A693" s="6">
        <f>IF(J692/A692&lt;=0.99*$B$10,IF(A692&gt;A691,IF(D$5&gt;0,$A692+($D$7-$D$3)/401,IF(J692/A692&gt;1.01*D$10,A692-($D$7-$D$3)/401,A692)),IF(D$5&lt;0,$A692+($D$7-$D$3)/401,IF(J692/A692&gt;1.01*D$10,A692-($D$7-$D$3)/401,A692))),IF(K692&gt;$B$6,IF(B$10&gt;D$10,IF(J692/A692&gt;1.01*D$10,A692-($D$7-$D$3)/401,A692),A692),IF(MAX(J$58:J692)&lt;0.99*$B$10*(A692^$K$49*(K692-A692))^(1/(1+$K$49))*($K$49^(1/(1+$K$49))),$A692+($D$7-$D$3)/401,IF(J692/A692&gt;1.01*$D$10,$A692-($D$7-$D$3)/401,A692))))</f>
        <v>645.20059226932028</v>
      </c>
      <c r="B693" s="6">
        <f t="shared" si="261"/>
        <v>1035.601776807961</v>
      </c>
      <c r="C693" s="6">
        <f t="shared" si="277"/>
        <v>0.53348924095483119</v>
      </c>
      <c r="D693" s="6">
        <f t="shared" si="278"/>
        <v>14025.409761615994</v>
      </c>
      <c r="E693" s="33">
        <f t="shared" si="262"/>
        <v>1.758749993405254E-2</v>
      </c>
      <c r="F693" s="6">
        <f t="shared" si="263"/>
        <v>98182.698823592204</v>
      </c>
      <c r="G693" s="6">
        <f t="shared" si="264"/>
        <v>5696313.3273066841</v>
      </c>
      <c r="H693" s="33">
        <f t="shared" si="279"/>
        <v>3.9963850756428261E-3</v>
      </c>
      <c r="I693" s="33">
        <f t="shared" si="280"/>
        <v>1.0124593896033973E-3</v>
      </c>
      <c r="J693" s="6">
        <f t="shared" si="281"/>
        <v>795.5561736290548</v>
      </c>
      <c r="K693" s="38">
        <f>IF(J693&lt;$B$10*(A692^$K$49*(MAX(K$58:K692)-A692))^(1/(1+$K$49))*($K$49^(1/(1+$K$49))),IF(J693/A693&gt;D$10,IF(MAX(J$58:J692)&lt;0.99*$B$10*(A692^$K$49*(K692-A692))^(1/(1+$K$49))*($K$49^(1/(1+$K$49))),MAX(K$58:K692),((J693/$B$10)^(1+$K$49)/(A693^($K$49)*$K$49))+A693),MAX(K$58:K692)),((J693/$B$10)^(1+$K$49)/(A693^($K$49)*$K$49))+A693)</f>
        <v>1193.8947953014972</v>
      </c>
      <c r="L693" s="33">
        <f>IF(K693&lt;K692,AE692*(MAX(Z$58:Z692)-J692/A692)/(J692/A692/D$10-1)/(1+1*(MAX(Z$58:Z692)-J692/A692)/(J692/A692/D$10-1))+B$3-B$4,AE692*(J693/A693/B$10)/(C$27+J693/A693/B$10))</f>
        <v>-2.6218010452774827E-3</v>
      </c>
      <c r="M693" s="45">
        <f t="shared" si="282"/>
        <v>-3.9062739800674519E-2</v>
      </c>
      <c r="N693" s="46">
        <f t="shared" si="283"/>
        <v>1.4364396421375101E-2</v>
      </c>
      <c r="O693" s="37"/>
      <c r="P693" s="37">
        <f t="shared" si="284"/>
        <v>4.5946710833199402E-3</v>
      </c>
      <c r="Q693" s="47">
        <f t="shared" si="265"/>
        <v>-2.4698343379299416E-2</v>
      </c>
      <c r="R693" s="6">
        <f t="shared" si="285"/>
        <v>1.6457522838652072</v>
      </c>
      <c r="S693" s="6">
        <f t="shared" si="266"/>
        <v>1.6288743136493848</v>
      </c>
      <c r="T693" s="6">
        <f t="shared" si="286"/>
        <v>-1.9777847833284484E-2</v>
      </c>
      <c r="U693" s="48">
        <f t="shared" si="287"/>
        <v>1.5623725422641732</v>
      </c>
      <c r="V693" s="6">
        <f t="shared" si="288"/>
        <v>1.5387562487382238</v>
      </c>
      <c r="W693" s="6">
        <f t="shared" si="289"/>
        <v>1.5321636327937957</v>
      </c>
      <c r="X693" s="30">
        <f t="shared" si="267"/>
        <v>1035.601776807961</v>
      </c>
      <c r="Y693">
        <f t="shared" si="268"/>
        <v>795.5561736290548</v>
      </c>
      <c r="Z693" s="49">
        <f t="shared" si="269"/>
        <v>1.2330369549583007</v>
      </c>
      <c r="AA693" s="46">
        <f t="shared" si="270"/>
        <v>1.6457811950826795</v>
      </c>
      <c r="AB693" s="46">
        <f t="shared" si="271"/>
        <v>-2.8911217472282758E-5</v>
      </c>
      <c r="AC693" s="51">
        <f>IF(R$58&gt;=AA$58,B$10,IF(K693&lt;K692,(Z693-D$10)*(1+1.25*(D$10-Z693)/MAX(Z$58:Z693)*B$10)+D$10,B$10))</f>
        <v>1.3370827491589099</v>
      </c>
      <c r="AD693" s="36">
        <f t="shared" si="272"/>
        <v>1.0016326248713923</v>
      </c>
      <c r="AE693" s="50">
        <f t="shared" si="273"/>
        <v>-1.968E-2</v>
      </c>
      <c r="AF693" s="46">
        <f t="shared" si="274"/>
        <v>1.5321636327937957</v>
      </c>
      <c r="AG693" s="50">
        <f t="shared" si="275"/>
        <v>1035.601776807961</v>
      </c>
      <c r="AH693" s="6">
        <f t="shared" si="276"/>
        <v>-1.9777847833284484E-2</v>
      </c>
    </row>
    <row r="694" spans="1:34">
      <c r="A694" s="6">
        <f>IF(J693/A693&lt;=0.99*$B$10,IF(A693&gt;A692,IF(D$5&gt;0,$A693+($D$7-$D$3)/401,IF(J693/A693&gt;1.01*D$10,A693-($D$7-$D$3)/401,A693)),IF(D$5&lt;0,$A693+($D$7-$D$3)/401,IF(J693/A693&gt;1.01*D$10,A693-($D$7-$D$3)/401,A693))),IF(K693&gt;$B$6,IF(B$10&gt;D$10,IF(J693/A693&gt;1.01*D$10,A693-($D$7-$D$3)/401,A693),A693),IF(MAX(J$58:J693)&lt;0.99*$B$10*(A693^$K$49*(K693-A693))^(1/(1+$K$49))*($K$49^(1/(1+$K$49))),$A693+($D$7-$D$3)/401,IF(J693/A693&gt;1.01*$D$10,$A693-($D$7-$D$3)/401,A693))))</f>
        <v>645.20059226932028</v>
      </c>
      <c r="B694" s="6">
        <f t="shared" si="261"/>
        <v>1035.601776807961</v>
      </c>
      <c r="C694" s="6">
        <f t="shared" si="277"/>
        <v>0.53348924095483119</v>
      </c>
      <c r="D694" s="6">
        <f t="shared" si="278"/>
        <v>14025.409761615994</v>
      </c>
      <c r="E694" s="33">
        <f t="shared" si="262"/>
        <v>1.758749993405254E-2</v>
      </c>
      <c r="F694" s="6">
        <f t="shared" si="263"/>
        <v>98182.698823592204</v>
      </c>
      <c r="G694" s="6">
        <f t="shared" si="264"/>
        <v>5696313.3273066841</v>
      </c>
      <c r="H694" s="33">
        <f t="shared" si="279"/>
        <v>3.9963850756428261E-3</v>
      </c>
      <c r="I694" s="33">
        <f t="shared" si="280"/>
        <v>1.0124593896033973E-3</v>
      </c>
      <c r="J694" s="6">
        <f t="shared" si="281"/>
        <v>795.5561736290548</v>
      </c>
      <c r="K694" s="38">
        <f>IF(J694&lt;$B$10*(A693^$K$49*(MAX(K$58:K693)-A693))^(1/(1+$K$49))*($K$49^(1/(1+$K$49))),IF(J694/A694&gt;D$10,IF(MAX(J$58:J693)&lt;0.99*$B$10*(A693^$K$49*(K693-A693))^(1/(1+$K$49))*($K$49^(1/(1+$K$49))),MAX(K$58:K693),((J694/$B$10)^(1+$K$49)/(A694^($K$49)*$K$49))+A694),MAX(K$58:K693)),((J694/$B$10)^(1+$K$49)/(A694^($K$49)*$K$49))+A694)</f>
        <v>1193.8947953014972</v>
      </c>
      <c r="L694" s="33">
        <f>IF(K694&lt;K693,AE693*(MAX(Z$58:Z693)-J693/A693)/(J693/A693/D$10-1)/(1+1*(MAX(Z$58:Z693)-J693/A693)/(J693/A693/D$10-1))+B$3-B$4,AE693*(J694/A694/B$10)/(C$27+J694/A694/B$10))</f>
        <v>-2.6218010452774827E-3</v>
      </c>
      <c r="M694" s="45">
        <f t="shared" si="282"/>
        <v>-3.9062739800674519E-2</v>
      </c>
      <c r="N694" s="46">
        <f t="shared" si="283"/>
        <v>1.4364396421375101E-2</v>
      </c>
      <c r="O694" s="37"/>
      <c r="P694" s="37">
        <f t="shared" si="284"/>
        <v>4.5946710833199402E-3</v>
      </c>
      <c r="Q694" s="47">
        <f t="shared" si="265"/>
        <v>-2.4698343379299416E-2</v>
      </c>
      <c r="R694" s="6">
        <f t="shared" si="285"/>
        <v>1.6457522838652072</v>
      </c>
      <c r="S694" s="6">
        <f t="shared" si="266"/>
        <v>1.6288743136493848</v>
      </c>
      <c r="T694" s="6">
        <f t="shared" si="286"/>
        <v>-1.9777847833284484E-2</v>
      </c>
      <c r="U694" s="48">
        <f t="shared" si="287"/>
        <v>1.5623725422641732</v>
      </c>
      <c r="V694" s="6">
        <f t="shared" si="288"/>
        <v>1.5387562487382238</v>
      </c>
      <c r="W694" s="6">
        <f t="shared" si="289"/>
        <v>1.5321636327937957</v>
      </c>
      <c r="X694" s="30">
        <f t="shared" si="267"/>
        <v>1035.601776807961</v>
      </c>
      <c r="Y694">
        <f t="shared" si="268"/>
        <v>795.5561736290548</v>
      </c>
      <c r="Z694" s="49">
        <f t="shared" si="269"/>
        <v>1.2330369549583007</v>
      </c>
      <c r="AA694" s="46">
        <f t="shared" si="270"/>
        <v>1.6457811950826795</v>
      </c>
      <c r="AB694" s="46">
        <f t="shared" si="271"/>
        <v>-2.8911217472282758E-5</v>
      </c>
      <c r="AC694" s="51">
        <f>IF(R$58&gt;=AA$58,B$10,IF(K694&lt;K693,(Z694-D$10)*(1+1.25*(D$10-Z694)/MAX(Z$58:Z694)*B$10)+D$10,B$10))</f>
        <v>1.3370827491589099</v>
      </c>
      <c r="AD694" s="36">
        <f t="shared" si="272"/>
        <v>1.0016326248713923</v>
      </c>
      <c r="AE694" s="50">
        <f t="shared" si="273"/>
        <v>-1.968E-2</v>
      </c>
      <c r="AF694" s="46">
        <f t="shared" si="274"/>
        <v>1.5321636327937957</v>
      </c>
      <c r="AG694" s="50">
        <f t="shared" si="275"/>
        <v>1035.601776807961</v>
      </c>
      <c r="AH694" s="6">
        <f t="shared" si="276"/>
        <v>-1.9777847833284484E-2</v>
      </c>
    </row>
    <row r="695" spans="1:34">
      <c r="A695" s="6">
        <f>IF(J694/A694&lt;=0.99*$B$10,IF(A694&gt;A693,IF(D$5&gt;0,$A694+($D$7-$D$3)/401,IF(J694/A694&gt;1.01*D$10,A694-($D$7-$D$3)/401,A694)),IF(D$5&lt;0,$A694+($D$7-$D$3)/401,IF(J694/A694&gt;1.01*D$10,A694-($D$7-$D$3)/401,A694))),IF(K694&gt;$B$6,IF(B$10&gt;D$10,IF(J694/A694&gt;1.01*D$10,A694-($D$7-$D$3)/401,A694),A694),IF(MAX(J$58:J694)&lt;0.99*$B$10*(A694^$K$49*(K694-A694))^(1/(1+$K$49))*($K$49^(1/(1+$K$49))),$A694+($D$7-$D$3)/401,IF(J694/A694&gt;1.01*$D$10,$A694-($D$7-$D$3)/401,A694))))</f>
        <v>645.20059226932028</v>
      </c>
      <c r="B695" s="6">
        <f t="shared" si="261"/>
        <v>1035.601776807961</v>
      </c>
      <c r="C695" s="6">
        <f t="shared" si="277"/>
        <v>0.53348924095483119</v>
      </c>
      <c r="D695" s="6">
        <f t="shared" si="278"/>
        <v>14025.409761615994</v>
      </c>
      <c r="E695" s="33">
        <f t="shared" si="262"/>
        <v>1.758749993405254E-2</v>
      </c>
      <c r="F695" s="6">
        <f t="shared" si="263"/>
        <v>98182.698823592204</v>
      </c>
      <c r="G695" s="6">
        <f t="shared" si="264"/>
        <v>5696313.3273066841</v>
      </c>
      <c r="H695" s="33">
        <f t="shared" si="279"/>
        <v>3.9963850756428261E-3</v>
      </c>
      <c r="I695" s="33">
        <f t="shared" si="280"/>
        <v>1.0124593896033973E-3</v>
      </c>
      <c r="J695" s="6">
        <f t="shared" si="281"/>
        <v>795.5561736290548</v>
      </c>
      <c r="K695" s="38">
        <f>IF(J695&lt;$B$10*(A694^$K$49*(MAX(K$58:K694)-A694))^(1/(1+$K$49))*($K$49^(1/(1+$K$49))),IF(J695/A695&gt;D$10,IF(MAX(J$58:J694)&lt;0.99*$B$10*(A694^$K$49*(K694-A694))^(1/(1+$K$49))*($K$49^(1/(1+$K$49))),MAX(K$58:K694),((J695/$B$10)^(1+$K$49)/(A695^($K$49)*$K$49))+A695),MAX(K$58:K694)),((J695/$B$10)^(1+$K$49)/(A695^($K$49)*$K$49))+A695)</f>
        <v>1193.8947953014972</v>
      </c>
      <c r="L695" s="33">
        <f>IF(K695&lt;K694,AE694*(MAX(Z$58:Z694)-J694/A694)/(J694/A694/D$10-1)/(1+1*(MAX(Z$58:Z694)-J694/A694)/(J694/A694/D$10-1))+B$3-B$4,AE694*(J695/A695/B$10)/(C$27+J695/A695/B$10))</f>
        <v>-2.6218010452774827E-3</v>
      </c>
      <c r="M695" s="45">
        <f t="shared" si="282"/>
        <v>-3.9062739800674519E-2</v>
      </c>
      <c r="N695" s="46">
        <f t="shared" si="283"/>
        <v>1.4364396421375101E-2</v>
      </c>
      <c r="O695" s="37"/>
      <c r="P695" s="37">
        <f t="shared" si="284"/>
        <v>4.5946710833199402E-3</v>
      </c>
      <c r="Q695" s="47">
        <f t="shared" si="265"/>
        <v>-2.4698343379299416E-2</v>
      </c>
      <c r="R695" s="6">
        <f t="shared" si="285"/>
        <v>1.6457522838652072</v>
      </c>
      <c r="S695" s="6">
        <f t="shared" si="266"/>
        <v>1.6288743136493848</v>
      </c>
      <c r="T695" s="6">
        <f t="shared" si="286"/>
        <v>-1.9777847833284484E-2</v>
      </c>
      <c r="U695" s="48">
        <f t="shared" si="287"/>
        <v>1.5623725422641732</v>
      </c>
      <c r="V695" s="6">
        <f t="shared" si="288"/>
        <v>1.5387562487382238</v>
      </c>
      <c r="W695" s="6">
        <f t="shared" si="289"/>
        <v>1.5321636327937957</v>
      </c>
      <c r="X695" s="30">
        <f t="shared" si="267"/>
        <v>1035.601776807961</v>
      </c>
      <c r="Y695">
        <f t="shared" si="268"/>
        <v>795.5561736290548</v>
      </c>
      <c r="Z695" s="49">
        <f t="shared" si="269"/>
        <v>1.2330369549583007</v>
      </c>
      <c r="AA695" s="46">
        <f t="shared" si="270"/>
        <v>1.6457811950826795</v>
      </c>
      <c r="AB695" s="46">
        <f t="shared" si="271"/>
        <v>-2.8911217472282758E-5</v>
      </c>
      <c r="AC695" s="51">
        <f>IF(R$58&gt;=AA$58,B$10,IF(K695&lt;K694,(Z695-D$10)*(1+1.25*(D$10-Z695)/MAX(Z$58:Z695)*B$10)+D$10,B$10))</f>
        <v>1.3370827491589099</v>
      </c>
      <c r="AD695" s="36">
        <f t="shared" si="272"/>
        <v>1.0016326248713923</v>
      </c>
      <c r="AE695" s="50">
        <f t="shared" si="273"/>
        <v>-1.968E-2</v>
      </c>
      <c r="AF695" s="46">
        <f t="shared" si="274"/>
        <v>1.5321636327937957</v>
      </c>
      <c r="AG695" s="50">
        <f t="shared" si="275"/>
        <v>1035.601776807961</v>
      </c>
      <c r="AH695" s="6">
        <f t="shared" si="276"/>
        <v>-1.9777847833284484E-2</v>
      </c>
    </row>
    <row r="696" spans="1:34">
      <c r="A696" s="6">
        <f>IF(J695/A695&lt;=0.99*$B$10,IF(A695&gt;A694,IF(D$5&gt;0,$A695+($D$7-$D$3)/401,IF(J695/A695&gt;1.01*D$10,A695-($D$7-$D$3)/401,A695)),IF(D$5&lt;0,$A695+($D$7-$D$3)/401,IF(J695/A695&gt;1.01*D$10,A695-($D$7-$D$3)/401,A695))),IF(K695&gt;$B$6,IF(B$10&gt;D$10,IF(J695/A695&gt;1.01*D$10,A695-($D$7-$D$3)/401,A695),A695),IF(MAX(J$58:J695)&lt;0.99*$B$10*(A695^$K$49*(K695-A695))^(1/(1+$K$49))*($K$49^(1/(1+$K$49))),$A695+($D$7-$D$3)/401,IF(J695/A695&gt;1.01*$D$10,$A695-($D$7-$D$3)/401,A695))))</f>
        <v>645.20059226932028</v>
      </c>
      <c r="B696" s="6">
        <f t="shared" si="261"/>
        <v>1035.601776807961</v>
      </c>
      <c r="C696" s="6">
        <f t="shared" si="277"/>
        <v>0.53348924095483119</v>
      </c>
      <c r="D696" s="6">
        <f t="shared" si="278"/>
        <v>14025.409761615994</v>
      </c>
      <c r="E696" s="33">
        <f t="shared" si="262"/>
        <v>1.758749993405254E-2</v>
      </c>
      <c r="F696" s="6">
        <f t="shared" si="263"/>
        <v>98182.698823592204</v>
      </c>
      <c r="G696" s="6">
        <f t="shared" si="264"/>
        <v>5696313.3273066841</v>
      </c>
      <c r="H696" s="33">
        <f t="shared" si="279"/>
        <v>3.9963850756428261E-3</v>
      </c>
      <c r="I696" s="33">
        <f t="shared" si="280"/>
        <v>1.0124593896033973E-3</v>
      </c>
      <c r="J696" s="6">
        <f t="shared" si="281"/>
        <v>795.5561736290548</v>
      </c>
      <c r="K696" s="38">
        <f>IF(J696&lt;$B$10*(A695^$K$49*(MAX(K$58:K695)-A695))^(1/(1+$K$49))*($K$49^(1/(1+$K$49))),IF(J696/A696&gt;D$10,IF(MAX(J$58:J695)&lt;0.99*$B$10*(A695^$K$49*(K695-A695))^(1/(1+$K$49))*($K$49^(1/(1+$K$49))),MAX(K$58:K695),((J696/$B$10)^(1+$K$49)/(A696^($K$49)*$K$49))+A696),MAX(K$58:K695)),((J696/$B$10)^(1+$K$49)/(A696^($K$49)*$K$49))+A696)</f>
        <v>1193.8947953014972</v>
      </c>
      <c r="L696" s="33">
        <f>IF(K696&lt;K695,AE695*(MAX(Z$58:Z695)-J695/A695)/(J695/A695/D$10-1)/(1+1*(MAX(Z$58:Z695)-J695/A695)/(J695/A695/D$10-1))+B$3-B$4,AE695*(J696/A696/B$10)/(C$27+J696/A696/B$10))</f>
        <v>-2.6218010452774827E-3</v>
      </c>
      <c r="M696" s="45">
        <f t="shared" si="282"/>
        <v>-3.9062739800674519E-2</v>
      </c>
      <c r="N696" s="46">
        <f t="shared" si="283"/>
        <v>1.4364396421375101E-2</v>
      </c>
      <c r="O696" s="37"/>
      <c r="P696" s="37">
        <f t="shared" si="284"/>
        <v>4.5946710833199402E-3</v>
      </c>
      <c r="Q696" s="47">
        <f t="shared" si="265"/>
        <v>-2.4698343379299416E-2</v>
      </c>
      <c r="R696" s="6">
        <f t="shared" si="285"/>
        <v>1.6457522838652072</v>
      </c>
      <c r="S696" s="6">
        <f t="shared" si="266"/>
        <v>1.6288743136493848</v>
      </c>
      <c r="T696" s="6">
        <f t="shared" si="286"/>
        <v>-1.9777847833284484E-2</v>
      </c>
      <c r="U696" s="48">
        <f t="shared" si="287"/>
        <v>1.5623725422641732</v>
      </c>
      <c r="V696" s="6">
        <f t="shared" si="288"/>
        <v>1.5387562487382238</v>
      </c>
      <c r="W696" s="6">
        <f t="shared" si="289"/>
        <v>1.5321636327937957</v>
      </c>
      <c r="X696" s="30">
        <f t="shared" si="267"/>
        <v>1035.601776807961</v>
      </c>
      <c r="Y696">
        <f t="shared" si="268"/>
        <v>795.5561736290548</v>
      </c>
      <c r="Z696" s="49">
        <f t="shared" si="269"/>
        <v>1.2330369549583007</v>
      </c>
      <c r="AA696" s="46">
        <f t="shared" si="270"/>
        <v>1.6457811950826795</v>
      </c>
      <c r="AB696" s="46">
        <f t="shared" si="271"/>
        <v>-2.8911217472282758E-5</v>
      </c>
      <c r="AC696" s="51">
        <f>IF(R$58&gt;=AA$58,B$10,IF(K696&lt;K695,(Z696-D$10)*(1+1.25*(D$10-Z696)/MAX(Z$58:Z696)*B$10)+D$10,B$10))</f>
        <v>1.3370827491589099</v>
      </c>
      <c r="AD696" s="36">
        <f t="shared" si="272"/>
        <v>1.0016326248713923</v>
      </c>
      <c r="AE696" s="50">
        <f t="shared" si="273"/>
        <v>-1.968E-2</v>
      </c>
      <c r="AF696" s="46">
        <f t="shared" si="274"/>
        <v>1.5321636327937957</v>
      </c>
      <c r="AG696" s="50">
        <f t="shared" si="275"/>
        <v>1035.601776807961</v>
      </c>
      <c r="AH696" s="6">
        <f t="shared" si="276"/>
        <v>-1.9777847833284484E-2</v>
      </c>
    </row>
    <row r="697" spans="1:34">
      <c r="A697" s="6">
        <f>IF(J696/A696&lt;=0.99*$B$10,IF(A696&gt;A695,IF(D$5&gt;0,$A696+($D$7-$D$3)/401,IF(J696/A696&gt;1.01*D$10,A696-($D$7-$D$3)/401,A696)),IF(D$5&lt;0,$A696+($D$7-$D$3)/401,IF(J696/A696&gt;1.01*D$10,A696-($D$7-$D$3)/401,A696))),IF(K696&gt;$B$6,IF(B$10&gt;D$10,IF(J696/A696&gt;1.01*D$10,A696-($D$7-$D$3)/401,A696),A696),IF(MAX(J$58:J696)&lt;0.99*$B$10*(A696^$K$49*(K696-A696))^(1/(1+$K$49))*($K$49^(1/(1+$K$49))),$A696+($D$7-$D$3)/401,IF(J696/A696&gt;1.01*$D$10,$A696-($D$7-$D$3)/401,A696))))</f>
        <v>645.20059226932028</v>
      </c>
      <c r="B697" s="6">
        <f t="shared" si="261"/>
        <v>1035.601776807961</v>
      </c>
      <c r="C697" s="6">
        <f t="shared" si="277"/>
        <v>0.53348924095483119</v>
      </c>
      <c r="D697" s="6">
        <f t="shared" si="278"/>
        <v>14025.409761615994</v>
      </c>
      <c r="E697" s="33">
        <f t="shared" si="262"/>
        <v>1.758749993405254E-2</v>
      </c>
      <c r="F697" s="6">
        <f t="shared" si="263"/>
        <v>98182.698823592204</v>
      </c>
      <c r="G697" s="6">
        <f t="shared" si="264"/>
        <v>5696313.3273066841</v>
      </c>
      <c r="H697" s="33">
        <f t="shared" si="279"/>
        <v>3.9963850756428261E-3</v>
      </c>
      <c r="I697" s="33">
        <f t="shared" si="280"/>
        <v>1.0124593896033973E-3</v>
      </c>
      <c r="J697" s="6">
        <f t="shared" si="281"/>
        <v>795.5561736290548</v>
      </c>
      <c r="K697" s="38">
        <f>IF(J697&lt;$B$10*(A696^$K$49*(MAX(K$58:K696)-A696))^(1/(1+$K$49))*($K$49^(1/(1+$K$49))),IF(J697/A697&gt;D$10,IF(MAX(J$58:J696)&lt;0.99*$B$10*(A696^$K$49*(K696-A696))^(1/(1+$K$49))*($K$49^(1/(1+$K$49))),MAX(K$58:K696),((J697/$B$10)^(1+$K$49)/(A697^($K$49)*$K$49))+A697),MAX(K$58:K696)),((J697/$B$10)^(1+$K$49)/(A697^($K$49)*$K$49))+A697)</f>
        <v>1193.8947953014972</v>
      </c>
      <c r="L697" s="33">
        <f>IF(K697&lt;K696,AE696*(MAX(Z$58:Z696)-J696/A696)/(J696/A696/D$10-1)/(1+1*(MAX(Z$58:Z696)-J696/A696)/(J696/A696/D$10-1))+B$3-B$4,AE696*(J697/A697/B$10)/(C$27+J697/A697/B$10))</f>
        <v>-2.6218010452774827E-3</v>
      </c>
      <c r="M697" s="45">
        <f t="shared" si="282"/>
        <v>-3.9062739800674519E-2</v>
      </c>
      <c r="N697" s="46">
        <f t="shared" si="283"/>
        <v>1.4364396421375101E-2</v>
      </c>
      <c r="O697" s="37"/>
      <c r="P697" s="37">
        <f t="shared" si="284"/>
        <v>4.5946710833199402E-3</v>
      </c>
      <c r="Q697" s="47">
        <f t="shared" si="265"/>
        <v>-2.4698343379299416E-2</v>
      </c>
      <c r="R697" s="6">
        <f t="shared" si="285"/>
        <v>1.6457522838652072</v>
      </c>
      <c r="S697" s="6">
        <f t="shared" si="266"/>
        <v>1.6288743136493848</v>
      </c>
      <c r="T697" s="6">
        <f t="shared" si="286"/>
        <v>-1.9777847833284484E-2</v>
      </c>
      <c r="U697" s="48">
        <f t="shared" si="287"/>
        <v>1.5623725422641732</v>
      </c>
      <c r="V697" s="6">
        <f t="shared" si="288"/>
        <v>1.5387562487382238</v>
      </c>
      <c r="W697" s="6">
        <f t="shared" si="289"/>
        <v>1.5321636327937957</v>
      </c>
      <c r="X697" s="30">
        <f t="shared" si="267"/>
        <v>1035.601776807961</v>
      </c>
      <c r="Y697">
        <f t="shared" si="268"/>
        <v>795.5561736290548</v>
      </c>
      <c r="Z697" s="49">
        <f t="shared" si="269"/>
        <v>1.2330369549583007</v>
      </c>
      <c r="AA697" s="46">
        <f t="shared" si="270"/>
        <v>1.6457811950826795</v>
      </c>
      <c r="AB697" s="46">
        <f t="shared" si="271"/>
        <v>-2.8911217472282758E-5</v>
      </c>
      <c r="AC697" s="51">
        <f>IF(R$58&gt;=AA$58,B$10,IF(K697&lt;K696,(Z697-D$10)*(1+1.25*(D$10-Z697)/MAX(Z$58:Z697)*B$10)+D$10,B$10))</f>
        <v>1.3370827491589099</v>
      </c>
      <c r="AD697" s="36">
        <f t="shared" si="272"/>
        <v>1.0016326248713923</v>
      </c>
      <c r="AE697" s="50">
        <f t="shared" si="273"/>
        <v>-1.968E-2</v>
      </c>
      <c r="AF697" s="46">
        <f t="shared" si="274"/>
        <v>1.5321636327937957</v>
      </c>
      <c r="AG697" s="50">
        <f t="shared" si="275"/>
        <v>1035.601776807961</v>
      </c>
      <c r="AH697" s="6">
        <f t="shared" si="276"/>
        <v>-1.9777847833284484E-2</v>
      </c>
    </row>
    <row r="698" spans="1:34">
      <c r="A698" s="6">
        <f>IF(J697/A697&lt;=0.99*$B$10,IF(A697&gt;A696,IF(D$5&gt;0,$A697+($D$7-$D$3)/401,IF(J697/A697&gt;1.01*D$10,A697-($D$7-$D$3)/401,A697)),IF(D$5&lt;0,$A697+($D$7-$D$3)/401,IF(J697/A697&gt;1.01*D$10,A697-($D$7-$D$3)/401,A697))),IF(K697&gt;$B$6,IF(B$10&gt;D$10,IF(J697/A697&gt;1.01*D$10,A697-($D$7-$D$3)/401,A697),A697),IF(MAX(J$58:J697)&lt;0.99*$B$10*(A697^$K$49*(K697-A697))^(1/(1+$K$49))*($K$49^(1/(1+$K$49))),$A697+($D$7-$D$3)/401,IF(J697/A697&gt;1.01*$D$10,$A697-($D$7-$D$3)/401,A697))))</f>
        <v>645.20059226932028</v>
      </c>
      <c r="B698" s="6">
        <f t="shared" ref="B698:B761" si="290">$D$4+(A698-$D$3)*$D$5</f>
        <v>1035.601776807961</v>
      </c>
      <c r="C698" s="6">
        <f t="shared" si="277"/>
        <v>0.53348924095483119</v>
      </c>
      <c r="D698" s="6">
        <f t="shared" si="278"/>
        <v>14025.409761615994</v>
      </c>
      <c r="E698" s="33">
        <f t="shared" ref="E698:E750" si="291">(1/$C$16)*($C$12/100)/S698</f>
        <v>1.758749993405254E-2</v>
      </c>
      <c r="F698" s="6">
        <f t="shared" ref="F698:F750" si="292">3*(1-2*$B$9)*(A699+A698)/(4*(1+$B$9)*$B$4)</f>
        <v>98182.698823592204</v>
      </c>
      <c r="G698" s="6">
        <f t="shared" ref="G698:G750" si="293">$C$18*$C$17*(A698+100)/100/(2*(1+$C$19))*1000</f>
        <v>5696313.3273066841</v>
      </c>
      <c r="H698" s="33">
        <f t="shared" si="279"/>
        <v>3.9963850756428261E-3</v>
      </c>
      <c r="I698" s="33">
        <f t="shared" si="280"/>
        <v>1.0124593896033973E-3</v>
      </c>
      <c r="J698" s="6">
        <f t="shared" si="281"/>
        <v>795.5561736290548</v>
      </c>
      <c r="K698" s="38">
        <f>IF(J698&lt;$B$10*(A697^$K$49*(MAX(K$58:K697)-A697))^(1/(1+$K$49))*($K$49^(1/(1+$K$49))),IF(J698/A698&gt;D$10,IF(MAX(J$58:J697)&lt;0.99*$B$10*(A697^$K$49*(K697-A697))^(1/(1+$K$49))*($K$49^(1/(1+$K$49))),MAX(K$58:K697),((J698/$B$10)^(1+$K$49)/(A698^($K$49)*$K$49))+A698),MAX(K$58:K697)),((J698/$B$10)^(1+$K$49)/(A698^($K$49)*$K$49))+A698)</f>
        <v>1193.8947953014972</v>
      </c>
      <c r="L698" s="33">
        <f>IF(K698&lt;K697,AE697*(MAX(Z$58:Z697)-J697/A697)/(J697/A697/D$10-1)/(1+1*(MAX(Z$58:Z697)-J697/A697)/(J697/A697/D$10-1))+B$3-B$4,AE697*(J698/A698/B$10)/(C$27+J698/A698/B$10))</f>
        <v>-2.6218010452774827E-3</v>
      </c>
      <c r="M698" s="45">
        <f t="shared" si="282"/>
        <v>-3.9062739800674519E-2</v>
      </c>
      <c r="N698" s="46">
        <f t="shared" si="283"/>
        <v>1.4364396421375101E-2</v>
      </c>
      <c r="O698" s="37"/>
      <c r="P698" s="37">
        <f t="shared" si="284"/>
        <v>4.5946710833199402E-3</v>
      </c>
      <c r="Q698" s="47">
        <f t="shared" ref="Q698:Q750" si="294">M698+N698</f>
        <v>-2.4698343379299416E-2</v>
      </c>
      <c r="R698" s="6">
        <f t="shared" si="285"/>
        <v>1.6457522838652072</v>
      </c>
      <c r="S698" s="6">
        <f t="shared" ref="S698:S761" si="295">$C$21*(R698-1)+1</f>
        <v>1.6288743136493848</v>
      </c>
      <c r="T698" s="6">
        <f t="shared" si="286"/>
        <v>-1.9777847833284484E-2</v>
      </c>
      <c r="U698" s="48">
        <f t="shared" si="287"/>
        <v>1.5623725422641732</v>
      </c>
      <c r="V698" s="6">
        <f t="shared" si="288"/>
        <v>1.5387562487382238</v>
      </c>
      <c r="W698" s="6">
        <f t="shared" si="289"/>
        <v>1.5321636327937957</v>
      </c>
      <c r="X698" s="30">
        <f t="shared" ref="X698:X750" si="296">IF(D$6="E",-B698,B698)</f>
        <v>1035.601776807961</v>
      </c>
      <c r="Y698">
        <f t="shared" ref="Y698:Y750" si="297">IF(D$6="E",-J698,J698)</f>
        <v>795.5561736290548</v>
      </c>
      <c r="Z698" s="49">
        <f t="shared" ref="Z698:Z750" si="298">J698/A698</f>
        <v>1.2330369549583007</v>
      </c>
      <c r="AA698" s="46">
        <f t="shared" ref="AA698:AA750" si="299">B$8/A698^B$3*((1+K$49)/K$49)^-B$3</f>
        <v>1.6457811950826795</v>
      </c>
      <c r="AB698" s="46">
        <f t="shared" ref="AB698:AB761" si="300">(R698-AA698)</f>
        <v>-2.8911217472282758E-5</v>
      </c>
      <c r="AC698" s="51">
        <f>IF(R$58&gt;=AA$58,B$10,IF(K698&lt;K697,(Z698-D$10)*(1+1.25*(D$10-Z698)/MAX(Z$58:Z698)*B$10)+D$10,B$10))</f>
        <v>1.3370827491589099</v>
      </c>
      <c r="AD698" s="36">
        <f t="shared" ref="AD698:AD750" si="301">IF(K698&gt;K697,(1-A698/K698)/((J698+0.01)/A698/$B$10)^(1+K$49)+A698/K698+0.01,(1-A698/K698)/((J698+0.01)/A698/$D$10)^(1+K$49)+A698/K698+0.01)</f>
        <v>1.0016326248713923</v>
      </c>
      <c r="AE698" s="50">
        <f t="shared" ref="AE698:AE761" si="302">IF(ABS(-LN(1-(R698-AA698)/R698)/LN(AD698))&lt;1.2*B$3,1.2*SIGN(-LN(1-(R698-AA698)/R698)/LN(AD698))*B$3,-LN(1-(R698-AA698)/R698)/LN(AD698))</f>
        <v>-1.968E-2</v>
      </c>
      <c r="AF698" s="46">
        <f t="shared" ref="AF698:AF750" si="303">W698</f>
        <v>1.5321636327937957</v>
      </c>
      <c r="AG698" s="50">
        <f t="shared" ref="AG698:AG750" si="304">IF(D$6="E",-B698,IF(D$6="T",-B698,B698))</f>
        <v>1035.601776807961</v>
      </c>
      <c r="AH698" s="6">
        <f t="shared" ref="AH698:AH750" si="305">T698</f>
        <v>-1.9777847833284484E-2</v>
      </c>
    </row>
    <row r="699" spans="1:34">
      <c r="A699" s="6">
        <f>IF(J698/A698&lt;=0.99*$B$10,IF(A698&gt;A697,IF(D$5&gt;0,$A698+($D$7-$D$3)/401,IF(J698/A698&gt;1.01*D$10,A698-($D$7-$D$3)/401,A698)),IF(D$5&lt;0,$A698+($D$7-$D$3)/401,IF(J698/A698&gt;1.01*D$10,A698-($D$7-$D$3)/401,A698))),IF(K698&gt;$B$6,IF(B$10&gt;D$10,IF(J698/A698&gt;1.01*D$10,A698-($D$7-$D$3)/401,A698),A698),IF(MAX(J$58:J698)&lt;0.99*$B$10*(A698^$K$49*(K698-A698))^(1/(1+$K$49))*($K$49^(1/(1+$K$49))),$A698+($D$7-$D$3)/401,IF(J698/A698&gt;1.01*$D$10,$A698-($D$7-$D$3)/401,A698))))</f>
        <v>645.20059226932028</v>
      </c>
      <c r="B699" s="6">
        <f t="shared" si="290"/>
        <v>1035.601776807961</v>
      </c>
      <c r="C699" s="6">
        <f t="shared" ref="C699:C762" si="306">2/PI()*(ATAN((B699/A699)^2))/(1+C$12/C$14*10*(100/A698)^0.5)</f>
        <v>0.53348924095483119</v>
      </c>
      <c r="D699" s="6">
        <f t="shared" ref="D699:D750" si="307">3*G698*(I699-I698)+D698</f>
        <v>14025.409761615994</v>
      </c>
      <c r="E699" s="33">
        <f t="shared" si="291"/>
        <v>1.758749993405254E-2</v>
      </c>
      <c r="F699" s="6">
        <f t="shared" si="292"/>
        <v>98182.698823592204</v>
      </c>
      <c r="G699" s="6">
        <f t="shared" si="293"/>
        <v>5696313.3273066841</v>
      </c>
      <c r="H699" s="33">
        <f t="shared" ref="H699:H750" si="308">(B699-B698)/(3*(1-E698)*F698+3*C698*E698*G698)+H698</f>
        <v>3.9963850756428261E-3</v>
      </c>
      <c r="I699" s="33">
        <f t="shared" ref="I699:I762" si="309">C698*(H699-H698)+I698</f>
        <v>1.0124593896033973E-3</v>
      </c>
      <c r="J699" s="6">
        <f t="shared" ref="J699:J750" si="310">J698+3*(H699-H698)*F698</f>
        <v>795.5561736290548</v>
      </c>
      <c r="K699" s="38">
        <f>IF(J699&lt;$B$10*(A698^$K$49*(MAX(K$58:K698)-A698))^(1/(1+$K$49))*($K$49^(1/(1+$K$49))),IF(J699/A699&gt;D$10,IF(MAX(J$58:J698)&lt;0.99*$B$10*(A698^$K$49*(K698-A698))^(1/(1+$K$49))*($K$49^(1/(1+$K$49))),MAX(K$58:K698),((J699/$B$10)^(1+$K$49)/(A699^($K$49)*$K$49))+A699),MAX(K$58:K698)),((J699/$B$10)^(1+$K$49)/(A699^($K$49)*$K$49))+A699)</f>
        <v>1193.8947953014972</v>
      </c>
      <c r="L699" s="33">
        <f>IF(K699&lt;K698,AE698*(MAX(Z$58:Z698)-J698/A698)/(J698/A698/D$10-1)/(1+1*(MAX(Z$58:Z698)-J698/A698)/(J698/A698/D$10-1))+B$3-B$4,AE698*(J699/A699/B$10)/(C$27+J699/A699/B$10))</f>
        <v>-2.6218010452774827E-3</v>
      </c>
      <c r="M699" s="45">
        <f t="shared" ref="M699:M762" si="311">M698+L699*2*(K699-K698)/(K698+K699)</f>
        <v>-3.9062739800674519E-2</v>
      </c>
      <c r="N699" s="46">
        <f t="shared" ref="N699:N750" si="312">N698+(B$3-B$4)*2*(K699-K698)/(K698+K699)</f>
        <v>1.4364396421375101E-2</v>
      </c>
      <c r="O699" s="37"/>
      <c r="P699" s="37">
        <f t="shared" ref="P699:P750" si="313">P698+$B$4*2*(A699-A698)/(A699+A698)</f>
        <v>4.5946710833199402E-3</v>
      </c>
      <c r="Q699" s="47">
        <f t="shared" si="294"/>
        <v>-2.4698343379299416E-2</v>
      </c>
      <c r="R699" s="6">
        <f t="shared" ref="R699:R762" si="314">R698-(Q699-Q698+P699-P698)*R698</f>
        <v>1.6457522838652072</v>
      </c>
      <c r="S699" s="6">
        <f t="shared" si="295"/>
        <v>1.6288743136493848</v>
      </c>
      <c r="T699" s="6">
        <f t="shared" ref="T699:T762" si="315">-(S699-S698)/S698+T698</f>
        <v>-1.9777847833284484E-2</v>
      </c>
      <c r="U699" s="48">
        <f t="shared" ref="U699:U750" si="316">(N699-N698)/(K$49/(1+K$49)*(AC699^(1+K$49)-(J699/A699)^(1+K$49))/(J699/A699)^K$49)*K$50+U698</f>
        <v>1.5623725422641732</v>
      </c>
      <c r="V699" s="6">
        <f t="shared" ref="V699:V762" si="317">IF(D$6="E",-IF(K698=$B$6,-V698+(H699-H698)*(1-E698)+(I699-I698)*E698,-V698+(H699-H698)*(1-E698)+(I699-I698)*E698+(U699-U698)*(1-E698)),IF(K698=$B$6,V698+(H699-H698)*(1-E698)+(I699-I698)*E698,V698+(H699-H698)*(1-E698)+(I699-I698)*E698+(U699-U698)*(1-E698)))</f>
        <v>1.5387562487382238</v>
      </c>
      <c r="W699" s="6">
        <f t="shared" ref="W699:W762" si="318">T699/3+V699</f>
        <v>1.5321636327937957</v>
      </c>
      <c r="X699" s="30">
        <f t="shared" si="296"/>
        <v>1035.601776807961</v>
      </c>
      <c r="Y699">
        <f t="shared" si="297"/>
        <v>795.5561736290548</v>
      </c>
      <c r="Z699" s="49">
        <f t="shared" si="298"/>
        <v>1.2330369549583007</v>
      </c>
      <c r="AA699" s="46">
        <f t="shared" si="299"/>
        <v>1.6457811950826795</v>
      </c>
      <c r="AB699" s="46">
        <f t="shared" si="300"/>
        <v>-2.8911217472282758E-5</v>
      </c>
      <c r="AC699" s="51">
        <f>IF(R$58&gt;=AA$58,B$10,IF(K699&lt;K698,(Z699-D$10)*(1+1.25*(D$10-Z699)/MAX(Z$58:Z699)*B$10)+D$10,B$10))</f>
        <v>1.3370827491589099</v>
      </c>
      <c r="AD699" s="36">
        <f t="shared" si="301"/>
        <v>1.0016326248713923</v>
      </c>
      <c r="AE699" s="50">
        <f t="shared" si="302"/>
        <v>-1.968E-2</v>
      </c>
      <c r="AF699" s="46">
        <f t="shared" si="303"/>
        <v>1.5321636327937957</v>
      </c>
      <c r="AG699" s="50">
        <f t="shared" si="304"/>
        <v>1035.601776807961</v>
      </c>
      <c r="AH699" s="6">
        <f t="shared" si="305"/>
        <v>-1.9777847833284484E-2</v>
      </c>
    </row>
    <row r="700" spans="1:34">
      <c r="A700" s="6">
        <f>IF(J699/A699&lt;=0.99*$B$10,IF(A699&gt;A698,IF(D$5&gt;0,$A699+($D$7-$D$3)/401,IF(J699/A699&gt;1.01*D$10,A699-($D$7-$D$3)/401,A699)),IF(D$5&lt;0,$A699+($D$7-$D$3)/401,IF(J699/A699&gt;1.01*D$10,A699-($D$7-$D$3)/401,A699))),IF(K699&gt;$B$6,IF(B$10&gt;D$10,IF(J699/A699&gt;1.01*D$10,A699-($D$7-$D$3)/401,A699),A699),IF(MAX(J$58:J699)&lt;0.99*$B$10*(A699^$K$49*(K699-A699))^(1/(1+$K$49))*($K$49^(1/(1+$K$49))),$A699+($D$7-$D$3)/401,IF(J699/A699&gt;1.01*$D$10,$A699-($D$7-$D$3)/401,A699))))</f>
        <v>645.20059226932028</v>
      </c>
      <c r="B700" s="6">
        <f t="shared" si="290"/>
        <v>1035.601776807961</v>
      </c>
      <c r="C700" s="6">
        <f t="shared" si="306"/>
        <v>0.53348924095483119</v>
      </c>
      <c r="D700" s="6">
        <f t="shared" si="307"/>
        <v>14025.409761615994</v>
      </c>
      <c r="E700" s="33">
        <f t="shared" si="291"/>
        <v>1.758749993405254E-2</v>
      </c>
      <c r="F700" s="6">
        <f t="shared" si="292"/>
        <v>98182.698823592204</v>
      </c>
      <c r="G700" s="6">
        <f t="shared" si="293"/>
        <v>5696313.3273066841</v>
      </c>
      <c r="H700" s="33">
        <f t="shared" si="308"/>
        <v>3.9963850756428261E-3</v>
      </c>
      <c r="I700" s="33">
        <f t="shared" si="309"/>
        <v>1.0124593896033973E-3</v>
      </c>
      <c r="J700" s="6">
        <f t="shared" si="310"/>
        <v>795.5561736290548</v>
      </c>
      <c r="K700" s="38">
        <f>IF(J700&lt;$B$10*(A699^$K$49*(MAX(K$58:K699)-A699))^(1/(1+$K$49))*($K$49^(1/(1+$K$49))),IF(J700/A700&gt;D$10,IF(MAX(J$58:J699)&lt;0.99*$B$10*(A699^$K$49*(K699-A699))^(1/(1+$K$49))*($K$49^(1/(1+$K$49))),MAX(K$58:K699),((J700/$B$10)^(1+$K$49)/(A700^($K$49)*$K$49))+A700),MAX(K$58:K699)),((J700/$B$10)^(1+$K$49)/(A700^($K$49)*$K$49))+A700)</f>
        <v>1193.8947953014972</v>
      </c>
      <c r="L700" s="33">
        <f>IF(K700&lt;K699,AE699*(MAX(Z$58:Z699)-J699/A699)/(J699/A699/D$10-1)/(1+1*(MAX(Z$58:Z699)-J699/A699)/(J699/A699/D$10-1))+B$3-B$4,AE699*(J700/A700/B$10)/(C$27+J700/A700/B$10))</f>
        <v>-2.6218010452774827E-3</v>
      </c>
      <c r="M700" s="45">
        <f t="shared" si="311"/>
        <v>-3.9062739800674519E-2</v>
      </c>
      <c r="N700" s="46">
        <f t="shared" si="312"/>
        <v>1.4364396421375101E-2</v>
      </c>
      <c r="O700" s="37"/>
      <c r="P700" s="37">
        <f t="shared" si="313"/>
        <v>4.5946710833199402E-3</v>
      </c>
      <c r="Q700" s="47">
        <f t="shared" si="294"/>
        <v>-2.4698343379299416E-2</v>
      </c>
      <c r="R700" s="6">
        <f t="shared" si="314"/>
        <v>1.6457522838652072</v>
      </c>
      <c r="S700" s="6">
        <f t="shared" si="295"/>
        <v>1.6288743136493848</v>
      </c>
      <c r="T700" s="6">
        <f t="shared" si="315"/>
        <v>-1.9777847833284484E-2</v>
      </c>
      <c r="U700" s="48">
        <f t="shared" si="316"/>
        <v>1.5623725422641732</v>
      </c>
      <c r="V700" s="6">
        <f t="shared" si="317"/>
        <v>1.5387562487382238</v>
      </c>
      <c r="W700" s="6">
        <f t="shared" si="318"/>
        <v>1.5321636327937957</v>
      </c>
      <c r="X700" s="30">
        <f t="shared" si="296"/>
        <v>1035.601776807961</v>
      </c>
      <c r="Y700">
        <f t="shared" si="297"/>
        <v>795.5561736290548</v>
      </c>
      <c r="Z700" s="49">
        <f t="shared" si="298"/>
        <v>1.2330369549583007</v>
      </c>
      <c r="AA700" s="46">
        <f t="shared" si="299"/>
        <v>1.6457811950826795</v>
      </c>
      <c r="AB700" s="46">
        <f t="shared" si="300"/>
        <v>-2.8911217472282758E-5</v>
      </c>
      <c r="AC700" s="51">
        <f>IF(R$58&gt;=AA$58,B$10,IF(K700&lt;K699,(Z700-D$10)*(1+1.25*(D$10-Z700)/MAX(Z$58:Z700)*B$10)+D$10,B$10))</f>
        <v>1.3370827491589099</v>
      </c>
      <c r="AD700" s="36">
        <f t="shared" si="301"/>
        <v>1.0016326248713923</v>
      </c>
      <c r="AE700" s="50">
        <f t="shared" si="302"/>
        <v>-1.968E-2</v>
      </c>
      <c r="AF700" s="46">
        <f t="shared" si="303"/>
        <v>1.5321636327937957</v>
      </c>
      <c r="AG700" s="50">
        <f t="shared" si="304"/>
        <v>1035.601776807961</v>
      </c>
      <c r="AH700" s="6">
        <f t="shared" si="305"/>
        <v>-1.9777847833284484E-2</v>
      </c>
    </row>
    <row r="701" spans="1:34">
      <c r="A701" s="6">
        <f>IF(J700/A700&lt;=0.99*$B$10,IF(A700&gt;A699,IF(D$5&gt;0,$A700+($D$7-$D$3)/401,IF(J700/A700&gt;1.01*D$10,A700-($D$7-$D$3)/401,A700)),IF(D$5&lt;0,$A700+($D$7-$D$3)/401,IF(J700/A700&gt;1.01*D$10,A700-($D$7-$D$3)/401,A700))),IF(K700&gt;$B$6,IF(B$10&gt;D$10,IF(J700/A700&gt;1.01*D$10,A700-($D$7-$D$3)/401,A700),A700),IF(MAX(J$58:J700)&lt;0.99*$B$10*(A700^$K$49*(K700-A700))^(1/(1+$K$49))*($K$49^(1/(1+$K$49))),$A700+($D$7-$D$3)/401,IF(J700/A700&gt;1.01*$D$10,$A700-($D$7-$D$3)/401,A700))))</f>
        <v>645.20059226932028</v>
      </c>
      <c r="B701" s="6">
        <f t="shared" si="290"/>
        <v>1035.601776807961</v>
      </c>
      <c r="C701" s="6">
        <f t="shared" si="306"/>
        <v>0.53348924095483119</v>
      </c>
      <c r="D701" s="6">
        <f t="shared" si="307"/>
        <v>14025.409761615994</v>
      </c>
      <c r="E701" s="33">
        <f t="shared" si="291"/>
        <v>1.758749993405254E-2</v>
      </c>
      <c r="F701" s="6">
        <f t="shared" si="292"/>
        <v>98182.698823592204</v>
      </c>
      <c r="G701" s="6">
        <f t="shared" si="293"/>
        <v>5696313.3273066841</v>
      </c>
      <c r="H701" s="33">
        <f t="shared" si="308"/>
        <v>3.9963850756428261E-3</v>
      </c>
      <c r="I701" s="33">
        <f t="shared" si="309"/>
        <v>1.0124593896033973E-3</v>
      </c>
      <c r="J701" s="6">
        <f t="shared" si="310"/>
        <v>795.5561736290548</v>
      </c>
      <c r="K701" s="38">
        <f>IF(J701&lt;$B$10*(A700^$K$49*(MAX(K$58:K700)-A700))^(1/(1+$K$49))*($K$49^(1/(1+$K$49))),IF(J701/A701&gt;D$10,IF(MAX(J$58:J700)&lt;0.99*$B$10*(A700^$K$49*(K700-A700))^(1/(1+$K$49))*($K$49^(1/(1+$K$49))),MAX(K$58:K700),((J701/$B$10)^(1+$K$49)/(A701^($K$49)*$K$49))+A701),MAX(K$58:K700)),((J701/$B$10)^(1+$K$49)/(A701^($K$49)*$K$49))+A701)</f>
        <v>1193.8947953014972</v>
      </c>
      <c r="L701" s="33">
        <f>IF(K701&lt;K700,AE700*(MAX(Z$58:Z700)-J700/A700)/(J700/A700/D$10-1)/(1+1*(MAX(Z$58:Z700)-J700/A700)/(J700/A700/D$10-1))+B$3-B$4,AE700*(J701/A701/B$10)/(C$27+J701/A701/B$10))</f>
        <v>-2.6218010452774827E-3</v>
      </c>
      <c r="M701" s="45">
        <f t="shared" si="311"/>
        <v>-3.9062739800674519E-2</v>
      </c>
      <c r="N701" s="46">
        <f t="shared" si="312"/>
        <v>1.4364396421375101E-2</v>
      </c>
      <c r="O701" s="37"/>
      <c r="P701" s="37">
        <f t="shared" si="313"/>
        <v>4.5946710833199402E-3</v>
      </c>
      <c r="Q701" s="47">
        <f t="shared" si="294"/>
        <v>-2.4698343379299416E-2</v>
      </c>
      <c r="R701" s="6">
        <f t="shared" si="314"/>
        <v>1.6457522838652072</v>
      </c>
      <c r="S701" s="6">
        <f t="shared" si="295"/>
        <v>1.6288743136493848</v>
      </c>
      <c r="T701" s="6">
        <f t="shared" si="315"/>
        <v>-1.9777847833284484E-2</v>
      </c>
      <c r="U701" s="48">
        <f t="shared" si="316"/>
        <v>1.5623725422641732</v>
      </c>
      <c r="V701" s="6">
        <f t="shared" si="317"/>
        <v>1.5387562487382238</v>
      </c>
      <c r="W701" s="6">
        <f t="shared" si="318"/>
        <v>1.5321636327937957</v>
      </c>
      <c r="X701" s="30">
        <f t="shared" si="296"/>
        <v>1035.601776807961</v>
      </c>
      <c r="Y701">
        <f t="shared" si="297"/>
        <v>795.5561736290548</v>
      </c>
      <c r="Z701" s="49">
        <f t="shared" si="298"/>
        <v>1.2330369549583007</v>
      </c>
      <c r="AA701" s="46">
        <f t="shared" si="299"/>
        <v>1.6457811950826795</v>
      </c>
      <c r="AB701" s="46">
        <f t="shared" si="300"/>
        <v>-2.8911217472282758E-5</v>
      </c>
      <c r="AC701" s="51">
        <f>IF(R$58&gt;=AA$58,B$10,IF(K701&lt;K700,(Z701-D$10)*(1+1.25*(D$10-Z701)/MAX(Z$58:Z701)*B$10)+D$10,B$10))</f>
        <v>1.3370827491589099</v>
      </c>
      <c r="AD701" s="36">
        <f t="shared" si="301"/>
        <v>1.0016326248713923</v>
      </c>
      <c r="AE701" s="50">
        <f t="shared" si="302"/>
        <v>-1.968E-2</v>
      </c>
      <c r="AF701" s="46">
        <f t="shared" si="303"/>
        <v>1.5321636327937957</v>
      </c>
      <c r="AG701" s="50">
        <f t="shared" si="304"/>
        <v>1035.601776807961</v>
      </c>
      <c r="AH701" s="6">
        <f t="shared" si="305"/>
        <v>-1.9777847833284484E-2</v>
      </c>
    </row>
    <row r="702" spans="1:34">
      <c r="A702" s="6">
        <f>IF(J701/A701&lt;=0.99*$B$10,IF(A701&gt;A700,IF(D$5&gt;0,$A701+($D$7-$D$3)/401,IF(J701/A701&gt;1.01*D$10,A701-($D$7-$D$3)/401,A701)),IF(D$5&lt;0,$A701+($D$7-$D$3)/401,IF(J701/A701&gt;1.01*D$10,A701-($D$7-$D$3)/401,A701))),IF(K701&gt;$B$6,IF(B$10&gt;D$10,IF(J701/A701&gt;1.01*D$10,A701-($D$7-$D$3)/401,A701),A701),IF(MAX(J$58:J701)&lt;0.99*$B$10*(A701^$K$49*(K701-A701))^(1/(1+$K$49))*($K$49^(1/(1+$K$49))),$A701+($D$7-$D$3)/401,IF(J701/A701&gt;1.01*$D$10,$A701-($D$7-$D$3)/401,A701))))</f>
        <v>645.20059226932028</v>
      </c>
      <c r="B702" s="6">
        <f t="shared" si="290"/>
        <v>1035.601776807961</v>
      </c>
      <c r="C702" s="6">
        <f t="shared" si="306"/>
        <v>0.53348924095483119</v>
      </c>
      <c r="D702" s="6">
        <f t="shared" si="307"/>
        <v>14025.409761615994</v>
      </c>
      <c r="E702" s="33">
        <f t="shared" si="291"/>
        <v>1.758749993405254E-2</v>
      </c>
      <c r="F702" s="6">
        <f t="shared" si="292"/>
        <v>98182.698823592204</v>
      </c>
      <c r="G702" s="6">
        <f t="shared" si="293"/>
        <v>5696313.3273066841</v>
      </c>
      <c r="H702" s="33">
        <f t="shared" si="308"/>
        <v>3.9963850756428261E-3</v>
      </c>
      <c r="I702" s="33">
        <f t="shared" si="309"/>
        <v>1.0124593896033973E-3</v>
      </c>
      <c r="J702" s="6">
        <f t="shared" si="310"/>
        <v>795.5561736290548</v>
      </c>
      <c r="K702" s="38">
        <f>IF(J702&lt;$B$10*(A701^$K$49*(MAX(K$58:K701)-A701))^(1/(1+$K$49))*($K$49^(1/(1+$K$49))),IF(J702/A702&gt;D$10,IF(MAX(J$58:J701)&lt;0.99*$B$10*(A701^$K$49*(K701-A701))^(1/(1+$K$49))*($K$49^(1/(1+$K$49))),MAX(K$58:K701),((J702/$B$10)^(1+$K$49)/(A702^($K$49)*$K$49))+A702),MAX(K$58:K701)),((J702/$B$10)^(1+$K$49)/(A702^($K$49)*$K$49))+A702)</f>
        <v>1193.8947953014972</v>
      </c>
      <c r="L702" s="33">
        <f>IF(K702&lt;K701,AE701*(MAX(Z$58:Z701)-J701/A701)/(J701/A701/D$10-1)/(1+1*(MAX(Z$58:Z701)-J701/A701)/(J701/A701/D$10-1))+B$3-B$4,AE701*(J702/A702/B$10)/(C$27+J702/A702/B$10))</f>
        <v>-2.6218010452774827E-3</v>
      </c>
      <c r="M702" s="45">
        <f t="shared" si="311"/>
        <v>-3.9062739800674519E-2</v>
      </c>
      <c r="N702" s="46">
        <f t="shared" si="312"/>
        <v>1.4364396421375101E-2</v>
      </c>
      <c r="O702" s="37"/>
      <c r="P702" s="37">
        <f t="shared" si="313"/>
        <v>4.5946710833199402E-3</v>
      </c>
      <c r="Q702" s="47">
        <f t="shared" si="294"/>
        <v>-2.4698343379299416E-2</v>
      </c>
      <c r="R702" s="6">
        <f t="shared" si="314"/>
        <v>1.6457522838652072</v>
      </c>
      <c r="S702" s="6">
        <f t="shared" si="295"/>
        <v>1.6288743136493848</v>
      </c>
      <c r="T702" s="6">
        <f t="shared" si="315"/>
        <v>-1.9777847833284484E-2</v>
      </c>
      <c r="U702" s="48">
        <f t="shared" si="316"/>
        <v>1.5623725422641732</v>
      </c>
      <c r="V702" s="6">
        <f t="shared" si="317"/>
        <v>1.5387562487382238</v>
      </c>
      <c r="W702" s="6">
        <f t="shared" si="318"/>
        <v>1.5321636327937957</v>
      </c>
      <c r="X702" s="30">
        <f t="shared" si="296"/>
        <v>1035.601776807961</v>
      </c>
      <c r="Y702">
        <f t="shared" si="297"/>
        <v>795.5561736290548</v>
      </c>
      <c r="Z702" s="49">
        <f t="shared" si="298"/>
        <v>1.2330369549583007</v>
      </c>
      <c r="AA702" s="46">
        <f t="shared" si="299"/>
        <v>1.6457811950826795</v>
      </c>
      <c r="AB702" s="46">
        <f t="shared" si="300"/>
        <v>-2.8911217472282758E-5</v>
      </c>
      <c r="AC702" s="51">
        <f>IF(R$58&gt;=AA$58,B$10,IF(K702&lt;K701,(Z702-D$10)*(1+1.25*(D$10-Z702)/MAX(Z$58:Z702)*B$10)+D$10,B$10))</f>
        <v>1.3370827491589099</v>
      </c>
      <c r="AD702" s="36">
        <f t="shared" si="301"/>
        <v>1.0016326248713923</v>
      </c>
      <c r="AE702" s="50">
        <f t="shared" si="302"/>
        <v>-1.968E-2</v>
      </c>
      <c r="AF702" s="46">
        <f t="shared" si="303"/>
        <v>1.5321636327937957</v>
      </c>
      <c r="AG702" s="50">
        <f t="shared" si="304"/>
        <v>1035.601776807961</v>
      </c>
      <c r="AH702" s="6">
        <f t="shared" si="305"/>
        <v>-1.9777847833284484E-2</v>
      </c>
    </row>
    <row r="703" spans="1:34">
      <c r="A703" s="6">
        <f>IF(J702/A702&lt;=0.99*$B$10,IF(A702&gt;A701,IF(D$5&gt;0,$A702+($D$7-$D$3)/401,IF(J702/A702&gt;1.01*D$10,A702-($D$7-$D$3)/401,A702)),IF(D$5&lt;0,$A702+($D$7-$D$3)/401,IF(J702/A702&gt;1.01*D$10,A702-($D$7-$D$3)/401,A702))),IF(K702&gt;$B$6,IF(B$10&gt;D$10,IF(J702/A702&gt;1.01*D$10,A702-($D$7-$D$3)/401,A702),A702),IF(MAX(J$58:J702)&lt;0.99*$B$10*(A702^$K$49*(K702-A702))^(1/(1+$K$49))*($K$49^(1/(1+$K$49))),$A702+($D$7-$D$3)/401,IF(J702/A702&gt;1.01*$D$10,$A702-($D$7-$D$3)/401,A702))))</f>
        <v>645.20059226932028</v>
      </c>
      <c r="B703" s="6">
        <f t="shared" si="290"/>
        <v>1035.601776807961</v>
      </c>
      <c r="C703" s="6">
        <f t="shared" si="306"/>
        <v>0.53348924095483119</v>
      </c>
      <c r="D703" s="6">
        <f t="shared" si="307"/>
        <v>14025.409761615994</v>
      </c>
      <c r="E703" s="33">
        <f t="shared" si="291"/>
        <v>1.758749993405254E-2</v>
      </c>
      <c r="F703" s="6">
        <f t="shared" si="292"/>
        <v>98182.698823592204</v>
      </c>
      <c r="G703" s="6">
        <f t="shared" si="293"/>
        <v>5696313.3273066841</v>
      </c>
      <c r="H703" s="33">
        <f t="shared" si="308"/>
        <v>3.9963850756428261E-3</v>
      </c>
      <c r="I703" s="33">
        <f t="shared" si="309"/>
        <v>1.0124593896033973E-3</v>
      </c>
      <c r="J703" s="6">
        <f t="shared" si="310"/>
        <v>795.5561736290548</v>
      </c>
      <c r="K703" s="38">
        <f>IF(J703&lt;$B$10*(A702^$K$49*(MAX(K$58:K702)-A702))^(1/(1+$K$49))*($K$49^(1/(1+$K$49))),IF(J703/A703&gt;D$10,IF(MAX(J$58:J702)&lt;0.99*$B$10*(A702^$K$49*(K702-A702))^(1/(1+$K$49))*($K$49^(1/(1+$K$49))),MAX(K$58:K702),((J703/$B$10)^(1+$K$49)/(A703^($K$49)*$K$49))+A703),MAX(K$58:K702)),((J703/$B$10)^(1+$K$49)/(A703^($K$49)*$K$49))+A703)</f>
        <v>1193.8947953014972</v>
      </c>
      <c r="L703" s="33">
        <f>IF(K703&lt;K702,AE702*(MAX(Z$58:Z702)-J702/A702)/(J702/A702/D$10-1)/(1+1*(MAX(Z$58:Z702)-J702/A702)/(J702/A702/D$10-1))+B$3-B$4,AE702*(J703/A703/B$10)/(C$27+J703/A703/B$10))</f>
        <v>-2.6218010452774827E-3</v>
      </c>
      <c r="M703" s="45">
        <f t="shared" si="311"/>
        <v>-3.9062739800674519E-2</v>
      </c>
      <c r="N703" s="46">
        <f t="shared" si="312"/>
        <v>1.4364396421375101E-2</v>
      </c>
      <c r="O703" s="37"/>
      <c r="P703" s="37">
        <f t="shared" si="313"/>
        <v>4.5946710833199402E-3</v>
      </c>
      <c r="Q703" s="47">
        <f t="shared" si="294"/>
        <v>-2.4698343379299416E-2</v>
      </c>
      <c r="R703" s="6">
        <f t="shared" si="314"/>
        <v>1.6457522838652072</v>
      </c>
      <c r="S703" s="6">
        <f t="shared" si="295"/>
        <v>1.6288743136493848</v>
      </c>
      <c r="T703" s="6">
        <f t="shared" si="315"/>
        <v>-1.9777847833284484E-2</v>
      </c>
      <c r="U703" s="48">
        <f t="shared" si="316"/>
        <v>1.5623725422641732</v>
      </c>
      <c r="V703" s="6">
        <f t="shared" si="317"/>
        <v>1.5387562487382238</v>
      </c>
      <c r="W703" s="6">
        <f t="shared" si="318"/>
        <v>1.5321636327937957</v>
      </c>
      <c r="X703" s="30">
        <f t="shared" si="296"/>
        <v>1035.601776807961</v>
      </c>
      <c r="Y703">
        <f t="shared" si="297"/>
        <v>795.5561736290548</v>
      </c>
      <c r="Z703" s="49">
        <f t="shared" si="298"/>
        <v>1.2330369549583007</v>
      </c>
      <c r="AA703" s="46">
        <f t="shared" si="299"/>
        <v>1.6457811950826795</v>
      </c>
      <c r="AB703" s="46">
        <f t="shared" si="300"/>
        <v>-2.8911217472282758E-5</v>
      </c>
      <c r="AC703" s="51">
        <f>IF(R$58&gt;=AA$58,B$10,IF(K703&lt;K702,(Z703-D$10)*(1+1.25*(D$10-Z703)/MAX(Z$58:Z703)*B$10)+D$10,B$10))</f>
        <v>1.3370827491589099</v>
      </c>
      <c r="AD703" s="36">
        <f t="shared" si="301"/>
        <v>1.0016326248713923</v>
      </c>
      <c r="AE703" s="50">
        <f t="shared" si="302"/>
        <v>-1.968E-2</v>
      </c>
      <c r="AF703" s="46">
        <f t="shared" si="303"/>
        <v>1.5321636327937957</v>
      </c>
      <c r="AG703" s="50">
        <f t="shared" si="304"/>
        <v>1035.601776807961</v>
      </c>
      <c r="AH703" s="6">
        <f t="shared" si="305"/>
        <v>-1.9777847833284484E-2</v>
      </c>
    </row>
    <row r="704" spans="1:34">
      <c r="A704" s="6">
        <f>IF(J703/A703&lt;=0.99*$B$10,IF(A703&gt;A702,IF(D$5&gt;0,$A703+($D$7-$D$3)/401,IF(J703/A703&gt;1.01*D$10,A703-($D$7-$D$3)/401,A703)),IF(D$5&lt;0,$A703+($D$7-$D$3)/401,IF(J703/A703&gt;1.01*D$10,A703-($D$7-$D$3)/401,A703))),IF(K703&gt;$B$6,IF(B$10&gt;D$10,IF(J703/A703&gt;1.01*D$10,A703-($D$7-$D$3)/401,A703),A703),IF(MAX(J$58:J703)&lt;0.99*$B$10*(A703^$K$49*(K703-A703))^(1/(1+$K$49))*($K$49^(1/(1+$K$49))),$A703+($D$7-$D$3)/401,IF(J703/A703&gt;1.01*$D$10,$A703-($D$7-$D$3)/401,A703))))</f>
        <v>645.20059226932028</v>
      </c>
      <c r="B704" s="6">
        <f t="shared" si="290"/>
        <v>1035.601776807961</v>
      </c>
      <c r="C704" s="6">
        <f t="shared" si="306"/>
        <v>0.53348924095483119</v>
      </c>
      <c r="D704" s="6">
        <f t="shared" si="307"/>
        <v>14025.409761615994</v>
      </c>
      <c r="E704" s="33">
        <f t="shared" si="291"/>
        <v>1.758749993405254E-2</v>
      </c>
      <c r="F704" s="6">
        <f t="shared" si="292"/>
        <v>98182.698823592204</v>
      </c>
      <c r="G704" s="6">
        <f t="shared" si="293"/>
        <v>5696313.3273066841</v>
      </c>
      <c r="H704" s="33">
        <f t="shared" si="308"/>
        <v>3.9963850756428261E-3</v>
      </c>
      <c r="I704" s="33">
        <f t="shared" si="309"/>
        <v>1.0124593896033973E-3</v>
      </c>
      <c r="J704" s="6">
        <f t="shared" si="310"/>
        <v>795.5561736290548</v>
      </c>
      <c r="K704" s="38">
        <f>IF(J704&lt;$B$10*(A703^$K$49*(MAX(K$58:K703)-A703))^(1/(1+$K$49))*($K$49^(1/(1+$K$49))),IF(J704/A704&gt;D$10,IF(MAX(J$58:J703)&lt;0.99*$B$10*(A703^$K$49*(K703-A703))^(1/(1+$K$49))*($K$49^(1/(1+$K$49))),MAX(K$58:K703),((J704/$B$10)^(1+$K$49)/(A704^($K$49)*$K$49))+A704),MAX(K$58:K703)),((J704/$B$10)^(1+$K$49)/(A704^($K$49)*$K$49))+A704)</f>
        <v>1193.8947953014972</v>
      </c>
      <c r="L704" s="33">
        <f>IF(K704&lt;K703,AE703*(MAX(Z$58:Z703)-J703/A703)/(J703/A703/D$10-1)/(1+1*(MAX(Z$58:Z703)-J703/A703)/(J703/A703/D$10-1))+B$3-B$4,AE703*(J704/A704/B$10)/(C$27+J704/A704/B$10))</f>
        <v>-2.6218010452774827E-3</v>
      </c>
      <c r="M704" s="45">
        <f t="shared" si="311"/>
        <v>-3.9062739800674519E-2</v>
      </c>
      <c r="N704" s="46">
        <f t="shared" si="312"/>
        <v>1.4364396421375101E-2</v>
      </c>
      <c r="O704" s="37"/>
      <c r="P704" s="37">
        <f t="shared" si="313"/>
        <v>4.5946710833199402E-3</v>
      </c>
      <c r="Q704" s="47">
        <f t="shared" si="294"/>
        <v>-2.4698343379299416E-2</v>
      </c>
      <c r="R704" s="6">
        <f t="shared" si="314"/>
        <v>1.6457522838652072</v>
      </c>
      <c r="S704" s="6">
        <f t="shared" si="295"/>
        <v>1.6288743136493848</v>
      </c>
      <c r="T704" s="6">
        <f t="shared" si="315"/>
        <v>-1.9777847833284484E-2</v>
      </c>
      <c r="U704" s="48">
        <f t="shared" si="316"/>
        <v>1.5623725422641732</v>
      </c>
      <c r="V704" s="6">
        <f t="shared" si="317"/>
        <v>1.5387562487382238</v>
      </c>
      <c r="W704" s="6">
        <f t="shared" si="318"/>
        <v>1.5321636327937957</v>
      </c>
      <c r="X704" s="30">
        <f t="shared" si="296"/>
        <v>1035.601776807961</v>
      </c>
      <c r="Y704">
        <f t="shared" si="297"/>
        <v>795.5561736290548</v>
      </c>
      <c r="Z704" s="49">
        <f t="shared" si="298"/>
        <v>1.2330369549583007</v>
      </c>
      <c r="AA704" s="46">
        <f t="shared" si="299"/>
        <v>1.6457811950826795</v>
      </c>
      <c r="AB704" s="46">
        <f t="shared" si="300"/>
        <v>-2.8911217472282758E-5</v>
      </c>
      <c r="AC704" s="51">
        <f>IF(R$58&gt;=AA$58,B$10,IF(K704&lt;K703,(Z704-D$10)*(1+1.25*(D$10-Z704)/MAX(Z$58:Z704)*B$10)+D$10,B$10))</f>
        <v>1.3370827491589099</v>
      </c>
      <c r="AD704" s="36">
        <f t="shared" si="301"/>
        <v>1.0016326248713923</v>
      </c>
      <c r="AE704" s="50">
        <f t="shared" si="302"/>
        <v>-1.968E-2</v>
      </c>
      <c r="AF704" s="46">
        <f t="shared" si="303"/>
        <v>1.5321636327937957</v>
      </c>
      <c r="AG704" s="50">
        <f t="shared" si="304"/>
        <v>1035.601776807961</v>
      </c>
      <c r="AH704" s="6">
        <f t="shared" si="305"/>
        <v>-1.9777847833284484E-2</v>
      </c>
    </row>
    <row r="705" spans="1:34">
      <c r="A705" s="6">
        <f>IF(J704/A704&lt;=0.99*$B$10,IF(A704&gt;A703,IF(D$5&gt;0,$A704+($D$7-$D$3)/401,IF(J704/A704&gt;1.01*D$10,A704-($D$7-$D$3)/401,A704)),IF(D$5&lt;0,$A704+($D$7-$D$3)/401,IF(J704/A704&gt;1.01*D$10,A704-($D$7-$D$3)/401,A704))),IF(K704&gt;$B$6,IF(B$10&gt;D$10,IF(J704/A704&gt;1.01*D$10,A704-($D$7-$D$3)/401,A704),A704),IF(MAX(J$58:J704)&lt;0.99*$B$10*(A704^$K$49*(K704-A704))^(1/(1+$K$49))*($K$49^(1/(1+$K$49))),$A704+($D$7-$D$3)/401,IF(J704/A704&gt;1.01*$D$10,$A704-($D$7-$D$3)/401,A704))))</f>
        <v>645.20059226932028</v>
      </c>
      <c r="B705" s="6">
        <f t="shared" si="290"/>
        <v>1035.601776807961</v>
      </c>
      <c r="C705" s="6">
        <f t="shared" si="306"/>
        <v>0.53348924095483119</v>
      </c>
      <c r="D705" s="6">
        <f t="shared" si="307"/>
        <v>14025.409761615994</v>
      </c>
      <c r="E705" s="33">
        <f t="shared" si="291"/>
        <v>1.758749993405254E-2</v>
      </c>
      <c r="F705" s="6">
        <f t="shared" si="292"/>
        <v>98182.698823592204</v>
      </c>
      <c r="G705" s="6">
        <f t="shared" si="293"/>
        <v>5696313.3273066841</v>
      </c>
      <c r="H705" s="33">
        <f t="shared" si="308"/>
        <v>3.9963850756428261E-3</v>
      </c>
      <c r="I705" s="33">
        <f t="shared" si="309"/>
        <v>1.0124593896033973E-3</v>
      </c>
      <c r="J705" s="6">
        <f t="shared" si="310"/>
        <v>795.5561736290548</v>
      </c>
      <c r="K705" s="38">
        <f>IF(J705&lt;$B$10*(A704^$K$49*(MAX(K$58:K704)-A704))^(1/(1+$K$49))*($K$49^(1/(1+$K$49))),IF(J705/A705&gt;D$10,IF(MAX(J$58:J704)&lt;0.99*$B$10*(A704^$K$49*(K704-A704))^(1/(1+$K$49))*($K$49^(1/(1+$K$49))),MAX(K$58:K704),((J705/$B$10)^(1+$K$49)/(A705^($K$49)*$K$49))+A705),MAX(K$58:K704)),((J705/$B$10)^(1+$K$49)/(A705^($K$49)*$K$49))+A705)</f>
        <v>1193.8947953014972</v>
      </c>
      <c r="L705" s="33">
        <f>IF(K705&lt;K704,AE704*(MAX(Z$58:Z704)-J704/A704)/(J704/A704/D$10-1)/(1+1*(MAX(Z$58:Z704)-J704/A704)/(J704/A704/D$10-1))+B$3-B$4,AE704*(J705/A705/B$10)/(C$27+J705/A705/B$10))</f>
        <v>-2.6218010452774827E-3</v>
      </c>
      <c r="M705" s="45">
        <f t="shared" si="311"/>
        <v>-3.9062739800674519E-2</v>
      </c>
      <c r="N705" s="46">
        <f t="shared" si="312"/>
        <v>1.4364396421375101E-2</v>
      </c>
      <c r="O705" s="37"/>
      <c r="P705" s="37">
        <f t="shared" si="313"/>
        <v>4.5946710833199402E-3</v>
      </c>
      <c r="Q705" s="47">
        <f t="shared" si="294"/>
        <v>-2.4698343379299416E-2</v>
      </c>
      <c r="R705" s="6">
        <f t="shared" si="314"/>
        <v>1.6457522838652072</v>
      </c>
      <c r="S705" s="6">
        <f t="shared" si="295"/>
        <v>1.6288743136493848</v>
      </c>
      <c r="T705" s="6">
        <f t="shared" si="315"/>
        <v>-1.9777847833284484E-2</v>
      </c>
      <c r="U705" s="48">
        <f t="shared" si="316"/>
        <v>1.5623725422641732</v>
      </c>
      <c r="V705" s="6">
        <f t="shared" si="317"/>
        <v>1.5387562487382238</v>
      </c>
      <c r="W705" s="6">
        <f t="shared" si="318"/>
        <v>1.5321636327937957</v>
      </c>
      <c r="X705" s="30">
        <f t="shared" si="296"/>
        <v>1035.601776807961</v>
      </c>
      <c r="Y705">
        <f t="shared" si="297"/>
        <v>795.5561736290548</v>
      </c>
      <c r="Z705" s="49">
        <f t="shared" si="298"/>
        <v>1.2330369549583007</v>
      </c>
      <c r="AA705" s="46">
        <f t="shared" si="299"/>
        <v>1.6457811950826795</v>
      </c>
      <c r="AB705" s="46">
        <f t="shared" si="300"/>
        <v>-2.8911217472282758E-5</v>
      </c>
      <c r="AC705" s="51">
        <f>IF(R$58&gt;=AA$58,B$10,IF(K705&lt;K704,(Z705-D$10)*(1+1.25*(D$10-Z705)/MAX(Z$58:Z705)*B$10)+D$10,B$10))</f>
        <v>1.3370827491589099</v>
      </c>
      <c r="AD705" s="36">
        <f t="shared" si="301"/>
        <v>1.0016326248713923</v>
      </c>
      <c r="AE705" s="50">
        <f t="shared" si="302"/>
        <v>-1.968E-2</v>
      </c>
      <c r="AF705" s="46">
        <f t="shared" si="303"/>
        <v>1.5321636327937957</v>
      </c>
      <c r="AG705" s="50">
        <f t="shared" si="304"/>
        <v>1035.601776807961</v>
      </c>
      <c r="AH705" s="6">
        <f t="shared" si="305"/>
        <v>-1.9777847833284484E-2</v>
      </c>
    </row>
    <row r="706" spans="1:34">
      <c r="A706" s="6">
        <f>IF(J705/A705&lt;=0.99*$B$10,IF(A705&gt;A704,IF(D$5&gt;0,$A705+($D$7-$D$3)/401,IF(J705/A705&gt;1.01*D$10,A705-($D$7-$D$3)/401,A705)),IF(D$5&lt;0,$A705+($D$7-$D$3)/401,IF(J705/A705&gt;1.01*D$10,A705-($D$7-$D$3)/401,A705))),IF(K705&gt;$B$6,IF(B$10&gt;D$10,IF(J705/A705&gt;1.01*D$10,A705-($D$7-$D$3)/401,A705),A705),IF(MAX(J$58:J705)&lt;0.99*$B$10*(A705^$K$49*(K705-A705))^(1/(1+$K$49))*($K$49^(1/(1+$K$49))),$A705+($D$7-$D$3)/401,IF(J705/A705&gt;1.01*$D$10,$A705-($D$7-$D$3)/401,A705))))</f>
        <v>645.20059226932028</v>
      </c>
      <c r="B706" s="6">
        <f t="shared" si="290"/>
        <v>1035.601776807961</v>
      </c>
      <c r="C706" s="6">
        <f t="shared" si="306"/>
        <v>0.53348924095483119</v>
      </c>
      <c r="D706" s="6">
        <f t="shared" si="307"/>
        <v>14025.409761615994</v>
      </c>
      <c r="E706" s="33">
        <f t="shared" si="291"/>
        <v>1.758749993405254E-2</v>
      </c>
      <c r="F706" s="6">
        <f t="shared" si="292"/>
        <v>98182.698823592204</v>
      </c>
      <c r="G706" s="6">
        <f t="shared" si="293"/>
        <v>5696313.3273066841</v>
      </c>
      <c r="H706" s="33">
        <f t="shared" si="308"/>
        <v>3.9963850756428261E-3</v>
      </c>
      <c r="I706" s="33">
        <f t="shared" si="309"/>
        <v>1.0124593896033973E-3</v>
      </c>
      <c r="J706" s="6">
        <f t="shared" si="310"/>
        <v>795.5561736290548</v>
      </c>
      <c r="K706" s="38">
        <f>IF(J706&lt;$B$10*(A705^$K$49*(MAX(K$58:K705)-A705))^(1/(1+$K$49))*($K$49^(1/(1+$K$49))),IF(J706/A706&gt;D$10,IF(MAX(J$58:J705)&lt;0.99*$B$10*(A705^$K$49*(K705-A705))^(1/(1+$K$49))*($K$49^(1/(1+$K$49))),MAX(K$58:K705),((J706/$B$10)^(1+$K$49)/(A706^($K$49)*$K$49))+A706),MAX(K$58:K705)),((J706/$B$10)^(1+$K$49)/(A706^($K$49)*$K$49))+A706)</f>
        <v>1193.8947953014972</v>
      </c>
      <c r="L706" s="33">
        <f>IF(K706&lt;K705,AE705*(MAX(Z$58:Z705)-J705/A705)/(J705/A705/D$10-1)/(1+1*(MAX(Z$58:Z705)-J705/A705)/(J705/A705/D$10-1))+B$3-B$4,AE705*(J706/A706/B$10)/(C$27+J706/A706/B$10))</f>
        <v>-2.6218010452774827E-3</v>
      </c>
      <c r="M706" s="45">
        <f t="shared" si="311"/>
        <v>-3.9062739800674519E-2</v>
      </c>
      <c r="N706" s="46">
        <f t="shared" si="312"/>
        <v>1.4364396421375101E-2</v>
      </c>
      <c r="O706" s="37"/>
      <c r="P706" s="37">
        <f t="shared" si="313"/>
        <v>4.5946710833199402E-3</v>
      </c>
      <c r="Q706" s="47">
        <f t="shared" si="294"/>
        <v>-2.4698343379299416E-2</v>
      </c>
      <c r="R706" s="6">
        <f t="shared" si="314"/>
        <v>1.6457522838652072</v>
      </c>
      <c r="S706" s="6">
        <f t="shared" si="295"/>
        <v>1.6288743136493848</v>
      </c>
      <c r="T706" s="6">
        <f t="shared" si="315"/>
        <v>-1.9777847833284484E-2</v>
      </c>
      <c r="U706" s="48">
        <f t="shared" si="316"/>
        <v>1.5623725422641732</v>
      </c>
      <c r="V706" s="6">
        <f t="shared" si="317"/>
        <v>1.5387562487382238</v>
      </c>
      <c r="W706" s="6">
        <f t="shared" si="318"/>
        <v>1.5321636327937957</v>
      </c>
      <c r="X706" s="30">
        <f t="shared" si="296"/>
        <v>1035.601776807961</v>
      </c>
      <c r="Y706">
        <f t="shared" si="297"/>
        <v>795.5561736290548</v>
      </c>
      <c r="Z706" s="49">
        <f t="shared" si="298"/>
        <v>1.2330369549583007</v>
      </c>
      <c r="AA706" s="46">
        <f t="shared" si="299"/>
        <v>1.6457811950826795</v>
      </c>
      <c r="AB706" s="46">
        <f t="shared" si="300"/>
        <v>-2.8911217472282758E-5</v>
      </c>
      <c r="AC706" s="51">
        <f>IF(R$58&gt;=AA$58,B$10,IF(K706&lt;K705,(Z706-D$10)*(1+1.25*(D$10-Z706)/MAX(Z$58:Z706)*B$10)+D$10,B$10))</f>
        <v>1.3370827491589099</v>
      </c>
      <c r="AD706" s="36">
        <f t="shared" si="301"/>
        <v>1.0016326248713923</v>
      </c>
      <c r="AE706" s="50">
        <f t="shared" si="302"/>
        <v>-1.968E-2</v>
      </c>
      <c r="AF706" s="46">
        <f t="shared" si="303"/>
        <v>1.5321636327937957</v>
      </c>
      <c r="AG706" s="50">
        <f t="shared" si="304"/>
        <v>1035.601776807961</v>
      </c>
      <c r="AH706" s="6">
        <f t="shared" si="305"/>
        <v>-1.9777847833284484E-2</v>
      </c>
    </row>
    <row r="707" spans="1:34">
      <c r="A707" s="6">
        <f>IF(J706/A706&lt;=0.99*$B$10,IF(A706&gt;A705,IF(D$5&gt;0,$A706+($D$7-$D$3)/401,IF(J706/A706&gt;1.01*D$10,A706-($D$7-$D$3)/401,A706)),IF(D$5&lt;0,$A706+($D$7-$D$3)/401,IF(J706/A706&gt;1.01*D$10,A706-($D$7-$D$3)/401,A706))),IF(K706&gt;$B$6,IF(B$10&gt;D$10,IF(J706/A706&gt;1.01*D$10,A706-($D$7-$D$3)/401,A706),A706),IF(MAX(J$58:J706)&lt;0.99*$B$10*(A706^$K$49*(K706-A706))^(1/(1+$K$49))*($K$49^(1/(1+$K$49))),$A706+($D$7-$D$3)/401,IF(J706/A706&gt;1.01*$D$10,$A706-($D$7-$D$3)/401,A706))))</f>
        <v>645.20059226932028</v>
      </c>
      <c r="B707" s="6">
        <f t="shared" si="290"/>
        <v>1035.601776807961</v>
      </c>
      <c r="C707" s="6">
        <f t="shared" si="306"/>
        <v>0.53348924095483119</v>
      </c>
      <c r="D707" s="6">
        <f t="shared" si="307"/>
        <v>14025.409761615994</v>
      </c>
      <c r="E707" s="33">
        <f t="shared" si="291"/>
        <v>1.758749993405254E-2</v>
      </c>
      <c r="F707" s="6">
        <f t="shared" si="292"/>
        <v>98182.698823592204</v>
      </c>
      <c r="G707" s="6">
        <f t="shared" si="293"/>
        <v>5696313.3273066841</v>
      </c>
      <c r="H707" s="33">
        <f t="shared" si="308"/>
        <v>3.9963850756428261E-3</v>
      </c>
      <c r="I707" s="33">
        <f t="shared" si="309"/>
        <v>1.0124593896033973E-3</v>
      </c>
      <c r="J707" s="6">
        <f t="shared" si="310"/>
        <v>795.5561736290548</v>
      </c>
      <c r="K707" s="38">
        <f>IF(J707&lt;$B$10*(A706^$K$49*(MAX(K$58:K706)-A706))^(1/(1+$K$49))*($K$49^(1/(1+$K$49))),IF(J707/A707&gt;D$10,IF(MAX(J$58:J706)&lt;0.99*$B$10*(A706^$K$49*(K706-A706))^(1/(1+$K$49))*($K$49^(1/(1+$K$49))),MAX(K$58:K706),((J707/$B$10)^(1+$K$49)/(A707^($K$49)*$K$49))+A707),MAX(K$58:K706)),((J707/$B$10)^(1+$K$49)/(A707^($K$49)*$K$49))+A707)</f>
        <v>1193.8947953014972</v>
      </c>
      <c r="L707" s="33">
        <f>IF(K707&lt;K706,AE706*(MAX(Z$58:Z706)-J706/A706)/(J706/A706/D$10-1)/(1+1*(MAX(Z$58:Z706)-J706/A706)/(J706/A706/D$10-1))+B$3-B$4,AE706*(J707/A707/B$10)/(C$27+J707/A707/B$10))</f>
        <v>-2.6218010452774827E-3</v>
      </c>
      <c r="M707" s="45">
        <f t="shared" si="311"/>
        <v>-3.9062739800674519E-2</v>
      </c>
      <c r="N707" s="46">
        <f t="shared" si="312"/>
        <v>1.4364396421375101E-2</v>
      </c>
      <c r="O707" s="37"/>
      <c r="P707" s="37">
        <f t="shared" si="313"/>
        <v>4.5946710833199402E-3</v>
      </c>
      <c r="Q707" s="47">
        <f t="shared" si="294"/>
        <v>-2.4698343379299416E-2</v>
      </c>
      <c r="R707" s="6">
        <f t="shared" si="314"/>
        <v>1.6457522838652072</v>
      </c>
      <c r="S707" s="6">
        <f t="shared" si="295"/>
        <v>1.6288743136493848</v>
      </c>
      <c r="T707" s="6">
        <f t="shared" si="315"/>
        <v>-1.9777847833284484E-2</v>
      </c>
      <c r="U707" s="48">
        <f t="shared" si="316"/>
        <v>1.5623725422641732</v>
      </c>
      <c r="V707" s="6">
        <f t="shared" si="317"/>
        <v>1.5387562487382238</v>
      </c>
      <c r="W707" s="6">
        <f t="shared" si="318"/>
        <v>1.5321636327937957</v>
      </c>
      <c r="X707" s="30">
        <f t="shared" si="296"/>
        <v>1035.601776807961</v>
      </c>
      <c r="Y707">
        <f t="shared" si="297"/>
        <v>795.5561736290548</v>
      </c>
      <c r="Z707" s="49">
        <f t="shared" si="298"/>
        <v>1.2330369549583007</v>
      </c>
      <c r="AA707" s="46">
        <f t="shared" si="299"/>
        <v>1.6457811950826795</v>
      </c>
      <c r="AB707" s="46">
        <f t="shared" si="300"/>
        <v>-2.8911217472282758E-5</v>
      </c>
      <c r="AC707" s="51">
        <f>IF(R$58&gt;=AA$58,B$10,IF(K707&lt;K706,(Z707-D$10)*(1+1.25*(D$10-Z707)/MAX(Z$58:Z707)*B$10)+D$10,B$10))</f>
        <v>1.3370827491589099</v>
      </c>
      <c r="AD707" s="36">
        <f t="shared" si="301"/>
        <v>1.0016326248713923</v>
      </c>
      <c r="AE707" s="50">
        <f t="shared" si="302"/>
        <v>-1.968E-2</v>
      </c>
      <c r="AF707" s="46">
        <f t="shared" si="303"/>
        <v>1.5321636327937957</v>
      </c>
      <c r="AG707" s="50">
        <f t="shared" si="304"/>
        <v>1035.601776807961</v>
      </c>
      <c r="AH707" s="6">
        <f t="shared" si="305"/>
        <v>-1.9777847833284484E-2</v>
      </c>
    </row>
    <row r="708" spans="1:34">
      <c r="A708" s="6">
        <f>IF(J707/A707&lt;=0.99*$B$10,IF(A707&gt;A706,IF(D$5&gt;0,$A707+($D$7-$D$3)/401,IF(J707/A707&gt;1.01*D$10,A707-($D$7-$D$3)/401,A707)),IF(D$5&lt;0,$A707+($D$7-$D$3)/401,IF(J707/A707&gt;1.01*D$10,A707-($D$7-$D$3)/401,A707))),IF(K707&gt;$B$6,IF(B$10&gt;D$10,IF(J707/A707&gt;1.01*D$10,A707-($D$7-$D$3)/401,A707),A707),IF(MAX(J$58:J707)&lt;0.99*$B$10*(A707^$K$49*(K707-A707))^(1/(1+$K$49))*($K$49^(1/(1+$K$49))),$A707+($D$7-$D$3)/401,IF(J707/A707&gt;1.01*$D$10,$A707-($D$7-$D$3)/401,A707))))</f>
        <v>645.20059226932028</v>
      </c>
      <c r="B708" s="6">
        <f t="shared" si="290"/>
        <v>1035.601776807961</v>
      </c>
      <c r="C708" s="6">
        <f t="shared" si="306"/>
        <v>0.53348924095483119</v>
      </c>
      <c r="D708" s="6">
        <f t="shared" si="307"/>
        <v>14025.409761615994</v>
      </c>
      <c r="E708" s="33">
        <f t="shared" si="291"/>
        <v>1.758749993405254E-2</v>
      </c>
      <c r="F708" s="6">
        <f t="shared" si="292"/>
        <v>98182.698823592204</v>
      </c>
      <c r="G708" s="6">
        <f t="shared" si="293"/>
        <v>5696313.3273066841</v>
      </c>
      <c r="H708" s="33">
        <f t="shared" si="308"/>
        <v>3.9963850756428261E-3</v>
      </c>
      <c r="I708" s="33">
        <f t="shared" si="309"/>
        <v>1.0124593896033973E-3</v>
      </c>
      <c r="J708" s="6">
        <f t="shared" si="310"/>
        <v>795.5561736290548</v>
      </c>
      <c r="K708" s="38">
        <f>IF(J708&lt;$B$10*(A707^$K$49*(MAX(K$58:K707)-A707))^(1/(1+$K$49))*($K$49^(1/(1+$K$49))),IF(J708/A708&gt;D$10,IF(MAX(J$58:J707)&lt;0.99*$B$10*(A707^$K$49*(K707-A707))^(1/(1+$K$49))*($K$49^(1/(1+$K$49))),MAX(K$58:K707),((J708/$B$10)^(1+$K$49)/(A708^($K$49)*$K$49))+A708),MAX(K$58:K707)),((J708/$B$10)^(1+$K$49)/(A708^($K$49)*$K$49))+A708)</f>
        <v>1193.8947953014972</v>
      </c>
      <c r="L708" s="33">
        <f>IF(K708&lt;K707,AE707*(MAX(Z$58:Z707)-J707/A707)/(J707/A707/D$10-1)/(1+1*(MAX(Z$58:Z707)-J707/A707)/(J707/A707/D$10-1))+B$3-B$4,AE707*(J708/A708/B$10)/(C$27+J708/A708/B$10))</f>
        <v>-2.6218010452774827E-3</v>
      </c>
      <c r="M708" s="45">
        <f t="shared" si="311"/>
        <v>-3.9062739800674519E-2</v>
      </c>
      <c r="N708" s="46">
        <f t="shared" si="312"/>
        <v>1.4364396421375101E-2</v>
      </c>
      <c r="O708" s="37"/>
      <c r="P708" s="37">
        <f t="shared" si="313"/>
        <v>4.5946710833199402E-3</v>
      </c>
      <c r="Q708" s="47">
        <f t="shared" si="294"/>
        <v>-2.4698343379299416E-2</v>
      </c>
      <c r="R708" s="6">
        <f t="shared" si="314"/>
        <v>1.6457522838652072</v>
      </c>
      <c r="S708" s="6">
        <f t="shared" si="295"/>
        <v>1.6288743136493848</v>
      </c>
      <c r="T708" s="6">
        <f t="shared" si="315"/>
        <v>-1.9777847833284484E-2</v>
      </c>
      <c r="U708" s="48">
        <f t="shared" si="316"/>
        <v>1.5623725422641732</v>
      </c>
      <c r="V708" s="6">
        <f t="shared" si="317"/>
        <v>1.5387562487382238</v>
      </c>
      <c r="W708" s="6">
        <f t="shared" si="318"/>
        <v>1.5321636327937957</v>
      </c>
      <c r="X708" s="30">
        <f t="shared" si="296"/>
        <v>1035.601776807961</v>
      </c>
      <c r="Y708">
        <f t="shared" si="297"/>
        <v>795.5561736290548</v>
      </c>
      <c r="Z708" s="49">
        <f t="shared" si="298"/>
        <v>1.2330369549583007</v>
      </c>
      <c r="AA708" s="46">
        <f t="shared" si="299"/>
        <v>1.6457811950826795</v>
      </c>
      <c r="AB708" s="46">
        <f t="shared" si="300"/>
        <v>-2.8911217472282758E-5</v>
      </c>
      <c r="AC708" s="51">
        <f>IF(R$58&gt;=AA$58,B$10,IF(K708&lt;K707,(Z708-D$10)*(1+1.25*(D$10-Z708)/MAX(Z$58:Z708)*B$10)+D$10,B$10))</f>
        <v>1.3370827491589099</v>
      </c>
      <c r="AD708" s="36">
        <f t="shared" si="301"/>
        <v>1.0016326248713923</v>
      </c>
      <c r="AE708" s="50">
        <f t="shared" si="302"/>
        <v>-1.968E-2</v>
      </c>
      <c r="AF708" s="46">
        <f t="shared" si="303"/>
        <v>1.5321636327937957</v>
      </c>
      <c r="AG708" s="50">
        <f t="shared" si="304"/>
        <v>1035.601776807961</v>
      </c>
      <c r="AH708" s="6">
        <f t="shared" si="305"/>
        <v>-1.9777847833284484E-2</v>
      </c>
    </row>
    <row r="709" spans="1:34">
      <c r="A709" s="6">
        <f>IF(J708/A708&lt;=0.99*$B$10,IF(A708&gt;A707,IF(D$5&gt;0,$A708+($D$7-$D$3)/401,IF(J708/A708&gt;1.01*D$10,A708-($D$7-$D$3)/401,A708)),IF(D$5&lt;0,$A708+($D$7-$D$3)/401,IF(J708/A708&gt;1.01*D$10,A708-($D$7-$D$3)/401,A708))),IF(K708&gt;$B$6,IF(B$10&gt;D$10,IF(J708/A708&gt;1.01*D$10,A708-($D$7-$D$3)/401,A708),A708),IF(MAX(J$58:J708)&lt;0.99*$B$10*(A708^$K$49*(K708-A708))^(1/(1+$K$49))*($K$49^(1/(1+$K$49))),$A708+($D$7-$D$3)/401,IF(J708/A708&gt;1.01*$D$10,$A708-($D$7-$D$3)/401,A708))))</f>
        <v>645.20059226932028</v>
      </c>
      <c r="B709" s="6">
        <f t="shared" si="290"/>
        <v>1035.601776807961</v>
      </c>
      <c r="C709" s="6">
        <f t="shared" si="306"/>
        <v>0.53348924095483119</v>
      </c>
      <c r="D709" s="6">
        <f t="shared" si="307"/>
        <v>14025.409761615994</v>
      </c>
      <c r="E709" s="33">
        <f t="shared" si="291"/>
        <v>1.758749993405254E-2</v>
      </c>
      <c r="F709" s="6">
        <f t="shared" si="292"/>
        <v>98182.698823592204</v>
      </c>
      <c r="G709" s="6">
        <f t="shared" si="293"/>
        <v>5696313.3273066841</v>
      </c>
      <c r="H709" s="33">
        <f t="shared" si="308"/>
        <v>3.9963850756428261E-3</v>
      </c>
      <c r="I709" s="33">
        <f t="shared" si="309"/>
        <v>1.0124593896033973E-3</v>
      </c>
      <c r="J709" s="6">
        <f t="shared" si="310"/>
        <v>795.5561736290548</v>
      </c>
      <c r="K709" s="38">
        <f>IF(J709&lt;$B$10*(A708^$K$49*(MAX(K$58:K708)-A708))^(1/(1+$K$49))*($K$49^(1/(1+$K$49))),IF(J709/A709&gt;D$10,IF(MAX(J$58:J708)&lt;0.99*$B$10*(A708^$K$49*(K708-A708))^(1/(1+$K$49))*($K$49^(1/(1+$K$49))),MAX(K$58:K708),((J709/$B$10)^(1+$K$49)/(A709^($K$49)*$K$49))+A709),MAX(K$58:K708)),((J709/$B$10)^(1+$K$49)/(A709^($K$49)*$K$49))+A709)</f>
        <v>1193.8947953014972</v>
      </c>
      <c r="L709" s="33">
        <f>IF(K709&lt;K708,AE708*(MAX(Z$58:Z708)-J708/A708)/(J708/A708/D$10-1)/(1+1*(MAX(Z$58:Z708)-J708/A708)/(J708/A708/D$10-1))+B$3-B$4,AE708*(J709/A709/B$10)/(C$27+J709/A709/B$10))</f>
        <v>-2.6218010452774827E-3</v>
      </c>
      <c r="M709" s="45">
        <f t="shared" si="311"/>
        <v>-3.9062739800674519E-2</v>
      </c>
      <c r="N709" s="46">
        <f t="shared" si="312"/>
        <v>1.4364396421375101E-2</v>
      </c>
      <c r="O709" s="37"/>
      <c r="P709" s="37">
        <f t="shared" si="313"/>
        <v>4.5946710833199402E-3</v>
      </c>
      <c r="Q709" s="47">
        <f t="shared" si="294"/>
        <v>-2.4698343379299416E-2</v>
      </c>
      <c r="R709" s="6">
        <f t="shared" si="314"/>
        <v>1.6457522838652072</v>
      </c>
      <c r="S709" s="6">
        <f t="shared" si="295"/>
        <v>1.6288743136493848</v>
      </c>
      <c r="T709" s="6">
        <f t="shared" si="315"/>
        <v>-1.9777847833284484E-2</v>
      </c>
      <c r="U709" s="48">
        <f t="shared" si="316"/>
        <v>1.5623725422641732</v>
      </c>
      <c r="V709" s="6">
        <f t="shared" si="317"/>
        <v>1.5387562487382238</v>
      </c>
      <c r="W709" s="6">
        <f t="shared" si="318"/>
        <v>1.5321636327937957</v>
      </c>
      <c r="X709" s="30">
        <f t="shared" si="296"/>
        <v>1035.601776807961</v>
      </c>
      <c r="Y709">
        <f t="shared" si="297"/>
        <v>795.5561736290548</v>
      </c>
      <c r="Z709" s="49">
        <f t="shared" si="298"/>
        <v>1.2330369549583007</v>
      </c>
      <c r="AA709" s="46">
        <f t="shared" si="299"/>
        <v>1.6457811950826795</v>
      </c>
      <c r="AB709" s="46">
        <f t="shared" si="300"/>
        <v>-2.8911217472282758E-5</v>
      </c>
      <c r="AC709" s="51">
        <f>IF(R$58&gt;=AA$58,B$10,IF(K709&lt;K708,(Z709-D$10)*(1+1.25*(D$10-Z709)/MAX(Z$58:Z709)*B$10)+D$10,B$10))</f>
        <v>1.3370827491589099</v>
      </c>
      <c r="AD709" s="36">
        <f t="shared" si="301"/>
        <v>1.0016326248713923</v>
      </c>
      <c r="AE709" s="50">
        <f t="shared" si="302"/>
        <v>-1.968E-2</v>
      </c>
      <c r="AF709" s="46">
        <f t="shared" si="303"/>
        <v>1.5321636327937957</v>
      </c>
      <c r="AG709" s="50">
        <f t="shared" si="304"/>
        <v>1035.601776807961</v>
      </c>
      <c r="AH709" s="6">
        <f t="shared" si="305"/>
        <v>-1.9777847833284484E-2</v>
      </c>
    </row>
    <row r="710" spans="1:34">
      <c r="A710" s="6">
        <f>IF(J709/A709&lt;=0.99*$B$10,IF(A709&gt;A708,IF(D$5&gt;0,$A709+($D$7-$D$3)/401,IF(J709/A709&gt;1.01*D$10,A709-($D$7-$D$3)/401,A709)),IF(D$5&lt;0,$A709+($D$7-$D$3)/401,IF(J709/A709&gt;1.01*D$10,A709-($D$7-$D$3)/401,A709))),IF(K709&gt;$B$6,IF(B$10&gt;D$10,IF(J709/A709&gt;1.01*D$10,A709-($D$7-$D$3)/401,A709),A709),IF(MAX(J$58:J709)&lt;0.99*$B$10*(A709^$K$49*(K709-A709))^(1/(1+$K$49))*($K$49^(1/(1+$K$49))),$A709+($D$7-$D$3)/401,IF(J709/A709&gt;1.01*$D$10,$A709-($D$7-$D$3)/401,A709))))</f>
        <v>645.20059226932028</v>
      </c>
      <c r="B710" s="6">
        <f t="shared" si="290"/>
        <v>1035.601776807961</v>
      </c>
      <c r="C710" s="6">
        <f t="shared" si="306"/>
        <v>0.53348924095483119</v>
      </c>
      <c r="D710" s="6">
        <f t="shared" si="307"/>
        <v>14025.409761615994</v>
      </c>
      <c r="E710" s="33">
        <f t="shared" si="291"/>
        <v>1.758749993405254E-2</v>
      </c>
      <c r="F710" s="6">
        <f t="shared" si="292"/>
        <v>98182.698823592204</v>
      </c>
      <c r="G710" s="6">
        <f t="shared" si="293"/>
        <v>5696313.3273066841</v>
      </c>
      <c r="H710" s="33">
        <f t="shared" si="308"/>
        <v>3.9963850756428261E-3</v>
      </c>
      <c r="I710" s="33">
        <f t="shared" si="309"/>
        <v>1.0124593896033973E-3</v>
      </c>
      <c r="J710" s="6">
        <f t="shared" si="310"/>
        <v>795.5561736290548</v>
      </c>
      <c r="K710" s="38">
        <f>IF(J710&lt;$B$10*(A709^$K$49*(MAX(K$58:K709)-A709))^(1/(1+$K$49))*($K$49^(1/(1+$K$49))),IF(J710/A710&gt;D$10,IF(MAX(J$58:J709)&lt;0.99*$B$10*(A709^$K$49*(K709-A709))^(1/(1+$K$49))*($K$49^(1/(1+$K$49))),MAX(K$58:K709),((J710/$B$10)^(1+$K$49)/(A710^($K$49)*$K$49))+A710),MAX(K$58:K709)),((J710/$B$10)^(1+$K$49)/(A710^($K$49)*$K$49))+A710)</f>
        <v>1193.8947953014972</v>
      </c>
      <c r="L710" s="33">
        <f>IF(K710&lt;K709,AE709*(MAX(Z$58:Z709)-J709/A709)/(J709/A709/D$10-1)/(1+1*(MAX(Z$58:Z709)-J709/A709)/(J709/A709/D$10-1))+B$3-B$4,AE709*(J710/A710/B$10)/(C$27+J710/A710/B$10))</f>
        <v>-2.6218010452774827E-3</v>
      </c>
      <c r="M710" s="45">
        <f t="shared" si="311"/>
        <v>-3.9062739800674519E-2</v>
      </c>
      <c r="N710" s="46">
        <f t="shared" si="312"/>
        <v>1.4364396421375101E-2</v>
      </c>
      <c r="O710" s="37"/>
      <c r="P710" s="37">
        <f t="shared" si="313"/>
        <v>4.5946710833199402E-3</v>
      </c>
      <c r="Q710" s="47">
        <f t="shared" si="294"/>
        <v>-2.4698343379299416E-2</v>
      </c>
      <c r="R710" s="6">
        <f t="shared" si="314"/>
        <v>1.6457522838652072</v>
      </c>
      <c r="S710" s="6">
        <f t="shared" si="295"/>
        <v>1.6288743136493848</v>
      </c>
      <c r="T710" s="6">
        <f t="shared" si="315"/>
        <v>-1.9777847833284484E-2</v>
      </c>
      <c r="U710" s="48">
        <f t="shared" si="316"/>
        <v>1.5623725422641732</v>
      </c>
      <c r="V710" s="6">
        <f t="shared" si="317"/>
        <v>1.5387562487382238</v>
      </c>
      <c r="W710" s="6">
        <f t="shared" si="318"/>
        <v>1.5321636327937957</v>
      </c>
      <c r="X710" s="30">
        <f t="shared" si="296"/>
        <v>1035.601776807961</v>
      </c>
      <c r="Y710">
        <f t="shared" si="297"/>
        <v>795.5561736290548</v>
      </c>
      <c r="Z710" s="49">
        <f t="shared" si="298"/>
        <v>1.2330369549583007</v>
      </c>
      <c r="AA710" s="46">
        <f t="shared" si="299"/>
        <v>1.6457811950826795</v>
      </c>
      <c r="AB710" s="46">
        <f t="shared" si="300"/>
        <v>-2.8911217472282758E-5</v>
      </c>
      <c r="AC710" s="51">
        <f>IF(R$58&gt;=AA$58,B$10,IF(K710&lt;K709,(Z710-D$10)*(1+1.25*(D$10-Z710)/MAX(Z$58:Z710)*B$10)+D$10,B$10))</f>
        <v>1.3370827491589099</v>
      </c>
      <c r="AD710" s="36">
        <f t="shared" si="301"/>
        <v>1.0016326248713923</v>
      </c>
      <c r="AE710" s="50">
        <f t="shared" si="302"/>
        <v>-1.968E-2</v>
      </c>
      <c r="AF710" s="46">
        <f t="shared" si="303"/>
        <v>1.5321636327937957</v>
      </c>
      <c r="AG710" s="50">
        <f t="shared" si="304"/>
        <v>1035.601776807961</v>
      </c>
      <c r="AH710" s="6">
        <f t="shared" si="305"/>
        <v>-1.9777847833284484E-2</v>
      </c>
    </row>
    <row r="711" spans="1:34">
      <c r="A711" s="6">
        <f>IF(J710/A710&lt;=0.99*$B$10,IF(A710&gt;A709,IF(D$5&gt;0,$A710+($D$7-$D$3)/401,IF(J710/A710&gt;1.01*D$10,A710-($D$7-$D$3)/401,A710)),IF(D$5&lt;0,$A710+($D$7-$D$3)/401,IF(J710/A710&gt;1.01*D$10,A710-($D$7-$D$3)/401,A710))),IF(K710&gt;$B$6,IF(B$10&gt;D$10,IF(J710/A710&gt;1.01*D$10,A710-($D$7-$D$3)/401,A710),A710),IF(MAX(J$58:J710)&lt;0.99*$B$10*(A710^$K$49*(K710-A710))^(1/(1+$K$49))*($K$49^(1/(1+$K$49))),$A710+($D$7-$D$3)/401,IF(J710/A710&gt;1.01*$D$10,$A710-($D$7-$D$3)/401,A710))))</f>
        <v>645.20059226932028</v>
      </c>
      <c r="B711" s="6">
        <f t="shared" si="290"/>
        <v>1035.601776807961</v>
      </c>
      <c r="C711" s="6">
        <f t="shared" si="306"/>
        <v>0.53348924095483119</v>
      </c>
      <c r="D711" s="6">
        <f t="shared" si="307"/>
        <v>14025.409761615994</v>
      </c>
      <c r="E711" s="33">
        <f t="shared" si="291"/>
        <v>1.758749993405254E-2</v>
      </c>
      <c r="F711" s="6">
        <f t="shared" si="292"/>
        <v>98182.698823592204</v>
      </c>
      <c r="G711" s="6">
        <f t="shared" si="293"/>
        <v>5696313.3273066841</v>
      </c>
      <c r="H711" s="33">
        <f t="shared" si="308"/>
        <v>3.9963850756428261E-3</v>
      </c>
      <c r="I711" s="33">
        <f t="shared" si="309"/>
        <v>1.0124593896033973E-3</v>
      </c>
      <c r="J711" s="6">
        <f t="shared" si="310"/>
        <v>795.5561736290548</v>
      </c>
      <c r="K711" s="38">
        <f>IF(J711&lt;$B$10*(A710^$K$49*(MAX(K$58:K710)-A710))^(1/(1+$K$49))*($K$49^(1/(1+$K$49))),IF(J711/A711&gt;D$10,IF(MAX(J$58:J710)&lt;0.99*$B$10*(A710^$K$49*(K710-A710))^(1/(1+$K$49))*($K$49^(1/(1+$K$49))),MAX(K$58:K710),((J711/$B$10)^(1+$K$49)/(A711^($K$49)*$K$49))+A711),MAX(K$58:K710)),((J711/$B$10)^(1+$K$49)/(A711^($K$49)*$K$49))+A711)</f>
        <v>1193.8947953014972</v>
      </c>
      <c r="L711" s="33">
        <f>IF(K711&lt;K710,AE710*(MAX(Z$58:Z710)-J710/A710)/(J710/A710/D$10-1)/(1+1*(MAX(Z$58:Z710)-J710/A710)/(J710/A710/D$10-1))+B$3-B$4,AE710*(J711/A711/B$10)/(C$27+J711/A711/B$10))</f>
        <v>-2.6218010452774827E-3</v>
      </c>
      <c r="M711" s="45">
        <f t="shared" si="311"/>
        <v>-3.9062739800674519E-2</v>
      </c>
      <c r="N711" s="46">
        <f t="shared" si="312"/>
        <v>1.4364396421375101E-2</v>
      </c>
      <c r="O711" s="37"/>
      <c r="P711" s="37">
        <f t="shared" si="313"/>
        <v>4.5946710833199402E-3</v>
      </c>
      <c r="Q711" s="47">
        <f t="shared" si="294"/>
        <v>-2.4698343379299416E-2</v>
      </c>
      <c r="R711" s="6">
        <f t="shared" si="314"/>
        <v>1.6457522838652072</v>
      </c>
      <c r="S711" s="6">
        <f t="shared" si="295"/>
        <v>1.6288743136493848</v>
      </c>
      <c r="T711" s="6">
        <f t="shared" si="315"/>
        <v>-1.9777847833284484E-2</v>
      </c>
      <c r="U711" s="48">
        <f t="shared" si="316"/>
        <v>1.5623725422641732</v>
      </c>
      <c r="V711" s="6">
        <f t="shared" si="317"/>
        <v>1.5387562487382238</v>
      </c>
      <c r="W711" s="6">
        <f t="shared" si="318"/>
        <v>1.5321636327937957</v>
      </c>
      <c r="X711" s="30">
        <f t="shared" si="296"/>
        <v>1035.601776807961</v>
      </c>
      <c r="Y711">
        <f t="shared" si="297"/>
        <v>795.5561736290548</v>
      </c>
      <c r="Z711" s="49">
        <f t="shared" si="298"/>
        <v>1.2330369549583007</v>
      </c>
      <c r="AA711" s="46">
        <f t="shared" si="299"/>
        <v>1.6457811950826795</v>
      </c>
      <c r="AB711" s="46">
        <f t="shared" si="300"/>
        <v>-2.8911217472282758E-5</v>
      </c>
      <c r="AC711" s="51">
        <f>IF(R$58&gt;=AA$58,B$10,IF(K711&lt;K710,(Z711-D$10)*(1+1.25*(D$10-Z711)/MAX(Z$58:Z711)*B$10)+D$10,B$10))</f>
        <v>1.3370827491589099</v>
      </c>
      <c r="AD711" s="36">
        <f t="shared" si="301"/>
        <v>1.0016326248713923</v>
      </c>
      <c r="AE711" s="50">
        <f t="shared" si="302"/>
        <v>-1.968E-2</v>
      </c>
      <c r="AF711" s="46">
        <f t="shared" si="303"/>
        <v>1.5321636327937957</v>
      </c>
      <c r="AG711" s="50">
        <f t="shared" si="304"/>
        <v>1035.601776807961</v>
      </c>
      <c r="AH711" s="6">
        <f t="shared" si="305"/>
        <v>-1.9777847833284484E-2</v>
      </c>
    </row>
    <row r="712" spans="1:34">
      <c r="A712" s="6">
        <f>IF(J711/A711&lt;=0.99*$B$10,IF(A711&gt;A710,IF(D$5&gt;0,$A711+($D$7-$D$3)/401,IF(J711/A711&gt;1.01*D$10,A711-($D$7-$D$3)/401,A711)),IF(D$5&lt;0,$A711+($D$7-$D$3)/401,IF(J711/A711&gt;1.01*D$10,A711-($D$7-$D$3)/401,A711))),IF(K711&gt;$B$6,IF(B$10&gt;D$10,IF(J711/A711&gt;1.01*D$10,A711-($D$7-$D$3)/401,A711),A711),IF(MAX(J$58:J711)&lt;0.99*$B$10*(A711^$K$49*(K711-A711))^(1/(1+$K$49))*($K$49^(1/(1+$K$49))),$A711+($D$7-$D$3)/401,IF(J711/A711&gt;1.01*$D$10,$A711-($D$7-$D$3)/401,A711))))</f>
        <v>645.20059226932028</v>
      </c>
      <c r="B712" s="6">
        <f t="shared" si="290"/>
        <v>1035.601776807961</v>
      </c>
      <c r="C712" s="6">
        <f t="shared" si="306"/>
        <v>0.53348924095483119</v>
      </c>
      <c r="D712" s="6">
        <f t="shared" si="307"/>
        <v>14025.409761615994</v>
      </c>
      <c r="E712" s="33">
        <f t="shared" si="291"/>
        <v>1.758749993405254E-2</v>
      </c>
      <c r="F712" s="6">
        <f t="shared" si="292"/>
        <v>98182.698823592204</v>
      </c>
      <c r="G712" s="6">
        <f t="shared" si="293"/>
        <v>5696313.3273066841</v>
      </c>
      <c r="H712" s="33">
        <f t="shared" si="308"/>
        <v>3.9963850756428261E-3</v>
      </c>
      <c r="I712" s="33">
        <f t="shared" si="309"/>
        <v>1.0124593896033973E-3</v>
      </c>
      <c r="J712" s="6">
        <f t="shared" si="310"/>
        <v>795.5561736290548</v>
      </c>
      <c r="K712" s="38">
        <f>IF(J712&lt;$B$10*(A711^$K$49*(MAX(K$58:K711)-A711))^(1/(1+$K$49))*($K$49^(1/(1+$K$49))),IF(J712/A712&gt;D$10,IF(MAX(J$58:J711)&lt;0.99*$B$10*(A711^$K$49*(K711-A711))^(1/(1+$K$49))*($K$49^(1/(1+$K$49))),MAX(K$58:K711),((J712/$B$10)^(1+$K$49)/(A712^($K$49)*$K$49))+A712),MAX(K$58:K711)),((J712/$B$10)^(1+$K$49)/(A712^($K$49)*$K$49))+A712)</f>
        <v>1193.8947953014972</v>
      </c>
      <c r="L712" s="33">
        <f>IF(K712&lt;K711,AE711*(MAX(Z$58:Z711)-J711/A711)/(J711/A711/D$10-1)/(1+1*(MAX(Z$58:Z711)-J711/A711)/(J711/A711/D$10-1))+B$3-B$4,AE711*(J712/A712/B$10)/(C$27+J712/A712/B$10))</f>
        <v>-2.6218010452774827E-3</v>
      </c>
      <c r="M712" s="45">
        <f t="shared" si="311"/>
        <v>-3.9062739800674519E-2</v>
      </c>
      <c r="N712" s="46">
        <f t="shared" si="312"/>
        <v>1.4364396421375101E-2</v>
      </c>
      <c r="O712" s="37"/>
      <c r="P712" s="37">
        <f t="shared" si="313"/>
        <v>4.5946710833199402E-3</v>
      </c>
      <c r="Q712" s="47">
        <f t="shared" si="294"/>
        <v>-2.4698343379299416E-2</v>
      </c>
      <c r="R712" s="6">
        <f t="shared" si="314"/>
        <v>1.6457522838652072</v>
      </c>
      <c r="S712" s="6">
        <f t="shared" si="295"/>
        <v>1.6288743136493848</v>
      </c>
      <c r="T712" s="6">
        <f t="shared" si="315"/>
        <v>-1.9777847833284484E-2</v>
      </c>
      <c r="U712" s="48">
        <f t="shared" si="316"/>
        <v>1.5623725422641732</v>
      </c>
      <c r="V712" s="6">
        <f t="shared" si="317"/>
        <v>1.5387562487382238</v>
      </c>
      <c r="W712" s="6">
        <f t="shared" si="318"/>
        <v>1.5321636327937957</v>
      </c>
      <c r="X712" s="30">
        <f t="shared" si="296"/>
        <v>1035.601776807961</v>
      </c>
      <c r="Y712">
        <f t="shared" si="297"/>
        <v>795.5561736290548</v>
      </c>
      <c r="Z712" s="49">
        <f t="shared" si="298"/>
        <v>1.2330369549583007</v>
      </c>
      <c r="AA712" s="46">
        <f t="shared" si="299"/>
        <v>1.6457811950826795</v>
      </c>
      <c r="AB712" s="46">
        <f t="shared" si="300"/>
        <v>-2.8911217472282758E-5</v>
      </c>
      <c r="AC712" s="51">
        <f>IF(R$58&gt;=AA$58,B$10,IF(K712&lt;K711,(Z712-D$10)*(1+1.25*(D$10-Z712)/MAX(Z$58:Z712)*B$10)+D$10,B$10))</f>
        <v>1.3370827491589099</v>
      </c>
      <c r="AD712" s="36">
        <f t="shared" si="301"/>
        <v>1.0016326248713923</v>
      </c>
      <c r="AE712" s="50">
        <f t="shared" si="302"/>
        <v>-1.968E-2</v>
      </c>
      <c r="AF712" s="46">
        <f t="shared" si="303"/>
        <v>1.5321636327937957</v>
      </c>
      <c r="AG712" s="50">
        <f t="shared" si="304"/>
        <v>1035.601776807961</v>
      </c>
      <c r="AH712" s="6">
        <f t="shared" si="305"/>
        <v>-1.9777847833284484E-2</v>
      </c>
    </row>
    <row r="713" spans="1:34">
      <c r="A713" s="6">
        <f>IF(J712/A712&lt;=0.99*$B$10,IF(A712&gt;A711,IF(D$5&gt;0,$A712+($D$7-$D$3)/401,IF(J712/A712&gt;1.01*D$10,A712-($D$7-$D$3)/401,A712)),IF(D$5&lt;0,$A712+($D$7-$D$3)/401,IF(J712/A712&gt;1.01*D$10,A712-($D$7-$D$3)/401,A712))),IF(K712&gt;$B$6,IF(B$10&gt;D$10,IF(J712/A712&gt;1.01*D$10,A712-($D$7-$D$3)/401,A712),A712),IF(MAX(J$58:J712)&lt;0.99*$B$10*(A712^$K$49*(K712-A712))^(1/(1+$K$49))*($K$49^(1/(1+$K$49))),$A712+($D$7-$D$3)/401,IF(J712/A712&gt;1.01*$D$10,$A712-($D$7-$D$3)/401,A712))))</f>
        <v>645.20059226932028</v>
      </c>
      <c r="B713" s="6">
        <f t="shared" si="290"/>
        <v>1035.601776807961</v>
      </c>
      <c r="C713" s="6">
        <f t="shared" si="306"/>
        <v>0.53348924095483119</v>
      </c>
      <c r="D713" s="6">
        <f t="shared" si="307"/>
        <v>14025.409761615994</v>
      </c>
      <c r="E713" s="33">
        <f t="shared" si="291"/>
        <v>1.758749993405254E-2</v>
      </c>
      <c r="F713" s="6">
        <f t="shared" si="292"/>
        <v>98182.698823592204</v>
      </c>
      <c r="G713" s="6">
        <f t="shared" si="293"/>
        <v>5696313.3273066841</v>
      </c>
      <c r="H713" s="33">
        <f t="shared" si="308"/>
        <v>3.9963850756428261E-3</v>
      </c>
      <c r="I713" s="33">
        <f t="shared" si="309"/>
        <v>1.0124593896033973E-3</v>
      </c>
      <c r="J713" s="6">
        <f t="shared" si="310"/>
        <v>795.5561736290548</v>
      </c>
      <c r="K713" s="38">
        <f>IF(J713&lt;$B$10*(A712^$K$49*(MAX(K$58:K712)-A712))^(1/(1+$K$49))*($K$49^(1/(1+$K$49))),IF(J713/A713&gt;D$10,IF(MAX(J$58:J712)&lt;0.99*$B$10*(A712^$K$49*(K712-A712))^(1/(1+$K$49))*($K$49^(1/(1+$K$49))),MAX(K$58:K712),((J713/$B$10)^(1+$K$49)/(A713^($K$49)*$K$49))+A713),MAX(K$58:K712)),((J713/$B$10)^(1+$K$49)/(A713^($K$49)*$K$49))+A713)</f>
        <v>1193.8947953014972</v>
      </c>
      <c r="L713" s="33">
        <f>IF(K713&lt;K712,AE712*(MAX(Z$58:Z712)-J712/A712)/(J712/A712/D$10-1)/(1+1*(MAX(Z$58:Z712)-J712/A712)/(J712/A712/D$10-1))+B$3-B$4,AE712*(J713/A713/B$10)/(C$27+J713/A713/B$10))</f>
        <v>-2.6218010452774827E-3</v>
      </c>
      <c r="M713" s="45">
        <f t="shared" si="311"/>
        <v>-3.9062739800674519E-2</v>
      </c>
      <c r="N713" s="46">
        <f t="shared" si="312"/>
        <v>1.4364396421375101E-2</v>
      </c>
      <c r="O713" s="37"/>
      <c r="P713" s="37">
        <f t="shared" si="313"/>
        <v>4.5946710833199402E-3</v>
      </c>
      <c r="Q713" s="47">
        <f t="shared" si="294"/>
        <v>-2.4698343379299416E-2</v>
      </c>
      <c r="R713" s="6">
        <f t="shared" si="314"/>
        <v>1.6457522838652072</v>
      </c>
      <c r="S713" s="6">
        <f t="shared" si="295"/>
        <v>1.6288743136493848</v>
      </c>
      <c r="T713" s="6">
        <f t="shared" si="315"/>
        <v>-1.9777847833284484E-2</v>
      </c>
      <c r="U713" s="48">
        <f t="shared" si="316"/>
        <v>1.5623725422641732</v>
      </c>
      <c r="V713" s="6">
        <f t="shared" si="317"/>
        <v>1.5387562487382238</v>
      </c>
      <c r="W713" s="6">
        <f t="shared" si="318"/>
        <v>1.5321636327937957</v>
      </c>
      <c r="X713" s="30">
        <f t="shared" si="296"/>
        <v>1035.601776807961</v>
      </c>
      <c r="Y713">
        <f t="shared" si="297"/>
        <v>795.5561736290548</v>
      </c>
      <c r="Z713" s="49">
        <f t="shared" si="298"/>
        <v>1.2330369549583007</v>
      </c>
      <c r="AA713" s="46">
        <f t="shared" si="299"/>
        <v>1.6457811950826795</v>
      </c>
      <c r="AB713" s="46">
        <f t="shared" si="300"/>
        <v>-2.8911217472282758E-5</v>
      </c>
      <c r="AC713" s="51">
        <f>IF(R$58&gt;=AA$58,B$10,IF(K713&lt;K712,(Z713-D$10)*(1+1.25*(D$10-Z713)/MAX(Z$58:Z713)*B$10)+D$10,B$10))</f>
        <v>1.3370827491589099</v>
      </c>
      <c r="AD713" s="36">
        <f t="shared" si="301"/>
        <v>1.0016326248713923</v>
      </c>
      <c r="AE713" s="50">
        <f t="shared" si="302"/>
        <v>-1.968E-2</v>
      </c>
      <c r="AF713" s="46">
        <f t="shared" si="303"/>
        <v>1.5321636327937957</v>
      </c>
      <c r="AG713" s="50">
        <f t="shared" si="304"/>
        <v>1035.601776807961</v>
      </c>
      <c r="AH713" s="6">
        <f t="shared" si="305"/>
        <v>-1.9777847833284484E-2</v>
      </c>
    </row>
    <row r="714" spans="1:34">
      <c r="A714" s="6">
        <f>IF(J713/A713&lt;=0.99*$B$10,IF(A713&gt;A712,IF(D$5&gt;0,$A713+($D$7-$D$3)/401,IF(J713/A713&gt;1.01*D$10,A713-($D$7-$D$3)/401,A713)),IF(D$5&lt;0,$A713+($D$7-$D$3)/401,IF(J713/A713&gt;1.01*D$10,A713-($D$7-$D$3)/401,A713))),IF(K713&gt;$B$6,IF(B$10&gt;D$10,IF(J713/A713&gt;1.01*D$10,A713-($D$7-$D$3)/401,A713),A713),IF(MAX(J$58:J713)&lt;0.99*$B$10*(A713^$K$49*(K713-A713))^(1/(1+$K$49))*($K$49^(1/(1+$K$49))),$A713+($D$7-$D$3)/401,IF(J713/A713&gt;1.01*$D$10,$A713-($D$7-$D$3)/401,A713))))</f>
        <v>645.20059226932028</v>
      </c>
      <c r="B714" s="6">
        <f t="shared" si="290"/>
        <v>1035.601776807961</v>
      </c>
      <c r="C714" s="6">
        <f t="shared" si="306"/>
        <v>0.53348924095483119</v>
      </c>
      <c r="D714" s="6">
        <f t="shared" si="307"/>
        <v>14025.409761615994</v>
      </c>
      <c r="E714" s="33">
        <f t="shared" si="291"/>
        <v>1.758749993405254E-2</v>
      </c>
      <c r="F714" s="6">
        <f t="shared" si="292"/>
        <v>98182.698823592204</v>
      </c>
      <c r="G714" s="6">
        <f t="shared" si="293"/>
        <v>5696313.3273066841</v>
      </c>
      <c r="H714" s="33">
        <f t="shared" si="308"/>
        <v>3.9963850756428261E-3</v>
      </c>
      <c r="I714" s="33">
        <f t="shared" si="309"/>
        <v>1.0124593896033973E-3</v>
      </c>
      <c r="J714" s="6">
        <f t="shared" si="310"/>
        <v>795.5561736290548</v>
      </c>
      <c r="K714" s="38">
        <f>IF(J714&lt;$B$10*(A713^$K$49*(MAX(K$58:K713)-A713))^(1/(1+$K$49))*($K$49^(1/(1+$K$49))),IF(J714/A714&gt;D$10,IF(MAX(J$58:J713)&lt;0.99*$B$10*(A713^$K$49*(K713-A713))^(1/(1+$K$49))*($K$49^(1/(1+$K$49))),MAX(K$58:K713),((J714/$B$10)^(1+$K$49)/(A714^($K$49)*$K$49))+A714),MAX(K$58:K713)),((J714/$B$10)^(1+$K$49)/(A714^($K$49)*$K$49))+A714)</f>
        <v>1193.8947953014972</v>
      </c>
      <c r="L714" s="33">
        <f>IF(K714&lt;K713,AE713*(MAX(Z$58:Z713)-J713/A713)/(J713/A713/D$10-1)/(1+1*(MAX(Z$58:Z713)-J713/A713)/(J713/A713/D$10-1))+B$3-B$4,AE713*(J714/A714/B$10)/(C$27+J714/A714/B$10))</f>
        <v>-2.6218010452774827E-3</v>
      </c>
      <c r="M714" s="45">
        <f t="shared" si="311"/>
        <v>-3.9062739800674519E-2</v>
      </c>
      <c r="N714" s="46">
        <f t="shared" si="312"/>
        <v>1.4364396421375101E-2</v>
      </c>
      <c r="O714" s="37"/>
      <c r="P714" s="37">
        <f t="shared" si="313"/>
        <v>4.5946710833199402E-3</v>
      </c>
      <c r="Q714" s="47">
        <f t="shared" si="294"/>
        <v>-2.4698343379299416E-2</v>
      </c>
      <c r="R714" s="6">
        <f t="shared" si="314"/>
        <v>1.6457522838652072</v>
      </c>
      <c r="S714" s="6">
        <f t="shared" si="295"/>
        <v>1.6288743136493848</v>
      </c>
      <c r="T714" s="6">
        <f t="shared" si="315"/>
        <v>-1.9777847833284484E-2</v>
      </c>
      <c r="U714" s="48">
        <f t="shared" si="316"/>
        <v>1.5623725422641732</v>
      </c>
      <c r="V714" s="6">
        <f t="shared" si="317"/>
        <v>1.5387562487382238</v>
      </c>
      <c r="W714" s="6">
        <f t="shared" si="318"/>
        <v>1.5321636327937957</v>
      </c>
      <c r="X714" s="30">
        <f t="shared" si="296"/>
        <v>1035.601776807961</v>
      </c>
      <c r="Y714">
        <f t="shared" si="297"/>
        <v>795.5561736290548</v>
      </c>
      <c r="Z714" s="49">
        <f t="shared" si="298"/>
        <v>1.2330369549583007</v>
      </c>
      <c r="AA714" s="46">
        <f t="shared" si="299"/>
        <v>1.6457811950826795</v>
      </c>
      <c r="AB714" s="46">
        <f t="shared" si="300"/>
        <v>-2.8911217472282758E-5</v>
      </c>
      <c r="AC714" s="51">
        <f>IF(R$58&gt;=AA$58,B$10,IF(K714&lt;K713,(Z714-D$10)*(1+1.25*(D$10-Z714)/MAX(Z$58:Z714)*B$10)+D$10,B$10))</f>
        <v>1.3370827491589099</v>
      </c>
      <c r="AD714" s="36">
        <f t="shared" si="301"/>
        <v>1.0016326248713923</v>
      </c>
      <c r="AE714" s="50">
        <f t="shared" si="302"/>
        <v>-1.968E-2</v>
      </c>
      <c r="AF714" s="46">
        <f t="shared" si="303"/>
        <v>1.5321636327937957</v>
      </c>
      <c r="AG714" s="50">
        <f t="shared" si="304"/>
        <v>1035.601776807961</v>
      </c>
      <c r="AH714" s="6">
        <f t="shared" si="305"/>
        <v>-1.9777847833284484E-2</v>
      </c>
    </row>
    <row r="715" spans="1:34">
      <c r="A715" s="6">
        <f>IF(J714/A714&lt;=0.99*$B$10,IF(A714&gt;A713,IF(D$5&gt;0,$A714+($D$7-$D$3)/401,IF(J714/A714&gt;1.01*D$10,A714-($D$7-$D$3)/401,A714)),IF(D$5&lt;0,$A714+($D$7-$D$3)/401,IF(J714/A714&gt;1.01*D$10,A714-($D$7-$D$3)/401,A714))),IF(K714&gt;$B$6,IF(B$10&gt;D$10,IF(J714/A714&gt;1.01*D$10,A714-($D$7-$D$3)/401,A714),A714),IF(MAX(J$58:J714)&lt;0.99*$B$10*(A714^$K$49*(K714-A714))^(1/(1+$K$49))*($K$49^(1/(1+$K$49))),$A714+($D$7-$D$3)/401,IF(J714/A714&gt;1.01*$D$10,$A714-($D$7-$D$3)/401,A714))))</f>
        <v>645.20059226932028</v>
      </c>
      <c r="B715" s="6">
        <f t="shared" si="290"/>
        <v>1035.601776807961</v>
      </c>
      <c r="C715" s="6">
        <f t="shared" si="306"/>
        <v>0.53348924095483119</v>
      </c>
      <c r="D715" s="6">
        <f t="shared" si="307"/>
        <v>14025.409761615994</v>
      </c>
      <c r="E715" s="33">
        <f t="shared" si="291"/>
        <v>1.758749993405254E-2</v>
      </c>
      <c r="F715" s="6">
        <f t="shared" si="292"/>
        <v>98182.698823592204</v>
      </c>
      <c r="G715" s="6">
        <f t="shared" si="293"/>
        <v>5696313.3273066841</v>
      </c>
      <c r="H715" s="33">
        <f t="shared" si="308"/>
        <v>3.9963850756428261E-3</v>
      </c>
      <c r="I715" s="33">
        <f t="shared" si="309"/>
        <v>1.0124593896033973E-3</v>
      </c>
      <c r="J715" s="6">
        <f t="shared" si="310"/>
        <v>795.5561736290548</v>
      </c>
      <c r="K715" s="38">
        <f>IF(J715&lt;$B$10*(A714^$K$49*(MAX(K$58:K714)-A714))^(1/(1+$K$49))*($K$49^(1/(1+$K$49))),IF(J715/A715&gt;D$10,IF(MAX(J$58:J714)&lt;0.99*$B$10*(A714^$K$49*(K714-A714))^(1/(1+$K$49))*($K$49^(1/(1+$K$49))),MAX(K$58:K714),((J715/$B$10)^(1+$K$49)/(A715^($K$49)*$K$49))+A715),MAX(K$58:K714)),((J715/$B$10)^(1+$K$49)/(A715^($K$49)*$K$49))+A715)</f>
        <v>1193.8947953014972</v>
      </c>
      <c r="L715" s="33">
        <f>IF(K715&lt;K714,AE714*(MAX(Z$58:Z714)-J714/A714)/(J714/A714/D$10-1)/(1+1*(MAX(Z$58:Z714)-J714/A714)/(J714/A714/D$10-1))+B$3-B$4,AE714*(J715/A715/B$10)/(C$27+J715/A715/B$10))</f>
        <v>-2.6218010452774827E-3</v>
      </c>
      <c r="M715" s="45">
        <f t="shared" si="311"/>
        <v>-3.9062739800674519E-2</v>
      </c>
      <c r="N715" s="46">
        <f t="shared" si="312"/>
        <v>1.4364396421375101E-2</v>
      </c>
      <c r="O715" s="37"/>
      <c r="P715" s="37">
        <f t="shared" si="313"/>
        <v>4.5946710833199402E-3</v>
      </c>
      <c r="Q715" s="47">
        <f t="shared" si="294"/>
        <v>-2.4698343379299416E-2</v>
      </c>
      <c r="R715" s="6">
        <f t="shared" si="314"/>
        <v>1.6457522838652072</v>
      </c>
      <c r="S715" s="6">
        <f t="shared" si="295"/>
        <v>1.6288743136493848</v>
      </c>
      <c r="T715" s="6">
        <f t="shared" si="315"/>
        <v>-1.9777847833284484E-2</v>
      </c>
      <c r="U715" s="48">
        <f t="shared" si="316"/>
        <v>1.5623725422641732</v>
      </c>
      <c r="V715" s="6">
        <f t="shared" si="317"/>
        <v>1.5387562487382238</v>
      </c>
      <c r="W715" s="6">
        <f t="shared" si="318"/>
        <v>1.5321636327937957</v>
      </c>
      <c r="X715" s="30">
        <f t="shared" si="296"/>
        <v>1035.601776807961</v>
      </c>
      <c r="Y715">
        <f t="shared" si="297"/>
        <v>795.5561736290548</v>
      </c>
      <c r="Z715" s="49">
        <f t="shared" si="298"/>
        <v>1.2330369549583007</v>
      </c>
      <c r="AA715" s="46">
        <f t="shared" si="299"/>
        <v>1.6457811950826795</v>
      </c>
      <c r="AB715" s="46">
        <f t="shared" si="300"/>
        <v>-2.8911217472282758E-5</v>
      </c>
      <c r="AC715" s="51">
        <f>IF(R$58&gt;=AA$58,B$10,IF(K715&lt;K714,(Z715-D$10)*(1+1.25*(D$10-Z715)/MAX(Z$58:Z715)*B$10)+D$10,B$10))</f>
        <v>1.3370827491589099</v>
      </c>
      <c r="AD715" s="36">
        <f t="shared" si="301"/>
        <v>1.0016326248713923</v>
      </c>
      <c r="AE715" s="50">
        <f t="shared" si="302"/>
        <v>-1.968E-2</v>
      </c>
      <c r="AF715" s="46">
        <f t="shared" si="303"/>
        <v>1.5321636327937957</v>
      </c>
      <c r="AG715" s="50">
        <f t="shared" si="304"/>
        <v>1035.601776807961</v>
      </c>
      <c r="AH715" s="6">
        <f t="shared" si="305"/>
        <v>-1.9777847833284484E-2</v>
      </c>
    </row>
    <row r="716" spans="1:34">
      <c r="A716" s="6">
        <f>IF(J715/A715&lt;=0.99*$B$10,IF(A715&gt;A714,IF(D$5&gt;0,$A715+($D$7-$D$3)/401,IF(J715/A715&gt;1.01*D$10,A715-($D$7-$D$3)/401,A715)),IF(D$5&lt;0,$A715+($D$7-$D$3)/401,IF(J715/A715&gt;1.01*D$10,A715-($D$7-$D$3)/401,A715))),IF(K715&gt;$B$6,IF(B$10&gt;D$10,IF(J715/A715&gt;1.01*D$10,A715-($D$7-$D$3)/401,A715),A715),IF(MAX(J$58:J715)&lt;0.99*$B$10*(A715^$K$49*(K715-A715))^(1/(1+$K$49))*($K$49^(1/(1+$K$49))),$A715+($D$7-$D$3)/401,IF(J715/A715&gt;1.01*$D$10,$A715-($D$7-$D$3)/401,A715))))</f>
        <v>645.20059226932028</v>
      </c>
      <c r="B716" s="6">
        <f t="shared" si="290"/>
        <v>1035.601776807961</v>
      </c>
      <c r="C716" s="6">
        <f t="shared" si="306"/>
        <v>0.53348924095483119</v>
      </c>
      <c r="D716" s="6">
        <f t="shared" si="307"/>
        <v>14025.409761615994</v>
      </c>
      <c r="E716" s="33">
        <f t="shared" si="291"/>
        <v>1.758749993405254E-2</v>
      </c>
      <c r="F716" s="6">
        <f t="shared" si="292"/>
        <v>98182.698823592204</v>
      </c>
      <c r="G716" s="6">
        <f t="shared" si="293"/>
        <v>5696313.3273066841</v>
      </c>
      <c r="H716" s="33">
        <f t="shared" si="308"/>
        <v>3.9963850756428261E-3</v>
      </c>
      <c r="I716" s="33">
        <f t="shared" si="309"/>
        <v>1.0124593896033973E-3</v>
      </c>
      <c r="J716" s="6">
        <f t="shared" si="310"/>
        <v>795.5561736290548</v>
      </c>
      <c r="K716" s="38">
        <f>IF(J716&lt;$B$10*(A715^$K$49*(MAX(K$58:K715)-A715))^(1/(1+$K$49))*($K$49^(1/(1+$K$49))),IF(J716/A716&gt;D$10,IF(MAX(J$58:J715)&lt;0.99*$B$10*(A715^$K$49*(K715-A715))^(1/(1+$K$49))*($K$49^(1/(1+$K$49))),MAX(K$58:K715),((J716/$B$10)^(1+$K$49)/(A716^($K$49)*$K$49))+A716),MAX(K$58:K715)),((J716/$B$10)^(1+$K$49)/(A716^($K$49)*$K$49))+A716)</f>
        <v>1193.8947953014972</v>
      </c>
      <c r="L716" s="33">
        <f>IF(K716&lt;K715,AE715*(MAX(Z$58:Z715)-J715/A715)/(J715/A715/D$10-1)/(1+1*(MAX(Z$58:Z715)-J715/A715)/(J715/A715/D$10-1))+B$3-B$4,AE715*(J716/A716/B$10)/(C$27+J716/A716/B$10))</f>
        <v>-2.6218010452774827E-3</v>
      </c>
      <c r="M716" s="45">
        <f t="shared" si="311"/>
        <v>-3.9062739800674519E-2</v>
      </c>
      <c r="N716" s="46">
        <f t="shared" si="312"/>
        <v>1.4364396421375101E-2</v>
      </c>
      <c r="O716" s="37"/>
      <c r="P716" s="37">
        <f t="shared" si="313"/>
        <v>4.5946710833199402E-3</v>
      </c>
      <c r="Q716" s="47">
        <f t="shared" si="294"/>
        <v>-2.4698343379299416E-2</v>
      </c>
      <c r="R716" s="6">
        <f t="shared" si="314"/>
        <v>1.6457522838652072</v>
      </c>
      <c r="S716" s="6">
        <f t="shared" si="295"/>
        <v>1.6288743136493848</v>
      </c>
      <c r="T716" s="6">
        <f t="shared" si="315"/>
        <v>-1.9777847833284484E-2</v>
      </c>
      <c r="U716" s="48">
        <f t="shared" si="316"/>
        <v>1.5623725422641732</v>
      </c>
      <c r="V716" s="6">
        <f t="shared" si="317"/>
        <v>1.5387562487382238</v>
      </c>
      <c r="W716" s="6">
        <f t="shared" si="318"/>
        <v>1.5321636327937957</v>
      </c>
      <c r="X716" s="30">
        <f t="shared" si="296"/>
        <v>1035.601776807961</v>
      </c>
      <c r="Y716">
        <f t="shared" si="297"/>
        <v>795.5561736290548</v>
      </c>
      <c r="Z716" s="49">
        <f t="shared" si="298"/>
        <v>1.2330369549583007</v>
      </c>
      <c r="AA716" s="46">
        <f t="shared" si="299"/>
        <v>1.6457811950826795</v>
      </c>
      <c r="AB716" s="46">
        <f t="shared" si="300"/>
        <v>-2.8911217472282758E-5</v>
      </c>
      <c r="AC716" s="51">
        <f>IF(R$58&gt;=AA$58,B$10,IF(K716&lt;K715,(Z716-D$10)*(1+1.25*(D$10-Z716)/MAX(Z$58:Z716)*B$10)+D$10,B$10))</f>
        <v>1.3370827491589099</v>
      </c>
      <c r="AD716" s="36">
        <f t="shared" si="301"/>
        <v>1.0016326248713923</v>
      </c>
      <c r="AE716" s="50">
        <f t="shared" si="302"/>
        <v>-1.968E-2</v>
      </c>
      <c r="AF716" s="46">
        <f t="shared" si="303"/>
        <v>1.5321636327937957</v>
      </c>
      <c r="AG716" s="50">
        <f t="shared" si="304"/>
        <v>1035.601776807961</v>
      </c>
      <c r="AH716" s="6">
        <f t="shared" si="305"/>
        <v>-1.9777847833284484E-2</v>
      </c>
    </row>
    <row r="717" spans="1:34">
      <c r="A717" s="6">
        <f>IF(J716/A716&lt;=0.99*$B$10,IF(A716&gt;A715,IF(D$5&gt;0,$A716+($D$7-$D$3)/401,IF(J716/A716&gt;1.01*D$10,A716-($D$7-$D$3)/401,A716)),IF(D$5&lt;0,$A716+($D$7-$D$3)/401,IF(J716/A716&gt;1.01*D$10,A716-($D$7-$D$3)/401,A716))),IF(K716&gt;$B$6,IF(B$10&gt;D$10,IF(J716/A716&gt;1.01*D$10,A716-($D$7-$D$3)/401,A716),A716),IF(MAX(J$58:J716)&lt;0.99*$B$10*(A716^$K$49*(K716-A716))^(1/(1+$K$49))*($K$49^(1/(1+$K$49))),$A716+($D$7-$D$3)/401,IF(J716/A716&gt;1.01*$D$10,$A716-($D$7-$D$3)/401,A716))))</f>
        <v>645.20059226932028</v>
      </c>
      <c r="B717" s="6">
        <f t="shared" si="290"/>
        <v>1035.601776807961</v>
      </c>
      <c r="C717" s="6">
        <f t="shared" si="306"/>
        <v>0.53348924095483119</v>
      </c>
      <c r="D717" s="6">
        <f t="shared" si="307"/>
        <v>14025.409761615994</v>
      </c>
      <c r="E717" s="33">
        <f t="shared" si="291"/>
        <v>1.758749993405254E-2</v>
      </c>
      <c r="F717" s="6">
        <f t="shared" si="292"/>
        <v>98182.698823592204</v>
      </c>
      <c r="G717" s="6">
        <f t="shared" si="293"/>
        <v>5696313.3273066841</v>
      </c>
      <c r="H717" s="33">
        <f t="shared" si="308"/>
        <v>3.9963850756428261E-3</v>
      </c>
      <c r="I717" s="33">
        <f t="shared" si="309"/>
        <v>1.0124593896033973E-3</v>
      </c>
      <c r="J717" s="6">
        <f t="shared" si="310"/>
        <v>795.5561736290548</v>
      </c>
      <c r="K717" s="38">
        <f>IF(J717&lt;$B$10*(A716^$K$49*(MAX(K$58:K716)-A716))^(1/(1+$K$49))*($K$49^(1/(1+$K$49))),IF(J717/A717&gt;D$10,IF(MAX(J$58:J716)&lt;0.99*$B$10*(A716^$K$49*(K716-A716))^(1/(1+$K$49))*($K$49^(1/(1+$K$49))),MAX(K$58:K716),((J717/$B$10)^(1+$K$49)/(A717^($K$49)*$K$49))+A717),MAX(K$58:K716)),((J717/$B$10)^(1+$K$49)/(A717^($K$49)*$K$49))+A717)</f>
        <v>1193.8947953014972</v>
      </c>
      <c r="L717" s="33">
        <f>IF(K717&lt;K716,AE716*(MAX(Z$58:Z716)-J716/A716)/(J716/A716/D$10-1)/(1+1*(MAX(Z$58:Z716)-J716/A716)/(J716/A716/D$10-1))+B$3-B$4,AE716*(J717/A717/B$10)/(C$27+J717/A717/B$10))</f>
        <v>-2.6218010452774827E-3</v>
      </c>
      <c r="M717" s="45">
        <f t="shared" si="311"/>
        <v>-3.9062739800674519E-2</v>
      </c>
      <c r="N717" s="46">
        <f t="shared" si="312"/>
        <v>1.4364396421375101E-2</v>
      </c>
      <c r="O717" s="37"/>
      <c r="P717" s="37">
        <f t="shared" si="313"/>
        <v>4.5946710833199402E-3</v>
      </c>
      <c r="Q717" s="47">
        <f t="shared" si="294"/>
        <v>-2.4698343379299416E-2</v>
      </c>
      <c r="R717" s="6">
        <f t="shared" si="314"/>
        <v>1.6457522838652072</v>
      </c>
      <c r="S717" s="6">
        <f t="shared" si="295"/>
        <v>1.6288743136493848</v>
      </c>
      <c r="T717" s="6">
        <f t="shared" si="315"/>
        <v>-1.9777847833284484E-2</v>
      </c>
      <c r="U717" s="48">
        <f t="shared" si="316"/>
        <v>1.5623725422641732</v>
      </c>
      <c r="V717" s="6">
        <f t="shared" si="317"/>
        <v>1.5387562487382238</v>
      </c>
      <c r="W717" s="6">
        <f t="shared" si="318"/>
        <v>1.5321636327937957</v>
      </c>
      <c r="X717" s="30">
        <f t="shared" si="296"/>
        <v>1035.601776807961</v>
      </c>
      <c r="Y717">
        <f t="shared" si="297"/>
        <v>795.5561736290548</v>
      </c>
      <c r="Z717" s="49">
        <f t="shared" si="298"/>
        <v>1.2330369549583007</v>
      </c>
      <c r="AA717" s="46">
        <f t="shared" si="299"/>
        <v>1.6457811950826795</v>
      </c>
      <c r="AB717" s="46">
        <f t="shared" si="300"/>
        <v>-2.8911217472282758E-5</v>
      </c>
      <c r="AC717" s="51">
        <f>IF(R$58&gt;=AA$58,B$10,IF(K717&lt;K716,(Z717-D$10)*(1+1.25*(D$10-Z717)/MAX(Z$58:Z717)*B$10)+D$10,B$10))</f>
        <v>1.3370827491589099</v>
      </c>
      <c r="AD717" s="36">
        <f t="shared" si="301"/>
        <v>1.0016326248713923</v>
      </c>
      <c r="AE717" s="50">
        <f t="shared" si="302"/>
        <v>-1.968E-2</v>
      </c>
      <c r="AF717" s="46">
        <f t="shared" si="303"/>
        <v>1.5321636327937957</v>
      </c>
      <c r="AG717" s="50">
        <f t="shared" si="304"/>
        <v>1035.601776807961</v>
      </c>
      <c r="AH717" s="6">
        <f t="shared" si="305"/>
        <v>-1.9777847833284484E-2</v>
      </c>
    </row>
    <row r="718" spans="1:34">
      <c r="A718" s="6">
        <f>IF(J717/A717&lt;=0.99*$B$10,IF(A717&gt;A716,IF(D$5&gt;0,$A717+($D$7-$D$3)/401,IF(J717/A717&gt;1.01*D$10,A717-($D$7-$D$3)/401,A717)),IF(D$5&lt;0,$A717+($D$7-$D$3)/401,IF(J717/A717&gt;1.01*D$10,A717-($D$7-$D$3)/401,A717))),IF(K717&gt;$B$6,IF(B$10&gt;D$10,IF(J717/A717&gt;1.01*D$10,A717-($D$7-$D$3)/401,A717),A717),IF(MAX(J$58:J717)&lt;0.99*$B$10*(A717^$K$49*(K717-A717))^(1/(1+$K$49))*($K$49^(1/(1+$K$49))),$A717+($D$7-$D$3)/401,IF(J717/A717&gt;1.01*$D$10,$A717-($D$7-$D$3)/401,A717))))</f>
        <v>645.20059226932028</v>
      </c>
      <c r="B718" s="6">
        <f t="shared" si="290"/>
        <v>1035.601776807961</v>
      </c>
      <c r="C718" s="6">
        <f t="shared" si="306"/>
        <v>0.53348924095483119</v>
      </c>
      <c r="D718" s="6">
        <f t="shared" si="307"/>
        <v>14025.409761615994</v>
      </c>
      <c r="E718" s="33">
        <f t="shared" si="291"/>
        <v>1.758749993405254E-2</v>
      </c>
      <c r="F718" s="6">
        <f t="shared" si="292"/>
        <v>98182.698823592204</v>
      </c>
      <c r="G718" s="6">
        <f t="shared" si="293"/>
        <v>5696313.3273066841</v>
      </c>
      <c r="H718" s="33">
        <f t="shared" si="308"/>
        <v>3.9963850756428261E-3</v>
      </c>
      <c r="I718" s="33">
        <f t="shared" si="309"/>
        <v>1.0124593896033973E-3</v>
      </c>
      <c r="J718" s="6">
        <f t="shared" si="310"/>
        <v>795.5561736290548</v>
      </c>
      <c r="K718" s="38">
        <f>IF(J718&lt;$B$10*(A717^$K$49*(MAX(K$58:K717)-A717))^(1/(1+$K$49))*($K$49^(1/(1+$K$49))),IF(J718/A718&gt;D$10,IF(MAX(J$58:J717)&lt;0.99*$B$10*(A717^$K$49*(K717-A717))^(1/(1+$K$49))*($K$49^(1/(1+$K$49))),MAX(K$58:K717),((J718/$B$10)^(1+$K$49)/(A718^($K$49)*$K$49))+A718),MAX(K$58:K717)),((J718/$B$10)^(1+$K$49)/(A718^($K$49)*$K$49))+A718)</f>
        <v>1193.8947953014972</v>
      </c>
      <c r="L718" s="33">
        <f>IF(K718&lt;K717,AE717*(MAX(Z$58:Z717)-J717/A717)/(J717/A717/D$10-1)/(1+1*(MAX(Z$58:Z717)-J717/A717)/(J717/A717/D$10-1))+B$3-B$4,AE717*(J718/A718/B$10)/(C$27+J718/A718/B$10))</f>
        <v>-2.6218010452774827E-3</v>
      </c>
      <c r="M718" s="45">
        <f t="shared" si="311"/>
        <v>-3.9062739800674519E-2</v>
      </c>
      <c r="N718" s="46">
        <f t="shared" si="312"/>
        <v>1.4364396421375101E-2</v>
      </c>
      <c r="O718" s="37"/>
      <c r="P718" s="37">
        <f t="shared" si="313"/>
        <v>4.5946710833199402E-3</v>
      </c>
      <c r="Q718" s="47">
        <f t="shared" si="294"/>
        <v>-2.4698343379299416E-2</v>
      </c>
      <c r="R718" s="6">
        <f t="shared" si="314"/>
        <v>1.6457522838652072</v>
      </c>
      <c r="S718" s="6">
        <f t="shared" si="295"/>
        <v>1.6288743136493848</v>
      </c>
      <c r="T718" s="6">
        <f t="shared" si="315"/>
        <v>-1.9777847833284484E-2</v>
      </c>
      <c r="U718" s="48">
        <f t="shared" si="316"/>
        <v>1.5623725422641732</v>
      </c>
      <c r="V718" s="6">
        <f t="shared" si="317"/>
        <v>1.5387562487382238</v>
      </c>
      <c r="W718" s="6">
        <f t="shared" si="318"/>
        <v>1.5321636327937957</v>
      </c>
      <c r="X718" s="30">
        <f t="shared" si="296"/>
        <v>1035.601776807961</v>
      </c>
      <c r="Y718">
        <f t="shared" si="297"/>
        <v>795.5561736290548</v>
      </c>
      <c r="Z718" s="49">
        <f t="shared" si="298"/>
        <v>1.2330369549583007</v>
      </c>
      <c r="AA718" s="46">
        <f t="shared" si="299"/>
        <v>1.6457811950826795</v>
      </c>
      <c r="AB718" s="46">
        <f t="shared" si="300"/>
        <v>-2.8911217472282758E-5</v>
      </c>
      <c r="AC718" s="51">
        <f>IF(R$58&gt;=AA$58,B$10,IF(K718&lt;K717,(Z718-D$10)*(1+1.25*(D$10-Z718)/MAX(Z$58:Z718)*B$10)+D$10,B$10))</f>
        <v>1.3370827491589099</v>
      </c>
      <c r="AD718" s="36">
        <f t="shared" si="301"/>
        <v>1.0016326248713923</v>
      </c>
      <c r="AE718" s="50">
        <f t="shared" si="302"/>
        <v>-1.968E-2</v>
      </c>
      <c r="AF718" s="46">
        <f t="shared" si="303"/>
        <v>1.5321636327937957</v>
      </c>
      <c r="AG718" s="50">
        <f t="shared" si="304"/>
        <v>1035.601776807961</v>
      </c>
      <c r="AH718" s="6">
        <f t="shared" si="305"/>
        <v>-1.9777847833284484E-2</v>
      </c>
    </row>
    <row r="719" spans="1:34">
      <c r="A719" s="6">
        <f>IF(J718/A718&lt;=0.99*$B$10,IF(A718&gt;A717,IF(D$5&gt;0,$A718+($D$7-$D$3)/401,IF(J718/A718&gt;1.01*D$10,A718-($D$7-$D$3)/401,A718)),IF(D$5&lt;0,$A718+($D$7-$D$3)/401,IF(J718/A718&gt;1.01*D$10,A718-($D$7-$D$3)/401,A718))),IF(K718&gt;$B$6,IF(B$10&gt;D$10,IF(J718/A718&gt;1.01*D$10,A718-($D$7-$D$3)/401,A718),A718),IF(MAX(J$58:J718)&lt;0.99*$B$10*(A718^$K$49*(K718-A718))^(1/(1+$K$49))*($K$49^(1/(1+$K$49))),$A718+($D$7-$D$3)/401,IF(J718/A718&gt;1.01*$D$10,$A718-($D$7-$D$3)/401,A718))))</f>
        <v>645.20059226932028</v>
      </c>
      <c r="B719" s="6">
        <f t="shared" si="290"/>
        <v>1035.601776807961</v>
      </c>
      <c r="C719" s="6">
        <f t="shared" si="306"/>
        <v>0.53348924095483119</v>
      </c>
      <c r="D719" s="6">
        <f t="shared" si="307"/>
        <v>14025.409761615994</v>
      </c>
      <c r="E719" s="33">
        <f t="shared" si="291"/>
        <v>1.758749993405254E-2</v>
      </c>
      <c r="F719" s="6">
        <f t="shared" si="292"/>
        <v>98182.698823592204</v>
      </c>
      <c r="G719" s="6">
        <f t="shared" si="293"/>
        <v>5696313.3273066841</v>
      </c>
      <c r="H719" s="33">
        <f t="shared" si="308"/>
        <v>3.9963850756428261E-3</v>
      </c>
      <c r="I719" s="33">
        <f t="shared" si="309"/>
        <v>1.0124593896033973E-3</v>
      </c>
      <c r="J719" s="6">
        <f t="shared" si="310"/>
        <v>795.5561736290548</v>
      </c>
      <c r="K719" s="38">
        <f>IF(J719&lt;$B$10*(A718^$K$49*(MAX(K$58:K718)-A718))^(1/(1+$K$49))*($K$49^(1/(1+$K$49))),IF(J719/A719&gt;D$10,IF(MAX(J$58:J718)&lt;0.99*$B$10*(A718^$K$49*(K718-A718))^(1/(1+$K$49))*($K$49^(1/(1+$K$49))),MAX(K$58:K718),((J719/$B$10)^(1+$K$49)/(A719^($K$49)*$K$49))+A719),MAX(K$58:K718)),((J719/$B$10)^(1+$K$49)/(A719^($K$49)*$K$49))+A719)</f>
        <v>1193.8947953014972</v>
      </c>
      <c r="L719" s="33">
        <f>IF(K719&lt;K718,AE718*(MAX(Z$58:Z718)-J718/A718)/(J718/A718/D$10-1)/(1+1*(MAX(Z$58:Z718)-J718/A718)/(J718/A718/D$10-1))+B$3-B$4,AE718*(J719/A719/B$10)/(C$27+J719/A719/B$10))</f>
        <v>-2.6218010452774827E-3</v>
      </c>
      <c r="M719" s="45">
        <f t="shared" si="311"/>
        <v>-3.9062739800674519E-2</v>
      </c>
      <c r="N719" s="46">
        <f t="shared" si="312"/>
        <v>1.4364396421375101E-2</v>
      </c>
      <c r="O719" s="37"/>
      <c r="P719" s="37">
        <f t="shared" si="313"/>
        <v>4.5946710833199402E-3</v>
      </c>
      <c r="Q719" s="47">
        <f t="shared" si="294"/>
        <v>-2.4698343379299416E-2</v>
      </c>
      <c r="R719" s="6">
        <f t="shared" si="314"/>
        <v>1.6457522838652072</v>
      </c>
      <c r="S719" s="6">
        <f t="shared" si="295"/>
        <v>1.6288743136493848</v>
      </c>
      <c r="T719" s="6">
        <f t="shared" si="315"/>
        <v>-1.9777847833284484E-2</v>
      </c>
      <c r="U719" s="48">
        <f t="shared" si="316"/>
        <v>1.5623725422641732</v>
      </c>
      <c r="V719" s="6">
        <f t="shared" si="317"/>
        <v>1.5387562487382238</v>
      </c>
      <c r="W719" s="6">
        <f t="shared" si="318"/>
        <v>1.5321636327937957</v>
      </c>
      <c r="X719" s="30">
        <f t="shared" si="296"/>
        <v>1035.601776807961</v>
      </c>
      <c r="Y719">
        <f t="shared" si="297"/>
        <v>795.5561736290548</v>
      </c>
      <c r="Z719" s="49">
        <f t="shared" si="298"/>
        <v>1.2330369549583007</v>
      </c>
      <c r="AA719" s="46">
        <f t="shared" si="299"/>
        <v>1.6457811950826795</v>
      </c>
      <c r="AB719" s="46">
        <f t="shared" si="300"/>
        <v>-2.8911217472282758E-5</v>
      </c>
      <c r="AC719" s="51">
        <f>IF(R$58&gt;=AA$58,B$10,IF(K719&lt;K718,(Z719-D$10)*(1+1.25*(D$10-Z719)/MAX(Z$58:Z719)*B$10)+D$10,B$10))</f>
        <v>1.3370827491589099</v>
      </c>
      <c r="AD719" s="36">
        <f t="shared" si="301"/>
        <v>1.0016326248713923</v>
      </c>
      <c r="AE719" s="50">
        <f t="shared" si="302"/>
        <v>-1.968E-2</v>
      </c>
      <c r="AF719" s="46">
        <f t="shared" si="303"/>
        <v>1.5321636327937957</v>
      </c>
      <c r="AG719" s="50">
        <f t="shared" si="304"/>
        <v>1035.601776807961</v>
      </c>
      <c r="AH719" s="6">
        <f t="shared" si="305"/>
        <v>-1.9777847833284484E-2</v>
      </c>
    </row>
    <row r="720" spans="1:34">
      <c r="A720" s="6">
        <f>IF(J719/A719&lt;=0.99*$B$10,IF(A719&gt;A718,IF(D$5&gt;0,$A719+($D$7-$D$3)/401,IF(J719/A719&gt;1.01*D$10,A719-($D$7-$D$3)/401,A719)),IF(D$5&lt;0,$A719+($D$7-$D$3)/401,IF(J719/A719&gt;1.01*D$10,A719-($D$7-$D$3)/401,A719))),IF(K719&gt;$B$6,IF(B$10&gt;D$10,IF(J719/A719&gt;1.01*D$10,A719-($D$7-$D$3)/401,A719),A719),IF(MAX(J$58:J719)&lt;0.99*$B$10*(A719^$K$49*(K719-A719))^(1/(1+$K$49))*($K$49^(1/(1+$K$49))),$A719+($D$7-$D$3)/401,IF(J719/A719&gt;1.01*$D$10,$A719-($D$7-$D$3)/401,A719))))</f>
        <v>645.20059226932028</v>
      </c>
      <c r="B720" s="6">
        <f t="shared" si="290"/>
        <v>1035.601776807961</v>
      </c>
      <c r="C720" s="6">
        <f t="shared" si="306"/>
        <v>0.53348924095483119</v>
      </c>
      <c r="D720" s="6">
        <f t="shared" si="307"/>
        <v>14025.409761615994</v>
      </c>
      <c r="E720" s="33">
        <f t="shared" si="291"/>
        <v>1.758749993405254E-2</v>
      </c>
      <c r="F720" s="6">
        <f t="shared" si="292"/>
        <v>98182.698823592204</v>
      </c>
      <c r="G720" s="6">
        <f t="shared" si="293"/>
        <v>5696313.3273066841</v>
      </c>
      <c r="H720" s="33">
        <f t="shared" si="308"/>
        <v>3.9963850756428261E-3</v>
      </c>
      <c r="I720" s="33">
        <f t="shared" si="309"/>
        <v>1.0124593896033973E-3</v>
      </c>
      <c r="J720" s="6">
        <f t="shared" si="310"/>
        <v>795.5561736290548</v>
      </c>
      <c r="K720" s="38">
        <f>IF(J720&lt;$B$10*(A719^$K$49*(MAX(K$58:K719)-A719))^(1/(1+$K$49))*($K$49^(1/(1+$K$49))),IF(J720/A720&gt;D$10,IF(MAX(J$58:J719)&lt;0.99*$B$10*(A719^$K$49*(K719-A719))^(1/(1+$K$49))*($K$49^(1/(1+$K$49))),MAX(K$58:K719),((J720/$B$10)^(1+$K$49)/(A720^($K$49)*$K$49))+A720),MAX(K$58:K719)),((J720/$B$10)^(1+$K$49)/(A720^($K$49)*$K$49))+A720)</f>
        <v>1193.8947953014972</v>
      </c>
      <c r="L720" s="33">
        <f>IF(K720&lt;K719,AE719*(MAX(Z$58:Z719)-J719/A719)/(J719/A719/D$10-1)/(1+1*(MAX(Z$58:Z719)-J719/A719)/(J719/A719/D$10-1))+B$3-B$4,AE719*(J720/A720/B$10)/(C$27+J720/A720/B$10))</f>
        <v>-2.6218010452774827E-3</v>
      </c>
      <c r="M720" s="45">
        <f t="shared" si="311"/>
        <v>-3.9062739800674519E-2</v>
      </c>
      <c r="N720" s="46">
        <f t="shared" si="312"/>
        <v>1.4364396421375101E-2</v>
      </c>
      <c r="O720" s="37"/>
      <c r="P720" s="37">
        <f t="shared" si="313"/>
        <v>4.5946710833199402E-3</v>
      </c>
      <c r="Q720" s="47">
        <f t="shared" si="294"/>
        <v>-2.4698343379299416E-2</v>
      </c>
      <c r="R720" s="6">
        <f t="shared" si="314"/>
        <v>1.6457522838652072</v>
      </c>
      <c r="S720" s="6">
        <f t="shared" si="295"/>
        <v>1.6288743136493848</v>
      </c>
      <c r="T720" s="6">
        <f t="shared" si="315"/>
        <v>-1.9777847833284484E-2</v>
      </c>
      <c r="U720" s="48">
        <f t="shared" si="316"/>
        <v>1.5623725422641732</v>
      </c>
      <c r="V720" s="6">
        <f t="shared" si="317"/>
        <v>1.5387562487382238</v>
      </c>
      <c r="W720" s="6">
        <f t="shared" si="318"/>
        <v>1.5321636327937957</v>
      </c>
      <c r="X720" s="30">
        <f t="shared" si="296"/>
        <v>1035.601776807961</v>
      </c>
      <c r="Y720">
        <f t="shared" si="297"/>
        <v>795.5561736290548</v>
      </c>
      <c r="Z720" s="49">
        <f t="shared" si="298"/>
        <v>1.2330369549583007</v>
      </c>
      <c r="AA720" s="46">
        <f t="shared" si="299"/>
        <v>1.6457811950826795</v>
      </c>
      <c r="AB720" s="46">
        <f t="shared" si="300"/>
        <v>-2.8911217472282758E-5</v>
      </c>
      <c r="AC720" s="51">
        <f>IF(R$58&gt;=AA$58,B$10,IF(K720&lt;K719,(Z720-D$10)*(1+1.25*(D$10-Z720)/MAX(Z$58:Z720)*B$10)+D$10,B$10))</f>
        <v>1.3370827491589099</v>
      </c>
      <c r="AD720" s="36">
        <f t="shared" si="301"/>
        <v>1.0016326248713923</v>
      </c>
      <c r="AE720" s="50">
        <f t="shared" si="302"/>
        <v>-1.968E-2</v>
      </c>
      <c r="AF720" s="46">
        <f t="shared" si="303"/>
        <v>1.5321636327937957</v>
      </c>
      <c r="AG720" s="50">
        <f t="shared" si="304"/>
        <v>1035.601776807961</v>
      </c>
      <c r="AH720" s="6">
        <f t="shared" si="305"/>
        <v>-1.9777847833284484E-2</v>
      </c>
    </row>
    <row r="721" spans="1:34">
      <c r="A721" s="6">
        <f>IF(J720/A720&lt;=0.99*$B$10,IF(A720&gt;A719,IF(D$5&gt;0,$A720+($D$7-$D$3)/401,IF(J720/A720&gt;1.01*D$10,A720-($D$7-$D$3)/401,A720)),IF(D$5&lt;0,$A720+($D$7-$D$3)/401,IF(J720/A720&gt;1.01*D$10,A720-($D$7-$D$3)/401,A720))),IF(K720&gt;$B$6,IF(B$10&gt;D$10,IF(J720/A720&gt;1.01*D$10,A720-($D$7-$D$3)/401,A720),A720),IF(MAX(J$58:J720)&lt;0.99*$B$10*(A720^$K$49*(K720-A720))^(1/(1+$K$49))*($K$49^(1/(1+$K$49))),$A720+($D$7-$D$3)/401,IF(J720/A720&gt;1.01*$D$10,$A720-($D$7-$D$3)/401,A720))))</f>
        <v>645.20059226932028</v>
      </c>
      <c r="B721" s="6">
        <f t="shared" si="290"/>
        <v>1035.601776807961</v>
      </c>
      <c r="C721" s="6">
        <f t="shared" si="306"/>
        <v>0.53348924095483119</v>
      </c>
      <c r="D721" s="6">
        <f t="shared" si="307"/>
        <v>14025.409761615994</v>
      </c>
      <c r="E721" s="33">
        <f t="shared" si="291"/>
        <v>1.758749993405254E-2</v>
      </c>
      <c r="F721" s="6">
        <f t="shared" si="292"/>
        <v>98182.698823592204</v>
      </c>
      <c r="G721" s="6">
        <f t="shared" si="293"/>
        <v>5696313.3273066841</v>
      </c>
      <c r="H721" s="33">
        <f t="shared" si="308"/>
        <v>3.9963850756428261E-3</v>
      </c>
      <c r="I721" s="33">
        <f t="shared" si="309"/>
        <v>1.0124593896033973E-3</v>
      </c>
      <c r="J721" s="6">
        <f t="shared" si="310"/>
        <v>795.5561736290548</v>
      </c>
      <c r="K721" s="38">
        <f>IF(J721&lt;$B$10*(A720^$K$49*(MAX(K$58:K720)-A720))^(1/(1+$K$49))*($K$49^(1/(1+$K$49))),IF(J721/A721&gt;D$10,IF(MAX(J$58:J720)&lt;0.99*$B$10*(A720^$K$49*(K720-A720))^(1/(1+$K$49))*($K$49^(1/(1+$K$49))),MAX(K$58:K720),((J721/$B$10)^(1+$K$49)/(A721^($K$49)*$K$49))+A721),MAX(K$58:K720)),((J721/$B$10)^(1+$K$49)/(A721^($K$49)*$K$49))+A721)</f>
        <v>1193.8947953014972</v>
      </c>
      <c r="L721" s="33">
        <f>IF(K721&lt;K720,AE720*(MAX(Z$58:Z720)-J720/A720)/(J720/A720/D$10-1)/(1+1*(MAX(Z$58:Z720)-J720/A720)/(J720/A720/D$10-1))+B$3-B$4,AE720*(J721/A721/B$10)/(C$27+J721/A721/B$10))</f>
        <v>-2.6218010452774827E-3</v>
      </c>
      <c r="M721" s="45">
        <f t="shared" si="311"/>
        <v>-3.9062739800674519E-2</v>
      </c>
      <c r="N721" s="46">
        <f t="shared" si="312"/>
        <v>1.4364396421375101E-2</v>
      </c>
      <c r="O721" s="37"/>
      <c r="P721" s="37">
        <f t="shared" si="313"/>
        <v>4.5946710833199402E-3</v>
      </c>
      <c r="Q721" s="47">
        <f t="shared" si="294"/>
        <v>-2.4698343379299416E-2</v>
      </c>
      <c r="R721" s="6">
        <f t="shared" si="314"/>
        <v>1.6457522838652072</v>
      </c>
      <c r="S721" s="6">
        <f t="shared" si="295"/>
        <v>1.6288743136493848</v>
      </c>
      <c r="T721" s="6">
        <f t="shared" si="315"/>
        <v>-1.9777847833284484E-2</v>
      </c>
      <c r="U721" s="48">
        <f t="shared" si="316"/>
        <v>1.5623725422641732</v>
      </c>
      <c r="V721" s="6">
        <f t="shared" si="317"/>
        <v>1.5387562487382238</v>
      </c>
      <c r="W721" s="6">
        <f t="shared" si="318"/>
        <v>1.5321636327937957</v>
      </c>
      <c r="X721" s="30">
        <f t="shared" si="296"/>
        <v>1035.601776807961</v>
      </c>
      <c r="Y721">
        <f t="shared" si="297"/>
        <v>795.5561736290548</v>
      </c>
      <c r="Z721" s="49">
        <f t="shared" si="298"/>
        <v>1.2330369549583007</v>
      </c>
      <c r="AA721" s="46">
        <f t="shared" si="299"/>
        <v>1.6457811950826795</v>
      </c>
      <c r="AB721" s="46">
        <f t="shared" si="300"/>
        <v>-2.8911217472282758E-5</v>
      </c>
      <c r="AC721" s="51">
        <f>IF(R$58&gt;=AA$58,B$10,IF(K721&lt;K720,(Z721-D$10)*(1+1.25*(D$10-Z721)/MAX(Z$58:Z721)*B$10)+D$10,B$10))</f>
        <v>1.3370827491589099</v>
      </c>
      <c r="AD721" s="36">
        <f t="shared" si="301"/>
        <v>1.0016326248713923</v>
      </c>
      <c r="AE721" s="50">
        <f t="shared" si="302"/>
        <v>-1.968E-2</v>
      </c>
      <c r="AF721" s="46">
        <f t="shared" si="303"/>
        <v>1.5321636327937957</v>
      </c>
      <c r="AG721" s="50">
        <f t="shared" si="304"/>
        <v>1035.601776807961</v>
      </c>
      <c r="AH721" s="6">
        <f t="shared" si="305"/>
        <v>-1.9777847833284484E-2</v>
      </c>
    </row>
    <row r="722" spans="1:34">
      <c r="A722" s="6">
        <f>IF(J721/A721&lt;=0.99*$B$10,IF(A721&gt;A720,IF(D$5&gt;0,$A721+($D$7-$D$3)/401,IF(J721/A721&gt;1.01*D$10,A721-($D$7-$D$3)/401,A721)),IF(D$5&lt;0,$A721+($D$7-$D$3)/401,IF(J721/A721&gt;1.01*D$10,A721-($D$7-$D$3)/401,A721))),IF(K721&gt;$B$6,IF(B$10&gt;D$10,IF(J721/A721&gt;1.01*D$10,A721-($D$7-$D$3)/401,A721),A721),IF(MAX(J$58:J721)&lt;0.99*$B$10*(A721^$K$49*(K721-A721))^(1/(1+$K$49))*($K$49^(1/(1+$K$49))),$A721+($D$7-$D$3)/401,IF(J721/A721&gt;1.01*$D$10,$A721-($D$7-$D$3)/401,A721))))</f>
        <v>645.20059226932028</v>
      </c>
      <c r="B722" s="6">
        <f t="shared" si="290"/>
        <v>1035.601776807961</v>
      </c>
      <c r="C722" s="6">
        <f t="shared" si="306"/>
        <v>0.53348924095483119</v>
      </c>
      <c r="D722" s="6">
        <f t="shared" si="307"/>
        <v>14025.409761615994</v>
      </c>
      <c r="E722" s="33">
        <f t="shared" si="291"/>
        <v>1.758749993405254E-2</v>
      </c>
      <c r="F722" s="6">
        <f t="shared" si="292"/>
        <v>98182.698823592204</v>
      </c>
      <c r="G722" s="6">
        <f t="shared" si="293"/>
        <v>5696313.3273066841</v>
      </c>
      <c r="H722" s="33">
        <f t="shared" si="308"/>
        <v>3.9963850756428261E-3</v>
      </c>
      <c r="I722" s="33">
        <f t="shared" si="309"/>
        <v>1.0124593896033973E-3</v>
      </c>
      <c r="J722" s="6">
        <f t="shared" si="310"/>
        <v>795.5561736290548</v>
      </c>
      <c r="K722" s="38">
        <f>IF(J722&lt;$B$10*(A721^$K$49*(MAX(K$58:K721)-A721))^(1/(1+$K$49))*($K$49^(1/(1+$K$49))),IF(J722/A722&gt;D$10,IF(MAX(J$58:J721)&lt;0.99*$B$10*(A721^$K$49*(K721-A721))^(1/(1+$K$49))*($K$49^(1/(1+$K$49))),MAX(K$58:K721),((J722/$B$10)^(1+$K$49)/(A722^($K$49)*$K$49))+A722),MAX(K$58:K721)),((J722/$B$10)^(1+$K$49)/(A722^($K$49)*$K$49))+A722)</f>
        <v>1193.8947953014972</v>
      </c>
      <c r="L722" s="33">
        <f>IF(K722&lt;K721,AE721*(MAX(Z$58:Z721)-J721/A721)/(J721/A721/D$10-1)/(1+1*(MAX(Z$58:Z721)-J721/A721)/(J721/A721/D$10-1))+B$3-B$4,AE721*(J722/A722/B$10)/(C$27+J722/A722/B$10))</f>
        <v>-2.6218010452774827E-3</v>
      </c>
      <c r="M722" s="45">
        <f t="shared" si="311"/>
        <v>-3.9062739800674519E-2</v>
      </c>
      <c r="N722" s="46">
        <f t="shared" si="312"/>
        <v>1.4364396421375101E-2</v>
      </c>
      <c r="O722" s="37"/>
      <c r="P722" s="37">
        <f t="shared" si="313"/>
        <v>4.5946710833199402E-3</v>
      </c>
      <c r="Q722" s="47">
        <f t="shared" si="294"/>
        <v>-2.4698343379299416E-2</v>
      </c>
      <c r="R722" s="6">
        <f t="shared" si="314"/>
        <v>1.6457522838652072</v>
      </c>
      <c r="S722" s="6">
        <f t="shared" si="295"/>
        <v>1.6288743136493848</v>
      </c>
      <c r="T722" s="6">
        <f t="shared" si="315"/>
        <v>-1.9777847833284484E-2</v>
      </c>
      <c r="U722" s="48">
        <f t="shared" si="316"/>
        <v>1.5623725422641732</v>
      </c>
      <c r="V722" s="6">
        <f t="shared" si="317"/>
        <v>1.5387562487382238</v>
      </c>
      <c r="W722" s="6">
        <f t="shared" si="318"/>
        <v>1.5321636327937957</v>
      </c>
      <c r="X722" s="30">
        <f t="shared" si="296"/>
        <v>1035.601776807961</v>
      </c>
      <c r="Y722">
        <f t="shared" si="297"/>
        <v>795.5561736290548</v>
      </c>
      <c r="Z722" s="49">
        <f t="shared" si="298"/>
        <v>1.2330369549583007</v>
      </c>
      <c r="AA722" s="46">
        <f t="shared" si="299"/>
        <v>1.6457811950826795</v>
      </c>
      <c r="AB722" s="46">
        <f t="shared" si="300"/>
        <v>-2.8911217472282758E-5</v>
      </c>
      <c r="AC722" s="51">
        <f>IF(R$58&gt;=AA$58,B$10,IF(K722&lt;K721,(Z722-D$10)*(1+1.25*(D$10-Z722)/MAX(Z$58:Z722)*B$10)+D$10,B$10))</f>
        <v>1.3370827491589099</v>
      </c>
      <c r="AD722" s="36">
        <f t="shared" si="301"/>
        <v>1.0016326248713923</v>
      </c>
      <c r="AE722" s="50">
        <f t="shared" si="302"/>
        <v>-1.968E-2</v>
      </c>
      <c r="AF722" s="46">
        <f t="shared" si="303"/>
        <v>1.5321636327937957</v>
      </c>
      <c r="AG722" s="50">
        <f t="shared" si="304"/>
        <v>1035.601776807961</v>
      </c>
      <c r="AH722" s="6">
        <f t="shared" si="305"/>
        <v>-1.9777847833284484E-2</v>
      </c>
    </row>
    <row r="723" spans="1:34">
      <c r="A723" s="6">
        <f>IF(J722/A722&lt;=0.99*$B$10,IF(A722&gt;A721,IF(D$5&gt;0,$A722+($D$7-$D$3)/401,IF(J722/A722&gt;1.01*D$10,A722-($D$7-$D$3)/401,A722)),IF(D$5&lt;0,$A722+($D$7-$D$3)/401,IF(J722/A722&gt;1.01*D$10,A722-($D$7-$D$3)/401,A722))),IF(K722&gt;$B$6,IF(B$10&gt;D$10,IF(J722/A722&gt;1.01*D$10,A722-($D$7-$D$3)/401,A722),A722),IF(MAX(J$58:J722)&lt;0.99*$B$10*(A722^$K$49*(K722-A722))^(1/(1+$K$49))*($K$49^(1/(1+$K$49))),$A722+($D$7-$D$3)/401,IF(J722/A722&gt;1.01*$D$10,$A722-($D$7-$D$3)/401,A722))))</f>
        <v>645.20059226932028</v>
      </c>
      <c r="B723" s="6">
        <f t="shared" si="290"/>
        <v>1035.601776807961</v>
      </c>
      <c r="C723" s="6">
        <f t="shared" si="306"/>
        <v>0.53348924095483119</v>
      </c>
      <c r="D723" s="6">
        <f t="shared" si="307"/>
        <v>14025.409761615994</v>
      </c>
      <c r="E723" s="33">
        <f t="shared" si="291"/>
        <v>1.758749993405254E-2</v>
      </c>
      <c r="F723" s="6">
        <f t="shared" si="292"/>
        <v>98182.698823592204</v>
      </c>
      <c r="G723" s="6">
        <f t="shared" si="293"/>
        <v>5696313.3273066841</v>
      </c>
      <c r="H723" s="33">
        <f t="shared" si="308"/>
        <v>3.9963850756428261E-3</v>
      </c>
      <c r="I723" s="33">
        <f t="shared" si="309"/>
        <v>1.0124593896033973E-3</v>
      </c>
      <c r="J723" s="6">
        <f t="shared" si="310"/>
        <v>795.5561736290548</v>
      </c>
      <c r="K723" s="38">
        <f>IF(J723&lt;$B$10*(A722^$K$49*(MAX(K$58:K722)-A722))^(1/(1+$K$49))*($K$49^(1/(1+$K$49))),IF(J723/A723&gt;D$10,IF(MAX(J$58:J722)&lt;0.99*$B$10*(A722^$K$49*(K722-A722))^(1/(1+$K$49))*($K$49^(1/(1+$K$49))),MAX(K$58:K722),((J723/$B$10)^(1+$K$49)/(A723^($K$49)*$K$49))+A723),MAX(K$58:K722)),((J723/$B$10)^(1+$K$49)/(A723^($K$49)*$K$49))+A723)</f>
        <v>1193.8947953014972</v>
      </c>
      <c r="L723" s="33">
        <f>IF(K723&lt;K722,AE722*(MAX(Z$58:Z722)-J722/A722)/(J722/A722/D$10-1)/(1+1*(MAX(Z$58:Z722)-J722/A722)/(J722/A722/D$10-1))+B$3-B$4,AE722*(J723/A723/B$10)/(C$27+J723/A723/B$10))</f>
        <v>-2.6218010452774827E-3</v>
      </c>
      <c r="M723" s="45">
        <f t="shared" si="311"/>
        <v>-3.9062739800674519E-2</v>
      </c>
      <c r="N723" s="46">
        <f t="shared" si="312"/>
        <v>1.4364396421375101E-2</v>
      </c>
      <c r="O723" s="37"/>
      <c r="P723" s="37">
        <f t="shared" si="313"/>
        <v>4.5946710833199402E-3</v>
      </c>
      <c r="Q723" s="47">
        <f t="shared" si="294"/>
        <v>-2.4698343379299416E-2</v>
      </c>
      <c r="R723" s="6">
        <f t="shared" si="314"/>
        <v>1.6457522838652072</v>
      </c>
      <c r="S723" s="6">
        <f t="shared" si="295"/>
        <v>1.6288743136493848</v>
      </c>
      <c r="T723" s="6">
        <f t="shared" si="315"/>
        <v>-1.9777847833284484E-2</v>
      </c>
      <c r="U723" s="48">
        <f t="shared" si="316"/>
        <v>1.5623725422641732</v>
      </c>
      <c r="V723" s="6">
        <f t="shared" si="317"/>
        <v>1.5387562487382238</v>
      </c>
      <c r="W723" s="6">
        <f t="shared" si="318"/>
        <v>1.5321636327937957</v>
      </c>
      <c r="X723" s="30">
        <f t="shared" si="296"/>
        <v>1035.601776807961</v>
      </c>
      <c r="Y723">
        <f t="shared" si="297"/>
        <v>795.5561736290548</v>
      </c>
      <c r="Z723" s="49">
        <f t="shared" si="298"/>
        <v>1.2330369549583007</v>
      </c>
      <c r="AA723" s="46">
        <f t="shared" si="299"/>
        <v>1.6457811950826795</v>
      </c>
      <c r="AB723" s="46">
        <f t="shared" si="300"/>
        <v>-2.8911217472282758E-5</v>
      </c>
      <c r="AC723" s="51">
        <f>IF(R$58&gt;=AA$58,B$10,IF(K723&lt;K722,(Z723-D$10)*(1+1.25*(D$10-Z723)/MAX(Z$58:Z723)*B$10)+D$10,B$10))</f>
        <v>1.3370827491589099</v>
      </c>
      <c r="AD723" s="36">
        <f t="shared" si="301"/>
        <v>1.0016326248713923</v>
      </c>
      <c r="AE723" s="50">
        <f t="shared" si="302"/>
        <v>-1.968E-2</v>
      </c>
      <c r="AF723" s="46">
        <f t="shared" si="303"/>
        <v>1.5321636327937957</v>
      </c>
      <c r="AG723" s="50">
        <f t="shared" si="304"/>
        <v>1035.601776807961</v>
      </c>
      <c r="AH723" s="6">
        <f t="shared" si="305"/>
        <v>-1.9777847833284484E-2</v>
      </c>
    </row>
    <row r="724" spans="1:34">
      <c r="A724" s="6">
        <f>IF(J723/A723&lt;=0.99*$B$10,IF(A723&gt;A722,IF(D$5&gt;0,$A723+($D$7-$D$3)/401,IF(J723/A723&gt;1.01*D$10,A723-($D$7-$D$3)/401,A723)),IF(D$5&lt;0,$A723+($D$7-$D$3)/401,IF(J723/A723&gt;1.01*D$10,A723-($D$7-$D$3)/401,A723))),IF(K723&gt;$B$6,IF(B$10&gt;D$10,IF(J723/A723&gt;1.01*D$10,A723-($D$7-$D$3)/401,A723),A723),IF(MAX(J$58:J723)&lt;0.99*$B$10*(A723^$K$49*(K723-A723))^(1/(1+$K$49))*($K$49^(1/(1+$K$49))),$A723+($D$7-$D$3)/401,IF(J723/A723&gt;1.01*$D$10,$A723-($D$7-$D$3)/401,A723))))</f>
        <v>645.20059226932028</v>
      </c>
      <c r="B724" s="6">
        <f t="shared" si="290"/>
        <v>1035.601776807961</v>
      </c>
      <c r="C724" s="6">
        <f t="shared" si="306"/>
        <v>0.53348924095483119</v>
      </c>
      <c r="D724" s="6">
        <f t="shared" si="307"/>
        <v>14025.409761615994</v>
      </c>
      <c r="E724" s="33">
        <f t="shared" si="291"/>
        <v>1.758749993405254E-2</v>
      </c>
      <c r="F724" s="6">
        <f t="shared" si="292"/>
        <v>98182.698823592204</v>
      </c>
      <c r="G724" s="6">
        <f t="shared" si="293"/>
        <v>5696313.3273066841</v>
      </c>
      <c r="H724" s="33">
        <f t="shared" si="308"/>
        <v>3.9963850756428261E-3</v>
      </c>
      <c r="I724" s="33">
        <f t="shared" si="309"/>
        <v>1.0124593896033973E-3</v>
      </c>
      <c r="J724" s="6">
        <f t="shared" si="310"/>
        <v>795.5561736290548</v>
      </c>
      <c r="K724" s="38">
        <f>IF(J724&lt;$B$10*(A723^$K$49*(MAX(K$58:K723)-A723))^(1/(1+$K$49))*($K$49^(1/(1+$K$49))),IF(J724/A724&gt;D$10,IF(MAX(J$58:J723)&lt;0.99*$B$10*(A723^$K$49*(K723-A723))^(1/(1+$K$49))*($K$49^(1/(1+$K$49))),MAX(K$58:K723),((J724/$B$10)^(1+$K$49)/(A724^($K$49)*$K$49))+A724),MAX(K$58:K723)),((J724/$B$10)^(1+$K$49)/(A724^($K$49)*$K$49))+A724)</f>
        <v>1193.8947953014972</v>
      </c>
      <c r="L724" s="33">
        <f>IF(K724&lt;K723,AE723*(MAX(Z$58:Z723)-J723/A723)/(J723/A723/D$10-1)/(1+1*(MAX(Z$58:Z723)-J723/A723)/(J723/A723/D$10-1))+B$3-B$4,AE723*(J724/A724/B$10)/(C$27+J724/A724/B$10))</f>
        <v>-2.6218010452774827E-3</v>
      </c>
      <c r="M724" s="45">
        <f t="shared" si="311"/>
        <v>-3.9062739800674519E-2</v>
      </c>
      <c r="N724" s="46">
        <f t="shared" si="312"/>
        <v>1.4364396421375101E-2</v>
      </c>
      <c r="O724" s="37"/>
      <c r="P724" s="37">
        <f t="shared" si="313"/>
        <v>4.5946710833199402E-3</v>
      </c>
      <c r="Q724" s="47">
        <f t="shared" si="294"/>
        <v>-2.4698343379299416E-2</v>
      </c>
      <c r="R724" s="6">
        <f t="shared" si="314"/>
        <v>1.6457522838652072</v>
      </c>
      <c r="S724" s="6">
        <f t="shared" si="295"/>
        <v>1.6288743136493848</v>
      </c>
      <c r="T724" s="6">
        <f t="shared" si="315"/>
        <v>-1.9777847833284484E-2</v>
      </c>
      <c r="U724" s="48">
        <f t="shared" si="316"/>
        <v>1.5623725422641732</v>
      </c>
      <c r="V724" s="6">
        <f t="shared" si="317"/>
        <v>1.5387562487382238</v>
      </c>
      <c r="W724" s="6">
        <f t="shared" si="318"/>
        <v>1.5321636327937957</v>
      </c>
      <c r="X724" s="30">
        <f t="shared" si="296"/>
        <v>1035.601776807961</v>
      </c>
      <c r="Y724">
        <f t="shared" si="297"/>
        <v>795.5561736290548</v>
      </c>
      <c r="Z724" s="49">
        <f t="shared" si="298"/>
        <v>1.2330369549583007</v>
      </c>
      <c r="AA724" s="46">
        <f t="shared" si="299"/>
        <v>1.6457811950826795</v>
      </c>
      <c r="AB724" s="46">
        <f t="shared" si="300"/>
        <v>-2.8911217472282758E-5</v>
      </c>
      <c r="AC724" s="51">
        <f>IF(R$58&gt;=AA$58,B$10,IF(K724&lt;K723,(Z724-D$10)*(1+1.25*(D$10-Z724)/MAX(Z$58:Z724)*B$10)+D$10,B$10))</f>
        <v>1.3370827491589099</v>
      </c>
      <c r="AD724" s="36">
        <f t="shared" si="301"/>
        <v>1.0016326248713923</v>
      </c>
      <c r="AE724" s="50">
        <f t="shared" si="302"/>
        <v>-1.968E-2</v>
      </c>
      <c r="AF724" s="46">
        <f t="shared" si="303"/>
        <v>1.5321636327937957</v>
      </c>
      <c r="AG724" s="50">
        <f t="shared" si="304"/>
        <v>1035.601776807961</v>
      </c>
      <c r="AH724" s="6">
        <f t="shared" si="305"/>
        <v>-1.9777847833284484E-2</v>
      </c>
    </row>
    <row r="725" spans="1:34">
      <c r="A725" s="6">
        <f>IF(J724/A724&lt;=0.99*$B$10,IF(A724&gt;A723,IF(D$5&gt;0,$A724+($D$7-$D$3)/401,IF(J724/A724&gt;1.01*D$10,A724-($D$7-$D$3)/401,A724)),IF(D$5&lt;0,$A724+($D$7-$D$3)/401,IF(J724/A724&gt;1.01*D$10,A724-($D$7-$D$3)/401,A724))),IF(K724&gt;$B$6,IF(B$10&gt;D$10,IF(J724/A724&gt;1.01*D$10,A724-($D$7-$D$3)/401,A724),A724),IF(MAX(J$58:J724)&lt;0.99*$B$10*(A724^$K$49*(K724-A724))^(1/(1+$K$49))*($K$49^(1/(1+$K$49))),$A724+($D$7-$D$3)/401,IF(J724/A724&gt;1.01*$D$10,$A724-($D$7-$D$3)/401,A724))))</f>
        <v>645.20059226932028</v>
      </c>
      <c r="B725" s="6">
        <f t="shared" si="290"/>
        <v>1035.601776807961</v>
      </c>
      <c r="C725" s="6">
        <f t="shared" si="306"/>
        <v>0.53348924095483119</v>
      </c>
      <c r="D725" s="6">
        <f t="shared" si="307"/>
        <v>14025.409761615994</v>
      </c>
      <c r="E725" s="33">
        <f t="shared" si="291"/>
        <v>1.758749993405254E-2</v>
      </c>
      <c r="F725" s="6">
        <f t="shared" si="292"/>
        <v>98182.698823592204</v>
      </c>
      <c r="G725" s="6">
        <f t="shared" si="293"/>
        <v>5696313.3273066841</v>
      </c>
      <c r="H725" s="33">
        <f t="shared" si="308"/>
        <v>3.9963850756428261E-3</v>
      </c>
      <c r="I725" s="33">
        <f t="shared" si="309"/>
        <v>1.0124593896033973E-3</v>
      </c>
      <c r="J725" s="6">
        <f t="shared" si="310"/>
        <v>795.5561736290548</v>
      </c>
      <c r="K725" s="38">
        <f>IF(J725&lt;$B$10*(A724^$K$49*(MAX(K$58:K724)-A724))^(1/(1+$K$49))*($K$49^(1/(1+$K$49))),IF(J725/A725&gt;D$10,IF(MAX(J$58:J724)&lt;0.99*$B$10*(A724^$K$49*(K724-A724))^(1/(1+$K$49))*($K$49^(1/(1+$K$49))),MAX(K$58:K724),((J725/$B$10)^(1+$K$49)/(A725^($K$49)*$K$49))+A725),MAX(K$58:K724)),((J725/$B$10)^(1+$K$49)/(A725^($K$49)*$K$49))+A725)</f>
        <v>1193.8947953014972</v>
      </c>
      <c r="L725" s="33">
        <f>IF(K725&lt;K724,AE724*(MAX(Z$58:Z724)-J724/A724)/(J724/A724/D$10-1)/(1+1*(MAX(Z$58:Z724)-J724/A724)/(J724/A724/D$10-1))+B$3-B$4,AE724*(J725/A725/B$10)/(C$27+J725/A725/B$10))</f>
        <v>-2.6218010452774827E-3</v>
      </c>
      <c r="M725" s="45">
        <f t="shared" si="311"/>
        <v>-3.9062739800674519E-2</v>
      </c>
      <c r="N725" s="46">
        <f t="shared" si="312"/>
        <v>1.4364396421375101E-2</v>
      </c>
      <c r="O725" s="37"/>
      <c r="P725" s="37">
        <f t="shared" si="313"/>
        <v>4.5946710833199402E-3</v>
      </c>
      <c r="Q725" s="47">
        <f t="shared" si="294"/>
        <v>-2.4698343379299416E-2</v>
      </c>
      <c r="R725" s="6">
        <f t="shared" si="314"/>
        <v>1.6457522838652072</v>
      </c>
      <c r="S725" s="6">
        <f t="shared" si="295"/>
        <v>1.6288743136493848</v>
      </c>
      <c r="T725" s="6">
        <f t="shared" si="315"/>
        <v>-1.9777847833284484E-2</v>
      </c>
      <c r="U725" s="48">
        <f t="shared" si="316"/>
        <v>1.5623725422641732</v>
      </c>
      <c r="V725" s="6">
        <f t="shared" si="317"/>
        <v>1.5387562487382238</v>
      </c>
      <c r="W725" s="6">
        <f t="shared" si="318"/>
        <v>1.5321636327937957</v>
      </c>
      <c r="X725" s="30">
        <f t="shared" si="296"/>
        <v>1035.601776807961</v>
      </c>
      <c r="Y725">
        <f t="shared" si="297"/>
        <v>795.5561736290548</v>
      </c>
      <c r="Z725" s="49">
        <f t="shared" si="298"/>
        <v>1.2330369549583007</v>
      </c>
      <c r="AA725" s="46">
        <f t="shared" si="299"/>
        <v>1.6457811950826795</v>
      </c>
      <c r="AB725" s="46">
        <f t="shared" si="300"/>
        <v>-2.8911217472282758E-5</v>
      </c>
      <c r="AC725" s="51">
        <f>IF(R$58&gt;=AA$58,B$10,IF(K725&lt;K724,(Z725-D$10)*(1+1.25*(D$10-Z725)/MAX(Z$58:Z725)*B$10)+D$10,B$10))</f>
        <v>1.3370827491589099</v>
      </c>
      <c r="AD725" s="36">
        <f t="shared" si="301"/>
        <v>1.0016326248713923</v>
      </c>
      <c r="AE725" s="50">
        <f t="shared" si="302"/>
        <v>-1.968E-2</v>
      </c>
      <c r="AF725" s="46">
        <f t="shared" si="303"/>
        <v>1.5321636327937957</v>
      </c>
      <c r="AG725" s="50">
        <f t="shared" si="304"/>
        <v>1035.601776807961</v>
      </c>
      <c r="AH725" s="6">
        <f t="shared" si="305"/>
        <v>-1.9777847833284484E-2</v>
      </c>
    </row>
    <row r="726" spans="1:34">
      <c r="A726" s="6">
        <f>IF(J725/A725&lt;=0.99*$B$10,IF(A725&gt;A724,IF(D$5&gt;0,$A725+($D$7-$D$3)/401,IF(J725/A725&gt;1.01*D$10,A725-($D$7-$D$3)/401,A725)),IF(D$5&lt;0,$A725+($D$7-$D$3)/401,IF(J725/A725&gt;1.01*D$10,A725-($D$7-$D$3)/401,A725))),IF(K725&gt;$B$6,IF(B$10&gt;D$10,IF(J725/A725&gt;1.01*D$10,A725-($D$7-$D$3)/401,A725),A725),IF(MAX(J$58:J725)&lt;0.99*$B$10*(A725^$K$49*(K725-A725))^(1/(1+$K$49))*($K$49^(1/(1+$K$49))),$A725+($D$7-$D$3)/401,IF(J725/A725&gt;1.01*$D$10,$A725-($D$7-$D$3)/401,A725))))</f>
        <v>645.20059226932028</v>
      </c>
      <c r="B726" s="6">
        <f t="shared" si="290"/>
        <v>1035.601776807961</v>
      </c>
      <c r="C726" s="6">
        <f t="shared" si="306"/>
        <v>0.53348924095483119</v>
      </c>
      <c r="D726" s="6">
        <f t="shared" si="307"/>
        <v>14025.409761615994</v>
      </c>
      <c r="E726" s="33">
        <f t="shared" si="291"/>
        <v>1.758749993405254E-2</v>
      </c>
      <c r="F726" s="6">
        <f t="shared" si="292"/>
        <v>98182.698823592204</v>
      </c>
      <c r="G726" s="6">
        <f t="shared" si="293"/>
        <v>5696313.3273066841</v>
      </c>
      <c r="H726" s="33">
        <f t="shared" si="308"/>
        <v>3.9963850756428261E-3</v>
      </c>
      <c r="I726" s="33">
        <f t="shared" si="309"/>
        <v>1.0124593896033973E-3</v>
      </c>
      <c r="J726" s="6">
        <f t="shared" si="310"/>
        <v>795.5561736290548</v>
      </c>
      <c r="K726" s="38">
        <f>IF(J726&lt;$B$10*(A725^$K$49*(MAX(K$58:K725)-A725))^(1/(1+$K$49))*($K$49^(1/(1+$K$49))),IF(J726/A726&gt;D$10,IF(MAX(J$58:J725)&lt;0.99*$B$10*(A725^$K$49*(K725-A725))^(1/(1+$K$49))*($K$49^(1/(1+$K$49))),MAX(K$58:K725),((J726/$B$10)^(1+$K$49)/(A726^($K$49)*$K$49))+A726),MAX(K$58:K725)),((J726/$B$10)^(1+$K$49)/(A726^($K$49)*$K$49))+A726)</f>
        <v>1193.8947953014972</v>
      </c>
      <c r="L726" s="33">
        <f>IF(K726&lt;K725,AE725*(MAX(Z$58:Z725)-J725/A725)/(J725/A725/D$10-1)/(1+1*(MAX(Z$58:Z725)-J725/A725)/(J725/A725/D$10-1))+B$3-B$4,AE725*(J726/A726/B$10)/(C$27+J726/A726/B$10))</f>
        <v>-2.6218010452774827E-3</v>
      </c>
      <c r="M726" s="45">
        <f t="shared" si="311"/>
        <v>-3.9062739800674519E-2</v>
      </c>
      <c r="N726" s="46">
        <f t="shared" si="312"/>
        <v>1.4364396421375101E-2</v>
      </c>
      <c r="O726" s="37"/>
      <c r="P726" s="37">
        <f t="shared" si="313"/>
        <v>4.5946710833199402E-3</v>
      </c>
      <c r="Q726" s="47">
        <f t="shared" si="294"/>
        <v>-2.4698343379299416E-2</v>
      </c>
      <c r="R726" s="6">
        <f t="shared" si="314"/>
        <v>1.6457522838652072</v>
      </c>
      <c r="S726" s="6">
        <f t="shared" si="295"/>
        <v>1.6288743136493848</v>
      </c>
      <c r="T726" s="6">
        <f t="shared" si="315"/>
        <v>-1.9777847833284484E-2</v>
      </c>
      <c r="U726" s="48">
        <f t="shared" si="316"/>
        <v>1.5623725422641732</v>
      </c>
      <c r="V726" s="6">
        <f t="shared" si="317"/>
        <v>1.5387562487382238</v>
      </c>
      <c r="W726" s="6">
        <f t="shared" si="318"/>
        <v>1.5321636327937957</v>
      </c>
      <c r="X726" s="30">
        <f t="shared" si="296"/>
        <v>1035.601776807961</v>
      </c>
      <c r="Y726">
        <f t="shared" si="297"/>
        <v>795.5561736290548</v>
      </c>
      <c r="Z726" s="49">
        <f t="shared" si="298"/>
        <v>1.2330369549583007</v>
      </c>
      <c r="AA726" s="46">
        <f t="shared" si="299"/>
        <v>1.6457811950826795</v>
      </c>
      <c r="AB726" s="46">
        <f t="shared" si="300"/>
        <v>-2.8911217472282758E-5</v>
      </c>
      <c r="AC726" s="51">
        <f>IF(R$58&gt;=AA$58,B$10,IF(K726&lt;K725,(Z726-D$10)*(1+1.25*(D$10-Z726)/MAX(Z$58:Z726)*B$10)+D$10,B$10))</f>
        <v>1.3370827491589099</v>
      </c>
      <c r="AD726" s="36">
        <f t="shared" si="301"/>
        <v>1.0016326248713923</v>
      </c>
      <c r="AE726" s="50">
        <f t="shared" si="302"/>
        <v>-1.968E-2</v>
      </c>
      <c r="AF726" s="46">
        <f t="shared" si="303"/>
        <v>1.5321636327937957</v>
      </c>
      <c r="AG726" s="50">
        <f t="shared" si="304"/>
        <v>1035.601776807961</v>
      </c>
      <c r="AH726" s="6">
        <f t="shared" si="305"/>
        <v>-1.9777847833284484E-2</v>
      </c>
    </row>
    <row r="727" spans="1:34">
      <c r="A727" s="6">
        <f>IF(J726/A726&lt;=0.99*$B$10,IF(A726&gt;A725,IF(D$5&gt;0,$A726+($D$7-$D$3)/401,IF(J726/A726&gt;1.01*D$10,A726-($D$7-$D$3)/401,A726)),IF(D$5&lt;0,$A726+($D$7-$D$3)/401,IF(J726/A726&gt;1.01*D$10,A726-($D$7-$D$3)/401,A726))),IF(K726&gt;$B$6,IF(B$10&gt;D$10,IF(J726/A726&gt;1.01*D$10,A726-($D$7-$D$3)/401,A726),A726),IF(MAX(J$58:J726)&lt;0.99*$B$10*(A726^$K$49*(K726-A726))^(1/(1+$K$49))*($K$49^(1/(1+$K$49))),$A726+($D$7-$D$3)/401,IF(J726/A726&gt;1.01*$D$10,$A726-($D$7-$D$3)/401,A726))))</f>
        <v>645.20059226932028</v>
      </c>
      <c r="B727" s="6">
        <f t="shared" si="290"/>
        <v>1035.601776807961</v>
      </c>
      <c r="C727" s="6">
        <f t="shared" si="306"/>
        <v>0.53348924095483119</v>
      </c>
      <c r="D727" s="6">
        <f t="shared" si="307"/>
        <v>14025.409761615994</v>
      </c>
      <c r="E727" s="33">
        <f t="shared" si="291"/>
        <v>1.758749993405254E-2</v>
      </c>
      <c r="F727" s="6">
        <f t="shared" si="292"/>
        <v>98182.698823592204</v>
      </c>
      <c r="G727" s="6">
        <f t="shared" si="293"/>
        <v>5696313.3273066841</v>
      </c>
      <c r="H727" s="33">
        <f t="shared" si="308"/>
        <v>3.9963850756428261E-3</v>
      </c>
      <c r="I727" s="33">
        <f t="shared" si="309"/>
        <v>1.0124593896033973E-3</v>
      </c>
      <c r="J727" s="6">
        <f t="shared" si="310"/>
        <v>795.5561736290548</v>
      </c>
      <c r="K727" s="38">
        <f>IF(J727&lt;$B$10*(A726^$K$49*(MAX(K$58:K726)-A726))^(1/(1+$K$49))*($K$49^(1/(1+$K$49))),IF(J727/A727&gt;D$10,IF(MAX(J$58:J726)&lt;0.99*$B$10*(A726^$K$49*(K726-A726))^(1/(1+$K$49))*($K$49^(1/(1+$K$49))),MAX(K$58:K726),((J727/$B$10)^(1+$K$49)/(A727^($K$49)*$K$49))+A727),MAX(K$58:K726)),((J727/$B$10)^(1+$K$49)/(A727^($K$49)*$K$49))+A727)</f>
        <v>1193.8947953014972</v>
      </c>
      <c r="L727" s="33">
        <f>IF(K727&lt;K726,AE726*(MAX(Z$58:Z726)-J726/A726)/(J726/A726/D$10-1)/(1+1*(MAX(Z$58:Z726)-J726/A726)/(J726/A726/D$10-1))+B$3-B$4,AE726*(J727/A727/B$10)/(C$27+J727/A727/B$10))</f>
        <v>-2.6218010452774827E-3</v>
      </c>
      <c r="M727" s="45">
        <f t="shared" si="311"/>
        <v>-3.9062739800674519E-2</v>
      </c>
      <c r="N727" s="46">
        <f t="shared" si="312"/>
        <v>1.4364396421375101E-2</v>
      </c>
      <c r="O727" s="37"/>
      <c r="P727" s="37">
        <f t="shared" si="313"/>
        <v>4.5946710833199402E-3</v>
      </c>
      <c r="Q727" s="47">
        <f t="shared" si="294"/>
        <v>-2.4698343379299416E-2</v>
      </c>
      <c r="R727" s="6">
        <f t="shared" si="314"/>
        <v>1.6457522838652072</v>
      </c>
      <c r="S727" s="6">
        <f t="shared" si="295"/>
        <v>1.6288743136493848</v>
      </c>
      <c r="T727" s="6">
        <f t="shared" si="315"/>
        <v>-1.9777847833284484E-2</v>
      </c>
      <c r="U727" s="48">
        <f t="shared" si="316"/>
        <v>1.5623725422641732</v>
      </c>
      <c r="V727" s="6">
        <f t="shared" si="317"/>
        <v>1.5387562487382238</v>
      </c>
      <c r="W727" s="6">
        <f t="shared" si="318"/>
        <v>1.5321636327937957</v>
      </c>
      <c r="X727" s="30">
        <f t="shared" si="296"/>
        <v>1035.601776807961</v>
      </c>
      <c r="Y727">
        <f t="shared" si="297"/>
        <v>795.5561736290548</v>
      </c>
      <c r="Z727" s="49">
        <f t="shared" si="298"/>
        <v>1.2330369549583007</v>
      </c>
      <c r="AA727" s="46">
        <f t="shared" si="299"/>
        <v>1.6457811950826795</v>
      </c>
      <c r="AB727" s="46">
        <f t="shared" si="300"/>
        <v>-2.8911217472282758E-5</v>
      </c>
      <c r="AC727" s="51">
        <f>IF(R$58&gt;=AA$58,B$10,IF(K727&lt;K726,(Z727-D$10)*(1+1.25*(D$10-Z727)/MAX(Z$58:Z727)*B$10)+D$10,B$10))</f>
        <v>1.3370827491589099</v>
      </c>
      <c r="AD727" s="36">
        <f t="shared" si="301"/>
        <v>1.0016326248713923</v>
      </c>
      <c r="AE727" s="50">
        <f t="shared" si="302"/>
        <v>-1.968E-2</v>
      </c>
      <c r="AF727" s="46">
        <f t="shared" si="303"/>
        <v>1.5321636327937957</v>
      </c>
      <c r="AG727" s="50">
        <f t="shared" si="304"/>
        <v>1035.601776807961</v>
      </c>
      <c r="AH727" s="6">
        <f t="shared" si="305"/>
        <v>-1.9777847833284484E-2</v>
      </c>
    </row>
    <row r="728" spans="1:34">
      <c r="A728" s="6">
        <f>IF(J727/A727&lt;=0.99*$B$10,IF(A727&gt;A726,IF(D$5&gt;0,$A727+($D$7-$D$3)/401,IF(J727/A727&gt;1.01*D$10,A727-($D$7-$D$3)/401,A727)),IF(D$5&lt;0,$A727+($D$7-$D$3)/401,IF(J727/A727&gt;1.01*D$10,A727-($D$7-$D$3)/401,A727))),IF(K727&gt;$B$6,IF(B$10&gt;D$10,IF(J727/A727&gt;1.01*D$10,A727-($D$7-$D$3)/401,A727),A727),IF(MAX(J$58:J727)&lt;0.99*$B$10*(A727^$K$49*(K727-A727))^(1/(1+$K$49))*($K$49^(1/(1+$K$49))),$A727+($D$7-$D$3)/401,IF(J727/A727&gt;1.01*$D$10,$A727-($D$7-$D$3)/401,A727))))</f>
        <v>645.20059226932028</v>
      </c>
      <c r="B728" s="6">
        <f t="shared" si="290"/>
        <v>1035.601776807961</v>
      </c>
      <c r="C728" s="6">
        <f t="shared" si="306"/>
        <v>0.53348924095483119</v>
      </c>
      <c r="D728" s="6">
        <f t="shared" si="307"/>
        <v>14025.409761615994</v>
      </c>
      <c r="E728" s="33">
        <f t="shared" si="291"/>
        <v>1.758749993405254E-2</v>
      </c>
      <c r="F728" s="6">
        <f t="shared" si="292"/>
        <v>98182.698823592204</v>
      </c>
      <c r="G728" s="6">
        <f t="shared" si="293"/>
        <v>5696313.3273066841</v>
      </c>
      <c r="H728" s="33">
        <f t="shared" si="308"/>
        <v>3.9963850756428261E-3</v>
      </c>
      <c r="I728" s="33">
        <f t="shared" si="309"/>
        <v>1.0124593896033973E-3</v>
      </c>
      <c r="J728" s="6">
        <f t="shared" si="310"/>
        <v>795.5561736290548</v>
      </c>
      <c r="K728" s="38">
        <f>IF(J728&lt;$B$10*(A727^$K$49*(MAX(K$58:K727)-A727))^(1/(1+$K$49))*($K$49^(1/(1+$K$49))),IF(J728/A728&gt;D$10,IF(MAX(J$58:J727)&lt;0.99*$B$10*(A727^$K$49*(K727-A727))^(1/(1+$K$49))*($K$49^(1/(1+$K$49))),MAX(K$58:K727),((J728/$B$10)^(1+$K$49)/(A728^($K$49)*$K$49))+A728),MAX(K$58:K727)),((J728/$B$10)^(1+$K$49)/(A728^($K$49)*$K$49))+A728)</f>
        <v>1193.8947953014972</v>
      </c>
      <c r="L728" s="33">
        <f>IF(K728&lt;K727,AE727*(MAX(Z$58:Z727)-J727/A727)/(J727/A727/D$10-1)/(1+1*(MAX(Z$58:Z727)-J727/A727)/(J727/A727/D$10-1))+B$3-B$4,AE727*(J728/A728/B$10)/(C$27+J728/A728/B$10))</f>
        <v>-2.6218010452774827E-3</v>
      </c>
      <c r="M728" s="45">
        <f t="shared" si="311"/>
        <v>-3.9062739800674519E-2</v>
      </c>
      <c r="N728" s="46">
        <f t="shared" si="312"/>
        <v>1.4364396421375101E-2</v>
      </c>
      <c r="O728" s="37"/>
      <c r="P728" s="37">
        <f t="shared" si="313"/>
        <v>4.5946710833199402E-3</v>
      </c>
      <c r="Q728" s="47">
        <f t="shared" si="294"/>
        <v>-2.4698343379299416E-2</v>
      </c>
      <c r="R728" s="6">
        <f t="shared" si="314"/>
        <v>1.6457522838652072</v>
      </c>
      <c r="S728" s="6">
        <f t="shared" si="295"/>
        <v>1.6288743136493848</v>
      </c>
      <c r="T728" s="6">
        <f t="shared" si="315"/>
        <v>-1.9777847833284484E-2</v>
      </c>
      <c r="U728" s="48">
        <f t="shared" si="316"/>
        <v>1.5623725422641732</v>
      </c>
      <c r="V728" s="6">
        <f t="shared" si="317"/>
        <v>1.5387562487382238</v>
      </c>
      <c r="W728" s="6">
        <f t="shared" si="318"/>
        <v>1.5321636327937957</v>
      </c>
      <c r="X728" s="30">
        <f t="shared" si="296"/>
        <v>1035.601776807961</v>
      </c>
      <c r="Y728">
        <f t="shared" si="297"/>
        <v>795.5561736290548</v>
      </c>
      <c r="Z728" s="49">
        <f t="shared" si="298"/>
        <v>1.2330369549583007</v>
      </c>
      <c r="AA728" s="46">
        <f t="shared" si="299"/>
        <v>1.6457811950826795</v>
      </c>
      <c r="AB728" s="46">
        <f t="shared" si="300"/>
        <v>-2.8911217472282758E-5</v>
      </c>
      <c r="AC728" s="51">
        <f>IF(R$58&gt;=AA$58,B$10,IF(K728&lt;K727,(Z728-D$10)*(1+1.25*(D$10-Z728)/MAX(Z$58:Z728)*B$10)+D$10,B$10))</f>
        <v>1.3370827491589099</v>
      </c>
      <c r="AD728" s="36">
        <f t="shared" si="301"/>
        <v>1.0016326248713923</v>
      </c>
      <c r="AE728" s="50">
        <f t="shared" si="302"/>
        <v>-1.968E-2</v>
      </c>
      <c r="AF728" s="46">
        <f t="shared" si="303"/>
        <v>1.5321636327937957</v>
      </c>
      <c r="AG728" s="50">
        <f t="shared" si="304"/>
        <v>1035.601776807961</v>
      </c>
      <c r="AH728" s="6">
        <f t="shared" si="305"/>
        <v>-1.9777847833284484E-2</v>
      </c>
    </row>
    <row r="729" spans="1:34">
      <c r="A729" s="6">
        <f>IF(J728/A728&lt;=0.99*$B$10,IF(A728&gt;A727,IF(D$5&gt;0,$A728+($D$7-$D$3)/401,IF(J728/A728&gt;1.01*D$10,A728-($D$7-$D$3)/401,A728)),IF(D$5&lt;0,$A728+($D$7-$D$3)/401,IF(J728/A728&gt;1.01*D$10,A728-($D$7-$D$3)/401,A728))),IF(K728&gt;$B$6,IF(B$10&gt;D$10,IF(J728/A728&gt;1.01*D$10,A728-($D$7-$D$3)/401,A728),A728),IF(MAX(J$58:J728)&lt;0.99*$B$10*(A728^$K$49*(K728-A728))^(1/(1+$K$49))*($K$49^(1/(1+$K$49))),$A728+($D$7-$D$3)/401,IF(J728/A728&gt;1.01*$D$10,$A728-($D$7-$D$3)/401,A728))))</f>
        <v>645.20059226932028</v>
      </c>
      <c r="B729" s="6">
        <f t="shared" si="290"/>
        <v>1035.601776807961</v>
      </c>
      <c r="C729" s="6">
        <f t="shared" si="306"/>
        <v>0.53348924095483119</v>
      </c>
      <c r="D729" s="6">
        <f t="shared" si="307"/>
        <v>14025.409761615994</v>
      </c>
      <c r="E729" s="33">
        <f t="shared" si="291"/>
        <v>1.758749993405254E-2</v>
      </c>
      <c r="F729" s="6">
        <f t="shared" si="292"/>
        <v>98182.698823592204</v>
      </c>
      <c r="G729" s="6">
        <f t="shared" si="293"/>
        <v>5696313.3273066841</v>
      </c>
      <c r="H729" s="33">
        <f t="shared" si="308"/>
        <v>3.9963850756428261E-3</v>
      </c>
      <c r="I729" s="33">
        <f t="shared" si="309"/>
        <v>1.0124593896033973E-3</v>
      </c>
      <c r="J729" s="6">
        <f t="shared" si="310"/>
        <v>795.5561736290548</v>
      </c>
      <c r="K729" s="38">
        <f>IF(J729&lt;$B$10*(A728^$K$49*(MAX(K$58:K728)-A728))^(1/(1+$K$49))*($K$49^(1/(1+$K$49))),IF(J729/A729&gt;D$10,IF(MAX(J$58:J728)&lt;0.99*$B$10*(A728^$K$49*(K728-A728))^(1/(1+$K$49))*($K$49^(1/(1+$K$49))),MAX(K$58:K728),((J729/$B$10)^(1+$K$49)/(A729^($K$49)*$K$49))+A729),MAX(K$58:K728)),((J729/$B$10)^(1+$K$49)/(A729^($K$49)*$K$49))+A729)</f>
        <v>1193.8947953014972</v>
      </c>
      <c r="L729" s="33">
        <f>IF(K729&lt;K728,AE728*(MAX(Z$58:Z728)-J728/A728)/(J728/A728/D$10-1)/(1+1*(MAX(Z$58:Z728)-J728/A728)/(J728/A728/D$10-1))+B$3-B$4,AE728*(J729/A729/B$10)/(C$27+J729/A729/B$10))</f>
        <v>-2.6218010452774827E-3</v>
      </c>
      <c r="M729" s="45">
        <f t="shared" si="311"/>
        <v>-3.9062739800674519E-2</v>
      </c>
      <c r="N729" s="46">
        <f t="shared" si="312"/>
        <v>1.4364396421375101E-2</v>
      </c>
      <c r="O729" s="37"/>
      <c r="P729" s="37">
        <f t="shared" si="313"/>
        <v>4.5946710833199402E-3</v>
      </c>
      <c r="Q729" s="47">
        <f t="shared" si="294"/>
        <v>-2.4698343379299416E-2</v>
      </c>
      <c r="R729" s="6">
        <f t="shared" si="314"/>
        <v>1.6457522838652072</v>
      </c>
      <c r="S729" s="6">
        <f t="shared" si="295"/>
        <v>1.6288743136493848</v>
      </c>
      <c r="T729" s="6">
        <f t="shared" si="315"/>
        <v>-1.9777847833284484E-2</v>
      </c>
      <c r="U729" s="48">
        <f t="shared" si="316"/>
        <v>1.5623725422641732</v>
      </c>
      <c r="V729" s="6">
        <f t="shared" si="317"/>
        <v>1.5387562487382238</v>
      </c>
      <c r="W729" s="6">
        <f t="shared" si="318"/>
        <v>1.5321636327937957</v>
      </c>
      <c r="X729" s="30">
        <f t="shared" si="296"/>
        <v>1035.601776807961</v>
      </c>
      <c r="Y729">
        <f t="shared" si="297"/>
        <v>795.5561736290548</v>
      </c>
      <c r="Z729" s="49">
        <f t="shared" si="298"/>
        <v>1.2330369549583007</v>
      </c>
      <c r="AA729" s="46">
        <f t="shared" si="299"/>
        <v>1.6457811950826795</v>
      </c>
      <c r="AB729" s="46">
        <f t="shared" si="300"/>
        <v>-2.8911217472282758E-5</v>
      </c>
      <c r="AC729" s="51">
        <f>IF(R$58&gt;=AA$58,B$10,IF(K729&lt;K728,(Z729-D$10)*(1+1.25*(D$10-Z729)/MAX(Z$58:Z729)*B$10)+D$10,B$10))</f>
        <v>1.3370827491589099</v>
      </c>
      <c r="AD729" s="36">
        <f t="shared" si="301"/>
        <v>1.0016326248713923</v>
      </c>
      <c r="AE729" s="50">
        <f t="shared" si="302"/>
        <v>-1.968E-2</v>
      </c>
      <c r="AF729" s="46">
        <f t="shared" si="303"/>
        <v>1.5321636327937957</v>
      </c>
      <c r="AG729" s="50">
        <f t="shared" si="304"/>
        <v>1035.601776807961</v>
      </c>
      <c r="AH729" s="6">
        <f t="shared" si="305"/>
        <v>-1.9777847833284484E-2</v>
      </c>
    </row>
    <row r="730" spans="1:34">
      <c r="A730" s="6">
        <f>IF(J729/A729&lt;=0.99*$B$10,IF(A729&gt;A728,IF(D$5&gt;0,$A729+($D$7-$D$3)/401,IF(J729/A729&gt;1.01*D$10,A729-($D$7-$D$3)/401,A729)),IF(D$5&lt;0,$A729+($D$7-$D$3)/401,IF(J729/A729&gt;1.01*D$10,A729-($D$7-$D$3)/401,A729))),IF(K729&gt;$B$6,IF(B$10&gt;D$10,IF(J729/A729&gt;1.01*D$10,A729-($D$7-$D$3)/401,A729),A729),IF(MAX(J$58:J729)&lt;0.99*$B$10*(A729^$K$49*(K729-A729))^(1/(1+$K$49))*($K$49^(1/(1+$K$49))),$A729+($D$7-$D$3)/401,IF(J729/A729&gt;1.01*$D$10,$A729-($D$7-$D$3)/401,A729))))</f>
        <v>645.20059226932028</v>
      </c>
      <c r="B730" s="6">
        <f t="shared" si="290"/>
        <v>1035.601776807961</v>
      </c>
      <c r="C730" s="6">
        <f t="shared" si="306"/>
        <v>0.53348924095483119</v>
      </c>
      <c r="D730" s="6">
        <f t="shared" si="307"/>
        <v>14025.409761615994</v>
      </c>
      <c r="E730" s="33">
        <f t="shared" si="291"/>
        <v>1.758749993405254E-2</v>
      </c>
      <c r="F730" s="6">
        <f t="shared" si="292"/>
        <v>98182.698823592204</v>
      </c>
      <c r="G730" s="6">
        <f t="shared" si="293"/>
        <v>5696313.3273066841</v>
      </c>
      <c r="H730" s="33">
        <f t="shared" si="308"/>
        <v>3.9963850756428261E-3</v>
      </c>
      <c r="I730" s="33">
        <f t="shared" si="309"/>
        <v>1.0124593896033973E-3</v>
      </c>
      <c r="J730" s="6">
        <f t="shared" si="310"/>
        <v>795.5561736290548</v>
      </c>
      <c r="K730" s="38">
        <f>IF(J730&lt;$B$10*(A729^$K$49*(MAX(K$58:K729)-A729))^(1/(1+$K$49))*($K$49^(1/(1+$K$49))),IF(J730/A730&gt;D$10,IF(MAX(J$58:J729)&lt;0.99*$B$10*(A729^$K$49*(K729-A729))^(1/(1+$K$49))*($K$49^(1/(1+$K$49))),MAX(K$58:K729),((J730/$B$10)^(1+$K$49)/(A730^($K$49)*$K$49))+A730),MAX(K$58:K729)),((J730/$B$10)^(1+$K$49)/(A730^($K$49)*$K$49))+A730)</f>
        <v>1193.8947953014972</v>
      </c>
      <c r="L730" s="33">
        <f>IF(K730&lt;K729,AE729*(MAX(Z$58:Z729)-J729/A729)/(J729/A729/D$10-1)/(1+1*(MAX(Z$58:Z729)-J729/A729)/(J729/A729/D$10-1))+B$3-B$4,AE729*(J730/A730/B$10)/(C$27+J730/A730/B$10))</f>
        <v>-2.6218010452774827E-3</v>
      </c>
      <c r="M730" s="45">
        <f t="shared" si="311"/>
        <v>-3.9062739800674519E-2</v>
      </c>
      <c r="N730" s="46">
        <f t="shared" si="312"/>
        <v>1.4364396421375101E-2</v>
      </c>
      <c r="O730" s="37"/>
      <c r="P730" s="37">
        <f t="shared" si="313"/>
        <v>4.5946710833199402E-3</v>
      </c>
      <c r="Q730" s="47">
        <f t="shared" si="294"/>
        <v>-2.4698343379299416E-2</v>
      </c>
      <c r="R730" s="6">
        <f t="shared" si="314"/>
        <v>1.6457522838652072</v>
      </c>
      <c r="S730" s="6">
        <f t="shared" si="295"/>
        <v>1.6288743136493848</v>
      </c>
      <c r="T730" s="6">
        <f t="shared" si="315"/>
        <v>-1.9777847833284484E-2</v>
      </c>
      <c r="U730" s="48">
        <f t="shared" si="316"/>
        <v>1.5623725422641732</v>
      </c>
      <c r="V730" s="6">
        <f t="shared" si="317"/>
        <v>1.5387562487382238</v>
      </c>
      <c r="W730" s="6">
        <f t="shared" si="318"/>
        <v>1.5321636327937957</v>
      </c>
      <c r="X730" s="30">
        <f t="shared" si="296"/>
        <v>1035.601776807961</v>
      </c>
      <c r="Y730">
        <f t="shared" si="297"/>
        <v>795.5561736290548</v>
      </c>
      <c r="Z730" s="49">
        <f t="shared" si="298"/>
        <v>1.2330369549583007</v>
      </c>
      <c r="AA730" s="46">
        <f t="shared" si="299"/>
        <v>1.6457811950826795</v>
      </c>
      <c r="AB730" s="46">
        <f t="shared" si="300"/>
        <v>-2.8911217472282758E-5</v>
      </c>
      <c r="AC730" s="51">
        <f>IF(R$58&gt;=AA$58,B$10,IF(K730&lt;K729,(Z730-D$10)*(1+1.25*(D$10-Z730)/MAX(Z$58:Z730)*B$10)+D$10,B$10))</f>
        <v>1.3370827491589099</v>
      </c>
      <c r="AD730" s="36">
        <f t="shared" si="301"/>
        <v>1.0016326248713923</v>
      </c>
      <c r="AE730" s="50">
        <f t="shared" si="302"/>
        <v>-1.968E-2</v>
      </c>
      <c r="AF730" s="46">
        <f t="shared" si="303"/>
        <v>1.5321636327937957</v>
      </c>
      <c r="AG730" s="50">
        <f t="shared" si="304"/>
        <v>1035.601776807961</v>
      </c>
      <c r="AH730" s="6">
        <f t="shared" si="305"/>
        <v>-1.9777847833284484E-2</v>
      </c>
    </row>
    <row r="731" spans="1:34">
      <c r="A731" s="6">
        <f>IF(J730/A730&lt;=0.99*$B$10,IF(A730&gt;A729,IF(D$5&gt;0,$A730+($D$7-$D$3)/401,IF(J730/A730&gt;1.01*D$10,A730-($D$7-$D$3)/401,A730)),IF(D$5&lt;0,$A730+($D$7-$D$3)/401,IF(J730/A730&gt;1.01*D$10,A730-($D$7-$D$3)/401,A730))),IF(K730&gt;$B$6,IF(B$10&gt;D$10,IF(J730/A730&gt;1.01*D$10,A730-($D$7-$D$3)/401,A730),A730),IF(MAX(J$58:J730)&lt;0.99*$B$10*(A730^$K$49*(K730-A730))^(1/(1+$K$49))*($K$49^(1/(1+$K$49))),$A730+($D$7-$D$3)/401,IF(J730/A730&gt;1.01*$D$10,$A730-($D$7-$D$3)/401,A730))))</f>
        <v>645.20059226932028</v>
      </c>
      <c r="B731" s="6">
        <f t="shared" si="290"/>
        <v>1035.601776807961</v>
      </c>
      <c r="C731" s="6">
        <f t="shared" si="306"/>
        <v>0.53348924095483119</v>
      </c>
      <c r="D731" s="6">
        <f t="shared" si="307"/>
        <v>14025.409761615994</v>
      </c>
      <c r="E731" s="33">
        <f t="shared" si="291"/>
        <v>1.758749993405254E-2</v>
      </c>
      <c r="F731" s="6">
        <f t="shared" si="292"/>
        <v>98182.698823592204</v>
      </c>
      <c r="G731" s="6">
        <f t="shared" si="293"/>
        <v>5696313.3273066841</v>
      </c>
      <c r="H731" s="33">
        <f t="shared" si="308"/>
        <v>3.9963850756428261E-3</v>
      </c>
      <c r="I731" s="33">
        <f t="shared" si="309"/>
        <v>1.0124593896033973E-3</v>
      </c>
      <c r="J731" s="6">
        <f t="shared" si="310"/>
        <v>795.5561736290548</v>
      </c>
      <c r="K731" s="38">
        <f>IF(J731&lt;$B$10*(A730^$K$49*(MAX(K$58:K730)-A730))^(1/(1+$K$49))*($K$49^(1/(1+$K$49))),IF(J731/A731&gt;D$10,IF(MAX(J$58:J730)&lt;0.99*$B$10*(A730^$K$49*(K730-A730))^(1/(1+$K$49))*($K$49^(1/(1+$K$49))),MAX(K$58:K730),((J731/$B$10)^(1+$K$49)/(A731^($K$49)*$K$49))+A731),MAX(K$58:K730)),((J731/$B$10)^(1+$K$49)/(A731^($K$49)*$K$49))+A731)</f>
        <v>1193.8947953014972</v>
      </c>
      <c r="L731" s="33">
        <f>IF(K731&lt;K730,AE730*(MAX(Z$58:Z730)-J730/A730)/(J730/A730/D$10-1)/(1+1*(MAX(Z$58:Z730)-J730/A730)/(J730/A730/D$10-1))+B$3-B$4,AE730*(J731/A731/B$10)/(C$27+J731/A731/B$10))</f>
        <v>-2.6218010452774827E-3</v>
      </c>
      <c r="M731" s="45">
        <f t="shared" si="311"/>
        <v>-3.9062739800674519E-2</v>
      </c>
      <c r="N731" s="46">
        <f t="shared" si="312"/>
        <v>1.4364396421375101E-2</v>
      </c>
      <c r="O731" s="37"/>
      <c r="P731" s="37">
        <f t="shared" si="313"/>
        <v>4.5946710833199402E-3</v>
      </c>
      <c r="Q731" s="47">
        <f t="shared" si="294"/>
        <v>-2.4698343379299416E-2</v>
      </c>
      <c r="R731" s="6">
        <f t="shared" si="314"/>
        <v>1.6457522838652072</v>
      </c>
      <c r="S731" s="6">
        <f t="shared" si="295"/>
        <v>1.6288743136493848</v>
      </c>
      <c r="T731" s="6">
        <f t="shared" si="315"/>
        <v>-1.9777847833284484E-2</v>
      </c>
      <c r="U731" s="48">
        <f t="shared" si="316"/>
        <v>1.5623725422641732</v>
      </c>
      <c r="V731" s="6">
        <f t="shared" si="317"/>
        <v>1.5387562487382238</v>
      </c>
      <c r="W731" s="6">
        <f t="shared" si="318"/>
        <v>1.5321636327937957</v>
      </c>
      <c r="X731" s="30">
        <f t="shared" si="296"/>
        <v>1035.601776807961</v>
      </c>
      <c r="Y731">
        <f t="shared" si="297"/>
        <v>795.5561736290548</v>
      </c>
      <c r="Z731" s="49">
        <f t="shared" si="298"/>
        <v>1.2330369549583007</v>
      </c>
      <c r="AA731" s="46">
        <f t="shared" si="299"/>
        <v>1.6457811950826795</v>
      </c>
      <c r="AB731" s="46">
        <f t="shared" si="300"/>
        <v>-2.8911217472282758E-5</v>
      </c>
      <c r="AC731" s="51">
        <f>IF(R$58&gt;=AA$58,B$10,IF(K731&lt;K730,(Z731-D$10)*(1+1.25*(D$10-Z731)/MAX(Z$58:Z731)*B$10)+D$10,B$10))</f>
        <v>1.3370827491589099</v>
      </c>
      <c r="AD731" s="36">
        <f t="shared" si="301"/>
        <v>1.0016326248713923</v>
      </c>
      <c r="AE731" s="50">
        <f t="shared" si="302"/>
        <v>-1.968E-2</v>
      </c>
      <c r="AF731" s="46">
        <f t="shared" si="303"/>
        <v>1.5321636327937957</v>
      </c>
      <c r="AG731" s="50">
        <f t="shared" si="304"/>
        <v>1035.601776807961</v>
      </c>
      <c r="AH731" s="6">
        <f t="shared" si="305"/>
        <v>-1.9777847833284484E-2</v>
      </c>
    </row>
    <row r="732" spans="1:34">
      <c r="A732" s="6">
        <f>IF(J731/A731&lt;=0.99*$B$10,IF(A731&gt;A730,IF(D$5&gt;0,$A731+($D$7-$D$3)/401,IF(J731/A731&gt;1.01*D$10,A731-($D$7-$D$3)/401,A731)),IF(D$5&lt;0,$A731+($D$7-$D$3)/401,IF(J731/A731&gt;1.01*D$10,A731-($D$7-$D$3)/401,A731))),IF(K731&gt;$B$6,IF(B$10&gt;D$10,IF(J731/A731&gt;1.01*D$10,A731-($D$7-$D$3)/401,A731),A731),IF(MAX(J$58:J731)&lt;0.99*$B$10*(A731^$K$49*(K731-A731))^(1/(1+$K$49))*($K$49^(1/(1+$K$49))),$A731+($D$7-$D$3)/401,IF(J731/A731&gt;1.01*$D$10,$A731-($D$7-$D$3)/401,A731))))</f>
        <v>645.20059226932028</v>
      </c>
      <c r="B732" s="6">
        <f t="shared" si="290"/>
        <v>1035.601776807961</v>
      </c>
      <c r="C732" s="6">
        <f t="shared" si="306"/>
        <v>0.53348924095483119</v>
      </c>
      <c r="D732" s="6">
        <f t="shared" si="307"/>
        <v>14025.409761615994</v>
      </c>
      <c r="E732" s="33">
        <f t="shared" si="291"/>
        <v>1.758749993405254E-2</v>
      </c>
      <c r="F732" s="6">
        <f t="shared" si="292"/>
        <v>98182.698823592204</v>
      </c>
      <c r="G732" s="6">
        <f t="shared" si="293"/>
        <v>5696313.3273066841</v>
      </c>
      <c r="H732" s="33">
        <f t="shared" si="308"/>
        <v>3.9963850756428261E-3</v>
      </c>
      <c r="I732" s="33">
        <f t="shared" si="309"/>
        <v>1.0124593896033973E-3</v>
      </c>
      <c r="J732" s="6">
        <f t="shared" si="310"/>
        <v>795.5561736290548</v>
      </c>
      <c r="K732" s="38">
        <f>IF(J732&lt;$B$10*(A731^$K$49*(MAX(K$58:K731)-A731))^(1/(1+$K$49))*($K$49^(1/(1+$K$49))),IF(J732/A732&gt;D$10,IF(MAX(J$58:J731)&lt;0.99*$B$10*(A731^$K$49*(K731-A731))^(1/(1+$K$49))*($K$49^(1/(1+$K$49))),MAX(K$58:K731),((J732/$B$10)^(1+$K$49)/(A732^($K$49)*$K$49))+A732),MAX(K$58:K731)),((J732/$B$10)^(1+$K$49)/(A732^($K$49)*$K$49))+A732)</f>
        <v>1193.8947953014972</v>
      </c>
      <c r="L732" s="33">
        <f>IF(K732&lt;K731,AE731*(MAX(Z$58:Z731)-J731/A731)/(J731/A731/D$10-1)/(1+1*(MAX(Z$58:Z731)-J731/A731)/(J731/A731/D$10-1))+B$3-B$4,AE731*(J732/A732/B$10)/(C$27+J732/A732/B$10))</f>
        <v>-2.6218010452774827E-3</v>
      </c>
      <c r="M732" s="45">
        <f t="shared" si="311"/>
        <v>-3.9062739800674519E-2</v>
      </c>
      <c r="N732" s="46">
        <f t="shared" si="312"/>
        <v>1.4364396421375101E-2</v>
      </c>
      <c r="O732" s="37"/>
      <c r="P732" s="37">
        <f t="shared" si="313"/>
        <v>4.5946710833199402E-3</v>
      </c>
      <c r="Q732" s="47">
        <f t="shared" si="294"/>
        <v>-2.4698343379299416E-2</v>
      </c>
      <c r="R732" s="6">
        <f t="shared" si="314"/>
        <v>1.6457522838652072</v>
      </c>
      <c r="S732" s="6">
        <f t="shared" si="295"/>
        <v>1.6288743136493848</v>
      </c>
      <c r="T732" s="6">
        <f t="shared" si="315"/>
        <v>-1.9777847833284484E-2</v>
      </c>
      <c r="U732" s="48">
        <f t="shared" si="316"/>
        <v>1.5623725422641732</v>
      </c>
      <c r="V732" s="6">
        <f t="shared" si="317"/>
        <v>1.5387562487382238</v>
      </c>
      <c r="W732" s="6">
        <f t="shared" si="318"/>
        <v>1.5321636327937957</v>
      </c>
      <c r="X732" s="30">
        <f t="shared" si="296"/>
        <v>1035.601776807961</v>
      </c>
      <c r="Y732">
        <f t="shared" si="297"/>
        <v>795.5561736290548</v>
      </c>
      <c r="Z732" s="49">
        <f t="shared" si="298"/>
        <v>1.2330369549583007</v>
      </c>
      <c r="AA732" s="46">
        <f t="shared" si="299"/>
        <v>1.6457811950826795</v>
      </c>
      <c r="AB732" s="46">
        <f t="shared" si="300"/>
        <v>-2.8911217472282758E-5</v>
      </c>
      <c r="AC732" s="51">
        <f>IF(R$58&gt;=AA$58,B$10,IF(K732&lt;K731,(Z732-D$10)*(1+1.25*(D$10-Z732)/MAX(Z$58:Z732)*B$10)+D$10,B$10))</f>
        <v>1.3370827491589099</v>
      </c>
      <c r="AD732" s="36">
        <f t="shared" si="301"/>
        <v>1.0016326248713923</v>
      </c>
      <c r="AE732" s="50">
        <f t="shared" si="302"/>
        <v>-1.968E-2</v>
      </c>
      <c r="AF732" s="46">
        <f t="shared" si="303"/>
        <v>1.5321636327937957</v>
      </c>
      <c r="AG732" s="50">
        <f t="shared" si="304"/>
        <v>1035.601776807961</v>
      </c>
      <c r="AH732" s="6">
        <f t="shared" si="305"/>
        <v>-1.9777847833284484E-2</v>
      </c>
    </row>
    <row r="733" spans="1:34">
      <c r="A733" s="6">
        <f>IF(J732/A732&lt;=0.99*$B$10,IF(A732&gt;A731,IF(D$5&gt;0,$A732+($D$7-$D$3)/401,IF(J732/A732&gt;1.01*D$10,A732-($D$7-$D$3)/401,A732)),IF(D$5&lt;0,$A732+($D$7-$D$3)/401,IF(J732/A732&gt;1.01*D$10,A732-($D$7-$D$3)/401,A732))),IF(K732&gt;$B$6,IF(B$10&gt;D$10,IF(J732/A732&gt;1.01*D$10,A732-($D$7-$D$3)/401,A732),A732),IF(MAX(J$58:J732)&lt;0.99*$B$10*(A732^$K$49*(K732-A732))^(1/(1+$K$49))*($K$49^(1/(1+$K$49))),$A732+($D$7-$D$3)/401,IF(J732/A732&gt;1.01*$D$10,$A732-($D$7-$D$3)/401,A732))))</f>
        <v>645.20059226932028</v>
      </c>
      <c r="B733" s="6">
        <f t="shared" si="290"/>
        <v>1035.601776807961</v>
      </c>
      <c r="C733" s="6">
        <f t="shared" si="306"/>
        <v>0.53348924095483119</v>
      </c>
      <c r="D733" s="6">
        <f t="shared" si="307"/>
        <v>14025.409761615994</v>
      </c>
      <c r="E733" s="33">
        <f t="shared" si="291"/>
        <v>1.758749993405254E-2</v>
      </c>
      <c r="F733" s="6">
        <f t="shared" si="292"/>
        <v>98182.698823592204</v>
      </c>
      <c r="G733" s="6">
        <f t="shared" si="293"/>
        <v>5696313.3273066841</v>
      </c>
      <c r="H733" s="33">
        <f t="shared" si="308"/>
        <v>3.9963850756428261E-3</v>
      </c>
      <c r="I733" s="33">
        <f t="shared" si="309"/>
        <v>1.0124593896033973E-3</v>
      </c>
      <c r="J733" s="6">
        <f t="shared" si="310"/>
        <v>795.5561736290548</v>
      </c>
      <c r="K733" s="38">
        <f>IF(J733&lt;$B$10*(A732^$K$49*(MAX(K$58:K732)-A732))^(1/(1+$K$49))*($K$49^(1/(1+$K$49))),IF(J733/A733&gt;D$10,IF(MAX(J$58:J732)&lt;0.99*$B$10*(A732^$K$49*(K732-A732))^(1/(1+$K$49))*($K$49^(1/(1+$K$49))),MAX(K$58:K732),((J733/$B$10)^(1+$K$49)/(A733^($K$49)*$K$49))+A733),MAX(K$58:K732)),((J733/$B$10)^(1+$K$49)/(A733^($K$49)*$K$49))+A733)</f>
        <v>1193.8947953014972</v>
      </c>
      <c r="L733" s="33">
        <f>IF(K733&lt;K732,AE732*(MAX(Z$58:Z732)-J732/A732)/(J732/A732/D$10-1)/(1+1*(MAX(Z$58:Z732)-J732/A732)/(J732/A732/D$10-1))+B$3-B$4,AE732*(J733/A733/B$10)/(C$27+J733/A733/B$10))</f>
        <v>-2.6218010452774827E-3</v>
      </c>
      <c r="M733" s="45">
        <f t="shared" si="311"/>
        <v>-3.9062739800674519E-2</v>
      </c>
      <c r="N733" s="46">
        <f t="shared" si="312"/>
        <v>1.4364396421375101E-2</v>
      </c>
      <c r="O733" s="37"/>
      <c r="P733" s="37">
        <f t="shared" si="313"/>
        <v>4.5946710833199402E-3</v>
      </c>
      <c r="Q733" s="47">
        <f t="shared" si="294"/>
        <v>-2.4698343379299416E-2</v>
      </c>
      <c r="R733" s="6">
        <f t="shared" si="314"/>
        <v>1.6457522838652072</v>
      </c>
      <c r="S733" s="6">
        <f t="shared" si="295"/>
        <v>1.6288743136493848</v>
      </c>
      <c r="T733" s="6">
        <f t="shared" si="315"/>
        <v>-1.9777847833284484E-2</v>
      </c>
      <c r="U733" s="48">
        <f t="shared" si="316"/>
        <v>1.5623725422641732</v>
      </c>
      <c r="V733" s="6">
        <f t="shared" si="317"/>
        <v>1.5387562487382238</v>
      </c>
      <c r="W733" s="6">
        <f t="shared" si="318"/>
        <v>1.5321636327937957</v>
      </c>
      <c r="X733" s="30">
        <f t="shared" si="296"/>
        <v>1035.601776807961</v>
      </c>
      <c r="Y733">
        <f t="shared" si="297"/>
        <v>795.5561736290548</v>
      </c>
      <c r="Z733" s="49">
        <f t="shared" si="298"/>
        <v>1.2330369549583007</v>
      </c>
      <c r="AA733" s="46">
        <f t="shared" si="299"/>
        <v>1.6457811950826795</v>
      </c>
      <c r="AB733" s="46">
        <f t="shared" si="300"/>
        <v>-2.8911217472282758E-5</v>
      </c>
      <c r="AC733" s="51">
        <f>IF(R$58&gt;=AA$58,B$10,IF(K733&lt;K732,(Z733-D$10)*(1+1.25*(D$10-Z733)/MAX(Z$58:Z733)*B$10)+D$10,B$10))</f>
        <v>1.3370827491589099</v>
      </c>
      <c r="AD733" s="36">
        <f t="shared" si="301"/>
        <v>1.0016326248713923</v>
      </c>
      <c r="AE733" s="50">
        <f t="shared" si="302"/>
        <v>-1.968E-2</v>
      </c>
      <c r="AF733" s="46">
        <f t="shared" si="303"/>
        <v>1.5321636327937957</v>
      </c>
      <c r="AG733" s="50">
        <f t="shared" si="304"/>
        <v>1035.601776807961</v>
      </c>
      <c r="AH733" s="6">
        <f t="shared" si="305"/>
        <v>-1.9777847833284484E-2</v>
      </c>
    </row>
    <row r="734" spans="1:34">
      <c r="A734" s="6">
        <f>IF(J733/A733&lt;=0.99*$B$10,IF(A733&gt;A732,IF(D$5&gt;0,$A733+($D$7-$D$3)/401,IF(J733/A733&gt;1.01*D$10,A733-($D$7-$D$3)/401,A733)),IF(D$5&lt;0,$A733+($D$7-$D$3)/401,IF(J733/A733&gt;1.01*D$10,A733-($D$7-$D$3)/401,A733))),IF(K733&gt;$B$6,IF(B$10&gt;D$10,IF(J733/A733&gt;1.01*D$10,A733-($D$7-$D$3)/401,A733),A733),IF(MAX(J$58:J733)&lt;0.99*$B$10*(A733^$K$49*(K733-A733))^(1/(1+$K$49))*($K$49^(1/(1+$K$49))),$A733+($D$7-$D$3)/401,IF(J733/A733&gt;1.01*$D$10,$A733-($D$7-$D$3)/401,A733))))</f>
        <v>645.20059226932028</v>
      </c>
      <c r="B734" s="6">
        <f t="shared" si="290"/>
        <v>1035.601776807961</v>
      </c>
      <c r="C734" s="6">
        <f t="shared" si="306"/>
        <v>0.53348924095483119</v>
      </c>
      <c r="D734" s="6">
        <f t="shared" si="307"/>
        <v>14025.409761615994</v>
      </c>
      <c r="E734" s="33">
        <f t="shared" si="291"/>
        <v>1.758749993405254E-2</v>
      </c>
      <c r="F734" s="6">
        <f t="shared" si="292"/>
        <v>98182.698823592204</v>
      </c>
      <c r="G734" s="6">
        <f t="shared" si="293"/>
        <v>5696313.3273066841</v>
      </c>
      <c r="H734" s="33">
        <f t="shared" si="308"/>
        <v>3.9963850756428261E-3</v>
      </c>
      <c r="I734" s="33">
        <f t="shared" si="309"/>
        <v>1.0124593896033973E-3</v>
      </c>
      <c r="J734" s="6">
        <f t="shared" si="310"/>
        <v>795.5561736290548</v>
      </c>
      <c r="K734" s="38">
        <f>IF(J734&lt;$B$10*(A733^$K$49*(MAX(K$58:K733)-A733))^(1/(1+$K$49))*($K$49^(1/(1+$K$49))),IF(J734/A734&gt;D$10,IF(MAX(J$58:J733)&lt;0.99*$B$10*(A733^$K$49*(K733-A733))^(1/(1+$K$49))*($K$49^(1/(1+$K$49))),MAX(K$58:K733),((J734/$B$10)^(1+$K$49)/(A734^($K$49)*$K$49))+A734),MAX(K$58:K733)),((J734/$B$10)^(1+$K$49)/(A734^($K$49)*$K$49))+A734)</f>
        <v>1193.8947953014972</v>
      </c>
      <c r="L734" s="33">
        <f>IF(K734&lt;K733,AE733*(MAX(Z$58:Z733)-J733/A733)/(J733/A733/D$10-1)/(1+1*(MAX(Z$58:Z733)-J733/A733)/(J733/A733/D$10-1))+B$3-B$4,AE733*(J734/A734/B$10)/(C$27+J734/A734/B$10))</f>
        <v>-2.6218010452774827E-3</v>
      </c>
      <c r="M734" s="45">
        <f t="shared" si="311"/>
        <v>-3.9062739800674519E-2</v>
      </c>
      <c r="N734" s="46">
        <f t="shared" si="312"/>
        <v>1.4364396421375101E-2</v>
      </c>
      <c r="O734" s="37"/>
      <c r="P734" s="37">
        <f t="shared" si="313"/>
        <v>4.5946710833199402E-3</v>
      </c>
      <c r="Q734" s="47">
        <f t="shared" si="294"/>
        <v>-2.4698343379299416E-2</v>
      </c>
      <c r="R734" s="6">
        <f t="shared" si="314"/>
        <v>1.6457522838652072</v>
      </c>
      <c r="S734" s="6">
        <f t="shared" si="295"/>
        <v>1.6288743136493848</v>
      </c>
      <c r="T734" s="6">
        <f t="shared" si="315"/>
        <v>-1.9777847833284484E-2</v>
      </c>
      <c r="U734" s="48">
        <f t="shared" si="316"/>
        <v>1.5623725422641732</v>
      </c>
      <c r="V734" s="6">
        <f t="shared" si="317"/>
        <v>1.5387562487382238</v>
      </c>
      <c r="W734" s="6">
        <f t="shared" si="318"/>
        <v>1.5321636327937957</v>
      </c>
      <c r="X734" s="30">
        <f t="shared" si="296"/>
        <v>1035.601776807961</v>
      </c>
      <c r="Y734">
        <f t="shared" si="297"/>
        <v>795.5561736290548</v>
      </c>
      <c r="Z734" s="49">
        <f t="shared" si="298"/>
        <v>1.2330369549583007</v>
      </c>
      <c r="AA734" s="46">
        <f t="shared" si="299"/>
        <v>1.6457811950826795</v>
      </c>
      <c r="AB734" s="46">
        <f t="shared" si="300"/>
        <v>-2.8911217472282758E-5</v>
      </c>
      <c r="AC734" s="51">
        <f>IF(R$58&gt;=AA$58,B$10,IF(K734&lt;K733,(Z734-D$10)*(1+1.25*(D$10-Z734)/MAX(Z$58:Z734)*B$10)+D$10,B$10))</f>
        <v>1.3370827491589099</v>
      </c>
      <c r="AD734" s="36">
        <f t="shared" si="301"/>
        <v>1.0016326248713923</v>
      </c>
      <c r="AE734" s="50">
        <f t="shared" si="302"/>
        <v>-1.968E-2</v>
      </c>
      <c r="AF734" s="46">
        <f t="shared" si="303"/>
        <v>1.5321636327937957</v>
      </c>
      <c r="AG734" s="50">
        <f t="shared" si="304"/>
        <v>1035.601776807961</v>
      </c>
      <c r="AH734" s="6">
        <f t="shared" si="305"/>
        <v>-1.9777847833284484E-2</v>
      </c>
    </row>
    <row r="735" spans="1:34">
      <c r="A735" s="6">
        <f>IF(J734/A734&lt;=0.99*$B$10,IF(A734&gt;A733,IF(D$5&gt;0,$A734+($D$7-$D$3)/401,IF(J734/A734&gt;1.01*D$10,A734-($D$7-$D$3)/401,A734)),IF(D$5&lt;0,$A734+($D$7-$D$3)/401,IF(J734/A734&gt;1.01*D$10,A734-($D$7-$D$3)/401,A734))),IF(K734&gt;$B$6,IF(B$10&gt;D$10,IF(J734/A734&gt;1.01*D$10,A734-($D$7-$D$3)/401,A734),A734),IF(MAX(J$58:J734)&lt;0.99*$B$10*(A734^$K$49*(K734-A734))^(1/(1+$K$49))*($K$49^(1/(1+$K$49))),$A734+($D$7-$D$3)/401,IF(J734/A734&gt;1.01*$D$10,$A734-($D$7-$D$3)/401,A734))))</f>
        <v>645.20059226932028</v>
      </c>
      <c r="B735" s="6">
        <f t="shared" si="290"/>
        <v>1035.601776807961</v>
      </c>
      <c r="C735" s="6">
        <f t="shared" si="306"/>
        <v>0.53348924095483119</v>
      </c>
      <c r="D735" s="6">
        <f t="shared" si="307"/>
        <v>14025.409761615994</v>
      </c>
      <c r="E735" s="33">
        <f t="shared" si="291"/>
        <v>1.758749993405254E-2</v>
      </c>
      <c r="F735" s="6">
        <f t="shared" si="292"/>
        <v>98182.698823592204</v>
      </c>
      <c r="G735" s="6">
        <f t="shared" si="293"/>
        <v>5696313.3273066841</v>
      </c>
      <c r="H735" s="33">
        <f t="shared" si="308"/>
        <v>3.9963850756428261E-3</v>
      </c>
      <c r="I735" s="33">
        <f t="shared" si="309"/>
        <v>1.0124593896033973E-3</v>
      </c>
      <c r="J735" s="6">
        <f t="shared" si="310"/>
        <v>795.5561736290548</v>
      </c>
      <c r="K735" s="38">
        <f>IF(J735&lt;$B$10*(A734^$K$49*(MAX(K$58:K734)-A734))^(1/(1+$K$49))*($K$49^(1/(1+$K$49))),IF(J735/A735&gt;D$10,IF(MAX(J$58:J734)&lt;0.99*$B$10*(A734^$K$49*(K734-A734))^(1/(1+$K$49))*($K$49^(1/(1+$K$49))),MAX(K$58:K734),((J735/$B$10)^(1+$K$49)/(A735^($K$49)*$K$49))+A735),MAX(K$58:K734)),((J735/$B$10)^(1+$K$49)/(A735^($K$49)*$K$49))+A735)</f>
        <v>1193.8947953014972</v>
      </c>
      <c r="L735" s="33">
        <f>IF(K735&lt;K734,AE734*(MAX(Z$58:Z734)-J734/A734)/(J734/A734/D$10-1)/(1+1*(MAX(Z$58:Z734)-J734/A734)/(J734/A734/D$10-1))+B$3-B$4,AE734*(J735/A735/B$10)/(C$27+J735/A735/B$10))</f>
        <v>-2.6218010452774827E-3</v>
      </c>
      <c r="M735" s="45">
        <f t="shared" si="311"/>
        <v>-3.9062739800674519E-2</v>
      </c>
      <c r="N735" s="46">
        <f t="shared" si="312"/>
        <v>1.4364396421375101E-2</v>
      </c>
      <c r="O735" s="37"/>
      <c r="P735" s="37">
        <f t="shared" si="313"/>
        <v>4.5946710833199402E-3</v>
      </c>
      <c r="Q735" s="47">
        <f t="shared" si="294"/>
        <v>-2.4698343379299416E-2</v>
      </c>
      <c r="R735" s="6">
        <f t="shared" si="314"/>
        <v>1.6457522838652072</v>
      </c>
      <c r="S735" s="6">
        <f t="shared" si="295"/>
        <v>1.6288743136493848</v>
      </c>
      <c r="T735" s="6">
        <f t="shared" si="315"/>
        <v>-1.9777847833284484E-2</v>
      </c>
      <c r="U735" s="48">
        <f t="shared" si="316"/>
        <v>1.5623725422641732</v>
      </c>
      <c r="V735" s="6">
        <f t="shared" si="317"/>
        <v>1.5387562487382238</v>
      </c>
      <c r="W735" s="6">
        <f t="shared" si="318"/>
        <v>1.5321636327937957</v>
      </c>
      <c r="X735" s="30">
        <f t="shared" si="296"/>
        <v>1035.601776807961</v>
      </c>
      <c r="Y735">
        <f t="shared" si="297"/>
        <v>795.5561736290548</v>
      </c>
      <c r="Z735" s="49">
        <f t="shared" si="298"/>
        <v>1.2330369549583007</v>
      </c>
      <c r="AA735" s="46">
        <f t="shared" si="299"/>
        <v>1.6457811950826795</v>
      </c>
      <c r="AB735" s="46">
        <f t="shared" si="300"/>
        <v>-2.8911217472282758E-5</v>
      </c>
      <c r="AC735" s="51">
        <f>IF(R$58&gt;=AA$58,B$10,IF(K735&lt;K734,(Z735-D$10)*(1+1.25*(D$10-Z735)/MAX(Z$58:Z735)*B$10)+D$10,B$10))</f>
        <v>1.3370827491589099</v>
      </c>
      <c r="AD735" s="36">
        <f t="shared" si="301"/>
        <v>1.0016326248713923</v>
      </c>
      <c r="AE735" s="50">
        <f t="shared" si="302"/>
        <v>-1.968E-2</v>
      </c>
      <c r="AF735" s="46">
        <f t="shared" si="303"/>
        <v>1.5321636327937957</v>
      </c>
      <c r="AG735" s="50">
        <f t="shared" si="304"/>
        <v>1035.601776807961</v>
      </c>
      <c r="AH735" s="6">
        <f t="shared" si="305"/>
        <v>-1.9777847833284484E-2</v>
      </c>
    </row>
    <row r="736" spans="1:34">
      <c r="A736" s="6">
        <f>IF(J735/A735&lt;=0.99*$B$10,IF(A735&gt;A734,IF(D$5&gt;0,$A735+($D$7-$D$3)/401,IF(J735/A735&gt;1.01*D$10,A735-($D$7-$D$3)/401,A735)),IF(D$5&lt;0,$A735+($D$7-$D$3)/401,IF(J735/A735&gt;1.01*D$10,A735-($D$7-$D$3)/401,A735))),IF(K735&gt;$B$6,IF(B$10&gt;D$10,IF(J735/A735&gt;1.01*D$10,A735-($D$7-$D$3)/401,A735),A735),IF(MAX(J$58:J735)&lt;0.99*$B$10*(A735^$K$49*(K735-A735))^(1/(1+$K$49))*($K$49^(1/(1+$K$49))),$A735+($D$7-$D$3)/401,IF(J735/A735&gt;1.01*$D$10,$A735-($D$7-$D$3)/401,A735))))</f>
        <v>645.20059226932028</v>
      </c>
      <c r="B736" s="6">
        <f t="shared" si="290"/>
        <v>1035.601776807961</v>
      </c>
      <c r="C736" s="6">
        <f t="shared" si="306"/>
        <v>0.53348924095483119</v>
      </c>
      <c r="D736" s="6">
        <f t="shared" si="307"/>
        <v>14025.409761615994</v>
      </c>
      <c r="E736" s="33">
        <f t="shared" si="291"/>
        <v>1.758749993405254E-2</v>
      </c>
      <c r="F736" s="6">
        <f t="shared" si="292"/>
        <v>98182.698823592204</v>
      </c>
      <c r="G736" s="6">
        <f t="shared" si="293"/>
        <v>5696313.3273066841</v>
      </c>
      <c r="H736" s="33">
        <f t="shared" si="308"/>
        <v>3.9963850756428261E-3</v>
      </c>
      <c r="I736" s="33">
        <f t="shared" si="309"/>
        <v>1.0124593896033973E-3</v>
      </c>
      <c r="J736" s="6">
        <f t="shared" si="310"/>
        <v>795.5561736290548</v>
      </c>
      <c r="K736" s="38">
        <f>IF(J736&lt;$B$10*(A735^$K$49*(MAX(K$58:K735)-A735))^(1/(1+$K$49))*($K$49^(1/(1+$K$49))),IF(J736/A736&gt;D$10,IF(MAX(J$58:J735)&lt;0.99*$B$10*(A735^$K$49*(K735-A735))^(1/(1+$K$49))*($K$49^(1/(1+$K$49))),MAX(K$58:K735),((J736/$B$10)^(1+$K$49)/(A736^($K$49)*$K$49))+A736),MAX(K$58:K735)),((J736/$B$10)^(1+$K$49)/(A736^($K$49)*$K$49))+A736)</f>
        <v>1193.8947953014972</v>
      </c>
      <c r="L736" s="33">
        <f>IF(K736&lt;K735,AE735*(MAX(Z$58:Z735)-J735/A735)/(J735/A735/D$10-1)/(1+1*(MAX(Z$58:Z735)-J735/A735)/(J735/A735/D$10-1))+B$3-B$4,AE735*(J736/A736/B$10)/(C$27+J736/A736/B$10))</f>
        <v>-2.6218010452774827E-3</v>
      </c>
      <c r="M736" s="45">
        <f t="shared" si="311"/>
        <v>-3.9062739800674519E-2</v>
      </c>
      <c r="N736" s="46">
        <f t="shared" si="312"/>
        <v>1.4364396421375101E-2</v>
      </c>
      <c r="O736" s="37"/>
      <c r="P736" s="37">
        <f t="shared" si="313"/>
        <v>4.5946710833199402E-3</v>
      </c>
      <c r="Q736" s="47">
        <f t="shared" si="294"/>
        <v>-2.4698343379299416E-2</v>
      </c>
      <c r="R736" s="6">
        <f t="shared" si="314"/>
        <v>1.6457522838652072</v>
      </c>
      <c r="S736" s="6">
        <f t="shared" si="295"/>
        <v>1.6288743136493848</v>
      </c>
      <c r="T736" s="6">
        <f t="shared" si="315"/>
        <v>-1.9777847833284484E-2</v>
      </c>
      <c r="U736" s="48">
        <f t="shared" si="316"/>
        <v>1.5623725422641732</v>
      </c>
      <c r="V736" s="6">
        <f t="shared" si="317"/>
        <v>1.5387562487382238</v>
      </c>
      <c r="W736" s="6">
        <f t="shared" si="318"/>
        <v>1.5321636327937957</v>
      </c>
      <c r="X736" s="30">
        <f t="shared" si="296"/>
        <v>1035.601776807961</v>
      </c>
      <c r="Y736">
        <f t="shared" si="297"/>
        <v>795.5561736290548</v>
      </c>
      <c r="Z736" s="49">
        <f t="shared" si="298"/>
        <v>1.2330369549583007</v>
      </c>
      <c r="AA736" s="46">
        <f t="shared" si="299"/>
        <v>1.6457811950826795</v>
      </c>
      <c r="AB736" s="46">
        <f t="shared" si="300"/>
        <v>-2.8911217472282758E-5</v>
      </c>
      <c r="AC736" s="51">
        <f>IF(R$58&gt;=AA$58,B$10,IF(K736&lt;K735,(Z736-D$10)*(1+1.25*(D$10-Z736)/MAX(Z$58:Z736)*B$10)+D$10,B$10))</f>
        <v>1.3370827491589099</v>
      </c>
      <c r="AD736" s="36">
        <f t="shared" si="301"/>
        <v>1.0016326248713923</v>
      </c>
      <c r="AE736" s="50">
        <f t="shared" si="302"/>
        <v>-1.968E-2</v>
      </c>
      <c r="AF736" s="46">
        <f t="shared" si="303"/>
        <v>1.5321636327937957</v>
      </c>
      <c r="AG736" s="50">
        <f t="shared" si="304"/>
        <v>1035.601776807961</v>
      </c>
      <c r="AH736" s="6">
        <f t="shared" si="305"/>
        <v>-1.9777847833284484E-2</v>
      </c>
    </row>
    <row r="737" spans="1:34">
      <c r="A737" s="6">
        <f>IF(J736/A736&lt;=0.99*$B$10,IF(A736&gt;A735,IF(D$5&gt;0,$A736+($D$7-$D$3)/401,IF(J736/A736&gt;1.01*D$10,A736-($D$7-$D$3)/401,A736)),IF(D$5&lt;0,$A736+($D$7-$D$3)/401,IF(J736/A736&gt;1.01*D$10,A736-($D$7-$D$3)/401,A736))),IF(K736&gt;$B$6,IF(B$10&gt;D$10,IF(J736/A736&gt;1.01*D$10,A736-($D$7-$D$3)/401,A736),A736),IF(MAX(J$58:J736)&lt;0.99*$B$10*(A736^$K$49*(K736-A736))^(1/(1+$K$49))*($K$49^(1/(1+$K$49))),$A736+($D$7-$D$3)/401,IF(J736/A736&gt;1.01*$D$10,$A736-($D$7-$D$3)/401,A736))))</f>
        <v>645.20059226932028</v>
      </c>
      <c r="B737" s="6">
        <f t="shared" si="290"/>
        <v>1035.601776807961</v>
      </c>
      <c r="C737" s="6">
        <f t="shared" si="306"/>
        <v>0.53348924095483119</v>
      </c>
      <c r="D737" s="6">
        <f t="shared" si="307"/>
        <v>14025.409761615994</v>
      </c>
      <c r="E737" s="33">
        <f t="shared" si="291"/>
        <v>1.758749993405254E-2</v>
      </c>
      <c r="F737" s="6">
        <f t="shared" si="292"/>
        <v>98182.698823592204</v>
      </c>
      <c r="G737" s="6">
        <f t="shared" si="293"/>
        <v>5696313.3273066841</v>
      </c>
      <c r="H737" s="33">
        <f t="shared" si="308"/>
        <v>3.9963850756428261E-3</v>
      </c>
      <c r="I737" s="33">
        <f t="shared" si="309"/>
        <v>1.0124593896033973E-3</v>
      </c>
      <c r="J737" s="6">
        <f t="shared" si="310"/>
        <v>795.5561736290548</v>
      </c>
      <c r="K737" s="38">
        <f>IF(J737&lt;$B$10*(A736^$K$49*(MAX(K$58:K736)-A736))^(1/(1+$K$49))*($K$49^(1/(1+$K$49))),IF(J737/A737&gt;D$10,IF(MAX(J$58:J736)&lt;0.99*$B$10*(A736^$K$49*(K736-A736))^(1/(1+$K$49))*($K$49^(1/(1+$K$49))),MAX(K$58:K736),((J737/$B$10)^(1+$K$49)/(A737^($K$49)*$K$49))+A737),MAX(K$58:K736)),((J737/$B$10)^(1+$K$49)/(A737^($K$49)*$K$49))+A737)</f>
        <v>1193.8947953014972</v>
      </c>
      <c r="L737" s="33">
        <f>IF(K737&lt;K736,AE736*(MAX(Z$58:Z736)-J736/A736)/(J736/A736/D$10-1)/(1+1*(MAX(Z$58:Z736)-J736/A736)/(J736/A736/D$10-1))+B$3-B$4,AE736*(J737/A737/B$10)/(C$27+J737/A737/B$10))</f>
        <v>-2.6218010452774827E-3</v>
      </c>
      <c r="M737" s="45">
        <f t="shared" si="311"/>
        <v>-3.9062739800674519E-2</v>
      </c>
      <c r="N737" s="46">
        <f t="shared" si="312"/>
        <v>1.4364396421375101E-2</v>
      </c>
      <c r="O737" s="37"/>
      <c r="P737" s="37">
        <f t="shared" si="313"/>
        <v>4.5946710833199402E-3</v>
      </c>
      <c r="Q737" s="47">
        <f t="shared" si="294"/>
        <v>-2.4698343379299416E-2</v>
      </c>
      <c r="R737" s="6">
        <f t="shared" si="314"/>
        <v>1.6457522838652072</v>
      </c>
      <c r="S737" s="6">
        <f t="shared" si="295"/>
        <v>1.6288743136493848</v>
      </c>
      <c r="T737" s="6">
        <f t="shared" si="315"/>
        <v>-1.9777847833284484E-2</v>
      </c>
      <c r="U737" s="48">
        <f t="shared" si="316"/>
        <v>1.5623725422641732</v>
      </c>
      <c r="V737" s="6">
        <f t="shared" si="317"/>
        <v>1.5387562487382238</v>
      </c>
      <c r="W737" s="6">
        <f t="shared" si="318"/>
        <v>1.5321636327937957</v>
      </c>
      <c r="X737" s="30">
        <f t="shared" si="296"/>
        <v>1035.601776807961</v>
      </c>
      <c r="Y737">
        <f t="shared" si="297"/>
        <v>795.5561736290548</v>
      </c>
      <c r="Z737" s="49">
        <f t="shared" si="298"/>
        <v>1.2330369549583007</v>
      </c>
      <c r="AA737" s="46">
        <f t="shared" si="299"/>
        <v>1.6457811950826795</v>
      </c>
      <c r="AB737" s="46">
        <f t="shared" si="300"/>
        <v>-2.8911217472282758E-5</v>
      </c>
      <c r="AC737" s="51">
        <f>IF(R$58&gt;=AA$58,B$10,IF(K737&lt;K736,(Z737-D$10)*(1+1.25*(D$10-Z737)/MAX(Z$58:Z737)*B$10)+D$10,B$10))</f>
        <v>1.3370827491589099</v>
      </c>
      <c r="AD737" s="36">
        <f t="shared" si="301"/>
        <v>1.0016326248713923</v>
      </c>
      <c r="AE737" s="50">
        <f t="shared" si="302"/>
        <v>-1.968E-2</v>
      </c>
      <c r="AF737" s="46">
        <f t="shared" si="303"/>
        <v>1.5321636327937957</v>
      </c>
      <c r="AG737" s="50">
        <f t="shared" si="304"/>
        <v>1035.601776807961</v>
      </c>
      <c r="AH737" s="6">
        <f t="shared" si="305"/>
        <v>-1.9777847833284484E-2</v>
      </c>
    </row>
    <row r="738" spans="1:34">
      <c r="A738" s="6">
        <f>IF(J737/A737&lt;=0.99*$B$10,IF(A737&gt;A736,IF(D$5&gt;0,$A737+($D$7-$D$3)/401,IF(J737/A737&gt;1.01*D$10,A737-($D$7-$D$3)/401,A737)),IF(D$5&lt;0,$A737+($D$7-$D$3)/401,IF(J737/A737&gt;1.01*D$10,A737-($D$7-$D$3)/401,A737))),IF(K737&gt;$B$6,IF(B$10&gt;D$10,IF(J737/A737&gt;1.01*D$10,A737-($D$7-$D$3)/401,A737),A737),IF(MAX(J$58:J737)&lt;0.99*$B$10*(A737^$K$49*(K737-A737))^(1/(1+$K$49))*($K$49^(1/(1+$K$49))),$A737+($D$7-$D$3)/401,IF(J737/A737&gt;1.01*$D$10,$A737-($D$7-$D$3)/401,A737))))</f>
        <v>645.20059226932028</v>
      </c>
      <c r="B738" s="6">
        <f t="shared" si="290"/>
        <v>1035.601776807961</v>
      </c>
      <c r="C738" s="6">
        <f t="shared" si="306"/>
        <v>0.53348924095483119</v>
      </c>
      <c r="D738" s="6">
        <f t="shared" si="307"/>
        <v>14025.409761615994</v>
      </c>
      <c r="E738" s="33">
        <f t="shared" si="291"/>
        <v>1.758749993405254E-2</v>
      </c>
      <c r="F738" s="6">
        <f t="shared" si="292"/>
        <v>98182.698823592204</v>
      </c>
      <c r="G738" s="6">
        <f t="shared" si="293"/>
        <v>5696313.3273066841</v>
      </c>
      <c r="H738" s="33">
        <f t="shared" si="308"/>
        <v>3.9963850756428261E-3</v>
      </c>
      <c r="I738" s="33">
        <f t="shared" si="309"/>
        <v>1.0124593896033973E-3</v>
      </c>
      <c r="J738" s="6">
        <f t="shared" si="310"/>
        <v>795.5561736290548</v>
      </c>
      <c r="K738" s="38">
        <f>IF(J738&lt;$B$10*(A737^$K$49*(MAX(K$58:K737)-A737))^(1/(1+$K$49))*($K$49^(1/(1+$K$49))),IF(J738/A738&gt;D$10,IF(MAX(J$58:J737)&lt;0.99*$B$10*(A737^$K$49*(K737-A737))^(1/(1+$K$49))*($K$49^(1/(1+$K$49))),MAX(K$58:K737),((J738/$B$10)^(1+$K$49)/(A738^($K$49)*$K$49))+A738),MAX(K$58:K737)),((J738/$B$10)^(1+$K$49)/(A738^($K$49)*$K$49))+A738)</f>
        <v>1193.8947953014972</v>
      </c>
      <c r="L738" s="33">
        <f>IF(K738&lt;K737,AE737*(MAX(Z$58:Z737)-J737/A737)/(J737/A737/D$10-1)/(1+1*(MAX(Z$58:Z737)-J737/A737)/(J737/A737/D$10-1))+B$3-B$4,AE737*(J738/A738/B$10)/(C$27+J738/A738/B$10))</f>
        <v>-2.6218010452774827E-3</v>
      </c>
      <c r="M738" s="45">
        <f t="shared" si="311"/>
        <v>-3.9062739800674519E-2</v>
      </c>
      <c r="N738" s="46">
        <f t="shared" si="312"/>
        <v>1.4364396421375101E-2</v>
      </c>
      <c r="O738" s="37"/>
      <c r="P738" s="37">
        <f t="shared" si="313"/>
        <v>4.5946710833199402E-3</v>
      </c>
      <c r="Q738" s="47">
        <f t="shared" si="294"/>
        <v>-2.4698343379299416E-2</v>
      </c>
      <c r="R738" s="6">
        <f t="shared" si="314"/>
        <v>1.6457522838652072</v>
      </c>
      <c r="S738" s="6">
        <f t="shared" si="295"/>
        <v>1.6288743136493848</v>
      </c>
      <c r="T738" s="6">
        <f t="shared" si="315"/>
        <v>-1.9777847833284484E-2</v>
      </c>
      <c r="U738" s="48">
        <f t="shared" si="316"/>
        <v>1.5623725422641732</v>
      </c>
      <c r="V738" s="6">
        <f t="shared" si="317"/>
        <v>1.5387562487382238</v>
      </c>
      <c r="W738" s="6">
        <f t="shared" si="318"/>
        <v>1.5321636327937957</v>
      </c>
      <c r="X738" s="30">
        <f t="shared" si="296"/>
        <v>1035.601776807961</v>
      </c>
      <c r="Y738">
        <f t="shared" si="297"/>
        <v>795.5561736290548</v>
      </c>
      <c r="Z738" s="49">
        <f t="shared" si="298"/>
        <v>1.2330369549583007</v>
      </c>
      <c r="AA738" s="46">
        <f t="shared" si="299"/>
        <v>1.6457811950826795</v>
      </c>
      <c r="AB738" s="46">
        <f t="shared" si="300"/>
        <v>-2.8911217472282758E-5</v>
      </c>
      <c r="AC738" s="51">
        <f>IF(R$58&gt;=AA$58,B$10,IF(K738&lt;K737,(Z738-D$10)*(1+1.25*(D$10-Z738)/MAX(Z$58:Z738)*B$10)+D$10,B$10))</f>
        <v>1.3370827491589099</v>
      </c>
      <c r="AD738" s="36">
        <f t="shared" si="301"/>
        <v>1.0016326248713923</v>
      </c>
      <c r="AE738" s="50">
        <f t="shared" si="302"/>
        <v>-1.968E-2</v>
      </c>
      <c r="AF738" s="46">
        <f t="shared" si="303"/>
        <v>1.5321636327937957</v>
      </c>
      <c r="AG738" s="50">
        <f t="shared" si="304"/>
        <v>1035.601776807961</v>
      </c>
      <c r="AH738" s="6">
        <f t="shared" si="305"/>
        <v>-1.9777847833284484E-2</v>
      </c>
    </row>
    <row r="739" spans="1:34">
      <c r="A739" s="6">
        <f>IF(J738/A738&lt;=0.99*$B$10,IF(A738&gt;A737,IF(D$5&gt;0,$A738+($D$7-$D$3)/401,IF(J738/A738&gt;1.01*D$10,A738-($D$7-$D$3)/401,A738)),IF(D$5&lt;0,$A738+($D$7-$D$3)/401,IF(J738/A738&gt;1.01*D$10,A738-($D$7-$D$3)/401,A738))),IF(K738&gt;$B$6,IF(B$10&gt;D$10,IF(J738/A738&gt;1.01*D$10,A738-($D$7-$D$3)/401,A738),A738),IF(MAX(J$58:J738)&lt;0.99*$B$10*(A738^$K$49*(K738-A738))^(1/(1+$K$49))*($K$49^(1/(1+$K$49))),$A738+($D$7-$D$3)/401,IF(J738/A738&gt;1.01*$D$10,$A738-($D$7-$D$3)/401,A738))))</f>
        <v>645.20059226932028</v>
      </c>
      <c r="B739" s="6">
        <f t="shared" si="290"/>
        <v>1035.601776807961</v>
      </c>
      <c r="C739" s="6">
        <f t="shared" si="306"/>
        <v>0.53348924095483119</v>
      </c>
      <c r="D739" s="6">
        <f t="shared" si="307"/>
        <v>14025.409761615994</v>
      </c>
      <c r="E739" s="33">
        <f t="shared" si="291"/>
        <v>1.758749993405254E-2</v>
      </c>
      <c r="F739" s="6">
        <f t="shared" si="292"/>
        <v>98182.698823592204</v>
      </c>
      <c r="G739" s="6">
        <f t="shared" si="293"/>
        <v>5696313.3273066841</v>
      </c>
      <c r="H739" s="33">
        <f t="shared" si="308"/>
        <v>3.9963850756428261E-3</v>
      </c>
      <c r="I739" s="33">
        <f t="shared" si="309"/>
        <v>1.0124593896033973E-3</v>
      </c>
      <c r="J739" s="6">
        <f t="shared" si="310"/>
        <v>795.5561736290548</v>
      </c>
      <c r="K739" s="38">
        <f>IF(J739&lt;$B$10*(A738^$K$49*(MAX(K$58:K738)-A738))^(1/(1+$K$49))*($K$49^(1/(1+$K$49))),IF(J739/A739&gt;D$10,IF(MAX(J$58:J738)&lt;0.99*$B$10*(A738^$K$49*(K738-A738))^(1/(1+$K$49))*($K$49^(1/(1+$K$49))),MAX(K$58:K738),((J739/$B$10)^(1+$K$49)/(A739^($K$49)*$K$49))+A739),MAX(K$58:K738)),((J739/$B$10)^(1+$K$49)/(A739^($K$49)*$K$49))+A739)</f>
        <v>1193.8947953014972</v>
      </c>
      <c r="L739" s="33">
        <f>IF(K739&lt;K738,AE738*(MAX(Z$58:Z738)-J738/A738)/(J738/A738/D$10-1)/(1+1*(MAX(Z$58:Z738)-J738/A738)/(J738/A738/D$10-1))+B$3-B$4,AE738*(J739/A739/B$10)/(C$27+J739/A739/B$10))</f>
        <v>-2.6218010452774827E-3</v>
      </c>
      <c r="M739" s="45">
        <f t="shared" si="311"/>
        <v>-3.9062739800674519E-2</v>
      </c>
      <c r="N739" s="46">
        <f t="shared" si="312"/>
        <v>1.4364396421375101E-2</v>
      </c>
      <c r="O739" s="37"/>
      <c r="P739" s="37">
        <f t="shared" si="313"/>
        <v>4.5946710833199402E-3</v>
      </c>
      <c r="Q739" s="47">
        <f t="shared" si="294"/>
        <v>-2.4698343379299416E-2</v>
      </c>
      <c r="R739" s="6">
        <f t="shared" si="314"/>
        <v>1.6457522838652072</v>
      </c>
      <c r="S739" s="6">
        <f t="shared" si="295"/>
        <v>1.6288743136493848</v>
      </c>
      <c r="T739" s="6">
        <f t="shared" si="315"/>
        <v>-1.9777847833284484E-2</v>
      </c>
      <c r="U739" s="48">
        <f t="shared" si="316"/>
        <v>1.5623725422641732</v>
      </c>
      <c r="V739" s="6">
        <f t="shared" si="317"/>
        <v>1.5387562487382238</v>
      </c>
      <c r="W739" s="6">
        <f t="shared" si="318"/>
        <v>1.5321636327937957</v>
      </c>
      <c r="X739" s="30">
        <f t="shared" si="296"/>
        <v>1035.601776807961</v>
      </c>
      <c r="Y739">
        <f t="shared" si="297"/>
        <v>795.5561736290548</v>
      </c>
      <c r="Z739" s="49">
        <f t="shared" si="298"/>
        <v>1.2330369549583007</v>
      </c>
      <c r="AA739" s="46">
        <f t="shared" si="299"/>
        <v>1.6457811950826795</v>
      </c>
      <c r="AB739" s="46">
        <f t="shared" si="300"/>
        <v>-2.8911217472282758E-5</v>
      </c>
      <c r="AC739" s="51">
        <f>IF(R$58&gt;=AA$58,B$10,IF(K739&lt;K738,(Z739-D$10)*(1+1.25*(D$10-Z739)/MAX(Z$58:Z739)*B$10)+D$10,B$10))</f>
        <v>1.3370827491589099</v>
      </c>
      <c r="AD739" s="36">
        <f t="shared" si="301"/>
        <v>1.0016326248713923</v>
      </c>
      <c r="AE739" s="50">
        <f t="shared" si="302"/>
        <v>-1.968E-2</v>
      </c>
      <c r="AF739" s="46">
        <f t="shared" si="303"/>
        <v>1.5321636327937957</v>
      </c>
      <c r="AG739" s="50">
        <f t="shared" si="304"/>
        <v>1035.601776807961</v>
      </c>
      <c r="AH739" s="6">
        <f t="shared" si="305"/>
        <v>-1.9777847833284484E-2</v>
      </c>
    </row>
    <row r="740" spans="1:34">
      <c r="A740" s="6">
        <f>IF(J739/A739&lt;=0.99*$B$10,IF(A739&gt;A738,IF(D$5&gt;0,$A739+($D$7-$D$3)/401,IF(J739/A739&gt;1.01*D$10,A739-($D$7-$D$3)/401,A739)),IF(D$5&lt;0,$A739+($D$7-$D$3)/401,IF(J739/A739&gt;1.01*D$10,A739-($D$7-$D$3)/401,A739))),IF(K739&gt;$B$6,IF(B$10&gt;D$10,IF(J739/A739&gt;1.01*D$10,A739-($D$7-$D$3)/401,A739),A739),IF(MAX(J$58:J739)&lt;0.99*$B$10*(A739^$K$49*(K739-A739))^(1/(1+$K$49))*($K$49^(1/(1+$K$49))),$A739+($D$7-$D$3)/401,IF(J739/A739&gt;1.01*$D$10,$A739-($D$7-$D$3)/401,A739))))</f>
        <v>645.20059226932028</v>
      </c>
      <c r="B740" s="6">
        <f t="shared" si="290"/>
        <v>1035.601776807961</v>
      </c>
      <c r="C740" s="6">
        <f t="shared" si="306"/>
        <v>0.53348924095483119</v>
      </c>
      <c r="D740" s="6">
        <f t="shared" si="307"/>
        <v>14025.409761615994</v>
      </c>
      <c r="E740" s="33">
        <f t="shared" si="291"/>
        <v>1.758749993405254E-2</v>
      </c>
      <c r="F740" s="6">
        <f t="shared" si="292"/>
        <v>98182.698823592204</v>
      </c>
      <c r="G740" s="6">
        <f t="shared" si="293"/>
        <v>5696313.3273066841</v>
      </c>
      <c r="H740" s="33">
        <f t="shared" si="308"/>
        <v>3.9963850756428261E-3</v>
      </c>
      <c r="I740" s="33">
        <f t="shared" si="309"/>
        <v>1.0124593896033973E-3</v>
      </c>
      <c r="J740" s="6">
        <f t="shared" si="310"/>
        <v>795.5561736290548</v>
      </c>
      <c r="K740" s="38">
        <f>IF(J740&lt;$B$10*(A739^$K$49*(MAX(K$58:K739)-A739))^(1/(1+$K$49))*($K$49^(1/(1+$K$49))),IF(J740/A740&gt;D$10,IF(MAX(J$58:J739)&lt;0.99*$B$10*(A739^$K$49*(K739-A739))^(1/(1+$K$49))*($K$49^(1/(1+$K$49))),MAX(K$58:K739),((J740/$B$10)^(1+$K$49)/(A740^($K$49)*$K$49))+A740),MAX(K$58:K739)),((J740/$B$10)^(1+$K$49)/(A740^($K$49)*$K$49))+A740)</f>
        <v>1193.8947953014972</v>
      </c>
      <c r="L740" s="33">
        <f>IF(K740&lt;K739,AE739*(MAX(Z$58:Z739)-J739/A739)/(J739/A739/D$10-1)/(1+1*(MAX(Z$58:Z739)-J739/A739)/(J739/A739/D$10-1))+B$3-B$4,AE739*(J740/A740/B$10)/(C$27+J740/A740/B$10))</f>
        <v>-2.6218010452774827E-3</v>
      </c>
      <c r="M740" s="45">
        <f t="shared" si="311"/>
        <v>-3.9062739800674519E-2</v>
      </c>
      <c r="N740" s="46">
        <f t="shared" si="312"/>
        <v>1.4364396421375101E-2</v>
      </c>
      <c r="O740" s="37"/>
      <c r="P740" s="37">
        <f t="shared" si="313"/>
        <v>4.5946710833199402E-3</v>
      </c>
      <c r="Q740" s="47">
        <f t="shared" si="294"/>
        <v>-2.4698343379299416E-2</v>
      </c>
      <c r="R740" s="6">
        <f t="shared" si="314"/>
        <v>1.6457522838652072</v>
      </c>
      <c r="S740" s="6">
        <f t="shared" si="295"/>
        <v>1.6288743136493848</v>
      </c>
      <c r="T740" s="6">
        <f t="shared" si="315"/>
        <v>-1.9777847833284484E-2</v>
      </c>
      <c r="U740" s="48">
        <f t="shared" si="316"/>
        <v>1.5623725422641732</v>
      </c>
      <c r="V740" s="6">
        <f t="shared" si="317"/>
        <v>1.5387562487382238</v>
      </c>
      <c r="W740" s="6">
        <f t="shared" si="318"/>
        <v>1.5321636327937957</v>
      </c>
      <c r="X740" s="30">
        <f t="shared" si="296"/>
        <v>1035.601776807961</v>
      </c>
      <c r="Y740">
        <f t="shared" si="297"/>
        <v>795.5561736290548</v>
      </c>
      <c r="Z740" s="49">
        <f t="shared" si="298"/>
        <v>1.2330369549583007</v>
      </c>
      <c r="AA740" s="46">
        <f t="shared" si="299"/>
        <v>1.6457811950826795</v>
      </c>
      <c r="AB740" s="46">
        <f t="shared" si="300"/>
        <v>-2.8911217472282758E-5</v>
      </c>
      <c r="AC740" s="51">
        <f>IF(R$58&gt;=AA$58,B$10,IF(K740&lt;K739,(Z740-D$10)*(1+1.25*(D$10-Z740)/MAX(Z$58:Z740)*B$10)+D$10,B$10))</f>
        <v>1.3370827491589099</v>
      </c>
      <c r="AD740" s="36">
        <f t="shared" si="301"/>
        <v>1.0016326248713923</v>
      </c>
      <c r="AE740" s="50">
        <f t="shared" si="302"/>
        <v>-1.968E-2</v>
      </c>
      <c r="AF740" s="46">
        <f t="shared" si="303"/>
        <v>1.5321636327937957</v>
      </c>
      <c r="AG740" s="50">
        <f t="shared" si="304"/>
        <v>1035.601776807961</v>
      </c>
      <c r="AH740" s="6">
        <f t="shared" si="305"/>
        <v>-1.9777847833284484E-2</v>
      </c>
    </row>
    <row r="741" spans="1:34">
      <c r="A741" s="6">
        <f>IF(J740/A740&lt;=0.99*$B$10,IF(A740&gt;A739,IF(D$5&gt;0,$A740+($D$7-$D$3)/401,IF(J740/A740&gt;1.01*D$10,A740-($D$7-$D$3)/401,A740)),IF(D$5&lt;0,$A740+($D$7-$D$3)/401,IF(J740/A740&gt;1.01*D$10,A740-($D$7-$D$3)/401,A740))),IF(K740&gt;$B$6,IF(B$10&gt;D$10,IF(J740/A740&gt;1.01*D$10,A740-($D$7-$D$3)/401,A740),A740),IF(MAX(J$58:J740)&lt;0.99*$B$10*(A740^$K$49*(K740-A740))^(1/(1+$K$49))*($K$49^(1/(1+$K$49))),$A740+($D$7-$D$3)/401,IF(J740/A740&gt;1.01*$D$10,$A740-($D$7-$D$3)/401,A740))))</f>
        <v>645.20059226932028</v>
      </c>
      <c r="B741" s="6">
        <f t="shared" si="290"/>
        <v>1035.601776807961</v>
      </c>
      <c r="C741" s="6">
        <f t="shared" si="306"/>
        <v>0.53348924095483119</v>
      </c>
      <c r="D741" s="6">
        <f t="shared" si="307"/>
        <v>14025.409761615994</v>
      </c>
      <c r="E741" s="33">
        <f t="shared" si="291"/>
        <v>1.758749993405254E-2</v>
      </c>
      <c r="F741" s="6">
        <f t="shared" si="292"/>
        <v>98182.698823592204</v>
      </c>
      <c r="G741" s="6">
        <f t="shared" si="293"/>
        <v>5696313.3273066841</v>
      </c>
      <c r="H741" s="33">
        <f t="shared" si="308"/>
        <v>3.9963850756428261E-3</v>
      </c>
      <c r="I741" s="33">
        <f t="shared" si="309"/>
        <v>1.0124593896033973E-3</v>
      </c>
      <c r="J741" s="6">
        <f t="shared" si="310"/>
        <v>795.5561736290548</v>
      </c>
      <c r="K741" s="38">
        <f>IF(J741&lt;$B$10*(A740^$K$49*(MAX(K$58:K740)-A740))^(1/(1+$K$49))*($K$49^(1/(1+$K$49))),IF(J741/A741&gt;D$10,IF(MAX(J$58:J740)&lt;0.99*$B$10*(A740^$K$49*(K740-A740))^(1/(1+$K$49))*($K$49^(1/(1+$K$49))),MAX(K$58:K740),((J741/$B$10)^(1+$K$49)/(A741^($K$49)*$K$49))+A741),MAX(K$58:K740)),((J741/$B$10)^(1+$K$49)/(A741^($K$49)*$K$49))+A741)</f>
        <v>1193.8947953014972</v>
      </c>
      <c r="L741" s="33">
        <f>IF(K741&lt;K740,AE740*(MAX(Z$58:Z740)-J740/A740)/(J740/A740/D$10-1)/(1+1*(MAX(Z$58:Z740)-J740/A740)/(J740/A740/D$10-1))+B$3-B$4,AE740*(J741/A741/B$10)/(C$27+J741/A741/B$10))</f>
        <v>-2.6218010452774827E-3</v>
      </c>
      <c r="M741" s="45">
        <f t="shared" si="311"/>
        <v>-3.9062739800674519E-2</v>
      </c>
      <c r="N741" s="46">
        <f t="shared" si="312"/>
        <v>1.4364396421375101E-2</v>
      </c>
      <c r="O741" s="37"/>
      <c r="P741" s="37">
        <f t="shared" si="313"/>
        <v>4.5946710833199402E-3</v>
      </c>
      <c r="Q741" s="47">
        <f t="shared" si="294"/>
        <v>-2.4698343379299416E-2</v>
      </c>
      <c r="R741" s="6">
        <f t="shared" si="314"/>
        <v>1.6457522838652072</v>
      </c>
      <c r="S741" s="6">
        <f t="shared" si="295"/>
        <v>1.6288743136493848</v>
      </c>
      <c r="T741" s="6">
        <f t="shared" si="315"/>
        <v>-1.9777847833284484E-2</v>
      </c>
      <c r="U741" s="48">
        <f t="shared" si="316"/>
        <v>1.5623725422641732</v>
      </c>
      <c r="V741" s="6">
        <f t="shared" si="317"/>
        <v>1.5387562487382238</v>
      </c>
      <c r="W741" s="6">
        <f t="shared" si="318"/>
        <v>1.5321636327937957</v>
      </c>
      <c r="X741" s="30">
        <f t="shared" si="296"/>
        <v>1035.601776807961</v>
      </c>
      <c r="Y741">
        <f t="shared" si="297"/>
        <v>795.5561736290548</v>
      </c>
      <c r="Z741" s="49">
        <f t="shared" si="298"/>
        <v>1.2330369549583007</v>
      </c>
      <c r="AA741" s="46">
        <f t="shared" si="299"/>
        <v>1.6457811950826795</v>
      </c>
      <c r="AB741" s="46">
        <f t="shared" si="300"/>
        <v>-2.8911217472282758E-5</v>
      </c>
      <c r="AC741" s="51">
        <f>IF(R$58&gt;=AA$58,B$10,IF(K741&lt;K740,(Z741-D$10)*(1+1.25*(D$10-Z741)/MAX(Z$58:Z741)*B$10)+D$10,B$10))</f>
        <v>1.3370827491589099</v>
      </c>
      <c r="AD741" s="36">
        <f t="shared" si="301"/>
        <v>1.0016326248713923</v>
      </c>
      <c r="AE741" s="50">
        <f t="shared" si="302"/>
        <v>-1.968E-2</v>
      </c>
      <c r="AF741" s="46">
        <f t="shared" si="303"/>
        <v>1.5321636327937957</v>
      </c>
      <c r="AG741" s="50">
        <f t="shared" si="304"/>
        <v>1035.601776807961</v>
      </c>
      <c r="AH741" s="6">
        <f t="shared" si="305"/>
        <v>-1.9777847833284484E-2</v>
      </c>
    </row>
    <row r="742" spans="1:34">
      <c r="A742" s="6">
        <f>IF(J741/A741&lt;=0.99*$B$10,IF(A741&gt;A740,IF(D$5&gt;0,$A741+($D$7-$D$3)/401,IF(J741/A741&gt;1.01*D$10,A741-($D$7-$D$3)/401,A741)),IF(D$5&lt;0,$A741+($D$7-$D$3)/401,IF(J741/A741&gt;1.01*D$10,A741-($D$7-$D$3)/401,A741))),IF(K741&gt;$B$6,IF(B$10&gt;D$10,IF(J741/A741&gt;1.01*D$10,A741-($D$7-$D$3)/401,A741),A741),IF(MAX(J$58:J741)&lt;0.99*$B$10*(A741^$K$49*(K741-A741))^(1/(1+$K$49))*($K$49^(1/(1+$K$49))),$A741+($D$7-$D$3)/401,IF(J741/A741&gt;1.01*$D$10,$A741-($D$7-$D$3)/401,A741))))</f>
        <v>645.20059226932028</v>
      </c>
      <c r="B742" s="6">
        <f t="shared" si="290"/>
        <v>1035.601776807961</v>
      </c>
      <c r="C742" s="6">
        <f t="shared" si="306"/>
        <v>0.53348924095483119</v>
      </c>
      <c r="D742" s="6">
        <f t="shared" si="307"/>
        <v>14025.409761615994</v>
      </c>
      <c r="E742" s="33">
        <f t="shared" si="291"/>
        <v>1.758749993405254E-2</v>
      </c>
      <c r="F742" s="6">
        <f t="shared" si="292"/>
        <v>98182.698823592204</v>
      </c>
      <c r="G742" s="6">
        <f t="shared" si="293"/>
        <v>5696313.3273066841</v>
      </c>
      <c r="H742" s="33">
        <f t="shared" si="308"/>
        <v>3.9963850756428261E-3</v>
      </c>
      <c r="I742" s="33">
        <f t="shared" si="309"/>
        <v>1.0124593896033973E-3</v>
      </c>
      <c r="J742" s="6">
        <f t="shared" si="310"/>
        <v>795.5561736290548</v>
      </c>
      <c r="K742" s="38">
        <f>IF(J742&lt;$B$10*(A741^$K$49*(MAX(K$58:K741)-A741))^(1/(1+$K$49))*($K$49^(1/(1+$K$49))),IF(J742/A742&gt;D$10,IF(MAX(J$58:J741)&lt;0.99*$B$10*(A741^$K$49*(K741-A741))^(1/(1+$K$49))*($K$49^(1/(1+$K$49))),MAX(K$58:K741),((J742/$B$10)^(1+$K$49)/(A742^($K$49)*$K$49))+A742),MAX(K$58:K741)),((J742/$B$10)^(1+$K$49)/(A742^($K$49)*$K$49))+A742)</f>
        <v>1193.8947953014972</v>
      </c>
      <c r="L742" s="33">
        <f>IF(K742&lt;K741,AE741*(MAX(Z$58:Z741)-J741/A741)/(J741/A741/D$10-1)/(1+1*(MAX(Z$58:Z741)-J741/A741)/(J741/A741/D$10-1))+B$3-B$4,AE741*(J742/A742/B$10)/(C$27+J742/A742/B$10))</f>
        <v>-2.6218010452774827E-3</v>
      </c>
      <c r="M742" s="45">
        <f t="shared" si="311"/>
        <v>-3.9062739800674519E-2</v>
      </c>
      <c r="N742" s="46">
        <f t="shared" si="312"/>
        <v>1.4364396421375101E-2</v>
      </c>
      <c r="O742" s="37"/>
      <c r="P742" s="37">
        <f t="shared" si="313"/>
        <v>4.5946710833199402E-3</v>
      </c>
      <c r="Q742" s="47">
        <f t="shared" si="294"/>
        <v>-2.4698343379299416E-2</v>
      </c>
      <c r="R742" s="6">
        <f t="shared" si="314"/>
        <v>1.6457522838652072</v>
      </c>
      <c r="S742" s="6">
        <f t="shared" si="295"/>
        <v>1.6288743136493848</v>
      </c>
      <c r="T742" s="6">
        <f t="shared" si="315"/>
        <v>-1.9777847833284484E-2</v>
      </c>
      <c r="U742" s="48">
        <f t="shared" si="316"/>
        <v>1.5623725422641732</v>
      </c>
      <c r="V742" s="6">
        <f t="shared" si="317"/>
        <v>1.5387562487382238</v>
      </c>
      <c r="W742" s="6">
        <f t="shared" si="318"/>
        <v>1.5321636327937957</v>
      </c>
      <c r="X742" s="30">
        <f t="shared" si="296"/>
        <v>1035.601776807961</v>
      </c>
      <c r="Y742">
        <f t="shared" si="297"/>
        <v>795.5561736290548</v>
      </c>
      <c r="Z742" s="49">
        <f t="shared" si="298"/>
        <v>1.2330369549583007</v>
      </c>
      <c r="AA742" s="46">
        <f t="shared" si="299"/>
        <v>1.6457811950826795</v>
      </c>
      <c r="AB742" s="46">
        <f t="shared" si="300"/>
        <v>-2.8911217472282758E-5</v>
      </c>
      <c r="AC742" s="51">
        <f>IF(R$58&gt;=AA$58,B$10,IF(K742&lt;K741,(Z742-D$10)*(1+1.25*(D$10-Z742)/MAX(Z$58:Z742)*B$10)+D$10,B$10))</f>
        <v>1.3370827491589099</v>
      </c>
      <c r="AD742" s="36">
        <f t="shared" si="301"/>
        <v>1.0016326248713923</v>
      </c>
      <c r="AE742" s="50">
        <f t="shared" si="302"/>
        <v>-1.968E-2</v>
      </c>
      <c r="AF742" s="46">
        <f t="shared" si="303"/>
        <v>1.5321636327937957</v>
      </c>
      <c r="AG742" s="50">
        <f t="shared" si="304"/>
        <v>1035.601776807961</v>
      </c>
      <c r="AH742" s="6">
        <f t="shared" si="305"/>
        <v>-1.9777847833284484E-2</v>
      </c>
    </row>
    <row r="743" spans="1:34">
      <c r="A743" s="6">
        <f>IF(J742/A742&lt;=0.99*$B$10,IF(A742&gt;A741,IF(D$5&gt;0,$A742+($D$7-$D$3)/401,IF(J742/A742&gt;1.01*D$10,A742-($D$7-$D$3)/401,A742)),IF(D$5&lt;0,$A742+($D$7-$D$3)/401,IF(J742/A742&gt;1.01*D$10,A742-($D$7-$D$3)/401,A742))),IF(K742&gt;$B$6,IF(B$10&gt;D$10,IF(J742/A742&gt;1.01*D$10,A742-($D$7-$D$3)/401,A742),A742),IF(MAX(J$58:J742)&lt;0.99*$B$10*(A742^$K$49*(K742-A742))^(1/(1+$K$49))*($K$49^(1/(1+$K$49))),$A742+($D$7-$D$3)/401,IF(J742/A742&gt;1.01*$D$10,$A742-($D$7-$D$3)/401,A742))))</f>
        <v>645.20059226932028</v>
      </c>
      <c r="B743" s="6">
        <f t="shared" si="290"/>
        <v>1035.601776807961</v>
      </c>
      <c r="C743" s="6">
        <f t="shared" si="306"/>
        <v>0.53348924095483119</v>
      </c>
      <c r="D743" s="6">
        <f t="shared" si="307"/>
        <v>14025.409761615994</v>
      </c>
      <c r="E743" s="33">
        <f t="shared" si="291"/>
        <v>1.758749993405254E-2</v>
      </c>
      <c r="F743" s="6">
        <f t="shared" si="292"/>
        <v>98182.698823592204</v>
      </c>
      <c r="G743" s="6">
        <f t="shared" si="293"/>
        <v>5696313.3273066841</v>
      </c>
      <c r="H743" s="33">
        <f t="shared" si="308"/>
        <v>3.9963850756428261E-3</v>
      </c>
      <c r="I743" s="33">
        <f t="shared" si="309"/>
        <v>1.0124593896033973E-3</v>
      </c>
      <c r="J743" s="6">
        <f t="shared" si="310"/>
        <v>795.5561736290548</v>
      </c>
      <c r="K743" s="38">
        <f>IF(J743&lt;$B$10*(A742^$K$49*(MAX(K$58:K742)-A742))^(1/(1+$K$49))*($K$49^(1/(1+$K$49))),IF(J743/A743&gt;D$10,IF(MAX(J$58:J742)&lt;0.99*$B$10*(A742^$K$49*(K742-A742))^(1/(1+$K$49))*($K$49^(1/(1+$K$49))),MAX(K$58:K742),((J743/$B$10)^(1+$K$49)/(A743^($K$49)*$K$49))+A743),MAX(K$58:K742)),((J743/$B$10)^(1+$K$49)/(A743^($K$49)*$K$49))+A743)</f>
        <v>1193.8947953014972</v>
      </c>
      <c r="L743" s="33">
        <f>IF(K743&lt;K742,AE742*(MAX(Z$58:Z742)-J742/A742)/(J742/A742/D$10-1)/(1+1*(MAX(Z$58:Z742)-J742/A742)/(J742/A742/D$10-1))+B$3-B$4,AE742*(J743/A743/B$10)/(C$27+J743/A743/B$10))</f>
        <v>-2.6218010452774827E-3</v>
      </c>
      <c r="M743" s="45">
        <f t="shared" si="311"/>
        <v>-3.9062739800674519E-2</v>
      </c>
      <c r="N743" s="46">
        <f t="shared" si="312"/>
        <v>1.4364396421375101E-2</v>
      </c>
      <c r="O743" s="37"/>
      <c r="P743" s="37">
        <f t="shared" si="313"/>
        <v>4.5946710833199402E-3</v>
      </c>
      <c r="Q743" s="47">
        <f t="shared" si="294"/>
        <v>-2.4698343379299416E-2</v>
      </c>
      <c r="R743" s="6">
        <f t="shared" si="314"/>
        <v>1.6457522838652072</v>
      </c>
      <c r="S743" s="6">
        <f t="shared" si="295"/>
        <v>1.6288743136493848</v>
      </c>
      <c r="T743" s="6">
        <f t="shared" si="315"/>
        <v>-1.9777847833284484E-2</v>
      </c>
      <c r="U743" s="48">
        <f t="shared" si="316"/>
        <v>1.5623725422641732</v>
      </c>
      <c r="V743" s="6">
        <f t="shared" si="317"/>
        <v>1.5387562487382238</v>
      </c>
      <c r="W743" s="6">
        <f t="shared" si="318"/>
        <v>1.5321636327937957</v>
      </c>
      <c r="X743" s="30">
        <f t="shared" si="296"/>
        <v>1035.601776807961</v>
      </c>
      <c r="Y743">
        <f t="shared" si="297"/>
        <v>795.5561736290548</v>
      </c>
      <c r="Z743" s="49">
        <f t="shared" si="298"/>
        <v>1.2330369549583007</v>
      </c>
      <c r="AA743" s="46">
        <f t="shared" si="299"/>
        <v>1.6457811950826795</v>
      </c>
      <c r="AB743" s="46">
        <f t="shared" si="300"/>
        <v>-2.8911217472282758E-5</v>
      </c>
      <c r="AC743" s="51">
        <f>IF(R$58&gt;=AA$58,B$10,IF(K743&lt;K742,(Z743-D$10)*(1+1.25*(D$10-Z743)/MAX(Z$58:Z743)*B$10)+D$10,B$10))</f>
        <v>1.3370827491589099</v>
      </c>
      <c r="AD743" s="36">
        <f t="shared" si="301"/>
        <v>1.0016326248713923</v>
      </c>
      <c r="AE743" s="50">
        <f t="shared" si="302"/>
        <v>-1.968E-2</v>
      </c>
      <c r="AF743" s="46">
        <f t="shared" si="303"/>
        <v>1.5321636327937957</v>
      </c>
      <c r="AG743" s="50">
        <f t="shared" si="304"/>
        <v>1035.601776807961</v>
      </c>
      <c r="AH743" s="6">
        <f t="shared" si="305"/>
        <v>-1.9777847833284484E-2</v>
      </c>
    </row>
    <row r="744" spans="1:34">
      <c r="A744" s="6">
        <f>IF(J743/A743&lt;=0.99*$B$10,IF(A743&gt;A742,IF(D$5&gt;0,$A743+($D$7-$D$3)/401,IF(J743/A743&gt;1.01*D$10,A743-($D$7-$D$3)/401,A743)),IF(D$5&lt;0,$A743+($D$7-$D$3)/401,IF(J743/A743&gt;1.01*D$10,A743-($D$7-$D$3)/401,A743))),IF(K743&gt;$B$6,IF(B$10&gt;D$10,IF(J743/A743&gt;1.01*D$10,A743-($D$7-$D$3)/401,A743),A743),IF(MAX(J$58:J743)&lt;0.99*$B$10*(A743^$K$49*(K743-A743))^(1/(1+$K$49))*($K$49^(1/(1+$K$49))),$A743+($D$7-$D$3)/401,IF(J743/A743&gt;1.01*$D$10,$A743-($D$7-$D$3)/401,A743))))</f>
        <v>645.20059226932028</v>
      </c>
      <c r="B744" s="6">
        <f t="shared" si="290"/>
        <v>1035.601776807961</v>
      </c>
      <c r="C744" s="6">
        <f t="shared" si="306"/>
        <v>0.53348924095483119</v>
      </c>
      <c r="D744" s="6">
        <f t="shared" si="307"/>
        <v>14025.409761615994</v>
      </c>
      <c r="E744" s="33">
        <f t="shared" si="291"/>
        <v>1.758749993405254E-2</v>
      </c>
      <c r="F744" s="6">
        <f t="shared" si="292"/>
        <v>98182.698823592204</v>
      </c>
      <c r="G744" s="6">
        <f t="shared" si="293"/>
        <v>5696313.3273066841</v>
      </c>
      <c r="H744" s="33">
        <f t="shared" si="308"/>
        <v>3.9963850756428261E-3</v>
      </c>
      <c r="I744" s="33">
        <f t="shared" si="309"/>
        <v>1.0124593896033973E-3</v>
      </c>
      <c r="J744" s="6">
        <f t="shared" si="310"/>
        <v>795.5561736290548</v>
      </c>
      <c r="K744" s="38">
        <f>IF(J744&lt;$B$10*(A743^$K$49*(MAX(K$58:K743)-A743))^(1/(1+$K$49))*($K$49^(1/(1+$K$49))),IF(J744/A744&gt;D$10,IF(MAX(J$58:J743)&lt;0.99*$B$10*(A743^$K$49*(K743-A743))^(1/(1+$K$49))*($K$49^(1/(1+$K$49))),MAX(K$58:K743),((J744/$B$10)^(1+$K$49)/(A744^($K$49)*$K$49))+A744),MAX(K$58:K743)),((J744/$B$10)^(1+$K$49)/(A744^($K$49)*$K$49))+A744)</f>
        <v>1193.8947953014972</v>
      </c>
      <c r="L744" s="33">
        <f>IF(K744&lt;K743,AE743*(MAX(Z$58:Z743)-J743/A743)/(J743/A743/D$10-1)/(1+1*(MAX(Z$58:Z743)-J743/A743)/(J743/A743/D$10-1))+B$3-B$4,AE743*(J744/A744/B$10)/(C$27+J744/A744/B$10))</f>
        <v>-2.6218010452774827E-3</v>
      </c>
      <c r="M744" s="45">
        <f t="shared" si="311"/>
        <v>-3.9062739800674519E-2</v>
      </c>
      <c r="N744" s="46">
        <f t="shared" si="312"/>
        <v>1.4364396421375101E-2</v>
      </c>
      <c r="O744" s="37"/>
      <c r="P744" s="37">
        <f t="shared" si="313"/>
        <v>4.5946710833199402E-3</v>
      </c>
      <c r="Q744" s="47">
        <f t="shared" si="294"/>
        <v>-2.4698343379299416E-2</v>
      </c>
      <c r="R744" s="6">
        <f t="shared" si="314"/>
        <v>1.6457522838652072</v>
      </c>
      <c r="S744" s="6">
        <f t="shared" si="295"/>
        <v>1.6288743136493848</v>
      </c>
      <c r="T744" s="6">
        <f t="shared" si="315"/>
        <v>-1.9777847833284484E-2</v>
      </c>
      <c r="U744" s="48">
        <f t="shared" si="316"/>
        <v>1.5623725422641732</v>
      </c>
      <c r="V744" s="6">
        <f t="shared" si="317"/>
        <v>1.5387562487382238</v>
      </c>
      <c r="W744" s="6">
        <f t="shared" si="318"/>
        <v>1.5321636327937957</v>
      </c>
      <c r="X744" s="30">
        <f t="shared" si="296"/>
        <v>1035.601776807961</v>
      </c>
      <c r="Y744">
        <f t="shared" si="297"/>
        <v>795.5561736290548</v>
      </c>
      <c r="Z744" s="49">
        <f t="shared" si="298"/>
        <v>1.2330369549583007</v>
      </c>
      <c r="AA744" s="46">
        <f t="shared" si="299"/>
        <v>1.6457811950826795</v>
      </c>
      <c r="AB744" s="46">
        <f t="shared" si="300"/>
        <v>-2.8911217472282758E-5</v>
      </c>
      <c r="AC744" s="51">
        <f>IF(R$58&gt;=AA$58,B$10,IF(K744&lt;K743,(Z744-D$10)*(1+1.25*(D$10-Z744)/MAX(Z$58:Z744)*B$10)+D$10,B$10))</f>
        <v>1.3370827491589099</v>
      </c>
      <c r="AD744" s="36">
        <f t="shared" si="301"/>
        <v>1.0016326248713923</v>
      </c>
      <c r="AE744" s="50">
        <f t="shared" si="302"/>
        <v>-1.968E-2</v>
      </c>
      <c r="AF744" s="46">
        <f t="shared" si="303"/>
        <v>1.5321636327937957</v>
      </c>
      <c r="AG744" s="50">
        <f t="shared" si="304"/>
        <v>1035.601776807961</v>
      </c>
      <c r="AH744" s="6">
        <f t="shared" si="305"/>
        <v>-1.9777847833284484E-2</v>
      </c>
    </row>
    <row r="745" spans="1:34">
      <c r="A745" s="6">
        <f>IF(J744/A744&lt;=0.99*$B$10,IF(A744&gt;A743,IF(D$5&gt;0,$A744+($D$7-$D$3)/401,IF(J744/A744&gt;1.01*D$10,A744-($D$7-$D$3)/401,A744)),IF(D$5&lt;0,$A744+($D$7-$D$3)/401,IF(J744/A744&gt;1.01*D$10,A744-($D$7-$D$3)/401,A744))),IF(K744&gt;$B$6,IF(B$10&gt;D$10,IF(J744/A744&gt;1.01*D$10,A744-($D$7-$D$3)/401,A744),A744),IF(MAX(J$58:J744)&lt;0.99*$B$10*(A744^$K$49*(K744-A744))^(1/(1+$K$49))*($K$49^(1/(1+$K$49))),$A744+($D$7-$D$3)/401,IF(J744/A744&gt;1.01*$D$10,$A744-($D$7-$D$3)/401,A744))))</f>
        <v>645.20059226932028</v>
      </c>
      <c r="B745" s="6">
        <f t="shared" si="290"/>
        <v>1035.601776807961</v>
      </c>
      <c r="C745" s="6">
        <f t="shared" si="306"/>
        <v>0.53348924095483119</v>
      </c>
      <c r="D745" s="6">
        <f t="shared" si="307"/>
        <v>14025.409761615994</v>
      </c>
      <c r="E745" s="33">
        <f t="shared" si="291"/>
        <v>1.758749993405254E-2</v>
      </c>
      <c r="F745" s="6">
        <f t="shared" si="292"/>
        <v>98182.698823592204</v>
      </c>
      <c r="G745" s="6">
        <f t="shared" si="293"/>
        <v>5696313.3273066841</v>
      </c>
      <c r="H745" s="33">
        <f t="shared" si="308"/>
        <v>3.9963850756428261E-3</v>
      </c>
      <c r="I745" s="33">
        <f t="shared" si="309"/>
        <v>1.0124593896033973E-3</v>
      </c>
      <c r="J745" s="6">
        <f t="shared" si="310"/>
        <v>795.5561736290548</v>
      </c>
      <c r="K745" s="38">
        <f>IF(J745&lt;$B$10*(A744^$K$49*(MAX(K$58:K744)-A744))^(1/(1+$K$49))*($K$49^(1/(1+$K$49))),IF(J745/A745&gt;D$10,IF(MAX(J$58:J744)&lt;0.99*$B$10*(A744^$K$49*(K744-A744))^(1/(1+$K$49))*($K$49^(1/(1+$K$49))),MAX(K$58:K744),((J745/$B$10)^(1+$K$49)/(A745^($K$49)*$K$49))+A745),MAX(K$58:K744)),((J745/$B$10)^(1+$K$49)/(A745^($K$49)*$K$49))+A745)</f>
        <v>1193.8947953014972</v>
      </c>
      <c r="L745" s="33">
        <f>IF(K745&lt;K744,AE744*(MAX(Z$58:Z744)-J744/A744)/(J744/A744/D$10-1)/(1+1*(MAX(Z$58:Z744)-J744/A744)/(J744/A744/D$10-1))+B$3-B$4,AE744*(J745/A745/B$10)/(C$27+J745/A745/B$10))</f>
        <v>-2.6218010452774827E-3</v>
      </c>
      <c r="M745" s="45">
        <f t="shared" si="311"/>
        <v>-3.9062739800674519E-2</v>
      </c>
      <c r="N745" s="46">
        <f t="shared" si="312"/>
        <v>1.4364396421375101E-2</v>
      </c>
      <c r="O745" s="37"/>
      <c r="P745" s="37">
        <f t="shared" si="313"/>
        <v>4.5946710833199402E-3</v>
      </c>
      <c r="Q745" s="47">
        <f t="shared" si="294"/>
        <v>-2.4698343379299416E-2</v>
      </c>
      <c r="R745" s="6">
        <f t="shared" si="314"/>
        <v>1.6457522838652072</v>
      </c>
      <c r="S745" s="6">
        <f t="shared" si="295"/>
        <v>1.6288743136493848</v>
      </c>
      <c r="T745" s="6">
        <f t="shared" si="315"/>
        <v>-1.9777847833284484E-2</v>
      </c>
      <c r="U745" s="48">
        <f t="shared" si="316"/>
        <v>1.5623725422641732</v>
      </c>
      <c r="V745" s="6">
        <f t="shared" si="317"/>
        <v>1.5387562487382238</v>
      </c>
      <c r="W745" s="6">
        <f t="shared" si="318"/>
        <v>1.5321636327937957</v>
      </c>
      <c r="X745" s="30">
        <f t="shared" si="296"/>
        <v>1035.601776807961</v>
      </c>
      <c r="Y745">
        <f t="shared" si="297"/>
        <v>795.5561736290548</v>
      </c>
      <c r="Z745" s="49">
        <f t="shared" si="298"/>
        <v>1.2330369549583007</v>
      </c>
      <c r="AA745" s="46">
        <f t="shared" si="299"/>
        <v>1.6457811950826795</v>
      </c>
      <c r="AB745" s="46">
        <f t="shared" si="300"/>
        <v>-2.8911217472282758E-5</v>
      </c>
      <c r="AC745" s="51">
        <f>IF(R$58&gt;=AA$58,B$10,IF(K745&lt;K744,(Z745-D$10)*(1+1.25*(D$10-Z745)/MAX(Z$58:Z745)*B$10)+D$10,B$10))</f>
        <v>1.3370827491589099</v>
      </c>
      <c r="AD745" s="36">
        <f t="shared" si="301"/>
        <v>1.0016326248713923</v>
      </c>
      <c r="AE745" s="50">
        <f t="shared" si="302"/>
        <v>-1.968E-2</v>
      </c>
      <c r="AF745" s="46">
        <f t="shared" si="303"/>
        <v>1.5321636327937957</v>
      </c>
      <c r="AG745" s="50">
        <f t="shared" si="304"/>
        <v>1035.601776807961</v>
      </c>
      <c r="AH745" s="6">
        <f t="shared" si="305"/>
        <v>-1.9777847833284484E-2</v>
      </c>
    </row>
    <row r="746" spans="1:34">
      <c r="A746" s="6">
        <f>IF(J745/A745&lt;=0.99*$B$10,IF(A745&gt;A744,IF(D$5&gt;0,$A745+($D$7-$D$3)/401,IF(J745/A745&gt;1.01*D$10,A745-($D$7-$D$3)/401,A745)),IF(D$5&lt;0,$A745+($D$7-$D$3)/401,IF(J745/A745&gt;1.01*D$10,A745-($D$7-$D$3)/401,A745))),IF(K745&gt;$B$6,IF(B$10&gt;D$10,IF(J745/A745&gt;1.01*D$10,A745-($D$7-$D$3)/401,A745),A745),IF(MAX(J$58:J745)&lt;0.99*$B$10*(A745^$K$49*(K745-A745))^(1/(1+$K$49))*($K$49^(1/(1+$K$49))),$A745+($D$7-$D$3)/401,IF(J745/A745&gt;1.01*$D$10,$A745-($D$7-$D$3)/401,A745))))</f>
        <v>645.20059226932028</v>
      </c>
      <c r="B746" s="6">
        <f t="shared" si="290"/>
        <v>1035.601776807961</v>
      </c>
      <c r="C746" s="6">
        <f t="shared" si="306"/>
        <v>0.53348924095483119</v>
      </c>
      <c r="D746" s="6">
        <f t="shared" si="307"/>
        <v>14025.409761615994</v>
      </c>
      <c r="E746" s="33">
        <f t="shared" si="291"/>
        <v>1.758749993405254E-2</v>
      </c>
      <c r="F746" s="6">
        <f t="shared" si="292"/>
        <v>98182.698823592204</v>
      </c>
      <c r="G746" s="6">
        <f t="shared" si="293"/>
        <v>5696313.3273066841</v>
      </c>
      <c r="H746" s="33">
        <f t="shared" si="308"/>
        <v>3.9963850756428261E-3</v>
      </c>
      <c r="I746" s="33">
        <f t="shared" si="309"/>
        <v>1.0124593896033973E-3</v>
      </c>
      <c r="J746" s="6">
        <f t="shared" si="310"/>
        <v>795.5561736290548</v>
      </c>
      <c r="K746" s="38">
        <f>IF(J746&lt;$B$10*(A745^$K$49*(MAX(K$58:K745)-A745))^(1/(1+$K$49))*($K$49^(1/(1+$K$49))),IF(J746/A746&gt;D$10,IF(MAX(J$58:J745)&lt;0.99*$B$10*(A745^$K$49*(K745-A745))^(1/(1+$K$49))*($K$49^(1/(1+$K$49))),MAX(K$58:K745),((J746/$B$10)^(1+$K$49)/(A746^($K$49)*$K$49))+A746),MAX(K$58:K745)),((J746/$B$10)^(1+$K$49)/(A746^($K$49)*$K$49))+A746)</f>
        <v>1193.8947953014972</v>
      </c>
      <c r="L746" s="33">
        <f>IF(K746&lt;K745,AE745*(MAX(Z$58:Z745)-J745/A745)/(J745/A745/D$10-1)/(1+1*(MAX(Z$58:Z745)-J745/A745)/(J745/A745/D$10-1))+B$3-B$4,AE745*(J746/A746/B$10)/(C$27+J746/A746/B$10))</f>
        <v>-2.6218010452774827E-3</v>
      </c>
      <c r="M746" s="45">
        <f t="shared" si="311"/>
        <v>-3.9062739800674519E-2</v>
      </c>
      <c r="N746" s="46">
        <f t="shared" si="312"/>
        <v>1.4364396421375101E-2</v>
      </c>
      <c r="O746" s="37"/>
      <c r="P746" s="37">
        <f t="shared" si="313"/>
        <v>4.5946710833199402E-3</v>
      </c>
      <c r="Q746" s="47">
        <f t="shared" si="294"/>
        <v>-2.4698343379299416E-2</v>
      </c>
      <c r="R746" s="6">
        <f t="shared" si="314"/>
        <v>1.6457522838652072</v>
      </c>
      <c r="S746" s="6">
        <f t="shared" si="295"/>
        <v>1.6288743136493848</v>
      </c>
      <c r="T746" s="6">
        <f t="shared" si="315"/>
        <v>-1.9777847833284484E-2</v>
      </c>
      <c r="U746" s="48">
        <f t="shared" si="316"/>
        <v>1.5623725422641732</v>
      </c>
      <c r="V746" s="6">
        <f t="shared" si="317"/>
        <v>1.5387562487382238</v>
      </c>
      <c r="W746" s="6">
        <f t="shared" si="318"/>
        <v>1.5321636327937957</v>
      </c>
      <c r="X746" s="30">
        <f t="shared" si="296"/>
        <v>1035.601776807961</v>
      </c>
      <c r="Y746">
        <f t="shared" si="297"/>
        <v>795.5561736290548</v>
      </c>
      <c r="Z746" s="49">
        <f t="shared" si="298"/>
        <v>1.2330369549583007</v>
      </c>
      <c r="AA746" s="46">
        <f t="shared" si="299"/>
        <v>1.6457811950826795</v>
      </c>
      <c r="AB746" s="46">
        <f t="shared" si="300"/>
        <v>-2.8911217472282758E-5</v>
      </c>
      <c r="AC746" s="51">
        <f>IF(R$58&gt;=AA$58,B$10,IF(K746&lt;K745,(Z746-D$10)*(1+1.25*(D$10-Z746)/MAX(Z$58:Z746)*B$10)+D$10,B$10))</f>
        <v>1.3370827491589099</v>
      </c>
      <c r="AD746" s="36">
        <f t="shared" si="301"/>
        <v>1.0016326248713923</v>
      </c>
      <c r="AE746" s="50">
        <f t="shared" si="302"/>
        <v>-1.968E-2</v>
      </c>
      <c r="AF746" s="46">
        <f t="shared" si="303"/>
        <v>1.5321636327937957</v>
      </c>
      <c r="AG746" s="50">
        <f t="shared" si="304"/>
        <v>1035.601776807961</v>
      </c>
      <c r="AH746" s="6">
        <f t="shared" si="305"/>
        <v>-1.9777847833284484E-2</v>
      </c>
    </row>
    <row r="747" spans="1:34">
      <c r="A747" s="6">
        <f>IF(J746/A746&lt;=0.99*$B$10,IF(A746&gt;A745,IF(D$5&gt;0,$A746+($D$7-$D$3)/401,IF(J746/A746&gt;1.01*D$10,A746-($D$7-$D$3)/401,A746)),IF(D$5&lt;0,$A746+($D$7-$D$3)/401,IF(J746/A746&gt;1.01*D$10,A746-($D$7-$D$3)/401,A746))),IF(K746&gt;$B$6,IF(B$10&gt;D$10,IF(J746/A746&gt;1.01*D$10,A746-($D$7-$D$3)/401,A746),A746),IF(MAX(J$58:J746)&lt;0.99*$B$10*(A746^$K$49*(K746-A746))^(1/(1+$K$49))*($K$49^(1/(1+$K$49))),$A746+($D$7-$D$3)/401,IF(J746/A746&gt;1.01*$D$10,$A746-($D$7-$D$3)/401,A746))))</f>
        <v>645.20059226932028</v>
      </c>
      <c r="B747" s="6">
        <f t="shared" si="290"/>
        <v>1035.601776807961</v>
      </c>
      <c r="C747" s="6">
        <f t="shared" si="306"/>
        <v>0.53348924095483119</v>
      </c>
      <c r="D747" s="6">
        <f t="shared" si="307"/>
        <v>14025.409761615994</v>
      </c>
      <c r="E747" s="33">
        <f t="shared" si="291"/>
        <v>1.758749993405254E-2</v>
      </c>
      <c r="F747" s="6">
        <f t="shared" si="292"/>
        <v>98182.698823592204</v>
      </c>
      <c r="G747" s="6">
        <f t="shared" si="293"/>
        <v>5696313.3273066841</v>
      </c>
      <c r="H747" s="33">
        <f t="shared" si="308"/>
        <v>3.9963850756428261E-3</v>
      </c>
      <c r="I747" s="33">
        <f t="shared" si="309"/>
        <v>1.0124593896033973E-3</v>
      </c>
      <c r="J747" s="6">
        <f t="shared" si="310"/>
        <v>795.5561736290548</v>
      </c>
      <c r="K747" s="38">
        <f>IF(J747&lt;$B$10*(A746^$K$49*(MAX(K$58:K746)-A746))^(1/(1+$K$49))*($K$49^(1/(1+$K$49))),IF(J747/A747&gt;D$10,IF(MAX(J$58:J746)&lt;0.99*$B$10*(A746^$K$49*(K746-A746))^(1/(1+$K$49))*($K$49^(1/(1+$K$49))),MAX(K$58:K746),((J747/$B$10)^(1+$K$49)/(A747^($K$49)*$K$49))+A747),MAX(K$58:K746)),((J747/$B$10)^(1+$K$49)/(A747^($K$49)*$K$49))+A747)</f>
        <v>1193.8947953014972</v>
      </c>
      <c r="L747" s="33">
        <f>IF(K747&lt;K746,AE746*(MAX(Z$58:Z746)-J746/A746)/(J746/A746/D$10-1)/(1+1*(MAX(Z$58:Z746)-J746/A746)/(J746/A746/D$10-1))+B$3-B$4,AE746*(J747/A747/B$10)/(C$27+J747/A747/B$10))</f>
        <v>-2.6218010452774827E-3</v>
      </c>
      <c r="M747" s="45">
        <f t="shared" si="311"/>
        <v>-3.9062739800674519E-2</v>
      </c>
      <c r="N747" s="46">
        <f t="shared" si="312"/>
        <v>1.4364396421375101E-2</v>
      </c>
      <c r="O747" s="37"/>
      <c r="P747" s="37">
        <f t="shared" si="313"/>
        <v>4.5946710833199402E-3</v>
      </c>
      <c r="Q747" s="47">
        <f t="shared" si="294"/>
        <v>-2.4698343379299416E-2</v>
      </c>
      <c r="R747" s="6">
        <f t="shared" si="314"/>
        <v>1.6457522838652072</v>
      </c>
      <c r="S747" s="6">
        <f t="shared" si="295"/>
        <v>1.6288743136493848</v>
      </c>
      <c r="T747" s="6">
        <f t="shared" si="315"/>
        <v>-1.9777847833284484E-2</v>
      </c>
      <c r="U747" s="48">
        <f t="shared" si="316"/>
        <v>1.5623725422641732</v>
      </c>
      <c r="V747" s="6">
        <f t="shared" si="317"/>
        <v>1.5387562487382238</v>
      </c>
      <c r="W747" s="6">
        <f t="shared" si="318"/>
        <v>1.5321636327937957</v>
      </c>
      <c r="X747" s="30">
        <f t="shared" si="296"/>
        <v>1035.601776807961</v>
      </c>
      <c r="Y747">
        <f t="shared" si="297"/>
        <v>795.5561736290548</v>
      </c>
      <c r="Z747" s="49">
        <f t="shared" si="298"/>
        <v>1.2330369549583007</v>
      </c>
      <c r="AA747" s="46">
        <f t="shared" si="299"/>
        <v>1.6457811950826795</v>
      </c>
      <c r="AB747" s="46">
        <f t="shared" si="300"/>
        <v>-2.8911217472282758E-5</v>
      </c>
      <c r="AC747" s="51">
        <f>IF(R$58&gt;=AA$58,B$10,IF(K747&lt;K746,(Z747-D$10)*(1+1.25*(D$10-Z747)/MAX(Z$58:Z747)*B$10)+D$10,B$10))</f>
        <v>1.3370827491589099</v>
      </c>
      <c r="AD747" s="36">
        <f t="shared" si="301"/>
        <v>1.0016326248713923</v>
      </c>
      <c r="AE747" s="50">
        <f t="shared" si="302"/>
        <v>-1.968E-2</v>
      </c>
      <c r="AF747" s="46">
        <f t="shared" si="303"/>
        <v>1.5321636327937957</v>
      </c>
      <c r="AG747" s="50">
        <f t="shared" si="304"/>
        <v>1035.601776807961</v>
      </c>
      <c r="AH747" s="6">
        <f t="shared" si="305"/>
        <v>-1.9777847833284484E-2</v>
      </c>
    </row>
    <row r="748" spans="1:34">
      <c r="A748" s="6">
        <f>IF(J747/A747&lt;=0.99*$B$10,IF(A747&gt;A746,IF(D$5&gt;0,$A747+($D$7-$D$3)/401,IF(J747/A747&gt;1.01*D$10,A747-($D$7-$D$3)/401,A747)),IF(D$5&lt;0,$A747+($D$7-$D$3)/401,IF(J747/A747&gt;1.01*D$10,A747-($D$7-$D$3)/401,A747))),IF(K747&gt;$B$6,IF(B$10&gt;D$10,IF(J747/A747&gt;1.01*D$10,A747-($D$7-$D$3)/401,A747),A747),IF(MAX(J$58:J747)&lt;0.99*$B$10*(A747^$K$49*(K747-A747))^(1/(1+$K$49))*($K$49^(1/(1+$K$49))),$A747+($D$7-$D$3)/401,IF(J747/A747&gt;1.01*$D$10,$A747-($D$7-$D$3)/401,A747))))</f>
        <v>645.20059226932028</v>
      </c>
      <c r="B748" s="6">
        <f t="shared" si="290"/>
        <v>1035.601776807961</v>
      </c>
      <c r="C748" s="6">
        <f t="shared" si="306"/>
        <v>0.53348924095483119</v>
      </c>
      <c r="D748" s="6">
        <f t="shared" si="307"/>
        <v>14025.409761615994</v>
      </c>
      <c r="E748" s="33">
        <f t="shared" si="291"/>
        <v>1.758749993405254E-2</v>
      </c>
      <c r="F748" s="6">
        <f t="shared" si="292"/>
        <v>98182.698823592204</v>
      </c>
      <c r="G748" s="6">
        <f t="shared" si="293"/>
        <v>5696313.3273066841</v>
      </c>
      <c r="H748" s="33">
        <f t="shared" si="308"/>
        <v>3.9963850756428261E-3</v>
      </c>
      <c r="I748" s="33">
        <f t="shared" si="309"/>
        <v>1.0124593896033973E-3</v>
      </c>
      <c r="J748" s="6">
        <f t="shared" si="310"/>
        <v>795.5561736290548</v>
      </c>
      <c r="K748" s="38">
        <f>IF(J748&lt;$B$10*(A747^$K$49*(MAX(K$58:K747)-A747))^(1/(1+$K$49))*($K$49^(1/(1+$K$49))),IF(J748/A748&gt;D$10,IF(MAX(J$58:J747)&lt;0.99*$B$10*(A747^$K$49*(K747-A747))^(1/(1+$K$49))*($K$49^(1/(1+$K$49))),MAX(K$58:K747),((J748/$B$10)^(1+$K$49)/(A748^($K$49)*$K$49))+A748),MAX(K$58:K747)),((J748/$B$10)^(1+$K$49)/(A748^($K$49)*$K$49))+A748)</f>
        <v>1193.8947953014972</v>
      </c>
      <c r="L748" s="33">
        <f>IF(K748&lt;K747,AE747*(MAX(Z$58:Z747)-J747/A747)/(J747/A747/D$10-1)/(1+1*(MAX(Z$58:Z747)-J747/A747)/(J747/A747/D$10-1))+B$3-B$4,AE747*(J748/A748/B$10)/(C$27+J748/A748/B$10))</f>
        <v>-2.6218010452774827E-3</v>
      </c>
      <c r="M748" s="45">
        <f t="shared" si="311"/>
        <v>-3.9062739800674519E-2</v>
      </c>
      <c r="N748" s="46">
        <f t="shared" si="312"/>
        <v>1.4364396421375101E-2</v>
      </c>
      <c r="O748" s="37"/>
      <c r="P748" s="37">
        <f t="shared" si="313"/>
        <v>4.5946710833199402E-3</v>
      </c>
      <c r="Q748" s="47">
        <f t="shared" si="294"/>
        <v>-2.4698343379299416E-2</v>
      </c>
      <c r="R748" s="6">
        <f t="shared" si="314"/>
        <v>1.6457522838652072</v>
      </c>
      <c r="S748" s="6">
        <f t="shared" si="295"/>
        <v>1.6288743136493848</v>
      </c>
      <c r="T748" s="6">
        <f t="shared" si="315"/>
        <v>-1.9777847833284484E-2</v>
      </c>
      <c r="U748" s="48">
        <f t="shared" si="316"/>
        <v>1.5623725422641732</v>
      </c>
      <c r="V748" s="6">
        <f t="shared" si="317"/>
        <v>1.5387562487382238</v>
      </c>
      <c r="W748" s="6">
        <f t="shared" si="318"/>
        <v>1.5321636327937957</v>
      </c>
      <c r="X748" s="30">
        <f t="shared" si="296"/>
        <v>1035.601776807961</v>
      </c>
      <c r="Y748">
        <f t="shared" si="297"/>
        <v>795.5561736290548</v>
      </c>
      <c r="Z748" s="49">
        <f t="shared" si="298"/>
        <v>1.2330369549583007</v>
      </c>
      <c r="AA748" s="46">
        <f t="shared" si="299"/>
        <v>1.6457811950826795</v>
      </c>
      <c r="AB748" s="46">
        <f t="shared" si="300"/>
        <v>-2.8911217472282758E-5</v>
      </c>
      <c r="AC748" s="51">
        <f>IF(R$58&gt;=AA$58,B$10,IF(K748&lt;K747,(Z748-D$10)*(1+1.25*(D$10-Z748)/MAX(Z$58:Z748)*B$10)+D$10,B$10))</f>
        <v>1.3370827491589099</v>
      </c>
      <c r="AD748" s="36">
        <f t="shared" si="301"/>
        <v>1.0016326248713923</v>
      </c>
      <c r="AE748" s="50">
        <f t="shared" si="302"/>
        <v>-1.968E-2</v>
      </c>
      <c r="AF748" s="46">
        <f t="shared" si="303"/>
        <v>1.5321636327937957</v>
      </c>
      <c r="AG748" s="50">
        <f t="shared" si="304"/>
        <v>1035.601776807961</v>
      </c>
      <c r="AH748" s="6">
        <f t="shared" si="305"/>
        <v>-1.9777847833284484E-2</v>
      </c>
    </row>
    <row r="749" spans="1:34">
      <c r="A749" s="6">
        <f>IF(J748/A748&lt;=0.99*$B$10,IF(A748&gt;A747,IF(D$5&gt;0,$A748+($D$7-$D$3)/401,IF(J748/A748&gt;1.01*D$10,A748-($D$7-$D$3)/401,A748)),IF(D$5&lt;0,$A748+($D$7-$D$3)/401,IF(J748/A748&gt;1.01*D$10,A748-($D$7-$D$3)/401,A748))),IF(K748&gt;$B$6,IF(B$10&gt;D$10,IF(J748/A748&gt;1.01*D$10,A748-($D$7-$D$3)/401,A748),A748),IF(MAX(J$58:J748)&lt;0.99*$B$10*(A748^$K$49*(K748-A748))^(1/(1+$K$49))*($K$49^(1/(1+$K$49))),$A748+($D$7-$D$3)/401,IF(J748/A748&gt;1.01*$D$10,$A748-($D$7-$D$3)/401,A748))))</f>
        <v>645.20059226932028</v>
      </c>
      <c r="B749" s="6">
        <f t="shared" si="290"/>
        <v>1035.601776807961</v>
      </c>
      <c r="C749" s="6">
        <f t="shared" si="306"/>
        <v>0.53348924095483119</v>
      </c>
      <c r="D749" s="6">
        <f t="shared" si="307"/>
        <v>14025.409761615994</v>
      </c>
      <c r="E749" s="33">
        <f t="shared" si="291"/>
        <v>1.758749993405254E-2</v>
      </c>
      <c r="F749" s="6">
        <f t="shared" si="292"/>
        <v>98182.698823592204</v>
      </c>
      <c r="G749" s="6">
        <f t="shared" si="293"/>
        <v>5696313.3273066841</v>
      </c>
      <c r="H749" s="33">
        <f t="shared" si="308"/>
        <v>3.9963850756428261E-3</v>
      </c>
      <c r="I749" s="33">
        <f t="shared" si="309"/>
        <v>1.0124593896033973E-3</v>
      </c>
      <c r="J749" s="6">
        <f t="shared" si="310"/>
        <v>795.5561736290548</v>
      </c>
      <c r="K749" s="38">
        <f>IF(J749&lt;$B$10*(A748^$K$49*(MAX(K$58:K748)-A748))^(1/(1+$K$49))*($K$49^(1/(1+$K$49))),IF(J749/A749&gt;D$10,IF(MAX(J$58:J748)&lt;0.99*$B$10*(A748^$K$49*(K748-A748))^(1/(1+$K$49))*($K$49^(1/(1+$K$49))),MAX(K$58:K748),((J749/$B$10)^(1+$K$49)/(A749^($K$49)*$K$49))+A749),MAX(K$58:K748)),((J749/$B$10)^(1+$K$49)/(A749^($K$49)*$K$49))+A749)</f>
        <v>1193.8947953014972</v>
      </c>
      <c r="L749" s="33">
        <f>IF(K749&lt;K748,AE748*(MAX(Z$58:Z748)-J748/A748)/(J748/A748/D$10-1)/(1+1*(MAX(Z$58:Z748)-J748/A748)/(J748/A748/D$10-1))+B$3-B$4,AE748*(J749/A749/B$10)/(C$27+J749/A749/B$10))</f>
        <v>-2.6218010452774827E-3</v>
      </c>
      <c r="M749" s="45">
        <f t="shared" si="311"/>
        <v>-3.9062739800674519E-2</v>
      </c>
      <c r="N749" s="46">
        <f t="shared" si="312"/>
        <v>1.4364396421375101E-2</v>
      </c>
      <c r="O749" s="37"/>
      <c r="P749" s="37">
        <f t="shared" si="313"/>
        <v>4.5946710833199402E-3</v>
      </c>
      <c r="Q749" s="47">
        <f t="shared" si="294"/>
        <v>-2.4698343379299416E-2</v>
      </c>
      <c r="R749" s="6">
        <f t="shared" si="314"/>
        <v>1.6457522838652072</v>
      </c>
      <c r="S749" s="6">
        <f t="shared" si="295"/>
        <v>1.6288743136493848</v>
      </c>
      <c r="T749" s="6">
        <f t="shared" si="315"/>
        <v>-1.9777847833284484E-2</v>
      </c>
      <c r="U749" s="48">
        <f t="shared" si="316"/>
        <v>1.5623725422641732</v>
      </c>
      <c r="V749" s="6">
        <f t="shared" si="317"/>
        <v>1.5387562487382238</v>
      </c>
      <c r="W749" s="6">
        <f t="shared" si="318"/>
        <v>1.5321636327937957</v>
      </c>
      <c r="X749" s="30">
        <f t="shared" si="296"/>
        <v>1035.601776807961</v>
      </c>
      <c r="Y749">
        <f t="shared" si="297"/>
        <v>795.5561736290548</v>
      </c>
      <c r="Z749" s="49">
        <f t="shared" si="298"/>
        <v>1.2330369549583007</v>
      </c>
      <c r="AA749" s="46">
        <f t="shared" si="299"/>
        <v>1.6457811950826795</v>
      </c>
      <c r="AB749" s="46">
        <f t="shared" si="300"/>
        <v>-2.8911217472282758E-5</v>
      </c>
      <c r="AC749" s="51">
        <f>IF(R$58&gt;=AA$58,B$10,IF(K749&lt;K748,(Z749-D$10)*(1+1.25*(D$10-Z749)/MAX(Z$58:Z749)*B$10)+D$10,B$10))</f>
        <v>1.3370827491589099</v>
      </c>
      <c r="AD749" s="36">
        <f t="shared" si="301"/>
        <v>1.0016326248713923</v>
      </c>
      <c r="AE749" s="50">
        <f t="shared" si="302"/>
        <v>-1.968E-2</v>
      </c>
      <c r="AF749" s="46">
        <f t="shared" si="303"/>
        <v>1.5321636327937957</v>
      </c>
      <c r="AG749" s="50">
        <f t="shared" si="304"/>
        <v>1035.601776807961</v>
      </c>
      <c r="AH749" s="6">
        <f t="shared" si="305"/>
        <v>-1.9777847833284484E-2</v>
      </c>
    </row>
    <row r="750" spans="1:34">
      <c r="A750" s="6">
        <f>IF(J749/A749&lt;=0.99*$B$10,IF(A749&gt;A748,IF(D$5&gt;0,$A749+($D$7-$D$3)/401,IF(J749/A749&gt;1.01*D$10,A749-($D$7-$D$3)/401,A749)),IF(D$5&lt;0,$A749+($D$7-$D$3)/401,IF(J749/A749&gt;1.01*D$10,A749-($D$7-$D$3)/401,A749))),IF(K749&gt;$B$6,IF(B$10&gt;D$10,IF(J749/A749&gt;1.01*D$10,A749-($D$7-$D$3)/401,A749),A749),IF(MAX(J$58:J749)&lt;0.99*$B$10*(A749^$K$49*(K749-A749))^(1/(1+$K$49))*($K$49^(1/(1+$K$49))),$A749+($D$7-$D$3)/401,IF(J749/A749&gt;1.01*$D$10,$A749-($D$7-$D$3)/401,A749))))</f>
        <v>645.20059226932028</v>
      </c>
      <c r="B750" s="6">
        <f t="shared" si="290"/>
        <v>1035.601776807961</v>
      </c>
      <c r="C750" s="6">
        <f t="shared" si="306"/>
        <v>0.53348924095483119</v>
      </c>
      <c r="D750" s="6">
        <f t="shared" si="307"/>
        <v>14025.409761615994</v>
      </c>
      <c r="E750" s="33">
        <f t="shared" si="291"/>
        <v>1.758749993405254E-2</v>
      </c>
      <c r="F750" s="6">
        <f t="shared" si="292"/>
        <v>49091.349411796102</v>
      </c>
      <c r="G750" s="6">
        <f t="shared" si="293"/>
        <v>5696313.3273066841</v>
      </c>
      <c r="H750" s="33">
        <f t="shared" si="308"/>
        <v>3.9963850756428261E-3</v>
      </c>
      <c r="I750" s="33">
        <f t="shared" si="309"/>
        <v>1.0124593896033973E-3</v>
      </c>
      <c r="J750" s="6">
        <f t="shared" si="310"/>
        <v>795.5561736290548</v>
      </c>
      <c r="K750" s="38">
        <f>IF(J750&lt;$B$10*(A749^$K$49*(MAX(K$58:K749)-A749))^(1/(1+$K$49))*($K$49^(1/(1+$K$49))),IF(J750/A750&gt;D$10,IF(MAX(J$58:J749)&lt;0.99*$B$10*(A749^$K$49*(K749-A749))^(1/(1+$K$49))*($K$49^(1/(1+$K$49))),MAX(K$58:K749),((J750/$B$10)^(1+$K$49)/(A750^($K$49)*$K$49))+A750),MAX(K$58:K749)),((J750/$B$10)^(1+$K$49)/(A750^($K$49)*$K$49))+A750)</f>
        <v>1193.8947953014972</v>
      </c>
      <c r="L750" s="33">
        <f>IF(K750&lt;K749,AE749*(MAX(Z$58:Z749)-J749/A749)/(J749/A749/D$10-1)/(1+1*(MAX(Z$58:Z749)-J749/A749)/(J749/A749/D$10-1))+B$3-B$4,AE749*(J750/A750/B$10)/(C$27+J750/A750/B$10))</f>
        <v>-2.6218010452774827E-3</v>
      </c>
      <c r="M750" s="45">
        <f t="shared" si="311"/>
        <v>-3.9062739800674519E-2</v>
      </c>
      <c r="N750" s="46">
        <f t="shared" si="312"/>
        <v>1.4364396421375101E-2</v>
      </c>
      <c r="O750" s="37"/>
      <c r="P750" s="37">
        <f t="shared" si="313"/>
        <v>4.5946710833199402E-3</v>
      </c>
      <c r="Q750" s="47">
        <f t="shared" si="294"/>
        <v>-2.4698343379299416E-2</v>
      </c>
      <c r="R750" s="6">
        <f t="shared" si="314"/>
        <v>1.6457522838652072</v>
      </c>
      <c r="S750" s="6">
        <f t="shared" si="295"/>
        <v>1.6288743136493848</v>
      </c>
      <c r="T750" s="6">
        <f t="shared" si="315"/>
        <v>-1.9777847833284484E-2</v>
      </c>
      <c r="U750" s="48">
        <f t="shared" si="316"/>
        <v>1.5623725422641732</v>
      </c>
      <c r="V750" s="6">
        <f t="shared" si="317"/>
        <v>1.5387562487382238</v>
      </c>
      <c r="W750" s="6">
        <f t="shared" si="318"/>
        <v>1.5321636327937957</v>
      </c>
      <c r="X750" s="30">
        <f t="shared" si="296"/>
        <v>1035.601776807961</v>
      </c>
      <c r="Y750">
        <f t="shared" si="297"/>
        <v>795.5561736290548</v>
      </c>
      <c r="Z750" s="49">
        <f t="shared" si="298"/>
        <v>1.2330369549583007</v>
      </c>
      <c r="AA750" s="46">
        <f t="shared" si="299"/>
        <v>1.6457811950826795</v>
      </c>
      <c r="AB750" s="46">
        <f t="shared" si="300"/>
        <v>-2.8911217472282758E-5</v>
      </c>
      <c r="AC750" s="51">
        <f>IF(R$58&gt;=AA$58,B$10,IF(K750&lt;K749,(Z750-D$10)*(1+1.25*(D$10-Z750)/MAX(Z$58:Z750)*B$10)+D$10,B$10))</f>
        <v>1.3370827491589099</v>
      </c>
      <c r="AD750" s="36">
        <f t="shared" si="301"/>
        <v>1.0016326248713923</v>
      </c>
      <c r="AE750" s="50">
        <f t="shared" si="302"/>
        <v>-1.968E-2</v>
      </c>
      <c r="AF750" s="46">
        <f t="shared" si="303"/>
        <v>1.5321636327937957</v>
      </c>
      <c r="AG750" s="50">
        <f t="shared" si="304"/>
        <v>1035.601776807961</v>
      </c>
      <c r="AH750" s="6">
        <f t="shared" si="305"/>
        <v>-1.9777847833284484E-2</v>
      </c>
    </row>
  </sheetData>
  <pageMargins left="0.78749999999999998" right="0.78749999999999998" top="0.88611111111111096" bottom="0.88611111111111096" header="0.78749999999999998" footer="0.78749999999999998"/>
  <pageSetup paperSize="9" orientation="portrait" useFirstPageNumber="1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topLeftCell="A27" zoomScale="115" zoomScaleNormal="115" workbookViewId="0">
      <selection activeCell="Q37" sqref="Q37"/>
    </sheetView>
  </sheetViews>
  <sheetFormatPr defaultColWidth="11.5703125" defaultRowHeight="12.75" customHeight="1"/>
  <sheetData/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31"/>
  <sheetViews>
    <sheetView topLeftCell="AP1" zoomScale="75" zoomScaleNormal="75" workbookViewId="0">
      <selection activeCell="CD3" sqref="CD3"/>
    </sheetView>
  </sheetViews>
  <sheetFormatPr defaultColWidth="11.5703125" defaultRowHeight="12.75" customHeight="1"/>
  <cols>
    <col min="1" max="12" width="10.140625" style="52" customWidth="1"/>
    <col min="13" max="13" width="10.140625" style="53" customWidth="1"/>
    <col min="14" max="15" width="10.140625" style="52" customWidth="1"/>
    <col min="16" max="16" width="10.140625" style="54" customWidth="1"/>
    <col min="17" max="17" width="10.140625" style="55" customWidth="1"/>
    <col min="18" max="18" width="10.140625" style="52" customWidth="1"/>
    <col min="19" max="23" width="10.140625" style="53" customWidth="1"/>
    <col min="24" max="86" width="10.140625" style="52" customWidth="1"/>
    <col min="87" max="1024" width="11.5703125" style="52"/>
  </cols>
  <sheetData>
    <row r="1" spans="1:107">
      <c r="A1" s="56" t="s">
        <v>77</v>
      </c>
      <c r="B1" s="57">
        <v>0.01</v>
      </c>
      <c r="C1" s="58" t="s">
        <v>78</v>
      </c>
      <c r="E1" s="56" t="s">
        <v>77</v>
      </c>
      <c r="F1" s="57">
        <v>0.01</v>
      </c>
      <c r="G1" s="58" t="s">
        <v>79</v>
      </c>
      <c r="I1" s="59" t="s">
        <v>77</v>
      </c>
      <c r="J1" s="57">
        <v>0.01</v>
      </c>
      <c r="K1" s="58" t="s">
        <v>80</v>
      </c>
      <c r="M1" s="60" t="s">
        <v>81</v>
      </c>
      <c r="N1" s="57">
        <v>0.01</v>
      </c>
      <c r="O1" s="61" t="s">
        <v>78</v>
      </c>
      <c r="P1" s="62"/>
      <c r="Q1" s="60" t="s">
        <v>81</v>
      </c>
      <c r="R1" s="57">
        <v>0.01</v>
      </c>
      <c r="S1" s="61" t="s">
        <v>79</v>
      </c>
      <c r="T1" s="63"/>
      <c r="U1" s="60" t="s">
        <v>81</v>
      </c>
      <c r="V1" s="57">
        <v>0.01</v>
      </c>
      <c r="W1" s="61" t="s">
        <v>80</v>
      </c>
      <c r="X1" s="62"/>
      <c r="Y1" s="59" t="s">
        <v>82</v>
      </c>
      <c r="Z1" s="64">
        <v>0.01</v>
      </c>
      <c r="AA1" s="54" t="s">
        <v>78</v>
      </c>
      <c r="AC1" s="59" t="s">
        <v>82</v>
      </c>
      <c r="AD1" s="64">
        <v>0.01</v>
      </c>
      <c r="AE1" s="54" t="s">
        <v>79</v>
      </c>
      <c r="AG1" s="59" t="s">
        <v>82</v>
      </c>
      <c r="AH1" s="64">
        <v>0.01</v>
      </c>
      <c r="AI1" s="54" t="s">
        <v>80</v>
      </c>
      <c r="AK1" s="56" t="s">
        <v>83</v>
      </c>
      <c r="AL1" s="57">
        <v>0.01</v>
      </c>
      <c r="AM1" s="54" t="s">
        <v>78</v>
      </c>
      <c r="AO1" s="56" t="s">
        <v>83</v>
      </c>
      <c r="AP1" s="57">
        <v>0.01</v>
      </c>
      <c r="AQ1" s="54" t="s">
        <v>79</v>
      </c>
      <c r="AR1" s="59"/>
      <c r="AS1" s="56" t="s">
        <v>83</v>
      </c>
      <c r="AT1" s="57">
        <v>0.01</v>
      </c>
      <c r="AU1" s="54" t="s">
        <v>80</v>
      </c>
      <c r="AW1" s="3" t="s">
        <v>78</v>
      </c>
      <c r="AX1" s="3"/>
      <c r="AY1" s="3"/>
      <c r="AZ1" s="3" t="s">
        <v>79</v>
      </c>
      <c r="BA1" s="3"/>
      <c r="BB1" s="3"/>
      <c r="BC1" s="3" t="s">
        <v>84</v>
      </c>
      <c r="BD1" s="3"/>
      <c r="BE1" s="3"/>
      <c r="BF1" s="3" t="s">
        <v>78</v>
      </c>
      <c r="BG1" s="3"/>
      <c r="BH1" s="3"/>
      <c r="BI1" s="3" t="s">
        <v>79</v>
      </c>
      <c r="BJ1" s="3"/>
      <c r="BK1" s="3"/>
      <c r="BL1" s="3" t="s">
        <v>84</v>
      </c>
      <c r="BM1" s="3"/>
      <c r="BN1" s="3"/>
      <c r="BO1" s="3" t="s">
        <v>78</v>
      </c>
      <c r="BP1" s="3"/>
      <c r="BQ1" s="3"/>
      <c r="BR1" s="3" t="s">
        <v>79</v>
      </c>
      <c r="BS1" s="3"/>
      <c r="BT1" s="3"/>
      <c r="BU1" s="3" t="s">
        <v>84</v>
      </c>
      <c r="BV1" s="3"/>
      <c r="BW1" s="3"/>
      <c r="BX1" s="3" t="s">
        <v>78</v>
      </c>
      <c r="BY1" s="3"/>
      <c r="BZ1" s="3"/>
      <c r="CA1" s="3" t="s">
        <v>79</v>
      </c>
      <c r="CB1" s="3"/>
      <c r="CC1" s="3"/>
      <c r="CD1" s="3" t="s">
        <v>84</v>
      </c>
      <c r="CE1" s="3"/>
      <c r="CF1" s="3"/>
    </row>
    <row r="2" spans="1:107">
      <c r="A2" s="52" t="s">
        <v>85</v>
      </c>
      <c r="B2" s="52" t="s">
        <v>86</v>
      </c>
      <c r="C2" s="52" t="s">
        <v>87</v>
      </c>
      <c r="E2" s="52" t="s">
        <v>85</v>
      </c>
      <c r="F2" s="52" t="s">
        <v>86</v>
      </c>
      <c r="G2" s="52" t="s">
        <v>87</v>
      </c>
      <c r="H2" s="65"/>
      <c r="I2" s="52" t="s">
        <v>85</v>
      </c>
      <c r="J2" s="52" t="s">
        <v>86</v>
      </c>
      <c r="K2" s="52" t="s">
        <v>87</v>
      </c>
      <c r="M2" s="55" t="s">
        <v>85</v>
      </c>
      <c r="N2" s="52" t="s">
        <v>86</v>
      </c>
      <c r="O2" s="53" t="s">
        <v>87</v>
      </c>
      <c r="P2" s="52"/>
      <c r="Q2" s="55" t="s">
        <v>85</v>
      </c>
      <c r="R2" s="52" t="s">
        <v>86</v>
      </c>
      <c r="S2" s="53" t="s">
        <v>87</v>
      </c>
      <c r="T2" s="66"/>
      <c r="U2" s="55" t="s">
        <v>85</v>
      </c>
      <c r="V2" s="52" t="s">
        <v>86</v>
      </c>
      <c r="W2" s="53" t="s">
        <v>87</v>
      </c>
      <c r="Y2" s="52" t="s">
        <v>85</v>
      </c>
      <c r="Z2" s="52" t="s">
        <v>86</v>
      </c>
      <c r="AA2" s="52" t="s">
        <v>87</v>
      </c>
      <c r="AC2" s="52" t="s">
        <v>85</v>
      </c>
      <c r="AD2" s="52" t="s">
        <v>86</v>
      </c>
      <c r="AE2" s="52" t="s">
        <v>87</v>
      </c>
      <c r="AF2" s="65"/>
      <c r="AG2" s="52" t="s">
        <v>85</v>
      </c>
      <c r="AH2" s="52" t="s">
        <v>86</v>
      </c>
      <c r="AI2" s="52" t="s">
        <v>87</v>
      </c>
      <c r="AK2" s="52" t="s">
        <v>85</v>
      </c>
      <c r="AL2" s="52" t="s">
        <v>86</v>
      </c>
      <c r="AM2" s="52" t="s">
        <v>87</v>
      </c>
      <c r="AO2" s="52" t="s">
        <v>85</v>
      </c>
      <c r="AP2" s="52" t="s">
        <v>86</v>
      </c>
      <c r="AQ2" s="52" t="s">
        <v>87</v>
      </c>
      <c r="AR2" s="65"/>
      <c r="AS2" s="52" t="s">
        <v>85</v>
      </c>
      <c r="AT2" s="52" t="s">
        <v>86</v>
      </c>
      <c r="AU2" s="52" t="s">
        <v>87</v>
      </c>
      <c r="AW2" s="2" t="s">
        <v>88</v>
      </c>
      <c r="AX2" s="2"/>
      <c r="AY2" s="2"/>
      <c r="AZ2" s="2" t="s">
        <v>88</v>
      </c>
      <c r="BA2" s="2"/>
      <c r="BB2" s="2"/>
      <c r="BC2" s="2" t="s">
        <v>88</v>
      </c>
      <c r="BD2" s="2"/>
      <c r="BE2" s="2"/>
      <c r="BF2" s="2" t="s">
        <v>89</v>
      </c>
      <c r="BG2" s="2"/>
      <c r="BH2" s="2"/>
      <c r="BI2" s="2" t="s">
        <v>89</v>
      </c>
      <c r="BJ2" s="2"/>
      <c r="BK2" s="2"/>
      <c r="BL2" s="2" t="s">
        <v>89</v>
      </c>
      <c r="BM2" s="2"/>
      <c r="BN2" s="2"/>
      <c r="BO2" s="2" t="s">
        <v>90</v>
      </c>
      <c r="BP2" s="2"/>
      <c r="BQ2" s="2"/>
      <c r="BR2" s="2" t="s">
        <v>90</v>
      </c>
      <c r="BS2" s="2"/>
      <c r="BT2" s="2"/>
      <c r="BU2" s="2" t="s">
        <v>90</v>
      </c>
      <c r="BV2" s="2"/>
      <c r="BW2" s="2"/>
      <c r="BX2" s="2" t="s">
        <v>91</v>
      </c>
      <c r="BY2" s="2"/>
      <c r="BZ2" s="2"/>
      <c r="CA2" s="2" t="s">
        <v>91</v>
      </c>
      <c r="CB2" s="2"/>
      <c r="CC2" s="2"/>
      <c r="CD2" s="2" t="s">
        <v>91</v>
      </c>
      <c r="CE2" s="2"/>
      <c r="CF2" s="2"/>
      <c r="CH2" s="62"/>
      <c r="CI2" s="1"/>
      <c r="CJ2" s="1"/>
      <c r="CK2" s="1"/>
      <c r="CL2" s="1"/>
      <c r="CM2" s="1"/>
      <c r="CN2" s="1"/>
      <c r="CO2" s="1"/>
      <c r="CP2" s="1"/>
      <c r="CQ2" s="1"/>
    </row>
    <row r="3" spans="1:107">
      <c r="A3" s="52">
        <v>0</v>
      </c>
      <c r="B3" s="52">
        <v>0</v>
      </c>
      <c r="C3" s="52">
        <v>0</v>
      </c>
      <c r="E3" s="52">
        <v>0</v>
      </c>
      <c r="F3" s="52">
        <v>0</v>
      </c>
      <c r="G3" s="52">
        <v>0</v>
      </c>
      <c r="H3" s="65"/>
      <c r="I3" s="52">
        <v>0</v>
      </c>
      <c r="J3" s="52">
        <v>0</v>
      </c>
      <c r="K3" s="52">
        <v>0</v>
      </c>
      <c r="M3" s="67">
        <v>0</v>
      </c>
      <c r="N3" s="67">
        <v>0</v>
      </c>
      <c r="O3" s="67">
        <v>0</v>
      </c>
      <c r="P3" s="52"/>
      <c r="Q3" s="52">
        <v>0</v>
      </c>
      <c r="R3" s="52">
        <v>0</v>
      </c>
      <c r="S3" s="52">
        <v>0</v>
      </c>
      <c r="T3" s="65"/>
      <c r="U3" s="52">
        <v>0</v>
      </c>
      <c r="V3" s="52">
        <v>0</v>
      </c>
      <c r="W3" s="52">
        <v>0</v>
      </c>
      <c r="Y3" s="52">
        <v>0</v>
      </c>
      <c r="Z3" s="52">
        <v>0</v>
      </c>
      <c r="AA3" s="68">
        <v>0</v>
      </c>
      <c r="AC3" s="52">
        <v>0</v>
      </c>
      <c r="AD3" s="52">
        <v>0</v>
      </c>
      <c r="AE3" s="52">
        <v>0</v>
      </c>
      <c r="AF3" s="65"/>
      <c r="AG3" s="52">
        <v>0</v>
      </c>
      <c r="AH3" s="52">
        <v>0</v>
      </c>
      <c r="AI3" s="52">
        <v>0</v>
      </c>
      <c r="AK3" s="52">
        <v>0</v>
      </c>
      <c r="AL3" s="52">
        <v>0</v>
      </c>
      <c r="AM3" s="52">
        <v>0</v>
      </c>
      <c r="AO3" s="52">
        <v>0</v>
      </c>
      <c r="AP3" s="52">
        <v>0</v>
      </c>
      <c r="AQ3" s="52">
        <v>0</v>
      </c>
      <c r="AR3" s="65"/>
      <c r="AS3" s="52">
        <v>0</v>
      </c>
      <c r="AT3" s="52">
        <v>0</v>
      </c>
      <c r="AU3" s="52">
        <v>0</v>
      </c>
      <c r="AW3" s="69">
        <v>0</v>
      </c>
      <c r="AX3" s="70">
        <v>0</v>
      </c>
      <c r="AY3" s="71">
        <v>0</v>
      </c>
      <c r="AZ3" s="72">
        <v>0</v>
      </c>
      <c r="BA3" s="73">
        <v>0</v>
      </c>
      <c r="BB3" s="74">
        <v>0</v>
      </c>
      <c r="BC3" s="75">
        <v>0</v>
      </c>
      <c r="BD3" s="57">
        <v>0</v>
      </c>
      <c r="BE3" s="76">
        <v>0</v>
      </c>
      <c r="BF3" s="77">
        <v>0</v>
      </c>
      <c r="BG3" s="78">
        <v>0</v>
      </c>
      <c r="BH3" s="74">
        <v>0</v>
      </c>
      <c r="BI3" s="72">
        <v>0</v>
      </c>
      <c r="BJ3" s="79">
        <v>0</v>
      </c>
      <c r="BK3" s="74">
        <v>0</v>
      </c>
      <c r="BL3" s="74">
        <v>0</v>
      </c>
      <c r="BM3" s="74">
        <v>0</v>
      </c>
      <c r="BN3" s="74">
        <v>0</v>
      </c>
      <c r="BO3" s="52">
        <v>0</v>
      </c>
      <c r="BP3" s="72">
        <v>0</v>
      </c>
      <c r="BQ3" s="73">
        <v>0</v>
      </c>
      <c r="BR3" s="74">
        <v>0</v>
      </c>
      <c r="BS3" s="72">
        <v>0</v>
      </c>
      <c r="BT3" s="73">
        <v>0</v>
      </c>
      <c r="BU3" s="73">
        <v>0</v>
      </c>
      <c r="BV3" s="73">
        <v>0</v>
      </c>
      <c r="BW3" s="73">
        <v>0</v>
      </c>
      <c r="BX3" s="74">
        <v>0</v>
      </c>
      <c r="BY3" s="77">
        <v>0</v>
      </c>
      <c r="BZ3" s="73">
        <v>0</v>
      </c>
      <c r="CA3" s="74">
        <v>0</v>
      </c>
      <c r="CB3" s="72">
        <v>0</v>
      </c>
      <c r="CC3" s="79">
        <v>0</v>
      </c>
      <c r="CD3" s="74">
        <v>0</v>
      </c>
      <c r="CE3" s="52">
        <v>0</v>
      </c>
      <c r="CF3" s="62">
        <v>0</v>
      </c>
      <c r="CH3" s="62"/>
      <c r="CI3" s="62"/>
      <c r="CJ3" s="62"/>
      <c r="CK3" s="62"/>
      <c r="CL3" s="62"/>
      <c r="CN3" s="62"/>
      <c r="CO3" s="62"/>
      <c r="CP3" s="62"/>
      <c r="CQ3" s="62"/>
    </row>
    <row r="4" spans="1:107">
      <c r="A4" s="52">
        <v>1.5092298522107401E-3</v>
      </c>
      <c r="B4" s="52">
        <v>54.980892723513399</v>
      </c>
      <c r="C4" s="52">
        <v>0</v>
      </c>
      <c r="E4" s="52">
        <v>1.0064211273195E-3</v>
      </c>
      <c r="F4" s="52">
        <v>31.565302943253801</v>
      </c>
      <c r="G4" s="52">
        <v>-1.14283703907067E-4</v>
      </c>
      <c r="H4" s="65"/>
      <c r="I4" s="52">
        <v>5.0301810865191097E-4</v>
      </c>
      <c r="J4" s="52">
        <v>16.7924073233104</v>
      </c>
      <c r="K4" s="52">
        <v>-5.3677786439470601E-5</v>
      </c>
      <c r="M4" s="67">
        <v>1.0063265607332299E-3</v>
      </c>
      <c r="N4" s="67">
        <v>67.020514195858595</v>
      </c>
      <c r="O4" s="67">
        <v>2.2846001449763E-4</v>
      </c>
      <c r="P4" s="52"/>
      <c r="Q4" s="52">
        <v>1.50974654136186E-3</v>
      </c>
      <c r="R4" s="52">
        <v>74.384742815348901</v>
      </c>
      <c r="S4" s="52">
        <v>1.43917766613184E-3</v>
      </c>
      <c r="T4" s="65"/>
      <c r="U4" s="52">
        <v>1.5096046698992299E-3</v>
      </c>
      <c r="V4" s="52">
        <v>52.4178731231179</v>
      </c>
      <c r="W4" s="52">
        <v>6.0497721172529003E-5</v>
      </c>
      <c r="Y4" s="52">
        <v>1.0065585056847201E-3</v>
      </c>
      <c r="Z4" s="52">
        <v>69.034383399590695</v>
      </c>
      <c r="AA4" s="68">
        <v>1.3790681987240099E-3</v>
      </c>
      <c r="AC4" s="52">
        <v>2.0134233859892101E-3</v>
      </c>
      <c r="AD4" s="52">
        <v>134.939608950132</v>
      </c>
      <c r="AE4" s="52">
        <v>8.6173247366096498E-4</v>
      </c>
      <c r="AF4" s="65"/>
      <c r="AG4" s="52">
        <v>2.5188707169412601E-3</v>
      </c>
      <c r="AH4" s="52">
        <v>127.164250874746</v>
      </c>
      <c r="AI4" s="52">
        <v>1.0410906845687701E-3</v>
      </c>
      <c r="AK4" s="52">
        <v>0</v>
      </c>
      <c r="AL4" s="52">
        <v>7.00999999999999</v>
      </c>
      <c r="AM4" s="52">
        <v>0</v>
      </c>
      <c r="AO4" s="52">
        <v>1.0069821373158399E-3</v>
      </c>
      <c r="AP4" s="52">
        <v>116.766182032668</v>
      </c>
      <c r="AQ4" s="52">
        <v>2.89877555503403E-4</v>
      </c>
      <c r="AR4" s="65"/>
      <c r="AS4" s="52">
        <v>1.0073880763544301E-3</v>
      </c>
      <c r="AT4" s="52">
        <v>68.804870379260606</v>
      </c>
      <c r="AU4" s="52">
        <v>-6.0794549096836401E-5</v>
      </c>
      <c r="AW4" s="80">
        <v>1.19456662583894E-5</v>
      </c>
      <c r="AX4" s="52">
        <v>0.21000000000000099</v>
      </c>
      <c r="AY4" s="81">
        <v>8.2563052606281902E-6</v>
      </c>
      <c r="AZ4" s="80">
        <v>1.5675403734324701E-5</v>
      </c>
      <c r="BA4" s="52">
        <v>0.275625000000005</v>
      </c>
      <c r="BB4" s="82">
        <v>1.08344623722118E-5</v>
      </c>
      <c r="BC4" s="80">
        <v>2.66413581362735E-5</v>
      </c>
      <c r="BD4" s="52">
        <v>0.46875</v>
      </c>
      <c r="BE4" s="82">
        <v>1.8413042538974301E-5</v>
      </c>
      <c r="BF4" s="80">
        <v>9.8138249271608798E-6</v>
      </c>
      <c r="BG4" s="52">
        <v>0.34499999999998499</v>
      </c>
      <c r="BH4" s="82">
        <v>6.78307479005015E-6</v>
      </c>
      <c r="BI4" s="52">
        <v>1.22655099878269E-5</v>
      </c>
      <c r="BJ4" s="52">
        <v>0.43124999999999197</v>
      </c>
      <c r="BK4" s="52">
        <v>8.4775984811985799E-6</v>
      </c>
      <c r="BL4" s="52">
        <v>1.7060264351723901E-5</v>
      </c>
      <c r="BM4" s="52">
        <v>0.60000000000000897</v>
      </c>
      <c r="BN4" s="52">
        <v>1.17916108088462E-5</v>
      </c>
      <c r="BO4" s="52">
        <v>1.14585866356037E-5</v>
      </c>
      <c r="BP4" s="52">
        <v>0.599999999999966</v>
      </c>
      <c r="BQ4" s="52">
        <v>1.4671326409275199E-5</v>
      </c>
      <c r="BR4" s="52">
        <v>1.38211349686777E-5</v>
      </c>
      <c r="BS4" s="52">
        <v>0.73125000000001705</v>
      </c>
      <c r="BT4" s="52">
        <v>1.74512515976691E-5</v>
      </c>
      <c r="BU4" s="52">
        <v>1.75076369334432E-5</v>
      </c>
      <c r="BV4" s="52">
        <v>0.9375</v>
      </c>
      <c r="BW4" s="52">
        <v>2.1743385875605501E-5</v>
      </c>
      <c r="BX4" s="52">
        <v>1.0817828372557499E-5</v>
      </c>
      <c r="BY4" s="52">
        <v>0.84375</v>
      </c>
      <c r="BZ4" s="52">
        <v>1.3980001705879001E-5</v>
      </c>
      <c r="CA4" s="52">
        <v>1.2900321154728799E-5</v>
      </c>
      <c r="CB4" s="52">
        <v>1.01249999999993</v>
      </c>
      <c r="CC4" s="52">
        <v>1.65348604685514E-5</v>
      </c>
      <c r="CD4" s="52">
        <v>1.65739022087686E-5</v>
      </c>
      <c r="CE4" s="52">
        <v>1.3125</v>
      </c>
      <c r="CF4" s="52">
        <v>2.09926548931946E-5</v>
      </c>
      <c r="DC4" s="83"/>
    </row>
    <row r="5" spans="1:107">
      <c r="A5" s="52">
        <v>2.5153830870179002E-3</v>
      </c>
      <c r="B5" s="52">
        <v>71.9290731937174</v>
      </c>
      <c r="C5" s="52">
        <v>-2.3497693153098499E-4</v>
      </c>
      <c r="E5" s="52">
        <v>3.0192633819584999E-3</v>
      </c>
      <c r="F5" s="52">
        <v>67.258943645898299</v>
      </c>
      <c r="G5" s="52">
        <v>6.3192165689790101E-4</v>
      </c>
      <c r="H5" s="65"/>
      <c r="I5" s="52">
        <v>5.5331991951710303E-3</v>
      </c>
      <c r="J5" s="52">
        <v>120.380211978307</v>
      </c>
      <c r="K5" s="52">
        <v>1.3218154910719299E-3</v>
      </c>
      <c r="M5" s="67">
        <v>1.5094898410998501E-3</v>
      </c>
      <c r="N5" s="67">
        <v>95.933774351627605</v>
      </c>
      <c r="O5" s="67">
        <v>2.8893472421759098E-4</v>
      </c>
      <c r="P5" s="52"/>
      <c r="Q5" s="52">
        <v>5.0324884712062102E-3</v>
      </c>
      <c r="R5" s="52">
        <v>166.308389818487</v>
      </c>
      <c r="S5" s="52">
        <v>1.67455719096648E-3</v>
      </c>
      <c r="T5" s="65"/>
      <c r="U5" s="52">
        <v>3.0192093397984599E-3</v>
      </c>
      <c r="V5" s="52">
        <v>110.178797361937</v>
      </c>
      <c r="W5" s="52">
        <v>7.4613856112785905E-4</v>
      </c>
      <c r="Y5" s="52">
        <v>4.0262340227389002E-3</v>
      </c>
      <c r="Z5" s="52">
        <v>225.68942754635199</v>
      </c>
      <c r="AA5" s="68">
        <v>1.8432423729286701E-3</v>
      </c>
      <c r="AC5" s="52">
        <v>5.5369143114703404E-3</v>
      </c>
      <c r="AD5" s="52">
        <v>328.63885054201103</v>
      </c>
      <c r="AE5" s="52">
        <v>1.6090161031638299E-3</v>
      </c>
      <c r="AF5" s="65"/>
      <c r="AG5" s="52">
        <v>7.0528380074355301E-3</v>
      </c>
      <c r="AH5" s="52">
        <v>295.71655011941101</v>
      </c>
      <c r="AI5" s="52">
        <v>1.8658508372791001E-3</v>
      </c>
      <c r="AK5" s="52">
        <v>5.0344260569865301E-4</v>
      </c>
      <c r="AL5" s="52">
        <v>32.358592785092597</v>
      </c>
      <c r="AM5" s="52">
        <v>0</v>
      </c>
      <c r="AO5" s="52">
        <v>3.02094641194752E-3</v>
      </c>
      <c r="AP5" s="52">
        <v>320.81249604200002</v>
      </c>
      <c r="AQ5" s="52">
        <v>1.1595102220136101E-3</v>
      </c>
      <c r="AR5" s="65"/>
      <c r="AS5" s="52">
        <v>3.02216422906329E-3</v>
      </c>
      <c r="AT5" s="52">
        <v>170.94267216358699</v>
      </c>
      <c r="AU5" s="52">
        <v>7.4979943886098498E-4</v>
      </c>
      <c r="AW5" s="80">
        <v>3.5727506467735899E-5</v>
      </c>
      <c r="AX5" s="52">
        <v>0.62895261845385897</v>
      </c>
      <c r="AY5" s="81">
        <v>2.46932987364569E-5</v>
      </c>
      <c r="AZ5" s="80">
        <v>4.68619628207233E-5</v>
      </c>
      <c r="BA5" s="52">
        <v>0.82550031172071003</v>
      </c>
      <c r="BB5" s="82">
        <v>3.2390086527323501E-5</v>
      </c>
      <c r="BC5" s="80">
        <v>7.9541591727442804E-5</v>
      </c>
      <c r="BD5" s="52">
        <v>1.4039120947630901</v>
      </c>
      <c r="BE5" s="82">
        <v>5.4976441631719899E-5</v>
      </c>
      <c r="BF5" s="80">
        <v>2.9358848456606899E-5</v>
      </c>
      <c r="BG5" s="52">
        <v>1.0332793017456099</v>
      </c>
      <c r="BH5" s="82">
        <v>2.0292141016301898E-5</v>
      </c>
      <c r="BI5" s="52">
        <v>3.66827027512801E-5</v>
      </c>
      <c r="BJ5" s="52">
        <v>1.2915991271820499</v>
      </c>
      <c r="BK5" s="52">
        <v>2.5354207173394601E-5</v>
      </c>
      <c r="BL5" s="52">
        <v>5.0993656960261302E-5</v>
      </c>
      <c r="BM5" s="52">
        <v>1.79700748129679</v>
      </c>
      <c r="BN5" s="52">
        <v>3.5245841242577699E-5</v>
      </c>
      <c r="BO5" s="52">
        <v>3.55423361232916E-5</v>
      </c>
      <c r="BP5" s="52">
        <v>1.7970074812967001</v>
      </c>
      <c r="BQ5" s="52">
        <v>4.70621325495355E-5</v>
      </c>
      <c r="BR5" s="52">
        <v>4.3236342028401299E-5</v>
      </c>
      <c r="BS5" s="52">
        <v>2.1901028678304</v>
      </c>
      <c r="BT5" s="52">
        <v>5.6976445204488799E-5</v>
      </c>
      <c r="BU5" s="52">
        <v>5.5367086443317402E-5</v>
      </c>
      <c r="BV5" s="52">
        <v>2.80782418952617</v>
      </c>
      <c r="BW5" s="52">
        <v>7.2551525138664802E-5</v>
      </c>
      <c r="BX5" s="52">
        <v>3.3393608530151003E-5</v>
      </c>
      <c r="BY5" s="52">
        <v>2.5270417705735899</v>
      </c>
      <c r="BZ5" s="52">
        <v>4.4355607328122097E-5</v>
      </c>
      <c r="CA5" s="52">
        <v>4.0049551766808603E-5</v>
      </c>
      <c r="CB5" s="52">
        <v>3.03245012468824</v>
      </c>
      <c r="CC5" s="52">
        <v>5.3039914083219203E-5</v>
      </c>
      <c r="CD5" s="52">
        <v>5.1911877005646698E-5</v>
      </c>
      <c r="CE5" s="52">
        <v>3.9309538653366798</v>
      </c>
      <c r="CF5" s="52">
        <v>6.8456081483933597E-5</v>
      </c>
      <c r="CT5" s="84"/>
      <c r="CV5" s="84"/>
      <c r="DC5" s="83"/>
    </row>
    <row r="6" spans="1:107">
      <c r="A6" s="52">
        <v>5.5338427914393799E-3</v>
      </c>
      <c r="B6" s="52">
        <v>124.92797381362701</v>
      </c>
      <c r="C6" s="52">
        <v>5.1694924936816495E-4</v>
      </c>
      <c r="E6" s="52">
        <v>6.0385267639169902E-3</v>
      </c>
      <c r="F6" s="52">
        <v>126.19760761426799</v>
      </c>
      <c r="G6" s="52">
        <v>1.4386301550654401E-3</v>
      </c>
      <c r="H6" s="65"/>
      <c r="I6" s="52">
        <v>1.2072434607645901E-2</v>
      </c>
      <c r="J6" s="52">
        <v>178.08620447969099</v>
      </c>
      <c r="K6" s="52">
        <v>0</v>
      </c>
      <c r="M6" s="67">
        <v>4.0253062429329196E-3</v>
      </c>
      <c r="N6" s="67">
        <v>172.773376660243</v>
      </c>
      <c r="O6" s="67">
        <v>1.0952641871504001E-3</v>
      </c>
      <c r="P6" s="52"/>
      <c r="Q6" s="52">
        <v>8.5552304010505596E-3</v>
      </c>
      <c r="R6" s="52">
        <v>230.362954944086</v>
      </c>
      <c r="S6" s="52">
        <v>1.8426854229912301E-3</v>
      </c>
      <c r="T6" s="65"/>
      <c r="U6" s="52">
        <v>7.0448217928630701E-3</v>
      </c>
      <c r="V6" s="52">
        <v>194.95903015117199</v>
      </c>
      <c r="W6" s="52">
        <v>1.27045214462311E-3</v>
      </c>
      <c r="Y6" s="52">
        <v>8.0524680454777901E-3</v>
      </c>
      <c r="Z6" s="52">
        <v>367.79026664024002</v>
      </c>
      <c r="AA6" s="68">
        <v>2.6505018063280898E-3</v>
      </c>
      <c r="AC6" s="52">
        <v>9.0604052369514607E-3</v>
      </c>
      <c r="AD6" s="52">
        <v>464.581227413345</v>
      </c>
      <c r="AE6" s="52">
        <v>2.1341343293009799E-3</v>
      </c>
      <c r="AF6" s="65"/>
      <c r="AG6" s="52">
        <v>1.05792570111533E-2</v>
      </c>
      <c r="AH6" s="52">
        <v>411.47144010380998</v>
      </c>
      <c r="AI6" s="52">
        <v>2.6365283570248099E-3</v>
      </c>
      <c r="AK6" s="52">
        <v>2.5172130284932702E-3</v>
      </c>
      <c r="AL6" s="52">
        <v>233.839823093571</v>
      </c>
      <c r="AM6" s="52">
        <v>8.0857108906160001E-4</v>
      </c>
      <c r="AO6" s="52">
        <v>5.5384017552371099E-3</v>
      </c>
      <c r="AP6" s="52">
        <v>482.88321113325901</v>
      </c>
      <c r="AQ6" s="52">
        <v>1.9077987955224E-3</v>
      </c>
      <c r="AR6" s="65"/>
      <c r="AS6" s="52">
        <v>6.0443284581265704E-3</v>
      </c>
      <c r="AT6" s="52">
        <v>277.20561629529999</v>
      </c>
      <c r="AU6" s="52">
        <v>1.5603934268187999E-3</v>
      </c>
      <c r="AW6" s="80">
        <v>5.9442597208427497E-5</v>
      </c>
      <c r="AX6" s="52">
        <v>1.04790523690772</v>
      </c>
      <c r="AY6" s="81">
        <v>4.1084634087579001E-5</v>
      </c>
      <c r="AZ6" s="80">
        <v>7.7932446908868797E-5</v>
      </c>
      <c r="BA6" s="52">
        <v>1.3753756234414101</v>
      </c>
      <c r="BB6" s="82">
        <v>5.3867259087123498E-5</v>
      </c>
      <c r="BC6" s="80">
        <v>1.3209724122716001E-4</v>
      </c>
      <c r="BD6" s="52">
        <v>2.33907418952617</v>
      </c>
      <c r="BE6" s="82">
        <v>9.1314676169577795E-5</v>
      </c>
      <c r="BF6" s="80">
        <v>4.8858924511129997E-5</v>
      </c>
      <c r="BG6" s="52">
        <v>1.72155860349123</v>
      </c>
      <c r="BH6" s="82">
        <v>3.3770352493963601E-5</v>
      </c>
      <c r="BI6" s="52">
        <v>6.10292656862385E-5</v>
      </c>
      <c r="BJ6" s="52">
        <v>2.1519482543641102</v>
      </c>
      <c r="BK6" s="52">
        <v>4.2182688073001303E-5</v>
      </c>
      <c r="BL6" s="52">
        <v>8.4788679340425495E-5</v>
      </c>
      <c r="BM6" s="52">
        <v>2.99401496259352</v>
      </c>
      <c r="BN6" s="52">
        <v>5.8607220929420798E-5</v>
      </c>
      <c r="BO6" s="52">
        <v>5.9823025441820803E-5</v>
      </c>
      <c r="BP6" s="52">
        <v>2.99401496259344</v>
      </c>
      <c r="BQ6" s="52">
        <v>7.9701265567763203E-5</v>
      </c>
      <c r="BR6" s="52">
        <v>7.29423837305392E-5</v>
      </c>
      <c r="BS6" s="52">
        <v>3.64895573566079</v>
      </c>
      <c r="BT6" s="52">
        <v>9.6861956981437203E-5</v>
      </c>
      <c r="BU6" s="52">
        <v>9.3717221104441895E-5</v>
      </c>
      <c r="BV6" s="52">
        <v>4.6781483790523497</v>
      </c>
      <c r="BW6" s="52">
        <v>1.2396228162640501E-4</v>
      </c>
      <c r="BX6" s="52">
        <v>5.6151315658613301E-5</v>
      </c>
      <c r="BY6" s="52">
        <v>4.2103335411471798</v>
      </c>
      <c r="BZ6" s="52">
        <v>7.4966943217515702E-5</v>
      </c>
      <c r="CA6" s="52">
        <v>6.7463559188588203E-5</v>
      </c>
      <c r="CB6" s="52">
        <v>5.0524002493765501</v>
      </c>
      <c r="CC6" s="52">
        <v>8.9885653737514396E-5</v>
      </c>
      <c r="CD6" s="52">
        <v>8.7708379804608399E-5</v>
      </c>
      <c r="CE6" s="52">
        <v>6.5494077306733498</v>
      </c>
      <c r="CF6" s="52">
        <v>1.1650544870002499E-4</v>
      </c>
      <c r="CT6" s="84"/>
      <c r="CU6" s="84"/>
      <c r="DC6" s="83"/>
    </row>
    <row r="7" spans="1:107">
      <c r="A7" s="52">
        <v>1.20738388176859E-2</v>
      </c>
      <c r="B7" s="52">
        <v>144.23862778056699</v>
      </c>
      <c r="C7" s="52">
        <v>-1.8395336925568499E-3</v>
      </c>
      <c r="E7" s="52">
        <v>1.50963169097925E-2</v>
      </c>
      <c r="F7" s="52">
        <v>179.75548283725399</v>
      </c>
      <c r="G7" s="52">
        <v>-1.09577904334423E-3</v>
      </c>
      <c r="H7" s="65"/>
      <c r="I7" s="52">
        <v>1.8611670020120701E-2</v>
      </c>
      <c r="J7" s="52">
        <v>216.04672551375299</v>
      </c>
      <c r="K7" s="52">
        <v>-1.8384641855518299E-3</v>
      </c>
      <c r="M7" s="67">
        <v>9.5601023269656898E-3</v>
      </c>
      <c r="N7" s="67">
        <v>250.82897406686001</v>
      </c>
      <c r="O7" s="67">
        <v>4.5692002899526001E-4</v>
      </c>
      <c r="P7" s="52"/>
      <c r="Q7" s="52">
        <v>1.35877188722568E-2</v>
      </c>
      <c r="R7" s="52">
        <v>274.74048744141999</v>
      </c>
      <c r="S7" s="52">
        <v>4.03507756859394E-4</v>
      </c>
      <c r="T7" s="65"/>
      <c r="U7" s="52">
        <v>1.25800389158269E-2</v>
      </c>
      <c r="V7" s="52">
        <v>289.55231195304799</v>
      </c>
      <c r="W7" s="52">
        <v>1.09568095012469E-3</v>
      </c>
      <c r="Y7" s="52">
        <v>1.1072143562532E-2</v>
      </c>
      <c r="Z7" s="52">
        <v>430.82995751573799</v>
      </c>
      <c r="AA7" s="68">
        <v>2.6505018063280898E-3</v>
      </c>
      <c r="AC7" s="52">
        <v>1.3087252008929901E-2</v>
      </c>
      <c r="AD7" s="52">
        <v>538.91924682965498</v>
      </c>
      <c r="AE7" s="52">
        <v>1.8446460764305001E-3</v>
      </c>
      <c r="AF7" s="65"/>
      <c r="AG7" s="52">
        <v>1.7128320875200598E-2</v>
      </c>
      <c r="AH7" s="52">
        <v>556.19077238639704</v>
      </c>
      <c r="AI7" s="52">
        <v>2.5283630910955899E-3</v>
      </c>
      <c r="AK7" s="52">
        <v>5.0344260569865299E-3</v>
      </c>
      <c r="AL7" s="52">
        <v>421.34575323884502</v>
      </c>
      <c r="AM7" s="52">
        <v>1.55649934644358E-3</v>
      </c>
      <c r="AO7" s="52">
        <v>8.5593481671846303E-3</v>
      </c>
      <c r="AP7" s="52">
        <v>607.57924552251995</v>
      </c>
      <c r="AQ7" s="52">
        <v>2.08307359652445E-3</v>
      </c>
      <c r="AR7" s="65"/>
      <c r="AS7" s="52">
        <v>9.5701867253670699E-3</v>
      </c>
      <c r="AT7" s="52">
        <v>453.82307109066397</v>
      </c>
      <c r="AU7" s="52">
        <v>1.96569042079771E-3</v>
      </c>
      <c r="AW7" s="80">
        <v>8.3090630053618902E-5</v>
      </c>
      <c r="AX7" s="52">
        <v>1.4668578553615701</v>
      </c>
      <c r="AY7" s="81">
        <v>5.7430564253559997E-5</v>
      </c>
      <c r="AZ7" s="80">
        <v>1.0888519452122799E-4</v>
      </c>
      <c r="BA7" s="52">
        <v>1.9252509351621201</v>
      </c>
      <c r="BB7" s="82">
        <v>7.52665490009722E-5</v>
      </c>
      <c r="BC7" s="80">
        <v>1.8429464461808899E-4</v>
      </c>
      <c r="BD7" s="52">
        <v>3.2742362842892598</v>
      </c>
      <c r="BE7" s="82">
        <v>1.2743050225863401E-4</v>
      </c>
      <c r="BF7" s="80">
        <v>6.8313953614020995E-5</v>
      </c>
      <c r="BG7" s="52">
        <v>2.4098379052368601</v>
      </c>
      <c r="BH7" s="82">
        <v>4.7217849839605899E-5</v>
      </c>
      <c r="BI7" s="52">
        <v>8.5304619578060496E-5</v>
      </c>
      <c r="BJ7" s="52">
        <v>3.0122973815461802</v>
      </c>
      <c r="BK7" s="52">
        <v>5.8963314882589903E-5</v>
      </c>
      <c r="BL7" s="52">
        <v>1.18442503977926E-4</v>
      </c>
      <c r="BM7" s="52">
        <v>4.1910224438902599</v>
      </c>
      <c r="BN7" s="52">
        <v>8.1876482090657501E-5</v>
      </c>
      <c r="BO7" s="52">
        <v>8.4301897403499498E-5</v>
      </c>
      <c r="BP7" s="52">
        <v>4.19102244389018</v>
      </c>
      <c r="BQ7" s="52">
        <v>1.12580566087847E-4</v>
      </c>
      <c r="BR7" s="52">
        <v>1.02941344394426E-4</v>
      </c>
      <c r="BS7" s="52">
        <v>5.10780860349118</v>
      </c>
      <c r="BT7" s="52">
        <v>1.3709362047565501E-4</v>
      </c>
      <c r="BU7" s="52">
        <v>1.3256235318738599E-4</v>
      </c>
      <c r="BV7" s="52">
        <v>6.5484725685785197</v>
      </c>
      <c r="BW7" s="52">
        <v>1.7594705666531299E-4</v>
      </c>
      <c r="BX7" s="52">
        <v>7.9092297599158405E-5</v>
      </c>
      <c r="BY7" s="52">
        <v>5.8936253117207702</v>
      </c>
      <c r="BZ7" s="52">
        <v>1.0580761351337199E-4</v>
      </c>
      <c r="CA7" s="52">
        <v>9.5144615696405395E-5</v>
      </c>
      <c r="CB7" s="52">
        <v>7.0723503740648503</v>
      </c>
      <c r="CC7" s="52">
        <v>1.27061372238984E-4</v>
      </c>
      <c r="CD7" s="52">
        <v>1.2396829980908101E-4</v>
      </c>
      <c r="CE7" s="52">
        <v>9.1678615960100291</v>
      </c>
      <c r="CF7" s="52">
        <v>1.651182037025E-4</v>
      </c>
      <c r="CT7" s="84"/>
      <c r="CU7" s="84"/>
      <c r="DC7" s="83"/>
    </row>
    <row r="8" spans="1:107">
      <c r="A8" s="52">
        <v>2.1129217930950399E-2</v>
      </c>
      <c r="B8" s="52">
        <v>171.97835684505199</v>
      </c>
      <c r="C8" s="52">
        <v>-6.2101046190331599E-3</v>
      </c>
      <c r="E8" s="52">
        <v>2.31476859283485E-2</v>
      </c>
      <c r="F8" s="52">
        <v>193.932998573888</v>
      </c>
      <c r="G8" s="52">
        <v>-3.9730393534751001E-3</v>
      </c>
      <c r="H8" s="65"/>
      <c r="I8" s="52">
        <v>2.8169014084507001E-2</v>
      </c>
      <c r="J8" s="52">
        <v>259.504961915438</v>
      </c>
      <c r="K8" s="52">
        <v>-6.2064940570636402E-3</v>
      </c>
      <c r="M8" s="67">
        <v>1.7107551532464901E-2</v>
      </c>
      <c r="N8" s="67">
        <v>271.47027926431798</v>
      </c>
      <c r="O8" s="67">
        <v>-2.53321839604725E-3</v>
      </c>
      <c r="P8" s="52"/>
      <c r="Q8" s="52">
        <v>1.9626705037704199E-2</v>
      </c>
      <c r="R8" s="52">
        <v>346.37416884695699</v>
      </c>
      <c r="S8" s="52">
        <v>-2.9388814957925801E-3</v>
      </c>
      <c r="T8" s="65"/>
      <c r="U8" s="52">
        <v>2.26440700484884E-2</v>
      </c>
      <c r="V8" s="52">
        <v>367.92932162944197</v>
      </c>
      <c r="W8" s="52">
        <v>-6.3186508780197197E-4</v>
      </c>
      <c r="Y8" s="52">
        <v>1.6608215343797899E-2</v>
      </c>
      <c r="Z8" s="52">
        <v>496.27807827839399</v>
      </c>
      <c r="AA8" s="68">
        <v>1.5001571137339201E-3</v>
      </c>
      <c r="AC8" s="52">
        <v>1.8120810473902901E-2</v>
      </c>
      <c r="AD8" s="52">
        <v>604.75882497158796</v>
      </c>
      <c r="AE8" s="52">
        <v>6.3283478534477096E-4</v>
      </c>
      <c r="AF8" s="65"/>
      <c r="AG8" s="52">
        <v>2.7203803742965601E-2</v>
      </c>
      <c r="AH8" s="52">
        <v>665.06787443753694</v>
      </c>
      <c r="AI8" s="52">
        <v>2.7041316482305901E-4</v>
      </c>
      <c r="AK8" s="52">
        <v>8.0550816911784499E-3</v>
      </c>
      <c r="AL8" s="52">
        <v>552.43087488920003</v>
      </c>
      <c r="AM8" s="52">
        <v>1.9607848909743799E-3</v>
      </c>
      <c r="AO8" s="52">
        <v>1.1076803510474201E-2</v>
      </c>
      <c r="AP8" s="52">
        <v>701.71652975100801</v>
      </c>
      <c r="AQ8" s="52">
        <v>2.1370043045250901E-3</v>
      </c>
      <c r="AR8" s="65"/>
      <c r="AS8" s="52">
        <v>1.35997390307848E-2</v>
      </c>
      <c r="AT8" s="52">
        <v>598.98102063753697</v>
      </c>
      <c r="AU8" s="52">
        <v>2.3709874147766199E-3</v>
      </c>
      <c r="AW8" s="80">
        <v>1.0667131276691801E-4</v>
      </c>
      <c r="AX8" s="52">
        <v>1.88581047381543</v>
      </c>
      <c r="AY8" s="81">
        <v>7.3731340078798797E-5</v>
      </c>
      <c r="AZ8" s="80">
        <v>1.3971862957252599E-4</v>
      </c>
      <c r="BA8" s="52">
        <v>2.4751262468828199</v>
      </c>
      <c r="BB8" s="82">
        <v>9.6588519051983798E-5</v>
      </c>
      <c r="BC8" s="80">
        <v>2.3612125607958299E-4</v>
      </c>
      <c r="BD8" s="52">
        <v>4.2093983790523497</v>
      </c>
      <c r="BE8" s="82">
        <v>1.6332662571008101E-4</v>
      </c>
      <c r="BF8" s="80">
        <v>8.7723841707648594E-5</v>
      </c>
      <c r="BG8" s="52">
        <v>3.0981172069824798</v>
      </c>
      <c r="BH8" s="82">
        <v>6.0634772710543401E-5</v>
      </c>
      <c r="BI8" s="52">
        <v>1.09508209469929E-4</v>
      </c>
      <c r="BJ8" s="52">
        <v>3.87264650872824</v>
      </c>
      <c r="BK8" s="52">
        <v>7.5696358976353798E-5</v>
      </c>
      <c r="BL8" s="52">
        <v>1.51952447187721E-4</v>
      </c>
      <c r="BM8" s="52">
        <v>5.3880299251870003</v>
      </c>
      <c r="BN8" s="52">
        <v>1.0505434832025E-4</v>
      </c>
      <c r="BO8" s="52">
        <v>1.08980422455611E-4</v>
      </c>
      <c r="BP8" s="52">
        <v>5.3880299251869097</v>
      </c>
      <c r="BQ8" s="52">
        <v>1.4569284987658401E-4</v>
      </c>
      <c r="BR8" s="52">
        <v>1.3323550732028899E-4</v>
      </c>
      <c r="BS8" s="52">
        <v>6.5666614713215701</v>
      </c>
      <c r="BT8" s="52">
        <v>1.77658501859735E-4</v>
      </c>
      <c r="BU8" s="52">
        <v>1.71906723668928E-4</v>
      </c>
      <c r="BV8" s="52">
        <v>8.4187967581046905</v>
      </c>
      <c r="BW8" s="52">
        <v>2.2847879060265599E-4</v>
      </c>
      <c r="BX8" s="52">
        <v>1.0221800550482E-4</v>
      </c>
      <c r="BY8" s="52">
        <v>7.5769170822943597</v>
      </c>
      <c r="BZ8" s="52">
        <v>1.36871771394112E-4</v>
      </c>
      <c r="CA8" s="52">
        <v>1.2309504603332099E-4</v>
      </c>
      <c r="CB8" s="52">
        <v>9.0923004987531595</v>
      </c>
      <c r="CC8" s="52">
        <v>1.64557017706869E-4</v>
      </c>
      <c r="CD8" s="52">
        <v>1.60696310701677E-4</v>
      </c>
      <c r="CE8" s="52">
        <v>11.7863154613467</v>
      </c>
      <c r="CF8" s="52">
        <v>2.14272588792191E-4</v>
      </c>
      <c r="CT8" s="84"/>
      <c r="CU8" s="84"/>
      <c r="DC8" s="83"/>
    </row>
    <row r="9" spans="1:107">
      <c r="A9" s="52">
        <v>2.7166137339793301E-2</v>
      </c>
      <c r="B9" s="52">
        <v>172.01246084699801</v>
      </c>
      <c r="C9" s="52">
        <v>-8.8552735054105297E-3</v>
      </c>
      <c r="E9" s="52">
        <v>3.3715107765203201E-2</v>
      </c>
      <c r="F9" s="52">
        <v>194.85800010070199</v>
      </c>
      <c r="G9" s="52">
        <v>-9.7880631110994001E-3</v>
      </c>
      <c r="H9" s="65"/>
      <c r="I9" s="52">
        <v>3.4205231388330003E-2</v>
      </c>
      <c r="J9" s="52">
        <v>271.36658014672702</v>
      </c>
      <c r="K9" s="52">
        <v>-9.0782556315752508E-3</v>
      </c>
      <c r="M9" s="67">
        <v>2.41518374575975E-2</v>
      </c>
      <c r="N9" s="67">
        <v>296.947523115801</v>
      </c>
      <c r="O9" s="67">
        <v>-5.1806667993433203E-3</v>
      </c>
      <c r="P9" s="52"/>
      <c r="Q9" s="52">
        <v>3.2711175062840402E-2</v>
      </c>
      <c r="R9" s="52">
        <v>399.40630559804299</v>
      </c>
      <c r="S9" s="52">
        <v>-9.7850631038402906E-3</v>
      </c>
      <c r="T9" s="65"/>
      <c r="U9" s="52">
        <v>3.2204899624516899E-2</v>
      </c>
      <c r="V9" s="52">
        <v>421.030470306768</v>
      </c>
      <c r="W9" s="52">
        <v>-2.9375004613772502E-3</v>
      </c>
      <c r="Y9" s="52">
        <v>2.3150845630748599E-2</v>
      </c>
      <c r="Z9" s="52">
        <v>536.83102444551503</v>
      </c>
      <c r="AA9" s="68">
        <v>-5.7853592726958298E-4</v>
      </c>
      <c r="AC9" s="52">
        <v>3.12080624828328E-2</v>
      </c>
      <c r="AD9" s="52">
        <v>685.24629623445003</v>
      </c>
      <c r="AE9" s="52">
        <v>-3.6960244378114798E-3</v>
      </c>
      <c r="AF9" s="65"/>
      <c r="AG9" s="52">
        <v>3.9294383184283702E-2</v>
      </c>
      <c r="AH9" s="52">
        <v>775.34232173056296</v>
      </c>
      <c r="AI9" s="52">
        <v>-2.0348590652935002E-3</v>
      </c>
      <c r="AK9" s="52">
        <v>1.2082622536767699E-2</v>
      </c>
      <c r="AL9" s="52">
        <v>693.31513511917001</v>
      </c>
      <c r="AM9" s="52">
        <v>2.0753324619247702E-3</v>
      </c>
      <c r="AO9" s="52">
        <v>1.4601240991079701E-2</v>
      </c>
      <c r="AP9" s="52">
        <v>780.45043633159696</v>
      </c>
      <c r="AQ9" s="52">
        <v>1.5639905320183601E-3</v>
      </c>
      <c r="AR9" s="65"/>
      <c r="AS9" s="52">
        <v>2.4177313832506299E-2</v>
      </c>
      <c r="AT9" s="52">
        <v>852.29234198348695</v>
      </c>
      <c r="AU9" s="52">
        <v>1.3847647294279401E-3</v>
      </c>
      <c r="AW9" s="80">
        <v>1.3018436897440299E-4</v>
      </c>
      <c r="AX9" s="52">
        <v>2.3047630922692899</v>
      </c>
      <c r="AY9" s="81">
        <v>8.9987210334001807E-5</v>
      </c>
      <c r="AZ9" s="80">
        <v>1.7043125976149901E-4</v>
      </c>
      <c r="BA9" s="52">
        <v>3.0250015586035301</v>
      </c>
      <c r="BB9" s="82">
        <v>1.17833725945127E-4</v>
      </c>
      <c r="BC9" s="80">
        <v>2.8756562185973801E-4</v>
      </c>
      <c r="BD9" s="52">
        <v>5.1445604738154298</v>
      </c>
      <c r="BE9" s="82">
        <v>1.9900570325569899E-4</v>
      </c>
      <c r="BF9" s="80">
        <v>1.07088500057804E-4</v>
      </c>
      <c r="BG9" s="52">
        <v>3.7863965087281</v>
      </c>
      <c r="BH9" s="82">
        <v>7.4021259814050904E-5</v>
      </c>
      <c r="BI9" s="52">
        <v>1.3363950427404099E-4</v>
      </c>
      <c r="BJ9" s="52">
        <v>4.7329956359103003</v>
      </c>
      <c r="BK9" s="52">
        <v>9.2382089426785405E-5</v>
      </c>
      <c r="BL9" s="52">
        <v>1.85315967013245E-4</v>
      </c>
      <c r="BM9" s="52">
        <v>6.5850374064837398</v>
      </c>
      <c r="BN9" s="52">
        <v>1.28141534720128E-4</v>
      </c>
      <c r="BO9" s="52">
        <v>1.33860026134012E-4</v>
      </c>
      <c r="BP9" s="52">
        <v>6.5850374064836501</v>
      </c>
      <c r="BQ9" s="52">
        <v>1.7903108664641499E-4</v>
      </c>
      <c r="BR9" s="52">
        <v>1.6382701912705301E-4</v>
      </c>
      <c r="BS9" s="52">
        <v>8.0255143391519503</v>
      </c>
      <c r="BT9" s="52">
        <v>2.1854388656001201E-4</v>
      </c>
      <c r="BU9" s="52">
        <v>2.1175409874941799E-4</v>
      </c>
      <c r="BV9" s="52">
        <v>10.2891209476309</v>
      </c>
      <c r="BW9" s="52">
        <v>2.81530741655047E-4</v>
      </c>
      <c r="BX9" s="52">
        <v>1.25529842511723E-4</v>
      </c>
      <c r="BY9" s="52">
        <v>9.2602088528679491</v>
      </c>
      <c r="BZ9" s="52">
        <v>1.6815366232363199E-4</v>
      </c>
      <c r="CA9" s="52">
        <v>1.51317050736565E-4</v>
      </c>
      <c r="CB9" s="52">
        <v>11.112250623441501</v>
      </c>
      <c r="CC9" s="52">
        <v>2.0236265879763099E-4</v>
      </c>
      <c r="CD9" s="52">
        <v>1.9789666170916799E-4</v>
      </c>
      <c r="CE9" s="52">
        <v>14.4047693266834</v>
      </c>
      <c r="CF9" s="52">
        <v>2.6394700574562002E-4</v>
      </c>
      <c r="CT9" s="84"/>
      <c r="CU9" s="84"/>
      <c r="DC9" s="83"/>
    </row>
    <row r="10" spans="1:107">
      <c r="A10" s="52">
        <v>3.1693826896425498E-2</v>
      </c>
      <c r="B10" s="52">
        <v>170.80509033988301</v>
      </c>
      <c r="C10" s="52">
        <v>-1.09834931424197E-2</v>
      </c>
      <c r="E10" s="52">
        <v>4.4785740165717701E-2</v>
      </c>
      <c r="F10" s="52">
        <v>191.44318643641901</v>
      </c>
      <c r="G10" s="52">
        <v>-1.23762528760536E-2</v>
      </c>
      <c r="H10" s="65"/>
      <c r="I10" s="52">
        <v>4.4265593561368201E-2</v>
      </c>
      <c r="J10" s="52">
        <v>269.33936694296398</v>
      </c>
      <c r="K10" s="52">
        <v>-1.2701506216239399E-2</v>
      </c>
      <c r="M10" s="67">
        <v>3.3208776504196597E-2</v>
      </c>
      <c r="N10" s="67">
        <v>292.75482850915</v>
      </c>
      <c r="O10" s="67">
        <v>-9.8439388599714205E-3</v>
      </c>
      <c r="P10" s="52"/>
      <c r="Q10" s="52">
        <v>4.3279400852373397E-2</v>
      </c>
      <c r="R10" s="52">
        <v>408.83524169571501</v>
      </c>
      <c r="S10" s="52">
        <v>-1.47952844181778E-2</v>
      </c>
      <c r="T10" s="65"/>
      <c r="U10" s="52">
        <v>4.1765729200545297E-2</v>
      </c>
      <c r="V10" s="52">
        <v>438.65303731039398</v>
      </c>
      <c r="W10" s="52">
        <v>-5.7002297282560798E-3</v>
      </c>
      <c r="Y10" s="52">
        <v>3.0196755170541701E-2</v>
      </c>
      <c r="Z10" s="52">
        <v>537.69991956987803</v>
      </c>
      <c r="AA10" s="68">
        <v>-2.8792253124579302E-3</v>
      </c>
      <c r="AC10" s="52">
        <v>4.1275179412778903E-2</v>
      </c>
      <c r="AD10" s="52">
        <v>700.29548634969001</v>
      </c>
      <c r="AE10" s="52">
        <v>-9.1155138229448793E-3</v>
      </c>
      <c r="AF10" s="65"/>
      <c r="AG10" s="52">
        <v>5.0881188482213499E-2</v>
      </c>
      <c r="AH10" s="52">
        <v>812.17937898729895</v>
      </c>
      <c r="AI10" s="52">
        <v>-5.38798230909942E-3</v>
      </c>
      <c r="AK10" s="52">
        <v>1.5606720776658299E-2</v>
      </c>
      <c r="AL10" s="52">
        <v>766.522929849197</v>
      </c>
      <c r="AM10" s="52">
        <v>1.32740420454279E-3</v>
      </c>
      <c r="AO10" s="52">
        <v>1.9132660609000901E-2</v>
      </c>
      <c r="AP10" s="52">
        <v>878.62822943755395</v>
      </c>
      <c r="AQ10" s="52">
        <v>6.4042715750751804E-4</v>
      </c>
      <c r="AR10" s="65"/>
      <c r="AS10" s="52">
        <v>3.02216422906329E-2</v>
      </c>
      <c r="AT10" s="52">
        <v>931.11724633115205</v>
      </c>
      <c r="AU10" s="52">
        <v>1.15509643283989E-3</v>
      </c>
      <c r="AW10" s="80">
        <v>1.5362953787563199E-4</v>
      </c>
      <c r="AX10" s="52">
        <v>2.72371571072315</v>
      </c>
      <c r="AY10" s="81">
        <v>1.06198421740451E-4</v>
      </c>
      <c r="AZ10" s="80">
        <v>2.01021675095362E-4</v>
      </c>
      <c r="BA10" s="52">
        <v>3.5748768703242302</v>
      </c>
      <c r="BB10" s="82">
        <v>1.39002720394371E-4</v>
      </c>
      <c r="BC10" s="80">
        <v>3.38617354583125E-4</v>
      </c>
      <c r="BD10" s="52">
        <v>6.0797225685785197</v>
      </c>
      <c r="BE10" s="82">
        <v>2.3447034372892699E-4</v>
      </c>
      <c r="BF10" s="80">
        <v>1.26407845169983E-4</v>
      </c>
      <c r="BG10" s="52">
        <v>4.4746758104737303</v>
      </c>
      <c r="BH10" s="82">
        <v>8.7377448915606904E-5</v>
      </c>
      <c r="BI10" s="52">
        <v>1.5769799642485801E-4</v>
      </c>
      <c r="BJ10" s="52">
        <v>5.5933447630923601</v>
      </c>
      <c r="BK10" s="52">
        <v>1.09020773030245E-4</v>
      </c>
      <c r="BL10" s="52">
        <v>2.18530661225937E-4</v>
      </c>
      <c r="BM10" s="52">
        <v>7.7820448877804704</v>
      </c>
      <c r="BN10" s="52">
        <v>1.5113874803217899E-4</v>
      </c>
      <c r="BO10" s="52">
        <v>1.5894206568252501E-4</v>
      </c>
      <c r="BP10" s="52">
        <v>7.7820448877803896</v>
      </c>
      <c r="BQ10" s="52">
        <v>2.12588326317303E-4</v>
      </c>
      <c r="BR10" s="52">
        <v>1.9471786251096799E-4</v>
      </c>
      <c r="BS10" s="52">
        <v>9.4843672069823395</v>
      </c>
      <c r="BT10" s="52">
        <v>2.5973719080546101E-4</v>
      </c>
      <c r="BU10" s="52">
        <v>2.5210774402469098E-4</v>
      </c>
      <c r="BV10" s="52">
        <v>12.159445137157</v>
      </c>
      <c r="BW10" s="52">
        <v>3.3507639503913299E-4</v>
      </c>
      <c r="BX10" s="52">
        <v>1.4902915103833401E-4</v>
      </c>
      <c r="BY10" s="52">
        <v>10.9435006234415</v>
      </c>
      <c r="BZ10" s="52">
        <v>1.9964758315750699E-4</v>
      </c>
      <c r="CA10" s="52">
        <v>1.7981269246091899E-4</v>
      </c>
      <c r="CB10" s="52">
        <v>13.132200748129801</v>
      </c>
      <c r="CC10" s="52">
        <v>2.40468438705288E-4</v>
      </c>
      <c r="CD10" s="52">
        <v>2.35573166922553E-4</v>
      </c>
      <c r="CE10" s="52">
        <v>17.023223192020101</v>
      </c>
      <c r="CF10" s="52">
        <v>3.1411997309923701E-4</v>
      </c>
      <c r="CT10" s="84"/>
      <c r="CU10" s="84"/>
      <c r="DC10" s="83"/>
    </row>
    <row r="11" spans="1:107">
      <c r="A11" s="52">
        <v>3.8736899540075698E-2</v>
      </c>
      <c r="B11" s="52">
        <v>167.507605939966</v>
      </c>
      <c r="C11" s="52">
        <v>-1.39710569861708E-2</v>
      </c>
      <c r="E11" s="52">
        <v>4.8308214111335901E-2</v>
      </c>
      <c r="F11" s="52">
        <v>198.17722207475799</v>
      </c>
      <c r="G11" s="52">
        <v>-1.3411528782035199E-2</v>
      </c>
      <c r="H11" s="65"/>
      <c r="I11" s="52">
        <v>5.48289738430583E-2</v>
      </c>
      <c r="J11" s="52">
        <v>253.220251546036</v>
      </c>
      <c r="K11" s="52">
        <v>-1.5231071902199401E-2</v>
      </c>
      <c r="M11" s="67">
        <v>4.37752053918955E-2</v>
      </c>
      <c r="N11" s="67">
        <v>286.76651890693802</v>
      </c>
      <c r="O11" s="67">
        <v>-1.4332506203630699E-2</v>
      </c>
      <c r="P11" s="52"/>
      <c r="Q11" s="52">
        <v>5.3847626641906503E-2</v>
      </c>
      <c r="R11" s="52">
        <v>402.04646075946499</v>
      </c>
      <c r="S11" s="52">
        <v>-2.1540589087010599E-2</v>
      </c>
      <c r="T11" s="65"/>
      <c r="U11" s="52">
        <v>5.1829760333206902E-2</v>
      </c>
      <c r="V11" s="52">
        <v>420.466160942123</v>
      </c>
      <c r="W11" s="52">
        <v>-9.1553218041093998E-3</v>
      </c>
      <c r="Y11" s="52">
        <v>3.6236106204650002E-2</v>
      </c>
      <c r="Z11" s="52">
        <v>556.64972980325194</v>
      </c>
      <c r="AA11" s="68">
        <v>-4.6686503898266396E-3</v>
      </c>
      <c r="AC11" s="52">
        <v>5.9395989886681801E-2</v>
      </c>
      <c r="AD11" s="52">
        <v>691.08209030780495</v>
      </c>
      <c r="AE11" s="52">
        <v>-1.33770501965964E-2</v>
      </c>
      <c r="AF11" s="65"/>
      <c r="AG11" s="52">
        <v>6.0452897206590202E-2</v>
      </c>
      <c r="AH11" s="52">
        <v>840.68981855429399</v>
      </c>
      <c r="AI11" s="52">
        <v>-8.9101137809197394E-3</v>
      </c>
      <c r="AK11" s="52">
        <v>2.0137704227946099E-2</v>
      </c>
      <c r="AL11" s="52">
        <v>780.24884266445395</v>
      </c>
      <c r="AM11" s="52">
        <v>-2.89737973580406E-4</v>
      </c>
      <c r="AO11" s="52">
        <v>2.86989909135014E-2</v>
      </c>
      <c r="AP11" s="52">
        <v>958.19972870309596</v>
      </c>
      <c r="AQ11" s="52">
        <v>-2.3662098135277801E-3</v>
      </c>
      <c r="AR11" s="65"/>
      <c r="AS11" s="52">
        <v>4.1302911130531597E-2</v>
      </c>
      <c r="AT11" s="52">
        <v>1068.2889481346599</v>
      </c>
      <c r="AU11" s="52">
        <v>-9.8622268534868094E-4</v>
      </c>
      <c r="AW11" s="80">
        <v>1.77006573954827E-4</v>
      </c>
      <c r="AX11" s="52">
        <v>3.1426683291770101</v>
      </c>
      <c r="AY11" s="81">
        <v>1.2236521899107E-4</v>
      </c>
      <c r="AZ11" s="80">
        <v>2.31488546372688E-4</v>
      </c>
      <c r="BA11" s="52">
        <v>4.12475218204494</v>
      </c>
      <c r="BB11" s="82">
        <v>1.6009604720916101E-4</v>
      </c>
      <c r="BC11" s="80">
        <v>3.8926710435063398E-4</v>
      </c>
      <c r="BD11" s="52">
        <v>7.0148846633415998</v>
      </c>
      <c r="BE11" s="82">
        <v>2.69723109208286E-4</v>
      </c>
      <c r="BF11" s="80">
        <v>1.4568179870627E-4</v>
      </c>
      <c r="BG11" s="52">
        <v>5.1629551122193504</v>
      </c>
      <c r="BH11" s="82">
        <v>1.0070347684713901E-4</v>
      </c>
      <c r="BI11" s="52">
        <v>1.8168320152837E-4</v>
      </c>
      <c r="BJ11" s="52">
        <v>6.4536938902744199</v>
      </c>
      <c r="BK11" s="52">
        <v>1.2561267433323201E-4</v>
      </c>
      <c r="BL11" s="52">
        <v>2.5159426517719601E-4</v>
      </c>
      <c r="BM11" s="52">
        <v>8.9790523690772108</v>
      </c>
      <c r="BN11" s="52">
        <v>1.7404668676817501E-4</v>
      </c>
      <c r="BO11" s="52">
        <v>1.84227825765668E-4</v>
      </c>
      <c r="BP11" s="52">
        <v>8.9790523690771202</v>
      </c>
      <c r="BQ11" s="52">
        <v>2.4635768253627901E-4</v>
      </c>
      <c r="BR11" s="52">
        <v>2.2590985271435699E-4</v>
      </c>
      <c r="BS11" s="52">
        <v>10.9432200748127</v>
      </c>
      <c r="BT11" s="52">
        <v>3.0122594403064398E-4</v>
      </c>
      <c r="BU11" s="52">
        <v>2.9297042814742201E-4</v>
      </c>
      <c r="BV11" s="52">
        <v>14.0297693266832</v>
      </c>
      <c r="BW11" s="52">
        <v>3.8908945821697702E-4</v>
      </c>
      <c r="BX11" s="52">
        <v>1.7271721072517401E-4</v>
      </c>
      <c r="BY11" s="52">
        <v>12.6267923940151</v>
      </c>
      <c r="BZ11" s="52">
        <v>2.3134787315685299E-4</v>
      </c>
      <c r="CA11" s="52">
        <v>2.0858389485768901E-4</v>
      </c>
      <c r="CB11" s="52">
        <v>15.152150872818099</v>
      </c>
      <c r="CC11" s="52">
        <v>2.7886456665541099E-4</v>
      </c>
      <c r="CD11" s="52">
        <v>2.7372921021457102E-4</v>
      </c>
      <c r="CE11" s="52">
        <v>19.641677057356699</v>
      </c>
      <c r="CF11" s="52">
        <v>3.6477012861780699E-4</v>
      </c>
      <c r="CT11" s="84"/>
      <c r="CU11" s="84"/>
      <c r="DC11" s="83"/>
    </row>
    <row r="12" spans="1:107">
      <c r="A12" s="52">
        <v>5.1816891592568803E-2</v>
      </c>
      <c r="B12" s="52">
        <v>169.671361742058</v>
      </c>
      <c r="C12" s="52">
        <v>-1.7475570079290102E-2</v>
      </c>
      <c r="E12" s="52">
        <v>5.6359583129891901E-2</v>
      </c>
      <c r="F12" s="52">
        <v>208.51943310818399</v>
      </c>
      <c r="G12" s="52">
        <v>-1.57711511391753E-2</v>
      </c>
      <c r="H12" s="65"/>
      <c r="I12" s="52">
        <v>6.5392354124748503E-2</v>
      </c>
      <c r="J12" s="52">
        <v>252.70495411792001</v>
      </c>
      <c r="K12" s="52">
        <v>-1.67810179856391E-2</v>
      </c>
      <c r="M12" s="67">
        <v>6.0379593643993798E-2</v>
      </c>
      <c r="N12" s="67">
        <v>283.280566467803</v>
      </c>
      <c r="O12" s="67">
        <v>-1.6408804570682702E-2</v>
      </c>
      <c r="P12" s="52"/>
      <c r="Q12" s="52">
        <v>6.1396359348715797E-2</v>
      </c>
      <c r="R12" s="52">
        <v>381.86176107151698</v>
      </c>
      <c r="S12" s="52">
        <v>-2.5911923119653998E-2</v>
      </c>
      <c r="T12" s="65"/>
      <c r="U12" s="52">
        <v>6.0887388352602198E-2</v>
      </c>
      <c r="V12" s="52">
        <v>433.25287944842898</v>
      </c>
      <c r="W12" s="52">
        <v>-1.19180510709882E-2</v>
      </c>
      <c r="Y12" s="52">
        <v>4.1772177985916002E-2</v>
      </c>
      <c r="Z12" s="52">
        <v>571.39400698264706</v>
      </c>
      <c r="AA12" s="68">
        <v>-6.6867989733251903E-3</v>
      </c>
      <c r="AC12" s="52">
        <v>6.6442971737644005E-2</v>
      </c>
      <c r="AD12" s="52">
        <v>680.53572444712199</v>
      </c>
      <c r="AE12" s="52">
        <v>-1.49927985847107E-2</v>
      </c>
      <c r="AF12" s="65"/>
      <c r="AG12" s="52">
        <v>7.0024605930967002E-2</v>
      </c>
      <c r="AH12" s="52">
        <v>853.21307454578596</v>
      </c>
      <c r="AI12" s="52">
        <v>-1.0836807580284E-2</v>
      </c>
      <c r="AK12" s="52">
        <v>2.31583598621381E-2</v>
      </c>
      <c r="AL12" s="52">
        <v>814.12215698858597</v>
      </c>
      <c r="AM12" s="52">
        <v>-1.2128566335923999E-3</v>
      </c>
      <c r="AO12" s="52">
        <v>3.4237392668738501E-2</v>
      </c>
      <c r="AP12" s="52">
        <v>995.01988254460696</v>
      </c>
      <c r="AQ12" s="52">
        <v>-4.2672672705500996E-3</v>
      </c>
      <c r="AR12" s="65"/>
      <c r="AS12" s="52">
        <v>5.3391568046784701E-2</v>
      </c>
      <c r="AT12" s="52">
        <v>1178.74231725395</v>
      </c>
      <c r="AU12" s="52">
        <v>-3.0127076552432298E-3</v>
      </c>
      <c r="AW12" s="80">
        <v>2.00315246694559E-4</v>
      </c>
      <c r="AX12" s="52">
        <v>3.56162094763086</v>
      </c>
      <c r="AY12" s="81">
        <v>1.3848784477386001E-4</v>
      </c>
      <c r="AZ12" s="80">
        <v>2.61830623631306E-4</v>
      </c>
      <c r="BA12" s="52">
        <v>4.67462749376564</v>
      </c>
      <c r="BB12" s="82">
        <v>1.8111424537729299E-4</v>
      </c>
      <c r="BC12" s="80">
        <v>4.39506527215929E-4</v>
      </c>
      <c r="BD12" s="52">
        <v>7.9500467581046896</v>
      </c>
      <c r="BE12" s="82">
        <v>3.0476651612858197E-4</v>
      </c>
      <c r="BF12" s="80">
        <v>1.64910287403218E-4</v>
      </c>
      <c r="BG12" s="52">
        <v>5.8512344139649697</v>
      </c>
      <c r="BH12" s="82">
        <v>1.13999479516241E-4</v>
      </c>
      <c r="BI12" s="52">
        <v>2.0559465800752E-4</v>
      </c>
      <c r="BJ12" s="52">
        <v>7.3140430174564797</v>
      </c>
      <c r="BK12" s="52">
        <v>1.4215805565698399E-4</v>
      </c>
      <c r="BL12" s="52">
        <v>2.8450464952114399E-4</v>
      </c>
      <c r="BM12" s="52">
        <v>10.1760598503739</v>
      </c>
      <c r="BN12" s="52">
        <v>1.9686604133709601E-4</v>
      </c>
      <c r="BO12" s="52">
        <v>2.0971851799719799E-4</v>
      </c>
      <c r="BP12" s="52">
        <v>10.1760598503739</v>
      </c>
      <c r="BQ12" s="52">
        <v>2.8033232762315799E-4</v>
      </c>
      <c r="BR12" s="52">
        <v>2.5740463877495598E-4</v>
      </c>
      <c r="BS12" s="52">
        <v>12.4020729426431</v>
      </c>
      <c r="BT12" s="52">
        <v>3.4299778535564201E-4</v>
      </c>
      <c r="BU12" s="52">
        <v>3.3434443276622101E-4</v>
      </c>
      <c r="BV12" s="52">
        <v>15.900093516209401</v>
      </c>
      <c r="BW12" s="52">
        <v>4.4354387273232702E-4</v>
      </c>
      <c r="BX12" s="52">
        <v>1.96595238504063E-4</v>
      </c>
      <c r="BY12" s="52">
        <v>14.3100841645887</v>
      </c>
      <c r="BZ12" s="52">
        <v>2.6324891137763498E-4</v>
      </c>
      <c r="CA12" s="52">
        <v>2.37632443991887E-4</v>
      </c>
      <c r="CB12" s="52">
        <v>17.172100997506401</v>
      </c>
      <c r="CC12" s="52">
        <v>3.17541316846959E-4</v>
      </c>
      <c r="CD12" s="52">
        <v>3.1236775355691199E-4</v>
      </c>
      <c r="CE12" s="52">
        <v>22.260130922693399</v>
      </c>
      <c r="CF12" s="52">
        <v>4.1587624042164697E-4</v>
      </c>
      <c r="CT12" s="84"/>
      <c r="CU12" s="84"/>
      <c r="DC12" s="83"/>
    </row>
    <row r="13" spans="1:107">
      <c r="A13" s="52">
        <v>5.6847657766604602E-2</v>
      </c>
      <c r="B13" s="52">
        <v>171.967821178668</v>
      </c>
      <c r="C13" s="52">
        <v>-1.9086840466931099E-2</v>
      </c>
      <c r="E13" s="52">
        <v>6.1894899330149203E-2</v>
      </c>
      <c r="F13" s="52">
        <v>185.143425320418</v>
      </c>
      <c r="G13" s="52">
        <v>-1.755935497678E-2</v>
      </c>
      <c r="H13" s="65"/>
      <c r="I13" s="52">
        <v>7.5452716297786701E-2</v>
      </c>
      <c r="J13" s="52">
        <v>257.22676972489899</v>
      </c>
      <c r="K13" s="52">
        <v>-1.9082453079231301E-2</v>
      </c>
      <c r="M13" s="67">
        <v>6.6417553008393193E-2</v>
      </c>
      <c r="N13" s="67">
        <v>274.970478586193</v>
      </c>
      <c r="O13" s="67">
        <v>-1.8189448801325999E-2</v>
      </c>
      <c r="P13" s="52"/>
      <c r="Q13" s="52">
        <v>6.7435345514163303E-2</v>
      </c>
      <c r="R13" s="52">
        <v>370.740888300866</v>
      </c>
      <c r="S13" s="52">
        <v>-2.8332969660810399E-2</v>
      </c>
      <c r="T13" s="65"/>
      <c r="U13" s="52">
        <v>7.0951419485263706E-2</v>
      </c>
      <c r="V13" s="52">
        <v>440.97535845016199</v>
      </c>
      <c r="W13" s="52">
        <v>-1.42236864445635E-2</v>
      </c>
      <c r="Y13" s="52">
        <v>4.8314808272866799E-2</v>
      </c>
      <c r="Z13" s="52">
        <v>565.15912661663901</v>
      </c>
      <c r="AA13" s="68">
        <v>-8.8731266054486203E-3</v>
      </c>
      <c r="AC13" s="52">
        <v>7.7013444514087398E-2</v>
      </c>
      <c r="AD13" s="52">
        <v>653.82010853055294</v>
      </c>
      <c r="AE13" s="52">
        <v>-1.6494098128666899E-2</v>
      </c>
      <c r="AF13" s="65"/>
      <c r="AG13" s="52">
        <v>7.9596314655343794E-2</v>
      </c>
      <c r="AH13" s="52">
        <v>878.604048405188</v>
      </c>
      <c r="AI13" s="52">
        <v>-1.28716666455775E-2</v>
      </c>
      <c r="AK13" s="52">
        <v>2.8696228524823199E-2</v>
      </c>
      <c r="AL13" s="52">
        <v>858.95303200799401</v>
      </c>
      <c r="AM13" s="52">
        <v>-2.5402608381351901E-3</v>
      </c>
      <c r="AO13" s="52">
        <v>4.0279285492633599E-2</v>
      </c>
      <c r="AP13" s="52">
        <v>1029.6504516997099</v>
      </c>
      <c r="AQ13" s="52">
        <v>-6.8087518850799304E-3</v>
      </c>
      <c r="AR13" s="65"/>
      <c r="AS13" s="52">
        <v>6.1450672657620102E-2</v>
      </c>
      <c r="AT13" s="52">
        <v>1214.9910277772201</v>
      </c>
      <c r="AU13" s="52">
        <v>-4.9176035269441103E-3</v>
      </c>
      <c r="AW13" s="80">
        <v>2.23555340290604E-4</v>
      </c>
      <c r="AX13" s="52">
        <v>3.9805735660847201</v>
      </c>
      <c r="AY13" s="81">
        <v>1.5456653979255901E-4</v>
      </c>
      <c r="AZ13" s="80">
        <v>2.92046734569539E-4</v>
      </c>
      <c r="BA13" s="52">
        <v>5.2245028054863498</v>
      </c>
      <c r="BB13" s="82">
        <v>2.0205784814864301E-4</v>
      </c>
      <c r="BC13" s="80">
        <v>4.8932825155656597E-4</v>
      </c>
      <c r="BD13" s="52">
        <v>8.8852088528677804</v>
      </c>
      <c r="BE13" s="82">
        <v>3.3960303635876101E-4</v>
      </c>
      <c r="BF13" s="80">
        <v>1.8409324298988001E-4</v>
      </c>
      <c r="BG13" s="52">
        <v>6.5395137157105996</v>
      </c>
      <c r="BH13" s="82">
        <v>1.27265591913592E-4</v>
      </c>
      <c r="BI13" s="52">
        <v>2.29431926745249E-4</v>
      </c>
      <c r="BJ13" s="52">
        <v>8.1743921446385492</v>
      </c>
      <c r="BK13" s="52">
        <v>1.5865717712223201E-4</v>
      </c>
      <c r="BL13" s="52">
        <v>3.1725981782511901E-4</v>
      </c>
      <c r="BM13" s="52">
        <v>11.3730673316707</v>
      </c>
      <c r="BN13" s="52">
        <v>2.1959749416970299E-4</v>
      </c>
      <c r="BO13" s="52">
        <v>2.3541528159152101E-4</v>
      </c>
      <c r="BP13" s="52">
        <v>11.373067331670599</v>
      </c>
      <c r="BQ13" s="52">
        <v>3.1450549086484597E-4</v>
      </c>
      <c r="BR13" s="52">
        <v>2.8920370621361398E-4</v>
      </c>
      <c r="BS13" s="52">
        <v>13.8609258104735</v>
      </c>
      <c r="BT13" s="52">
        <v>3.8504046412816999E-4</v>
      </c>
      <c r="BU13" s="52">
        <v>3.7623156460562097E-4</v>
      </c>
      <c r="BV13" s="52">
        <v>17.7704177057356</v>
      </c>
      <c r="BW13" s="52">
        <v>4.98413830342778E-4</v>
      </c>
      <c r="BX13" s="52">
        <v>2.2066438929204101E-4</v>
      </c>
      <c r="BY13" s="52">
        <v>15.9933759351623</v>
      </c>
      <c r="BZ13" s="52">
        <v>2.9534511592152002E-4</v>
      </c>
      <c r="CA13" s="52">
        <v>2.66959990528029E-4</v>
      </c>
      <c r="CB13" s="52">
        <v>19.192051122194702</v>
      </c>
      <c r="CC13" s="52">
        <v>3.5648902953966502E-4</v>
      </c>
      <c r="CD13" s="52">
        <v>3.51491346558381E-4</v>
      </c>
      <c r="CE13" s="52">
        <v>24.8785847880301</v>
      </c>
      <c r="CF13" s="52">
        <v>4.6741722030740299E-4</v>
      </c>
      <c r="CT13" s="84"/>
      <c r="CU13" s="84"/>
      <c r="DC13" s="83"/>
    </row>
    <row r="14" spans="1:107">
      <c r="A14" s="52">
        <v>6.4393807027658304E-2</v>
      </c>
      <c r="B14" s="52">
        <v>164.69338281088</v>
      </c>
      <c r="C14" s="52">
        <v>-2.2134826950218699E-2</v>
      </c>
      <c r="E14" s="52">
        <v>6.5920583839427199E-2</v>
      </c>
      <c r="F14" s="52">
        <v>189.47822830528401</v>
      </c>
      <c r="G14" s="52">
        <v>-1.8655134020124201E-2</v>
      </c>
      <c r="H14" s="65"/>
      <c r="I14" s="52">
        <v>8.5513078470824996E-2</v>
      </c>
      <c r="J14" s="52">
        <v>260.06969234455698</v>
      </c>
      <c r="K14" s="52">
        <v>-2.0746464458854901E-2</v>
      </c>
      <c r="M14" s="67">
        <v>7.4468165494259095E-2</v>
      </c>
      <c r="N14" s="67">
        <v>271.87239811504202</v>
      </c>
      <c r="O14" s="67">
        <v>-2.03195024659069E-2</v>
      </c>
      <c r="P14" s="52"/>
      <c r="Q14" s="52">
        <v>8.0016566692178798E-2</v>
      </c>
      <c r="R14" s="52">
        <v>376.44577737096398</v>
      </c>
      <c r="S14" s="52">
        <v>-3.1789686111239203E-2</v>
      </c>
      <c r="T14" s="65"/>
      <c r="U14" s="52">
        <v>8.0512249061292201E-2</v>
      </c>
      <c r="V14" s="52">
        <v>436.34052713377901</v>
      </c>
      <c r="W14" s="52">
        <v>-1.56016900934933E-2</v>
      </c>
      <c r="Y14" s="52">
        <v>5.5863997065502199E-2</v>
      </c>
      <c r="Z14" s="52">
        <v>540.67043444997296</v>
      </c>
      <c r="AA14" s="68">
        <v>-1.2909423772445699E-2</v>
      </c>
      <c r="AC14" s="52">
        <v>8.9597340676520004E-2</v>
      </c>
      <c r="AD14" s="52">
        <v>646.60568416849003</v>
      </c>
      <c r="AE14" s="52">
        <v>-1.77059094197526E-2</v>
      </c>
      <c r="AF14" s="65"/>
      <c r="AG14" s="52">
        <v>9.0679345809885403E-2</v>
      </c>
      <c r="AH14" s="52">
        <v>889.603383597792</v>
      </c>
      <c r="AI14" s="52">
        <v>-1.46293522169274E-2</v>
      </c>
      <c r="AK14" s="52">
        <v>3.5240982398905697E-2</v>
      </c>
      <c r="AL14" s="52">
        <v>863.39057665820201</v>
      </c>
      <c r="AM14" s="52">
        <v>-4.7301408710103601E-3</v>
      </c>
      <c r="AO14" s="52">
        <v>4.7328160453844401E-2</v>
      </c>
      <c r="AP14" s="52">
        <v>1021.0619407919</v>
      </c>
      <c r="AQ14" s="52">
        <v>-1.2006323868641E-2</v>
      </c>
      <c r="AR14" s="65"/>
      <c r="AS14" s="52">
        <v>6.95097772684556E-2</v>
      </c>
      <c r="AT14" s="52">
        <v>1269.9708433762301</v>
      </c>
      <c r="AU14" s="52">
        <v>-5.9646207613896296E-3</v>
      </c>
      <c r="AW14" s="80">
        <v>2.46726653369863E-4</v>
      </c>
      <c r="AX14" s="52">
        <v>4.3995261845385798</v>
      </c>
      <c r="AY14" s="81">
        <v>1.70601542789108E-4</v>
      </c>
      <c r="AZ14" s="80">
        <v>3.2213578294557901E-4</v>
      </c>
      <c r="BA14" s="52">
        <v>5.7743781172070499</v>
      </c>
      <c r="BB14" s="82">
        <v>2.2292738311571999E-4</v>
      </c>
      <c r="BC14" s="80">
        <v>5.3872584279880903E-4</v>
      </c>
      <c r="BD14" s="52">
        <v>9.8203709476308596</v>
      </c>
      <c r="BE14" s="82">
        <v>3.7423509824708901E-4</v>
      </c>
      <c r="BF14" s="80">
        <v>2.03230602107022E-4</v>
      </c>
      <c r="BG14" s="52">
        <v>7.2277930174562197</v>
      </c>
      <c r="BH14" s="82">
        <v>1.4050194812147699E-4</v>
      </c>
      <c r="BI14" s="52">
        <v>2.5319459072619798E-4</v>
      </c>
      <c r="BJ14" s="52">
        <v>9.0347412718206108</v>
      </c>
      <c r="BK14" s="52">
        <v>1.7511029667492201E-4</v>
      </c>
      <c r="BL14" s="52">
        <v>3.49857904083779E-4</v>
      </c>
      <c r="BM14" s="52">
        <v>12.5700748129674</v>
      </c>
      <c r="BN14" s="52">
        <v>2.42241719841605E-4</v>
      </c>
      <c r="BO14" s="52">
        <v>2.6131918442927999E-4</v>
      </c>
      <c r="BP14" s="52">
        <v>12.570074812967301</v>
      </c>
      <c r="BQ14" s="52">
        <v>3.4887045803339402E-4</v>
      </c>
      <c r="BR14" s="52">
        <v>3.2130838027665101E-4</v>
      </c>
      <c r="BS14" s="52">
        <v>15.3197786783039</v>
      </c>
      <c r="BT14" s="52">
        <v>4.2734184188896601E-4</v>
      </c>
      <c r="BU14" s="52">
        <v>4.1863316856400798E-4</v>
      </c>
      <c r="BV14" s="52">
        <v>19.640741895261701</v>
      </c>
      <c r="BW14" s="52">
        <v>5.5367379019766899E-4</v>
      </c>
      <c r="BX14" s="52">
        <v>2.44925756917421E-4</v>
      </c>
      <c r="BY14" s="52">
        <v>17.676667705735898</v>
      </c>
      <c r="BZ14" s="52">
        <v>3.27630943871394E-4</v>
      </c>
      <c r="CA14" s="52">
        <v>2.9656805221654498E-4</v>
      </c>
      <c r="CB14" s="52">
        <v>21.212001246882998</v>
      </c>
      <c r="CC14" s="52">
        <v>3.9569811288980199E-4</v>
      </c>
      <c r="CD14" s="52">
        <v>3.9110213662756202E-4</v>
      </c>
      <c r="CE14" s="52">
        <v>27.497038653366801</v>
      </c>
      <c r="CF14" s="52">
        <v>5.1937213754632496E-4</v>
      </c>
      <c r="CT14" s="84"/>
      <c r="CU14" s="84"/>
      <c r="DC14" s="83"/>
    </row>
    <row r="15" spans="1:107">
      <c r="A15" s="52">
        <v>7.0430726436501195E-2</v>
      </c>
      <c r="B15" s="52">
        <v>165.81378822521199</v>
      </c>
      <c r="C15" s="52">
        <v>-2.3692388324938401E-2</v>
      </c>
      <c r="E15" s="52">
        <v>7.2462321167003907E-2</v>
      </c>
      <c r="F15" s="52">
        <v>177.09659211694199</v>
      </c>
      <c r="G15" s="52">
        <v>-2.0954253239901698E-2</v>
      </c>
      <c r="H15" s="65"/>
      <c r="I15" s="52">
        <v>0.11267605633802801</v>
      </c>
      <c r="J15" s="52">
        <v>269.83498096004001</v>
      </c>
      <c r="K15" s="52">
        <v>-2.31082870621915E-2</v>
      </c>
      <c r="M15" s="67">
        <v>8.5537757662324604E-2</v>
      </c>
      <c r="N15" s="67">
        <v>262.47215804692001</v>
      </c>
      <c r="O15" s="67">
        <v>-2.2449556130487699E-2</v>
      </c>
      <c r="P15" s="52"/>
      <c r="Q15" s="52">
        <v>8.6055552857626297E-2</v>
      </c>
      <c r="R15" s="52">
        <v>371.22666500589099</v>
      </c>
      <c r="S15" s="52">
        <v>-3.3289389940899999E-2</v>
      </c>
      <c r="T15" s="65"/>
      <c r="U15" s="52">
        <v>9.00730786373206E-2</v>
      </c>
      <c r="V15" s="52">
        <v>435.647733013341</v>
      </c>
      <c r="W15" s="52">
        <v>-1.65225998491196E-2</v>
      </c>
      <c r="Y15" s="52">
        <v>6.1903348099610497E-2</v>
      </c>
      <c r="Z15" s="52">
        <v>542.03325809493197</v>
      </c>
      <c r="AA15" s="68">
        <v>-1.41135857605998E-2</v>
      </c>
      <c r="AC15" s="52">
        <v>9.9664457606466E-2</v>
      </c>
      <c r="AD15" s="52">
        <v>655.29986451879404</v>
      </c>
      <c r="AE15" s="52">
        <v>-1.8513783613809801E-2</v>
      </c>
      <c r="AF15" s="65"/>
      <c r="AG15" s="52">
        <v>0.102769925251203</v>
      </c>
      <c r="AH15" s="52">
        <v>893.54917559004605</v>
      </c>
      <c r="AI15" s="52">
        <v>-1.6387037788277301E-2</v>
      </c>
      <c r="AK15" s="52">
        <v>4.3296064090084199E-2</v>
      </c>
      <c r="AL15" s="52">
        <v>873.69297292577096</v>
      </c>
      <c r="AM15" s="52">
        <v>-7.6207825144055802E-3</v>
      </c>
      <c r="AO15" s="52">
        <v>6.3439874650897898E-2</v>
      </c>
      <c r="AP15" s="52">
        <v>1012.67779703574</v>
      </c>
      <c r="AQ15" s="52">
        <v>-1.5585974612182999E-2</v>
      </c>
      <c r="AR15" s="65"/>
      <c r="AS15" s="52">
        <v>7.8072575917468204E-2</v>
      </c>
      <c r="AT15" s="52">
        <v>1288.18289461326</v>
      </c>
      <c r="AU15" s="52">
        <v>-7.7006428855992898E-3</v>
      </c>
      <c r="AW15" s="80">
        <v>2.6982899871056E-4</v>
      </c>
      <c r="AX15" s="52">
        <v>4.8184788029924404</v>
      </c>
      <c r="AY15" s="81">
        <v>1.86593090564595E-4</v>
      </c>
      <c r="AZ15" s="80">
        <v>3.5209674696137902E-4</v>
      </c>
      <c r="BA15" s="52">
        <v>6.3242534289277499</v>
      </c>
      <c r="BB15" s="82">
        <v>2.4372337229367299E-4</v>
      </c>
      <c r="BC15" s="80">
        <v>5.8769376690180901E-4</v>
      </c>
      <c r="BD15" s="52">
        <v>10.755533042393999</v>
      </c>
      <c r="BE15" s="82">
        <v>4.0866508763853597E-4</v>
      </c>
      <c r="BF15" s="80">
        <v>2.2232230622724899E-4</v>
      </c>
      <c r="BG15" s="52">
        <v>7.9160723192018496</v>
      </c>
      <c r="BH15" s="82">
        <v>1.5370868132245401E-4</v>
      </c>
      <c r="BI15" s="52">
        <v>2.7688225467638799E-4</v>
      </c>
      <c r="BJ15" s="52">
        <v>9.8950903990026706</v>
      </c>
      <c r="BK15" s="52">
        <v>1.9151767010874799E-4</v>
      </c>
      <c r="BL15" s="52">
        <v>3.8229717015025302E-4</v>
      </c>
      <c r="BM15" s="52">
        <v>13.767082294264201</v>
      </c>
      <c r="BN15" s="52">
        <v>2.64799385192889E-4</v>
      </c>
      <c r="BO15" s="52">
        <v>2.87431224299783E-4</v>
      </c>
      <c r="BP15" s="52">
        <v>13.7670822942641</v>
      </c>
      <c r="BQ15" s="52">
        <v>3.8342057141724602E-4</v>
      </c>
      <c r="BR15" s="52">
        <v>3.537198294358E-4</v>
      </c>
      <c r="BS15" s="52">
        <v>16.778631546134299</v>
      </c>
      <c r="BT15" s="52">
        <v>4.6988989488171401E-4</v>
      </c>
      <c r="BU15" s="52">
        <v>4.6155014142169702E-4</v>
      </c>
      <c r="BV15" s="52">
        <v>21.511066084787899</v>
      </c>
      <c r="BW15" s="52">
        <v>6.0929849595953796E-4</v>
      </c>
      <c r="BX15" s="52">
        <v>2.6938037514354302E-4</v>
      </c>
      <c r="BY15" s="52">
        <v>19.359959476309498</v>
      </c>
      <c r="BZ15" s="52">
        <v>3.6010089150899301E-4</v>
      </c>
      <c r="CA15" s="52">
        <v>3.2645801652234302E-4</v>
      </c>
      <c r="CB15" s="52">
        <v>23.231951371571299</v>
      </c>
      <c r="CC15" s="52">
        <v>4.3515904506589103E-4</v>
      </c>
      <c r="CD15" s="52">
        <v>4.3120187953787399E-4</v>
      </c>
      <c r="CE15" s="52">
        <v>30.115492518703402</v>
      </c>
      <c r="CF15" s="52">
        <v>5.7172023256886202E-4</v>
      </c>
      <c r="CT15" s="84"/>
      <c r="CU15" s="84"/>
      <c r="DC15" s="83"/>
    </row>
    <row r="16" spans="1:107">
      <c r="A16" s="52">
        <v>7.7473799080151298E-2</v>
      </c>
      <c r="B16" s="52">
        <v>143.43030416062899</v>
      </c>
      <c r="C16" s="52">
        <v>-2.6854506460683901E-2</v>
      </c>
      <c r="E16" s="52">
        <v>7.6991216239941596E-2</v>
      </c>
      <c r="F16" s="52">
        <v>185.93079148200499</v>
      </c>
      <c r="G16" s="52">
        <v>-2.23928833949671E-2</v>
      </c>
      <c r="H16" s="65"/>
      <c r="I16" s="52">
        <v>0.12323943661971801</v>
      </c>
      <c r="J16" s="52">
        <v>269.91664630358099</v>
      </c>
      <c r="K16" s="52">
        <v>-2.4597845635886802E-2</v>
      </c>
      <c r="M16" s="67">
        <v>9.5097859989290295E-2</v>
      </c>
      <c r="N16" s="67">
        <v>249.72410065589199</v>
      </c>
      <c r="O16" s="67">
        <v>-2.4115970353882198E-2</v>
      </c>
      <c r="P16" s="52"/>
      <c r="Q16" s="52">
        <v>9.9140022882762399E-2</v>
      </c>
      <c r="R16" s="52">
        <v>347.52192157499002</v>
      </c>
      <c r="S16" s="52">
        <v>-3.6746106391328803E-2</v>
      </c>
      <c r="T16" s="65"/>
      <c r="U16" s="52">
        <v>9.8627505100082904E-2</v>
      </c>
      <c r="V16" s="52">
        <v>447.04206856397099</v>
      </c>
      <c r="W16" s="52">
        <v>-1.7329236131420001E-2</v>
      </c>
      <c r="Y16" s="52">
        <v>6.7942699133718795E-2</v>
      </c>
      <c r="Z16" s="52">
        <v>553.99269193661996</v>
      </c>
      <c r="AA16" s="68">
        <v>-1.56675601698937E-2</v>
      </c>
      <c r="AC16" s="52">
        <v>0.111744997922401</v>
      </c>
      <c r="AD16" s="52">
        <v>633.92735522288899</v>
      </c>
      <c r="AE16" s="52">
        <v>-1.9550555496183099E-2</v>
      </c>
      <c r="AF16" s="65"/>
      <c r="AG16" s="52">
        <v>0.11435673054913301</v>
      </c>
      <c r="AH16" s="52">
        <v>902.71653302950097</v>
      </c>
      <c r="AI16" s="52">
        <v>-1.77120622959103E-2</v>
      </c>
      <c r="AK16" s="52">
        <v>4.98408179641667E-2</v>
      </c>
      <c r="AL16" s="52">
        <v>868.00199543590497</v>
      </c>
      <c r="AM16" s="52">
        <v>-1.00397576891815E-2</v>
      </c>
      <c r="AO16" s="52">
        <v>7.4516678161372099E-2</v>
      </c>
      <c r="AP16" s="52">
        <v>977.41481417677801</v>
      </c>
      <c r="AQ16" s="52">
        <v>-1.8356664735715501E-2</v>
      </c>
      <c r="AR16" s="65"/>
      <c r="AS16" s="52">
        <v>8.6635374566480794E-2</v>
      </c>
      <c r="AT16" s="52">
        <v>1262.37273852304</v>
      </c>
      <c r="AU16" s="52">
        <v>-9.1462021641240693E-3</v>
      </c>
      <c r="AW16" s="80">
        <v>2.9286220296537499E-4</v>
      </c>
      <c r="AX16" s="52">
        <v>5.2374314214463</v>
      </c>
      <c r="AY16" s="81">
        <v>2.0254141799992299E-4</v>
      </c>
      <c r="AZ16" s="80">
        <v>3.8192867763548301E-4</v>
      </c>
      <c r="BA16" s="52">
        <v>6.8741287406484597</v>
      </c>
      <c r="BB16" s="82">
        <v>2.6444633219824102E-4</v>
      </c>
      <c r="BC16" s="80">
        <v>6.3622735295355598E-4</v>
      </c>
      <c r="BD16" s="52">
        <v>11.690695137157</v>
      </c>
      <c r="BE16" s="82">
        <v>4.4289534885945598E-4</v>
      </c>
      <c r="BF16" s="80">
        <v>2.4136830157554399E-4</v>
      </c>
      <c r="BG16" s="52">
        <v>8.6043516209474706</v>
      </c>
      <c r="BH16" s="82">
        <v>1.6688592380649899E-4</v>
      </c>
      <c r="BI16" s="52">
        <v>3.0049454470349E-4</v>
      </c>
      <c r="BJ16" s="52">
        <v>10.7554395261847</v>
      </c>
      <c r="BK16" s="52">
        <v>2.07879551090469E-4</v>
      </c>
      <c r="BL16" s="52">
        <v>4.1457600309761401E-4</v>
      </c>
      <c r="BM16" s="52">
        <v>14.9640897755609</v>
      </c>
      <c r="BN16" s="52">
        <v>2.8727114944582E-4</v>
      </c>
      <c r="BO16" s="52">
        <v>3.13752330227677E-4</v>
      </c>
      <c r="BP16" s="52">
        <v>14.964089775560801</v>
      </c>
      <c r="BQ16" s="52">
        <v>4.1814923008916803E-4</v>
      </c>
      <c r="BR16" s="52">
        <v>3.8643906902482099E-4</v>
      </c>
      <c r="BS16" s="52">
        <v>18.237484413964701</v>
      </c>
      <c r="BT16" s="52">
        <v>5.1267271675746798E-4</v>
      </c>
      <c r="BU16" s="52">
        <v>5.0498294597067902E-4</v>
      </c>
      <c r="BV16" s="52">
        <v>23.3813902743141</v>
      </c>
      <c r="BW16" s="52">
        <v>6.6526299242645397E-4</v>
      </c>
      <c r="BX16" s="52">
        <v>2.9402921873936599E-4</v>
      </c>
      <c r="BY16" s="52">
        <v>21.043251246883099</v>
      </c>
      <c r="BZ16" s="52">
        <v>3.9274949466290798E-4</v>
      </c>
      <c r="CA16" s="52">
        <v>3.5663114333195302E-4</v>
      </c>
      <c r="CB16" s="52">
        <v>25.251901496259599</v>
      </c>
      <c r="CC16" s="52">
        <v>4.7486237646077601E-4</v>
      </c>
      <c r="CD16" s="52">
        <v>4.7179195029184901E-4</v>
      </c>
      <c r="CE16" s="52">
        <v>32.733946384040102</v>
      </c>
      <c r="CF16" s="52">
        <v>6.2444093030265704E-4</v>
      </c>
      <c r="CT16" s="84"/>
      <c r="CU16" s="84"/>
      <c r="DC16" s="83"/>
    </row>
    <row r="17" spans="1:107">
      <c r="A17" s="52">
        <v>8.5523024958608598E-2</v>
      </c>
      <c r="B17" s="52">
        <v>150.302776643724</v>
      </c>
      <c r="C17" s="52">
        <v>-3.00703336093508E-2</v>
      </c>
      <c r="E17" s="52">
        <v>8.4539374694837896E-2</v>
      </c>
      <c r="F17" s="52">
        <v>178.307239322301</v>
      </c>
      <c r="G17" s="52">
        <v>-2.2910521347957898E-2</v>
      </c>
      <c r="H17" s="65"/>
      <c r="I17" s="52">
        <v>0.13380281690140799</v>
      </c>
      <c r="J17" s="52">
        <v>277.76760483502699</v>
      </c>
      <c r="K17" s="52">
        <v>-2.5805595830774901E-2</v>
      </c>
      <c r="M17" s="67">
        <v>0.103148472475156</v>
      </c>
      <c r="N17" s="67">
        <v>272.057176980875</v>
      </c>
      <c r="O17" s="67">
        <v>-2.4922299816815E-2</v>
      </c>
      <c r="P17" s="52"/>
      <c r="Q17" s="52">
        <v>0.11323099060213999</v>
      </c>
      <c r="R17" s="52">
        <v>341.86042455839498</v>
      </c>
      <c r="S17" s="52">
        <v>-4.08887860284185E-2</v>
      </c>
      <c r="T17" s="65"/>
      <c r="U17" s="52">
        <v>0.107685133119478</v>
      </c>
      <c r="V17" s="52">
        <v>440.19344249026</v>
      </c>
      <c r="W17" s="52">
        <v>-1.8424917081544701E-2</v>
      </c>
      <c r="Y17" s="52">
        <v>7.3982050167827204E-2</v>
      </c>
      <c r="Z17" s="52">
        <v>564.11008437139606</v>
      </c>
      <c r="AA17" s="68">
        <v>-1.6992811073057799E-2</v>
      </c>
      <c r="AC17" s="52">
        <v>0.12130875900585</v>
      </c>
      <c r="AD17" s="52">
        <v>643.50966755916704</v>
      </c>
      <c r="AE17" s="52">
        <v>-1.9840043749053599E-2</v>
      </c>
      <c r="AF17" s="65"/>
      <c r="AG17" s="52">
        <v>0.129469954850781</v>
      </c>
      <c r="AH17" s="52">
        <v>934.68627542316199</v>
      </c>
      <c r="AI17" s="52">
        <v>-1.8976243841458001E-2</v>
      </c>
      <c r="AK17" s="52">
        <v>5.9909670078139798E-2</v>
      </c>
      <c r="AL17" s="52">
        <v>881.22699246618402</v>
      </c>
      <c r="AM17" s="52">
        <v>-1.35031371873287E-2</v>
      </c>
      <c r="AO17" s="52">
        <v>8.1565553122582998E-2</v>
      </c>
      <c r="AP17" s="52">
        <v>994.647702674995</v>
      </c>
      <c r="AQ17" s="52">
        <v>-1.9630777712230499E-2</v>
      </c>
      <c r="AR17" s="65"/>
      <c r="AS17" s="52">
        <v>9.5198173215493495E-2</v>
      </c>
      <c r="AT17" s="52">
        <v>1308.1775087421699</v>
      </c>
      <c r="AU17" s="52">
        <v>-1.0936263887530899E-2</v>
      </c>
      <c r="AW17" s="80">
        <v>3.1582610638820099E-4</v>
      </c>
      <c r="AX17" s="52">
        <v>5.6563840399001499</v>
      </c>
      <c r="AY17" s="81">
        <v>2.1844675807745101E-4</v>
      </c>
      <c r="AZ17" s="80">
        <v>4.1163069716973602E-4</v>
      </c>
      <c r="BA17" s="52">
        <v>7.4240040523691597</v>
      </c>
      <c r="BB17" s="82">
        <v>2.85096773923434E-4</v>
      </c>
      <c r="BC17" s="80">
        <v>6.8432275518961604E-4</v>
      </c>
      <c r="BD17" s="52">
        <v>12.625857231920101</v>
      </c>
      <c r="BE17" s="82">
        <v>4.7692818567611299E-4</v>
      </c>
      <c r="BF17" s="80">
        <v>2.6036853905127603E-4</v>
      </c>
      <c r="BG17" s="52">
        <v>9.2926309226930908</v>
      </c>
      <c r="BH17" s="82">
        <v>1.80033806979669E-4</v>
      </c>
      <c r="BI17" s="52">
        <v>3.24031107936302E-4</v>
      </c>
      <c r="BJ17" s="52">
        <v>11.615788653366801</v>
      </c>
      <c r="BK17" s="52">
        <v>2.24196191182172E-4</v>
      </c>
      <c r="BL17" s="52">
        <v>4.46692912522312E-4</v>
      </c>
      <c r="BM17" s="52">
        <v>16.161097256857602</v>
      </c>
      <c r="BN17" s="52">
        <v>3.0965766432077099E-4</v>
      </c>
      <c r="BO17" s="52">
        <v>3.4028336384211901E-4</v>
      </c>
      <c r="BP17" s="52">
        <v>16.161097256857499</v>
      </c>
      <c r="BQ17" s="52">
        <v>4.5304989028724499E-4</v>
      </c>
      <c r="BR17" s="52">
        <v>4.1946696495824901E-4</v>
      </c>
      <c r="BS17" s="52">
        <v>19.696337281795099</v>
      </c>
      <c r="BT17" s="52">
        <v>5.5567852132276695E-4</v>
      </c>
      <c r="BU17" s="52">
        <v>5.4893162545892804E-4</v>
      </c>
      <c r="BV17" s="52">
        <v>25.251714463840202</v>
      </c>
      <c r="BW17" s="52">
        <v>7.2154264145747398E-4</v>
      </c>
      <c r="BX17" s="52">
        <v>3.18873204573738E-4</v>
      </c>
      <c r="BY17" s="52">
        <v>22.726543017456699</v>
      </c>
      <c r="BZ17" s="52">
        <v>4.2557132911832197E-4</v>
      </c>
      <c r="CA17" s="52">
        <v>3.8708856770982002E-4</v>
      </c>
      <c r="CB17" s="52">
        <v>27.271851620947899</v>
      </c>
      <c r="CC17" s="52">
        <v>5.14798731919073E-4</v>
      </c>
      <c r="CD17" s="52">
        <v>5.1287335421977705E-4</v>
      </c>
      <c r="CE17" s="52">
        <v>35.352400249376799</v>
      </c>
      <c r="CF17" s="52">
        <v>6.7751385304693097E-4</v>
      </c>
      <c r="CT17" s="84"/>
      <c r="CU17" s="84"/>
      <c r="DC17" s="83"/>
    </row>
    <row r="18" spans="1:107">
      <c r="A18" s="52">
        <v>0.101621476715523</v>
      </c>
      <c r="B18" s="52">
        <v>140.42183412729699</v>
      </c>
      <c r="C18" s="52">
        <v>-3.5367385008720699E-2</v>
      </c>
      <c r="E18" s="52">
        <v>9.3093954277053595E-2</v>
      </c>
      <c r="F18" s="52">
        <v>181.011653072044</v>
      </c>
      <c r="G18" s="52">
        <v>-2.40668035286647E-2</v>
      </c>
      <c r="H18" s="65"/>
      <c r="I18" s="52">
        <v>0.14486921529175101</v>
      </c>
      <c r="J18" s="52">
        <v>287.845711786945</v>
      </c>
      <c r="K18" s="52">
        <v>-2.6610762627366901E-2</v>
      </c>
      <c r="M18" s="67">
        <v>0.109689595119922</v>
      </c>
      <c r="N18" s="67">
        <v>267.90668893586798</v>
      </c>
      <c r="O18" s="67">
        <v>-2.60780387136854E-2</v>
      </c>
      <c r="P18" s="52"/>
      <c r="Q18" s="52">
        <v>0.12329596754455199</v>
      </c>
      <c r="R18" s="52">
        <v>328.67961364922201</v>
      </c>
      <c r="S18" s="52">
        <v>-4.2442290892327199E-2</v>
      </c>
      <c r="T18" s="65"/>
      <c r="U18" s="52">
        <v>0.116742761138874</v>
      </c>
      <c r="V18" s="52">
        <v>447.988478652092</v>
      </c>
      <c r="W18" s="52">
        <v>-1.9056782169346701E-2</v>
      </c>
      <c r="Y18" s="52">
        <v>8.0021401201935502E-2</v>
      </c>
      <c r="Z18" s="52">
        <v>515.34353084436896</v>
      </c>
      <c r="AA18" s="68">
        <v>-1.8896597903491401E-2</v>
      </c>
      <c r="AC18" s="52">
        <v>0.136409434400769</v>
      </c>
      <c r="AD18" s="52">
        <v>618.54514326206095</v>
      </c>
      <c r="AE18" s="52">
        <v>-2.0991264475585001E-2</v>
      </c>
      <c r="AF18" s="65"/>
      <c r="AG18" s="52">
        <v>0.143575630865652</v>
      </c>
      <c r="AH18" s="52">
        <v>928.35770285493504</v>
      </c>
      <c r="AI18" s="52">
        <v>-1.9963251893062198E-2</v>
      </c>
      <c r="AK18" s="52">
        <v>6.8468194375016805E-2</v>
      </c>
      <c r="AL18" s="52">
        <v>885.85564717373495</v>
      </c>
      <c r="AM18" s="52">
        <v>-1.58143028835631E-2</v>
      </c>
      <c r="AO18" s="52">
        <v>9.3145847701715107E-2</v>
      </c>
      <c r="AP18" s="52">
        <v>950.01377934646905</v>
      </c>
      <c r="AQ18" s="52">
        <v>-2.18217127247562E-2</v>
      </c>
      <c r="AR18" s="65"/>
      <c r="AS18" s="52">
        <v>0.103257277826329</v>
      </c>
      <c r="AT18" s="52">
        <v>1294.72138435541</v>
      </c>
      <c r="AU18" s="52">
        <v>-1.20913603203708E-2</v>
      </c>
      <c r="AW18" s="80">
        <v>3.3872056256344102E-4</v>
      </c>
      <c r="AX18" s="52">
        <v>6.0753366583540096</v>
      </c>
      <c r="AY18" s="81">
        <v>2.3430934189985601E-4</v>
      </c>
      <c r="AZ18" s="80">
        <v>4.4120199731293298E-4</v>
      </c>
      <c r="BA18" s="52">
        <v>7.9738793640898704</v>
      </c>
      <c r="BB18" s="82">
        <v>3.0567520321645299E-4</v>
      </c>
      <c r="BC18" s="80">
        <v>7.3197691470182303E-4</v>
      </c>
      <c r="BD18" s="52">
        <v>13.5610193266832</v>
      </c>
      <c r="BE18" s="82">
        <v>5.1076586222438796E-4</v>
      </c>
      <c r="BF18" s="80">
        <v>2.79322974150878E-4</v>
      </c>
      <c r="BG18" s="52">
        <v>9.9809102244387198</v>
      </c>
      <c r="BH18" s="82">
        <v>1.9315246137179901E-4</v>
      </c>
      <c r="BI18" s="52">
        <v>3.4749161216570399E-4</v>
      </c>
      <c r="BJ18" s="52">
        <v>12.4761377805489</v>
      </c>
      <c r="BK18" s="52">
        <v>2.4046783986576199E-4</v>
      </c>
      <c r="BL18" s="52">
        <v>4.7864652779970102E-4</v>
      </c>
      <c r="BM18" s="52">
        <v>17.358104738154399</v>
      </c>
      <c r="BN18" s="52">
        <v>3.3195957414939502E-4</v>
      </c>
      <c r="BO18" s="52">
        <v>3.6702512076816602E-4</v>
      </c>
      <c r="BP18" s="52">
        <v>17.358104738154299</v>
      </c>
      <c r="BQ18" s="52">
        <v>4.8811606584946599E-4</v>
      </c>
      <c r="BR18" s="52">
        <v>4.5280423750184101E-4</v>
      </c>
      <c r="BS18" s="52">
        <v>21.155190149625401</v>
      </c>
      <c r="BT18" s="52">
        <v>5.9889564525307298E-4</v>
      </c>
      <c r="BU18" s="52">
        <v>5.9339581827319999E-4</v>
      </c>
      <c r="BV18" s="52">
        <v>27.122038653366399</v>
      </c>
      <c r="BW18" s="52">
        <v>7.7811313709686997E-4</v>
      </c>
      <c r="BX18" s="52">
        <v>3.4391319272145598E-4</v>
      </c>
      <c r="BY18" s="52">
        <v>24.409834788030299</v>
      </c>
      <c r="BZ18" s="52">
        <v>4.5856101105375201E-4</v>
      </c>
      <c r="CA18" s="52">
        <v>4.1783130268601099E-4</v>
      </c>
      <c r="CB18" s="52">
        <v>29.291801745636199</v>
      </c>
      <c r="CC18" s="52">
        <v>5.5495881293408998E-4</v>
      </c>
      <c r="CD18" s="52">
        <v>5.5444673826737995E-4</v>
      </c>
      <c r="CE18" s="52">
        <v>37.970854114713497</v>
      </c>
      <c r="CF18" s="52">
        <v>7.3091883282531305E-4</v>
      </c>
      <c r="CT18" s="84"/>
      <c r="CU18" s="84"/>
      <c r="DC18" s="83"/>
    </row>
    <row r="19" spans="1:107">
      <c r="A19" s="52">
        <v>0.11017377921138399</v>
      </c>
      <c r="B19" s="52">
        <v>140.689569731836</v>
      </c>
      <c r="C19" s="52">
        <v>-3.6978655396361797E-2</v>
      </c>
      <c r="E19" s="52">
        <v>0.105171007804888</v>
      </c>
      <c r="F19" s="52">
        <v>171.11942605061901</v>
      </c>
      <c r="G19" s="52">
        <v>-2.5848284795451398E-2</v>
      </c>
      <c r="H19" s="65"/>
      <c r="I19" s="52">
        <v>0.15593561368209299</v>
      </c>
      <c r="J19" s="52">
        <v>280.92073502186997</v>
      </c>
      <c r="K19" s="52">
        <v>-2.7818512822255E-2</v>
      </c>
      <c r="M19" s="67">
        <v>0.116733881045055</v>
      </c>
      <c r="N19" s="67">
        <v>258.97965976255699</v>
      </c>
      <c r="O19" s="67">
        <v>-2.9242881855696699E-2</v>
      </c>
      <c r="P19" s="52"/>
      <c r="Q19" s="52">
        <v>0.134367442181206</v>
      </c>
      <c r="R19" s="52">
        <v>340.97572103517302</v>
      </c>
      <c r="S19" s="52">
        <v>-4.3767141360682202E-2</v>
      </c>
      <c r="T19" s="65"/>
      <c r="U19" s="52">
        <v>0.12630359071490199</v>
      </c>
      <c r="V19" s="52">
        <v>457.185545906551</v>
      </c>
      <c r="W19" s="52">
        <v>-1.9749144978321202E-2</v>
      </c>
      <c r="Y19" s="52">
        <v>8.9080427753098004E-2</v>
      </c>
      <c r="Z19" s="52">
        <v>542.54519900145795</v>
      </c>
      <c r="AA19" s="68">
        <v>-2.0739840276420101E-2</v>
      </c>
      <c r="AC19" s="52">
        <v>0.14395977209822899</v>
      </c>
      <c r="AD19" s="52">
        <v>619.68805204680098</v>
      </c>
      <c r="AE19" s="52">
        <v>-2.1570240981326001E-2</v>
      </c>
      <c r="AF19" s="65"/>
      <c r="AG19" s="52">
        <v>0.15566621030697</v>
      </c>
      <c r="AH19" s="52">
        <v>954.50277854779495</v>
      </c>
      <c r="AI19" s="52">
        <v>-2.11192681726808E-2</v>
      </c>
      <c r="AK19" s="52">
        <v>7.6019833460496705E-2</v>
      </c>
      <c r="AL19" s="52">
        <v>866.38581301255101</v>
      </c>
      <c r="AM19" s="52">
        <v>-1.7950278177167499E-2</v>
      </c>
      <c r="AO19" s="52">
        <v>0.106740106555479</v>
      </c>
      <c r="AP19" s="52">
        <v>900.37945460499895</v>
      </c>
      <c r="AQ19" s="52">
        <v>-2.4187922538284001E-2</v>
      </c>
      <c r="AR19" s="65"/>
      <c r="AS19" s="52">
        <v>0.111316382437164</v>
      </c>
      <c r="AT19" s="52">
        <v>1328.88708979329</v>
      </c>
      <c r="AU19" s="52">
        <v>-1.2901954308328601E-2</v>
      </c>
      <c r="AW19" s="80">
        <v>3.6154543813996898E-4</v>
      </c>
      <c r="AX19" s="52">
        <v>6.4942892768078702</v>
      </c>
      <c r="AY19" s="81">
        <v>2.5012939871207001E-4</v>
      </c>
      <c r="AZ19" s="80">
        <v>4.7064183772564601E-4</v>
      </c>
      <c r="BA19" s="52">
        <v>8.5237546758105704</v>
      </c>
      <c r="BB19" s="82">
        <v>3.2618212055234599E-4</v>
      </c>
      <c r="BC19" s="80">
        <v>7.7918752106986302E-4</v>
      </c>
      <c r="BD19" s="52">
        <v>14.4961814214463</v>
      </c>
      <c r="BE19" s="82">
        <v>5.4441060391442005E-4</v>
      </c>
      <c r="BF19" s="80">
        <v>2.9823156689147E-4</v>
      </c>
      <c r="BG19" s="52">
        <v>10.669189526184301</v>
      </c>
      <c r="BH19" s="82">
        <v>2.0624201664392599E-4</v>
      </c>
      <c r="BI19" s="52">
        <v>3.70875745485822E-4</v>
      </c>
      <c r="BJ19" s="52">
        <v>13.336486907730899</v>
      </c>
      <c r="BK19" s="52">
        <v>2.5669474456453797E-4</v>
      </c>
      <c r="BL19" s="52">
        <v>5.1043559530151896E-4</v>
      </c>
      <c r="BM19" s="52">
        <v>18.5551122194511</v>
      </c>
      <c r="BN19" s="52">
        <v>3.54177515986292E-4</v>
      </c>
      <c r="BO19" s="52">
        <v>3.9397833202990798E-4</v>
      </c>
      <c r="BP19" s="52">
        <v>18.555112219451001</v>
      </c>
      <c r="BQ19" s="52">
        <v>5.2334132867210795E-4</v>
      </c>
      <c r="BR19" s="52">
        <v>4.8645146507769602E-4</v>
      </c>
      <c r="BS19" s="52">
        <v>22.614043017455799</v>
      </c>
      <c r="BT19" s="52">
        <v>6.4231255073342796E-4</v>
      </c>
      <c r="BU19" s="52">
        <v>6.38374772801859E-4</v>
      </c>
      <c r="BV19" s="52">
        <v>28.9923628428926</v>
      </c>
      <c r="BW19" s="52">
        <v>8.3495051984502E-4</v>
      </c>
      <c r="BX19" s="52">
        <v>3.6914998757478197E-4</v>
      </c>
      <c r="BY19" s="52">
        <v>26.093126558603799</v>
      </c>
      <c r="BZ19" s="52">
        <v>4.9171319748664505E-4</v>
      </c>
      <c r="CA19" s="52">
        <v>4.48860242068408E-4</v>
      </c>
      <c r="CB19" s="52">
        <v>31.3117518703245</v>
      </c>
      <c r="CC19" s="52">
        <v>5.9533339980096802E-4</v>
      </c>
      <c r="CD19" s="52">
        <v>5.9651240243493997E-4</v>
      </c>
      <c r="CE19" s="52">
        <v>40.589307980050101</v>
      </c>
      <c r="CF19" s="52">
        <v>7.8463592318264903E-4</v>
      </c>
      <c r="CT19" s="84"/>
      <c r="CU19" s="84"/>
      <c r="DC19" s="83"/>
    </row>
    <row r="20" spans="1:107">
      <c r="A20" s="52">
        <v>0.117216851855034</v>
      </c>
      <c r="B20" s="52">
        <v>145.78738140269499</v>
      </c>
      <c r="C20" s="52">
        <v>-3.8126685547556001E-2</v>
      </c>
      <c r="E20" s="52">
        <v>0.110706324005145</v>
      </c>
      <c r="F20" s="52">
        <v>168.13905019209599</v>
      </c>
      <c r="G20" s="52">
        <v>-2.6654993293618898E-2</v>
      </c>
      <c r="H20" s="65"/>
      <c r="I20" s="52">
        <v>0.16750503018108701</v>
      </c>
      <c r="J20" s="52">
        <v>279.661472678466</v>
      </c>
      <c r="K20" s="52">
        <v>-2.8684067128591399E-2</v>
      </c>
      <c r="M20" s="67">
        <v>0.12931296305421999</v>
      </c>
      <c r="N20" s="67">
        <v>250.969986798576</v>
      </c>
      <c r="O20" s="67">
        <v>-3.01029666161583E-2</v>
      </c>
      <c r="P20" s="52"/>
      <c r="Q20" s="52">
        <v>0.14543891681786</v>
      </c>
      <c r="R20" s="52">
        <v>340.47218231286303</v>
      </c>
      <c r="S20" s="52">
        <v>-4.4688484072177799E-2</v>
      </c>
      <c r="T20" s="65"/>
      <c r="U20" s="52">
        <v>0.13586442029093099</v>
      </c>
      <c r="V20" s="52">
        <v>458.76853324281598</v>
      </c>
      <c r="W20" s="52">
        <v>-2.0616278981794099E-2</v>
      </c>
      <c r="Y20" s="52">
        <v>9.5623058040048697E-2</v>
      </c>
      <c r="Z20" s="52">
        <v>529.91649751996897</v>
      </c>
      <c r="AA20" s="68">
        <v>-2.20650911795841E-2</v>
      </c>
      <c r="AC20" s="52">
        <v>0.14899333056320199</v>
      </c>
      <c r="AD20" s="52">
        <v>618.12921247038605</v>
      </c>
      <c r="AE20" s="52">
        <v>-2.1974178078354601E-2</v>
      </c>
      <c r="AF20" s="65"/>
      <c r="AG20" s="52">
        <v>0.169268112178453</v>
      </c>
      <c r="AH20" s="52">
        <v>955.84031570940397</v>
      </c>
      <c r="AI20" s="52">
        <v>-2.17750200973767E-2</v>
      </c>
      <c r="AK20" s="52">
        <v>8.5081800363072405E-2</v>
      </c>
      <c r="AL20" s="52">
        <v>868.47188954733895</v>
      </c>
      <c r="AM20" s="52">
        <v>-2.0315348612672701E-2</v>
      </c>
      <c r="AO20" s="52">
        <v>0.117313418997295</v>
      </c>
      <c r="AP20" s="52">
        <v>881.63046425178698</v>
      </c>
      <c r="AQ20" s="52">
        <v>-2.5866515824803701E-2</v>
      </c>
      <c r="AR20" s="65"/>
      <c r="AS20" s="52">
        <v>0.121390263200709</v>
      </c>
      <c r="AT20" s="52">
        <v>1327.35640685871</v>
      </c>
      <c r="AU20" s="52">
        <v>-1.4117845290265401E-2</v>
      </c>
      <c r="AW20" s="80">
        <v>3.8430061256772101E-4</v>
      </c>
      <c r="AX20" s="52">
        <v>6.9132418952617298</v>
      </c>
      <c r="AY20" s="81">
        <v>2.65907155919721E-4</v>
      </c>
      <c r="AZ20" s="80">
        <v>4.9994954434870605E-4</v>
      </c>
      <c r="BA20" s="52">
        <v>9.0736299875312802</v>
      </c>
      <c r="BB20" s="82">
        <v>3.4661802120687603E-4</v>
      </c>
      <c r="BC20" s="80">
        <v>8.2595297411424296E-4</v>
      </c>
      <c r="BD20" s="52">
        <v>15.431343516209401</v>
      </c>
      <c r="BE20" s="82">
        <v>5.7786459830779804E-4</v>
      </c>
      <c r="BF20" s="80">
        <v>3.1709428173566602E-4</v>
      </c>
      <c r="BG20" s="52">
        <v>11.357468827929999</v>
      </c>
      <c r="BH20" s="82">
        <v>2.1930260159612599E-4</v>
      </c>
      <c r="BI20" s="52">
        <v>3.9418321593754599E-4</v>
      </c>
      <c r="BJ20" s="52">
        <v>14.196836034913</v>
      </c>
      <c r="BK20" s="52">
        <v>2.72877150667135E-4</v>
      </c>
      <c r="BL20" s="52">
        <v>5.4205897558322303E-4</v>
      </c>
      <c r="BM20" s="52">
        <v>19.752119700747802</v>
      </c>
      <c r="BN20" s="52">
        <v>3.76312119717367E-4</v>
      </c>
      <c r="BO20" s="52">
        <v>4.2114366545831401E-4</v>
      </c>
      <c r="BP20" s="52">
        <v>19.752119700747802</v>
      </c>
      <c r="BQ20" s="52">
        <v>5.5871930917239597E-4</v>
      </c>
      <c r="BR20" s="52">
        <v>5.2040908809231404E-4</v>
      </c>
      <c r="BS20" s="52">
        <v>24.072895885286201</v>
      </c>
      <c r="BT20" s="52">
        <v>6.8591782800409896E-4</v>
      </c>
      <c r="BU20" s="52">
        <v>6.8386736242661997E-4</v>
      </c>
      <c r="BV20" s="52">
        <v>30.862687032418801</v>
      </c>
      <c r="BW20" s="52">
        <v>8.92031190044945E-4</v>
      </c>
      <c r="BX20" s="52">
        <v>3.9458433895819698E-4</v>
      </c>
      <c r="BY20" s="52">
        <v>27.7764183291774</v>
      </c>
      <c r="BZ20" s="52">
        <v>5.2502258672224402E-4</v>
      </c>
      <c r="CA20" s="52">
        <v>4.8017616326964403E-4</v>
      </c>
      <c r="CB20" s="52">
        <v>33.3317019950128</v>
      </c>
      <c r="CC20" s="52">
        <v>6.3591335370424601E-4</v>
      </c>
      <c r="CD20" s="52">
        <v>6.3907031133511203E-4</v>
      </c>
      <c r="CE20" s="52">
        <v>43.207761845386798</v>
      </c>
      <c r="CF20" s="52">
        <v>8.3864541040547605E-4</v>
      </c>
      <c r="CT20" s="84"/>
      <c r="CU20" s="84"/>
      <c r="DC20" s="83"/>
    </row>
    <row r="21" spans="1:107">
      <c r="A21" s="52">
        <v>0.12677530758570199</v>
      </c>
      <c r="B21" s="52">
        <v>155.27720294466599</v>
      </c>
      <c r="C21" s="52">
        <v>-3.9160584046292399E-2</v>
      </c>
      <c r="E21" s="52">
        <v>0.11926090358736099</v>
      </c>
      <c r="F21" s="52">
        <v>175.406539730785</v>
      </c>
      <c r="G21" s="52">
        <v>-2.7172631246609801E-2</v>
      </c>
      <c r="H21" s="65"/>
      <c r="I21" s="52">
        <v>0.17957746478873199</v>
      </c>
      <c r="J21" s="52">
        <v>280.35904211071897</v>
      </c>
      <c r="K21" s="52">
        <v>-2.9771042303990702E-2</v>
      </c>
      <c r="M21" s="67">
        <v>0.136357248979353</v>
      </c>
      <c r="N21" s="67">
        <v>254.742295484359</v>
      </c>
      <c r="O21" s="67">
        <v>-3.03919013403759E-2</v>
      </c>
      <c r="P21" s="52"/>
      <c r="Q21" s="52">
        <v>0.15550389376027199</v>
      </c>
      <c r="R21" s="52">
        <v>314.66651831487701</v>
      </c>
      <c r="S21" s="52">
        <v>-4.6188187901838602E-2</v>
      </c>
      <c r="T21" s="65"/>
      <c r="U21" s="52">
        <v>0.14542524986695901</v>
      </c>
      <c r="V21" s="52">
        <v>462.39473703058701</v>
      </c>
      <c r="W21" s="52">
        <v>-2.13624175429219E-2</v>
      </c>
      <c r="Y21" s="52">
        <v>0.103172246832684</v>
      </c>
      <c r="Z21" s="52">
        <v>523.62979923336695</v>
      </c>
      <c r="AA21" s="68">
        <v>-2.3336524787188201E-2</v>
      </c>
      <c r="AC21" s="52">
        <v>0.15956380333964501</v>
      </c>
      <c r="AD21" s="52">
        <v>619.20775023544195</v>
      </c>
      <c r="AE21" s="52">
        <v>-2.2660871143303198E-2</v>
      </c>
      <c r="AF21" s="65"/>
      <c r="AG21" s="52">
        <v>0.184885110623488</v>
      </c>
      <c r="AH21" s="52">
        <v>941.47915540817201</v>
      </c>
      <c r="AI21" s="52">
        <v>-2.2660623212172201E-2</v>
      </c>
      <c r="AK21" s="52">
        <v>9.3640324659949495E-2</v>
      </c>
      <c r="AL21" s="52">
        <v>849.00114254759103</v>
      </c>
      <c r="AM21" s="52">
        <v>-2.22761335036471E-2</v>
      </c>
      <c r="AO21" s="52">
        <v>0.12536927609582199</v>
      </c>
      <c r="AP21" s="52">
        <v>889.67702441411097</v>
      </c>
      <c r="AQ21" s="52">
        <v>-2.6554132351811699E-2</v>
      </c>
      <c r="AR21" s="65"/>
      <c r="AS21" s="52">
        <v>0.13499000223149299</v>
      </c>
      <c r="AT21" s="52">
        <v>1342.60365771026</v>
      </c>
      <c r="AU21" s="52">
        <v>-1.55634045687902E-2</v>
      </c>
      <c r="AW21" s="80">
        <v>4.0698597783886598E-4</v>
      </c>
      <c r="AX21" s="52">
        <v>7.3321945137155904</v>
      </c>
      <c r="AY21" s="81">
        <v>2.8164283910968503E-4</v>
      </c>
      <c r="AZ21" s="80">
        <v>5.2912450777829701E-4</v>
      </c>
      <c r="BA21" s="52">
        <v>9.6235052992519794</v>
      </c>
      <c r="BB21" s="82">
        <v>3.6698339532856798E-4</v>
      </c>
      <c r="BC21" s="80">
        <v>8.7227234594284197E-4</v>
      </c>
      <c r="BD21" s="52">
        <v>16.366505610972499</v>
      </c>
      <c r="BE21" s="82">
        <v>6.1112999597189997E-4</v>
      </c>
      <c r="BF21" s="80">
        <v>3.3591108751755997E-4</v>
      </c>
      <c r="BG21" s="52">
        <v>12.0457481296756</v>
      </c>
      <c r="BH21" s="82">
        <v>2.3233434417562599E-4</v>
      </c>
      <c r="BI21" s="52">
        <v>4.1741375115301999E-4</v>
      </c>
      <c r="BJ21" s="52">
        <v>15.057185162094999</v>
      </c>
      <c r="BK21" s="52">
        <v>2.8901530154855002E-4</v>
      </c>
      <c r="BL21" s="52">
        <v>5.7351564054979498E-4</v>
      </c>
      <c r="BM21" s="52">
        <v>20.949127182044599</v>
      </c>
      <c r="BN21" s="52">
        <v>3.9836400816779701E-4</v>
      </c>
      <c r="BO21" s="52">
        <v>4.4852172710054E-4</v>
      </c>
      <c r="BP21" s="52">
        <v>20.949127182044499</v>
      </c>
      <c r="BQ21" s="52">
        <v>5.9424369674722095E-4</v>
      </c>
      <c r="BR21" s="52">
        <v>5.5467741277834303E-4</v>
      </c>
      <c r="BS21" s="52">
        <v>25.531748753116599</v>
      </c>
      <c r="BT21" s="52">
        <v>7.2970019779636198E-4</v>
      </c>
      <c r="BU21" s="52">
        <v>7.2987210059822301E-4</v>
      </c>
      <c r="BV21" s="52">
        <v>32.733011221944899</v>
      </c>
      <c r="BW21" s="52">
        <v>9.49331920370292E-4</v>
      </c>
      <c r="BX21" s="52">
        <v>4.2021694324220299E-4</v>
      </c>
      <c r="BY21" s="52">
        <v>29.459710099751</v>
      </c>
      <c r="BZ21" s="52">
        <v>5.5848391879400998E-4</v>
      </c>
      <c r="CA21" s="52">
        <v>5.1177973014622296E-4</v>
      </c>
      <c r="CB21" s="52">
        <v>35.3516521197012</v>
      </c>
      <c r="CC21" s="52">
        <v>6.7668961873967903E-4</v>
      </c>
      <c r="CD21" s="52">
        <v>6.8212010583839397E-4</v>
      </c>
      <c r="CE21" s="52">
        <v>45.826215710723503</v>
      </c>
      <c r="CF21" s="52">
        <v>8.9292782415070803E-4</v>
      </c>
      <c r="CT21" s="84"/>
      <c r="CU21" s="84"/>
      <c r="DC21" s="83"/>
    </row>
    <row r="22" spans="1:107">
      <c r="A22" s="52">
        <v>0.142370682725213</v>
      </c>
      <c r="B22" s="52">
        <v>141.140455112263</v>
      </c>
      <c r="C22" s="52">
        <v>-4.1752043919748398E-2</v>
      </c>
      <c r="E22" s="52">
        <v>0.127815483169576</v>
      </c>
      <c r="F22" s="52">
        <v>177.27523877121499</v>
      </c>
      <c r="G22" s="52">
        <v>-2.80936234486844E-2</v>
      </c>
      <c r="H22" s="65"/>
      <c r="I22" s="52">
        <v>0.191146881287726</v>
      </c>
      <c r="J22" s="52">
        <v>279.59148152227903</v>
      </c>
      <c r="K22" s="52">
        <v>-3.0750661906511E-2</v>
      </c>
      <c r="M22" s="67">
        <v>0.14692367786705199</v>
      </c>
      <c r="N22" s="67">
        <v>253.72800135500799</v>
      </c>
      <c r="O22" s="67">
        <v>-3.0855540781562302E-2</v>
      </c>
      <c r="P22" s="52"/>
      <c r="Q22" s="52">
        <v>0.17160785686813201</v>
      </c>
      <c r="R22" s="52">
        <v>329.91852039059802</v>
      </c>
      <c r="S22" s="52">
        <v>-4.7338185008887902E-2</v>
      </c>
      <c r="T22" s="65"/>
      <c r="U22" s="52">
        <v>0.155489280999621</v>
      </c>
      <c r="V22" s="52">
        <v>472.38754271506201</v>
      </c>
      <c r="W22" s="52">
        <v>-2.19405068785706E-2</v>
      </c>
      <c r="Y22" s="52">
        <v>0.11575422815374301</v>
      </c>
      <c r="Z22" s="52">
        <v>526.12572147471406</v>
      </c>
      <c r="AA22" s="68">
        <v>-2.57515759254415E-2</v>
      </c>
      <c r="AC22" s="52">
        <v>0.17567119042755899</v>
      </c>
      <c r="AD22" s="52">
        <v>621.03636367459103</v>
      </c>
      <c r="AE22" s="52">
        <v>-2.34148870577565E-2</v>
      </c>
      <c r="AF22" s="65"/>
      <c r="AG22" s="52">
        <v>0.19899078663836001</v>
      </c>
      <c r="AH22" s="52">
        <v>964.32347707656504</v>
      </c>
      <c r="AI22" s="52">
        <v>-2.3546226326967699E-2</v>
      </c>
      <c r="AK22" s="52">
        <v>0.103709176773923</v>
      </c>
      <c r="AL22" s="52">
        <v>840.33658726214196</v>
      </c>
      <c r="AM22" s="52">
        <v>-2.45872991998815E-2</v>
      </c>
      <c r="AO22" s="52">
        <v>0.14198448136153299</v>
      </c>
      <c r="AP22" s="52">
        <v>873.54673030014897</v>
      </c>
      <c r="AQ22" s="52">
        <v>-2.8286656346332099E-2</v>
      </c>
      <c r="AR22" s="65"/>
      <c r="AS22" s="52">
        <v>0.14456018895686101</v>
      </c>
      <c r="AT22" s="52">
        <v>1341.92324299027</v>
      </c>
      <c r="AU22" s="52">
        <v>-1.5739033266181E-2</v>
      </c>
      <c r="AW22" s="80">
        <v>4.2960143823230997E-4</v>
      </c>
      <c r="AX22" s="52">
        <v>7.7511471321694403</v>
      </c>
      <c r="AY22" s="81">
        <v>2.9733667206867598E-4</v>
      </c>
      <c r="AZ22" s="80">
        <v>5.5816618164963004E-4</v>
      </c>
      <c r="BA22" s="52">
        <v>10.1733806109727</v>
      </c>
      <c r="BB22" s="82">
        <v>3.8727872800910701E-4</v>
      </c>
      <c r="BC22" s="80">
        <v>9.1814534343564102E-4</v>
      </c>
      <c r="BD22" s="52">
        <v>17.3016677057356</v>
      </c>
      <c r="BE22" s="82">
        <v>6.4420891130870499E-4</v>
      </c>
      <c r="BF22" s="80">
        <v>3.5468195736933802E-4</v>
      </c>
      <c r="BG22" s="52">
        <v>12.7340274314212</v>
      </c>
      <c r="BH22" s="82">
        <v>2.4533737148354102E-4</v>
      </c>
      <c r="BI22" s="52">
        <v>4.4056709800284997E-4</v>
      </c>
      <c r="BJ22" s="52">
        <v>15.9175342892771</v>
      </c>
      <c r="BK22" s="52">
        <v>3.0510943859270298E-4</v>
      </c>
      <c r="BL22" s="52">
        <v>6.0480467060598797E-4</v>
      </c>
      <c r="BM22" s="52">
        <v>22.1461346633413</v>
      </c>
      <c r="BN22" s="52">
        <v>4.2033379720695898E-4</v>
      </c>
      <c r="BO22" s="52">
        <v>4.7611306262771802E-4</v>
      </c>
      <c r="BP22" s="52">
        <v>22.146134663341201</v>
      </c>
      <c r="BQ22" s="52">
        <v>6.2990824022065997E-4</v>
      </c>
      <c r="BR22" s="52">
        <v>5.89256615043401E-4</v>
      </c>
      <c r="BS22" s="52">
        <v>26.990601620947</v>
      </c>
      <c r="BT22" s="52">
        <v>7.7364851365151698E-4</v>
      </c>
      <c r="BU22" s="52">
        <v>7.7638715595436197E-4</v>
      </c>
      <c r="BV22" s="52">
        <v>34.6033354114711</v>
      </c>
      <c r="BW22" s="52">
        <v>1.00682986740848E-3</v>
      </c>
      <c r="BX22" s="52">
        <v>4.4604844445593998E-4</v>
      </c>
      <c r="BY22" s="52">
        <v>31.1430018703246</v>
      </c>
      <c r="BZ22" s="52">
        <v>5.9209197589598403E-4</v>
      </c>
      <c r="CA22" s="52">
        <v>5.4367149584408001E-4</v>
      </c>
      <c r="CB22" s="52">
        <v>37.3716022443895</v>
      </c>
      <c r="CC22" s="52">
        <v>7.1765322386065002E-4</v>
      </c>
      <c r="CD22" s="52">
        <v>7.2566111477909395E-4</v>
      </c>
      <c r="CE22" s="52">
        <v>48.4446695760602</v>
      </c>
      <c r="CF22" s="52">
        <v>9.4746394747760305E-4</v>
      </c>
      <c r="CT22" s="84"/>
      <c r="CU22" s="84"/>
      <c r="DC22" s="83"/>
    </row>
    <row r="23" spans="1:107">
      <c r="A23" s="52">
        <v>0.154444521542899</v>
      </c>
      <c r="B23" s="52">
        <v>141.999601465409</v>
      </c>
      <c r="C23" s="52">
        <v>-4.2839651431406001E-2</v>
      </c>
      <c r="E23" s="52">
        <v>0.13687327331545199</v>
      </c>
      <c r="F23" s="52">
        <v>170.35589693972</v>
      </c>
      <c r="G23" s="52">
        <v>-2.88398288094893E-2</v>
      </c>
      <c r="H23" s="65"/>
      <c r="I23" s="52">
        <v>0.20271629778672001</v>
      </c>
      <c r="J23" s="52">
        <v>283.852320533458</v>
      </c>
      <c r="K23" s="52">
        <v>-3.14417634069191E-2</v>
      </c>
      <c r="M23" s="67">
        <v>0.16252173955841701</v>
      </c>
      <c r="N23" s="67">
        <v>239.96379830350699</v>
      </c>
      <c r="O23" s="67">
        <v>-3.1890330258992697E-2</v>
      </c>
      <c r="P23" s="52"/>
      <c r="Q23" s="52">
        <v>0.189724815364474</v>
      </c>
      <c r="R23" s="52">
        <v>315.86158348521099</v>
      </c>
      <c r="S23" s="52">
        <v>-4.8723561640771802E-2</v>
      </c>
      <c r="T23" s="65"/>
      <c r="U23" s="52">
        <v>0.165553312132282</v>
      </c>
      <c r="V23" s="52">
        <v>469.23412920423499</v>
      </c>
      <c r="W23" s="52">
        <v>-2.25723719663725E-2</v>
      </c>
      <c r="Y23" s="52">
        <v>0.13135588499185599</v>
      </c>
      <c r="Z23" s="52">
        <v>512.17899122409904</v>
      </c>
      <c r="AA23" s="68">
        <v>-2.9034430954599101E-2</v>
      </c>
      <c r="AC23" s="52">
        <v>0.194295356747959</v>
      </c>
      <c r="AD23" s="52">
        <v>595.32465541560396</v>
      </c>
      <c r="AE23" s="52">
        <v>-2.50844937254746E-2</v>
      </c>
      <c r="AF23" s="65"/>
      <c r="AG23" s="52">
        <v>0.212088914366454</v>
      </c>
      <c r="AH23" s="52">
        <v>979.59063514151501</v>
      </c>
      <c r="AI23" s="52">
        <v>-2.4479151745607299E-2</v>
      </c>
      <c r="AK23" s="52">
        <v>0.11780556973348499</v>
      </c>
      <c r="AL23" s="52">
        <v>819.03462984248802</v>
      </c>
      <c r="AM23" s="52">
        <v>-2.8104583437299401E-2</v>
      </c>
      <c r="AO23" s="52">
        <v>0.15306128487200801</v>
      </c>
      <c r="AP23" s="52">
        <v>863.71324023292095</v>
      </c>
      <c r="AQ23" s="52">
        <v>-2.9041686258340901E-2</v>
      </c>
      <c r="AR23" s="65"/>
      <c r="AS23" s="52">
        <v>0.16269317433124</v>
      </c>
      <c r="AT23" s="52">
        <v>1338.3431463434599</v>
      </c>
      <c r="AU23" s="52">
        <v>-1.6434793105844801E-2</v>
      </c>
      <c r="AW23" s="80">
        <v>4.5214691006269703E-4</v>
      </c>
      <c r="AX23" s="52">
        <v>8.1700997506233008</v>
      </c>
      <c r="AY23" s="81">
        <v>3.1298887680324399E-4</v>
      </c>
      <c r="AZ23" s="80">
        <v>5.8707408103127396E-4</v>
      </c>
      <c r="BA23" s="52">
        <v>10.723255922693401</v>
      </c>
      <c r="BB23" s="82">
        <v>4.0750449935235303E-4</v>
      </c>
      <c r="BC23" s="80">
        <v>9.6357227129212396E-4</v>
      </c>
      <c r="BD23" s="52">
        <v>18.236829800498601</v>
      </c>
      <c r="BE23" s="82">
        <v>6.7710342336129803E-4</v>
      </c>
      <c r="BF23" s="80">
        <v>3.7340686864950401E-4</v>
      </c>
      <c r="BG23" s="52">
        <v>13.422306733166799</v>
      </c>
      <c r="BH23" s="82">
        <v>2.58311809783127E-4</v>
      </c>
      <c r="BI23" s="52">
        <v>4.6364302224559498E-4</v>
      </c>
      <c r="BJ23" s="52">
        <v>16.777883416459201</v>
      </c>
      <c r="BK23" s="52">
        <v>3.2115980121430498E-4</v>
      </c>
      <c r="BL23" s="52">
        <v>6.3592525179747303E-4</v>
      </c>
      <c r="BM23" s="52">
        <v>23.343142144638001</v>
      </c>
      <c r="BN23" s="52">
        <v>4.4222209585130398E-4</v>
      </c>
      <c r="BO23" s="52">
        <v>5.0391815873934503E-4</v>
      </c>
      <c r="BP23" s="52">
        <v>23.343142144638001</v>
      </c>
      <c r="BQ23" s="52">
        <v>6.6570674827622805E-4</v>
      </c>
      <c r="BR23" s="52">
        <v>6.2414674432006696E-4</v>
      </c>
      <c r="BS23" s="52">
        <v>28.449454488777398</v>
      </c>
      <c r="BT23" s="52">
        <v>8.1775176411804404E-4</v>
      </c>
      <c r="BU23" s="52">
        <v>8.2341036744076695E-4</v>
      </c>
      <c r="BV23" s="52">
        <v>36.473659600997301</v>
      </c>
      <c r="BW23" s="52">
        <v>1.06450258233793E-3</v>
      </c>
      <c r="BX23" s="52">
        <v>4.7207943539741699E-4</v>
      </c>
      <c r="BY23" s="52">
        <v>32.8262936408982</v>
      </c>
      <c r="BZ23" s="52">
        <v>6.2584158280445403E-4</v>
      </c>
      <c r="CA23" s="52">
        <v>5.7585190564794905E-4</v>
      </c>
      <c r="CB23" s="52">
        <v>39.3915523690778</v>
      </c>
      <c r="CC23" s="52">
        <v>7.5879528474872703E-4</v>
      </c>
      <c r="CD23" s="52">
        <v>7.6969236669463396E-4</v>
      </c>
      <c r="CE23" s="52">
        <v>51.063123441396797</v>
      </c>
      <c r="CF23" s="52">
        <v>1.00223482627727E-3</v>
      </c>
      <c r="CT23" s="84"/>
      <c r="CU23" s="84"/>
      <c r="DC23" s="83"/>
    </row>
    <row r="24" spans="1:107">
      <c r="A24" s="52">
        <v>0.17557373947384899</v>
      </c>
      <c r="B24" s="52">
        <v>136.82897883254901</v>
      </c>
      <c r="C24" s="52">
        <v>-4.5773506262235801E-2</v>
      </c>
      <c r="E24" s="52">
        <v>0.14089895782473</v>
      </c>
      <c r="F24" s="52">
        <v>194.171386586327</v>
      </c>
      <c r="G24" s="52">
        <v>-2.9075118788121499E-2</v>
      </c>
      <c r="H24" s="65"/>
      <c r="I24" s="52">
        <v>0</v>
      </c>
      <c r="J24" s="52">
        <v>0</v>
      </c>
      <c r="K24" s="52">
        <v>0</v>
      </c>
      <c r="M24" s="67">
        <v>0.17258500516574901</v>
      </c>
      <c r="N24" s="67">
        <v>247.65843512217501</v>
      </c>
      <c r="O24" s="67">
        <v>-3.2407724997707901E-2</v>
      </c>
      <c r="P24" s="52"/>
      <c r="Q24" s="52">
        <v>0.20381578308385201</v>
      </c>
      <c r="R24" s="52">
        <v>307.36426964955399</v>
      </c>
      <c r="S24" s="52">
        <v>-4.9934084911349902E-2</v>
      </c>
      <c r="T24" s="65"/>
      <c r="U24" s="52">
        <v>0.17561734326494399</v>
      </c>
      <c r="V24" s="52">
        <v>464.76878020821601</v>
      </c>
      <c r="W24" s="52">
        <v>-2.30899635808486E-2</v>
      </c>
      <c r="Y24" s="52">
        <v>0.139911632290177</v>
      </c>
      <c r="Z24" s="52">
        <v>476.43475395318802</v>
      </c>
      <c r="AA24" s="68">
        <v>-3.03596818577632E-2</v>
      </c>
      <c r="AC24" s="52">
        <v>0.20587254121739701</v>
      </c>
      <c r="AD24" s="52">
        <v>581.34883277042502</v>
      </c>
      <c r="AE24" s="52">
        <v>-2.64713444252727E-2</v>
      </c>
      <c r="AF24" s="65"/>
      <c r="AG24" s="52">
        <v>0</v>
      </c>
      <c r="AH24" s="52">
        <v>0</v>
      </c>
      <c r="AI24" s="52">
        <v>0</v>
      </c>
      <c r="AK24" s="52">
        <v>0.13391573311584201</v>
      </c>
      <c r="AL24" s="52">
        <v>787.52887450648802</v>
      </c>
      <c r="AM24" s="52">
        <v>-3.1918343740706699E-2</v>
      </c>
      <c r="AO24" s="52">
        <v>0.16866950800040301</v>
      </c>
      <c r="AP24" s="52">
        <v>814.09016606771502</v>
      </c>
      <c r="AQ24" s="52">
        <v>-3.0888813007362601E-2</v>
      </c>
      <c r="AR24" s="65"/>
      <c r="AS24" s="52">
        <v>0.17175966701843001</v>
      </c>
      <c r="AT24" s="52">
        <v>1312.47687445218</v>
      </c>
      <c r="AU24" s="52">
        <v>-1.69549242481177E-2</v>
      </c>
      <c r="AW24" s="80">
        <v>4.7462232143270799E-4</v>
      </c>
      <c r="AX24" s="52">
        <v>8.5890523690771605</v>
      </c>
      <c r="AY24" s="81">
        <v>3.2859967355739801E-4</v>
      </c>
      <c r="AZ24" s="80">
        <v>6.1584778083216595E-4</v>
      </c>
      <c r="BA24" s="52">
        <v>11.2731312344141</v>
      </c>
      <c r="BB24" s="82">
        <v>4.2766118454309898E-4</v>
      </c>
      <c r="BC24" s="80">
        <v>1.00855399574571E-3</v>
      </c>
      <c r="BD24" s="52">
        <v>19.171991895261701</v>
      </c>
      <c r="BE24" s="82">
        <v>7.0981557659831004E-4</v>
      </c>
      <c r="BF24" s="80">
        <v>3.9208580287161898E-4</v>
      </c>
      <c r="BG24" s="52">
        <v>14.110586034912499</v>
      </c>
      <c r="BH24" s="82">
        <v>2.7125778450623098E-4</v>
      </c>
      <c r="BI24" s="52">
        <v>4.8664130817959703E-4</v>
      </c>
      <c r="BJ24" s="52">
        <v>17.638232543641202</v>
      </c>
      <c r="BK24" s="52">
        <v>3.3716662687961399E-4</v>
      </c>
      <c r="BL24" s="52">
        <v>6.6687667294869401E-4</v>
      </c>
      <c r="BM24" s="52">
        <v>24.540149625934799</v>
      </c>
      <c r="BN24" s="52">
        <v>4.6402950636612999E-4</v>
      </c>
      <c r="BO24" s="52">
        <v>5.3193744456275002E-4</v>
      </c>
      <c r="BP24" s="52">
        <v>24.540149625934699</v>
      </c>
      <c r="BQ24" s="52">
        <v>7.0163308987094501E-4</v>
      </c>
      <c r="BR24" s="52">
        <v>6.5934772741142495E-4</v>
      </c>
      <c r="BS24" s="52">
        <v>29.9083073566078</v>
      </c>
      <c r="BT24" s="52">
        <v>8.6199907482276301E-4</v>
      </c>
      <c r="BU24" s="52">
        <v>8.7093925940003004E-4</v>
      </c>
      <c r="BV24" s="52">
        <v>38.343983790523502</v>
      </c>
      <c r="BW24" s="52">
        <v>1.1223280207067999E-3</v>
      </c>
      <c r="BX24" s="52">
        <v>4.9831045873960703E-4</v>
      </c>
      <c r="BY24" s="52">
        <v>34.509585411471797</v>
      </c>
      <c r="BZ24" s="52">
        <v>6.5972760728471495E-4</v>
      </c>
      <c r="CA24" s="52">
        <v>6.0832129983040702E-4</v>
      </c>
      <c r="CB24" s="52">
        <v>41.4115024937661</v>
      </c>
      <c r="CC24" s="52">
        <v>8.00107005603418E-4</v>
      </c>
      <c r="CD24" s="52">
        <v>8.1421260157302602E-4</v>
      </c>
      <c r="CE24" s="52">
        <v>53.681577306733502</v>
      </c>
      <c r="CF24" s="52">
        <v>1.0572217780983901E-3</v>
      </c>
      <c r="CT24" s="84"/>
      <c r="CU24" s="84"/>
      <c r="DC24" s="83"/>
    </row>
    <row r="25" spans="1:107">
      <c r="A25" s="52">
        <v>0.18865373152634299</v>
      </c>
      <c r="B25" s="52">
        <v>140.19887383426999</v>
      </c>
      <c r="C25" s="52">
        <v>-4.7673462594329197E-2</v>
      </c>
      <c r="E25" s="52">
        <v>0.14542785289766799</v>
      </c>
      <c r="F25" s="52">
        <v>173.973366887954</v>
      </c>
      <c r="G25" s="52">
        <v>-2.9592756741112398E-2</v>
      </c>
      <c r="H25" s="65"/>
      <c r="I25" s="52">
        <v>5.0301810865191205E-4</v>
      </c>
      <c r="J25" s="52">
        <v>21.2641934211216</v>
      </c>
      <c r="K25" s="52">
        <v>3.4219588855161602E-4</v>
      </c>
      <c r="M25" s="67">
        <v>0.184660923894548</v>
      </c>
      <c r="N25" s="67">
        <v>252.82194250898399</v>
      </c>
      <c r="O25" s="67">
        <v>-3.3214054460640699E-2</v>
      </c>
      <c r="P25" s="52"/>
      <c r="Q25" s="52">
        <v>0</v>
      </c>
      <c r="R25" s="52">
        <v>0</v>
      </c>
      <c r="S25" s="52">
        <v>0</v>
      </c>
      <c r="T25" s="65"/>
      <c r="U25" s="52">
        <v>0.18668777751087101</v>
      </c>
      <c r="V25" s="52">
        <v>454.19536713794503</v>
      </c>
      <c r="W25" s="52">
        <v>-2.36075551953247E-2</v>
      </c>
      <c r="Y25" s="52">
        <v>0.15048049659986601</v>
      </c>
      <c r="Z25" s="52">
        <v>492.12143241919398</v>
      </c>
      <c r="AA25" s="68">
        <v>-3.1341847501732398E-2</v>
      </c>
      <c r="AC25" s="52">
        <v>0</v>
      </c>
      <c r="AD25" s="52">
        <v>0</v>
      </c>
      <c r="AE25" s="52">
        <v>0</v>
      </c>
      <c r="AF25" s="65"/>
      <c r="AG25" s="52">
        <v>2.5171848553815399E-3</v>
      </c>
      <c r="AH25" s="52">
        <v>166.372602002245</v>
      </c>
      <c r="AI25" s="52">
        <v>9.8370640377581399E-4</v>
      </c>
      <c r="AK25" s="52">
        <v>0.14599835565260999</v>
      </c>
      <c r="AL25" s="52">
        <v>778.15180949759304</v>
      </c>
      <c r="AM25" s="52">
        <v>-3.3535485918829898E-2</v>
      </c>
      <c r="AO25" s="52">
        <v>0.181256784716851</v>
      </c>
      <c r="AP25" s="52">
        <v>797.74195932053101</v>
      </c>
      <c r="AQ25" s="52">
        <v>-3.1293293317367403E-2</v>
      </c>
      <c r="AR25" s="65"/>
      <c r="AS25" s="52">
        <v>0.17881138355291101</v>
      </c>
      <c r="AT25" s="52">
        <v>1319.60773673532</v>
      </c>
      <c r="AU25" s="52">
        <v>-1.68400900998237E-2</v>
      </c>
      <c r="AW25" s="80">
        <v>4.9702761199029301E-4</v>
      </c>
      <c r="AX25" s="52">
        <v>9.0080049875310202</v>
      </c>
      <c r="AY25" s="81">
        <v>3.44169280832749E-4</v>
      </c>
      <c r="AZ25" s="80">
        <v>6.4448691422204604E-4</v>
      </c>
      <c r="BA25" s="52">
        <v>11.823006546134801</v>
      </c>
      <c r="BB25" s="82">
        <v>4.4774925391347802E-4</v>
      </c>
      <c r="BC25" s="80">
        <v>1.0530919090325601E-3</v>
      </c>
      <c r="BD25" s="52">
        <v>20.107153990024798</v>
      </c>
      <c r="BE25" s="82">
        <v>7.4234738167575098E-4</v>
      </c>
      <c r="BF25" s="80">
        <v>4.1071874563472098E-4</v>
      </c>
      <c r="BG25" s="52">
        <v>14.7988653366581</v>
      </c>
      <c r="BH25" s="82">
        <v>2.8417542026141698E-4</v>
      </c>
      <c r="BI25" s="52">
        <v>5.0956175829791497E-4</v>
      </c>
      <c r="BJ25" s="52">
        <v>18.498581670823299</v>
      </c>
      <c r="BK25" s="52">
        <v>3.5313015112775902E-4</v>
      </c>
      <c r="BL25" s="52">
        <v>6.9765832280168402E-4</v>
      </c>
      <c r="BM25" s="52">
        <v>25.7371571072315</v>
      </c>
      <c r="BN25" s="52">
        <v>4.8575662436433199E-4</v>
      </c>
      <c r="BO25" s="52">
        <v>5.6017129304703601E-4</v>
      </c>
      <c r="BP25" s="52">
        <v>25.7371571072314</v>
      </c>
      <c r="BQ25" s="52">
        <v>7.37681194631037E-4</v>
      </c>
      <c r="BR25" s="52">
        <v>6.9485937232756205E-4</v>
      </c>
      <c r="BS25" s="52">
        <v>31.367160224438098</v>
      </c>
      <c r="BT25" s="52">
        <v>9.0637971041452302E-4</v>
      </c>
      <c r="BU25" s="52">
        <v>9.1897105659389101E-4</v>
      </c>
      <c r="BV25" s="52">
        <v>40.214307980049597</v>
      </c>
      <c r="BW25" s="52">
        <v>1.18028455132045E-3</v>
      </c>
      <c r="BX25" s="52">
        <v>5.2474200813263305E-4</v>
      </c>
      <c r="BY25" s="52">
        <v>36.1928771820454</v>
      </c>
      <c r="BZ25" s="52">
        <v>6.9374496048459902E-4</v>
      </c>
      <c r="CA25" s="52">
        <v>6.4107991649852499E-4</v>
      </c>
      <c r="CB25" s="52">
        <v>43.431452618454401</v>
      </c>
      <c r="CC25" s="52">
        <v>8.4157968085236902E-4</v>
      </c>
      <c r="CD25" s="52">
        <v>8.5922028258540099E-4</v>
      </c>
      <c r="CE25" s="52">
        <v>56.300031172070199</v>
      </c>
      <c r="CF25" s="52">
        <v>1.1124064003724999E-3</v>
      </c>
      <c r="CT25" s="84"/>
      <c r="CU25" s="84"/>
      <c r="DC25" s="83"/>
    </row>
    <row r="26" spans="1:107">
      <c r="A26" s="52">
        <v>0.20223680019623899</v>
      </c>
      <c r="B26" s="52">
        <v>130.41960511294999</v>
      </c>
      <c r="C26" s="52">
        <v>-4.8593229440607601E-2</v>
      </c>
      <c r="E26" s="52">
        <v>0.14995674797060499</v>
      </c>
      <c r="F26" s="52">
        <v>187.58482463578301</v>
      </c>
      <c r="G26" s="52">
        <v>-2.9592756741112398E-2</v>
      </c>
      <c r="H26" s="65"/>
      <c r="I26" s="52">
        <v>4.0241448692152904E-3</v>
      </c>
      <c r="J26" s="52">
        <v>92.080830844060003</v>
      </c>
      <c r="K26" s="52">
        <v>1.09368489870419E-3</v>
      </c>
      <c r="M26" s="67">
        <v>0.19724000590371299</v>
      </c>
      <c r="N26" s="67">
        <v>256.40156674809998</v>
      </c>
      <c r="O26" s="67">
        <v>-3.4074139221102397E-2</v>
      </c>
      <c r="P26" s="52"/>
      <c r="Q26" s="52">
        <v>2.0125720752726299E-3</v>
      </c>
      <c r="R26" s="52">
        <v>61.256562256687999</v>
      </c>
      <c r="S26" s="52">
        <v>7.4570456139947305E-4</v>
      </c>
      <c r="T26" s="65"/>
      <c r="U26" s="52">
        <v>0.197758211756799</v>
      </c>
      <c r="V26" s="52">
        <v>445.488973678219</v>
      </c>
      <c r="W26" s="52">
        <v>-2.4353693756452601E-2</v>
      </c>
      <c r="Y26" s="52">
        <v>0.16155264016239801</v>
      </c>
      <c r="Z26" s="52">
        <v>494.33358253805801</v>
      </c>
      <c r="AA26" s="68">
        <v>-3.2263468688196802E-2</v>
      </c>
      <c r="AC26" s="52">
        <v>2.0135405538721099E-3</v>
      </c>
      <c r="AD26" s="52">
        <v>131.311030242117</v>
      </c>
      <c r="AE26" s="52">
        <v>1.09768195927698E-3</v>
      </c>
      <c r="AF26" s="65"/>
      <c r="AG26" s="52">
        <v>6.0412436529156998E-3</v>
      </c>
      <c r="AH26" s="52">
        <v>319.930944559875</v>
      </c>
      <c r="AI26" s="52">
        <v>2.2436591264201802E-3</v>
      </c>
      <c r="AK26" s="52">
        <v>0.15858442079507601</v>
      </c>
      <c r="AL26" s="52">
        <v>764.67449558481599</v>
      </c>
      <c r="AM26" s="52">
        <v>-3.4862890123372597E-2</v>
      </c>
      <c r="AO26" s="52">
        <v>0.19686500784524699</v>
      </c>
      <c r="AP26" s="52">
        <v>792.482957433146</v>
      </c>
      <c r="AQ26" s="52">
        <v>-3.1461826779869299E-2</v>
      </c>
      <c r="AR26" s="65"/>
      <c r="AS26" s="52">
        <v>0.186366794125569</v>
      </c>
      <c r="AT26" s="52">
        <v>1319.62104473919</v>
      </c>
      <c r="AU26" s="52">
        <v>-1.6664461402432901E-2</v>
      </c>
      <c r="AW26" s="80">
        <v>5.1936273268881402E-4</v>
      </c>
      <c r="AX26" s="52">
        <v>9.4269576059848692</v>
      </c>
      <c r="AY26" s="81">
        <v>3.5969791540502199E-4</v>
      </c>
      <c r="AZ26" s="80">
        <v>6.7299117106714695E-4</v>
      </c>
      <c r="BA26" s="52">
        <v>12.3728818578555</v>
      </c>
      <c r="BB26" s="82">
        <v>4.67769173008967E-4</v>
      </c>
      <c r="BC26" s="80">
        <v>1.0971878946888899E-3</v>
      </c>
      <c r="BD26" s="52">
        <v>21.042316084787899</v>
      </c>
      <c r="BE26" s="82">
        <v>7.7470081617857895E-4</v>
      </c>
      <c r="BF26" s="80">
        <v>4.2930568655430299E-4</v>
      </c>
      <c r="BG26" s="52">
        <v>15.4871446384037</v>
      </c>
      <c r="BH26" s="82">
        <v>2.9706484084042099E-4</v>
      </c>
      <c r="BI26" s="52">
        <v>5.3240419294642695E-4</v>
      </c>
      <c r="BJ26" s="52">
        <v>19.3589307980053</v>
      </c>
      <c r="BK26" s="52">
        <v>3.6905060759233999E-4</v>
      </c>
      <c r="BL26" s="52">
        <v>7.2826968716116502E-4</v>
      </c>
      <c r="BM26" s="52">
        <v>26.934164588528301</v>
      </c>
      <c r="BN26" s="52">
        <v>5.0740403890502605E-4</v>
      </c>
      <c r="BO26" s="52">
        <v>5.8862002234942601E-4</v>
      </c>
      <c r="BP26" s="52">
        <v>26.934164588528201</v>
      </c>
      <c r="BQ26" s="52">
        <v>7.7384505322467998E-4</v>
      </c>
      <c r="BR26" s="52">
        <v>7.3068137210848905E-4</v>
      </c>
      <c r="BS26" s="52">
        <v>32.826013092268497</v>
      </c>
      <c r="BT26" s="52">
        <v>9.5088307637907897E-4</v>
      </c>
      <c r="BU26" s="52">
        <v>9.6750269912653105E-4</v>
      </c>
      <c r="BV26" s="52">
        <v>42.084632169575798</v>
      </c>
      <c r="BW26" s="52">
        <v>1.2383509642476E-3</v>
      </c>
      <c r="BX26" s="52">
        <v>5.5137452930092805E-4</v>
      </c>
      <c r="BY26" s="52">
        <v>37.876168952618997</v>
      </c>
      <c r="BZ26" s="52">
        <v>7.2788859731251704E-4</v>
      </c>
      <c r="CA26" s="52">
        <v>6.7412789443466398E-4</v>
      </c>
      <c r="CB26" s="52">
        <v>45.451402743142701</v>
      </c>
      <c r="CC26" s="52">
        <v>8.8320469677886405E-4</v>
      </c>
      <c r="CD26" s="52">
        <v>9.0471360777973097E-4</v>
      </c>
      <c r="CE26" s="52">
        <v>58.918485037406903</v>
      </c>
      <c r="CF26" s="52">
        <v>1.1677705780383299E-3</v>
      </c>
      <c r="CT26" s="84"/>
      <c r="CU26" s="84"/>
      <c r="DC26" s="83"/>
    </row>
    <row r="27" spans="1:107">
      <c r="A27" s="52">
        <v>0</v>
      </c>
      <c r="B27" s="52">
        <v>0</v>
      </c>
      <c r="C27" s="52">
        <v>0</v>
      </c>
      <c r="E27" s="52">
        <v>0.15800811698916101</v>
      </c>
      <c r="F27" s="52">
        <v>177.71268276938201</v>
      </c>
      <c r="G27" s="52">
        <v>-3.0399465239279898E-2</v>
      </c>
      <c r="H27" s="65"/>
      <c r="I27" s="52">
        <v>8.0482897384305807E-3</v>
      </c>
      <c r="J27" s="52">
        <v>137.851038676397</v>
      </c>
      <c r="K27" s="52">
        <v>9.1923209277590997E-4</v>
      </c>
      <c r="M27" s="67">
        <v>0</v>
      </c>
      <c r="N27" s="67">
        <v>0</v>
      </c>
      <c r="O27" s="67">
        <v>0</v>
      </c>
      <c r="P27" s="52"/>
      <c r="Q27" s="52">
        <v>4.0251441505452599E-3</v>
      </c>
      <c r="R27" s="52">
        <v>120.25971439137</v>
      </c>
      <c r="S27" s="52">
        <v>1.0883255760965301E-3</v>
      </c>
      <c r="T27" s="65"/>
      <c r="U27" s="52">
        <v>0</v>
      </c>
      <c r="V27" s="52">
        <v>0</v>
      </c>
      <c r="W27" s="52">
        <v>0</v>
      </c>
      <c r="Y27" s="52">
        <v>0.17212150447208799</v>
      </c>
      <c r="Z27" s="52">
        <v>492.16422411839199</v>
      </c>
      <c r="AA27" s="68">
        <v>-3.3070728121596199E-2</v>
      </c>
      <c r="AC27" s="52">
        <v>3.0203108308081701E-3</v>
      </c>
      <c r="AD27" s="52">
        <v>208.967400547653</v>
      </c>
      <c r="AE27" s="52">
        <v>8.0810941787262105E-4</v>
      </c>
      <c r="AF27" s="65"/>
      <c r="AG27" s="52">
        <v>1.3089361247984E-2</v>
      </c>
      <c r="AH27" s="52">
        <v>487.15914257484098</v>
      </c>
      <c r="AI27" s="52">
        <v>2.6883483226476002E-3</v>
      </c>
      <c r="AK27" s="52">
        <v>0.170163600726145</v>
      </c>
      <c r="AL27" s="52">
        <v>754.19557095836694</v>
      </c>
      <c r="AM27" s="52">
        <v>-3.6190294327915401E-2</v>
      </c>
      <c r="AO27" s="52">
        <v>0</v>
      </c>
      <c r="AP27" s="52">
        <v>0</v>
      </c>
      <c r="AQ27" s="52">
        <v>0</v>
      </c>
      <c r="AR27" s="65"/>
      <c r="AS27" s="52">
        <v>0.19392220469822799</v>
      </c>
      <c r="AT27" s="52">
        <v>1314.4784887752301</v>
      </c>
      <c r="AU27" s="52">
        <v>-1.6779295550726901E-2</v>
      </c>
      <c r="AW27" s="80">
        <v>5.4162764555248596E-4</v>
      </c>
      <c r="AX27" s="52">
        <v>9.8459102244387307</v>
      </c>
      <c r="AY27" s="81">
        <v>3.7518579234420597E-4</v>
      </c>
      <c r="AZ27" s="80">
        <v>7.0136029638191298E-4</v>
      </c>
      <c r="BA27" s="52">
        <v>12.922757169576199</v>
      </c>
      <c r="BB27" s="82">
        <v>4.8772140265329199E-4</v>
      </c>
      <c r="BC27" s="80">
        <v>1.1408442937375801E-3</v>
      </c>
      <c r="BD27" s="52">
        <v>21.977478179550999</v>
      </c>
      <c r="BE27" s="82">
        <v>8.0687782534270304E-4</v>
      </c>
      <c r="BF27" s="80">
        <v>4.47846619194833E-4</v>
      </c>
      <c r="BG27" s="52">
        <v>16.175423940149301</v>
      </c>
      <c r="BH27" s="82">
        <v>3.0992616922584902E-4</v>
      </c>
      <c r="BI27" s="52">
        <v>5.5516844998430295E-4</v>
      </c>
      <c r="BJ27" s="52">
        <v>20.219279925187401</v>
      </c>
      <c r="BK27" s="52">
        <v>3.84928228020524E-4</v>
      </c>
      <c r="BL27" s="52">
        <v>7.5871034604848002E-4</v>
      </c>
      <c r="BM27" s="52">
        <v>28.131172069824999</v>
      </c>
      <c r="BN27" s="52">
        <v>5.2897233258802304E-4</v>
      </c>
      <c r="BO27" s="52">
        <v>6.1728389721457601E-4</v>
      </c>
      <c r="BP27" s="52">
        <v>28.131172069824899</v>
      </c>
      <c r="BQ27" s="52">
        <v>8.10118717715091E-4</v>
      </c>
      <c r="BR27" s="52">
        <v>7.66813308629875E-4</v>
      </c>
      <c r="BS27" s="52">
        <v>34.284865960098898</v>
      </c>
      <c r="BT27" s="52">
        <v>9.9549872072633499E-4</v>
      </c>
      <c r="BU27" s="52">
        <v>1.01653085724162E-3</v>
      </c>
      <c r="BV27" s="52">
        <v>43.954956359101999</v>
      </c>
      <c r="BW27" s="52">
        <v>1.29650647796631E-3</v>
      </c>
      <c r="BX27" s="52">
        <v>5.7820842113495599E-4</v>
      </c>
      <c r="BY27" s="52">
        <v>39.559460723192601</v>
      </c>
      <c r="BZ27" s="52">
        <v>7.6215351679973702E-4</v>
      </c>
      <c r="CA27" s="52">
        <v>7.0746527592921405E-4</v>
      </c>
      <c r="CB27" s="52">
        <v>47.471352867831001</v>
      </c>
      <c r="CC27" s="52">
        <v>9.2497353306728502E-4</v>
      </c>
      <c r="CD27" s="52">
        <v>9.5069052171636598E-4</v>
      </c>
      <c r="CE27" s="52">
        <v>61.536938902743501</v>
      </c>
      <c r="CF27" s="52">
        <v>1.22329649057583E-3</v>
      </c>
      <c r="CT27" s="84"/>
      <c r="CU27" s="84"/>
      <c r="DC27" s="83"/>
    </row>
    <row r="28" spans="1:107">
      <c r="A28" s="52">
        <v>1.50905432595573E-3</v>
      </c>
      <c r="B28" s="52">
        <v>34.276016617096403</v>
      </c>
      <c r="C28" s="52">
        <v>1.1406529618387099E-4</v>
      </c>
      <c r="E28" s="52">
        <v>0.172098012771634</v>
      </c>
      <c r="F28" s="52">
        <v>184.013373272866</v>
      </c>
      <c r="G28" s="52">
        <v>-3.1206173737447399E-2</v>
      </c>
      <c r="H28" s="65"/>
      <c r="I28" s="52">
        <v>1.60965794768612E-2</v>
      </c>
      <c r="J28" s="52">
        <v>163.70543064812901</v>
      </c>
      <c r="K28" s="52">
        <v>-2.6436309821438598E-3</v>
      </c>
      <c r="M28" s="67">
        <v>1.0064864336691601E-3</v>
      </c>
      <c r="N28" s="67">
        <v>24.590919093688399</v>
      </c>
      <c r="O28" s="67">
        <v>2.21916847462171E-4</v>
      </c>
      <c r="P28" s="52"/>
      <c r="Q28" s="52">
        <v>7.0440022634542104E-3</v>
      </c>
      <c r="R28" s="52">
        <v>199.75460026583599</v>
      </c>
      <c r="S28" s="52">
        <v>1.72654119170869E-3</v>
      </c>
      <c r="T28" s="65"/>
      <c r="U28" s="52">
        <v>2.0127251680076802E-3</v>
      </c>
      <c r="V28" s="52">
        <v>73.850942579969001</v>
      </c>
      <c r="W28" s="52">
        <v>5.2420798868261999E-4</v>
      </c>
      <c r="Y28" s="52">
        <v>0.18168381027609301</v>
      </c>
      <c r="Z28" s="52">
        <v>483.53636975054701</v>
      </c>
      <c r="AA28" s="68">
        <v>-3.3763625801930701E-2</v>
      </c>
      <c r="AC28" s="52">
        <v>6.5440068000843597E-3</v>
      </c>
      <c r="AD28" s="52">
        <v>361.09726740262897</v>
      </c>
      <c r="AE28" s="52">
        <v>2.0202735446815498E-3</v>
      </c>
      <c r="AF28" s="65"/>
      <c r="AG28" s="52">
        <v>2.0137478843052298E-2</v>
      </c>
      <c r="AH28" s="52">
        <v>586.513591252693</v>
      </c>
      <c r="AI28" s="52">
        <v>2.1358556849105001E-3</v>
      </c>
      <c r="AK28" s="52">
        <v>0.18577032150280301</v>
      </c>
      <c r="AL28" s="52">
        <v>745.59959581861699</v>
      </c>
      <c r="AM28" s="52">
        <v>-3.7457055700778598E-2</v>
      </c>
      <c r="AO28" s="52">
        <v>2.0134594361931098E-3</v>
      </c>
      <c r="AP28" s="52">
        <v>137.703661547275</v>
      </c>
      <c r="AQ28" s="52">
        <v>8.0794656069646704E-4</v>
      </c>
      <c r="AR28" s="65"/>
      <c r="AS28" s="52">
        <v>0.20449977949994899</v>
      </c>
      <c r="AT28" s="52">
        <v>1293.4509749855599</v>
      </c>
      <c r="AU28" s="52">
        <v>-1.6664461402432901E-2</v>
      </c>
      <c r="AW28" s="80">
        <v>5.6382232344460504E-4</v>
      </c>
      <c r="AX28" s="52">
        <v>10.264862842892599</v>
      </c>
      <c r="AY28" s="81">
        <v>3.9063312503079701E-4</v>
      </c>
      <c r="AZ28" s="80">
        <v>7.2959408879750805E-4</v>
      </c>
      <c r="BA28" s="52">
        <v>13.4726324812969</v>
      </c>
      <c r="BB28" s="82">
        <v>5.0760639901209395E-4</v>
      </c>
      <c r="BC28" s="80">
        <v>1.1840638718140499E-3</v>
      </c>
      <c r="BD28" s="52">
        <v>22.9126402743141</v>
      </c>
      <c r="BE28" s="82">
        <v>8.3888032275588004E-4</v>
      </c>
      <c r="BF28" s="80">
        <v>4.6634154100301501E-4</v>
      </c>
      <c r="BG28" s="52">
        <v>16.863703241894999</v>
      </c>
      <c r="BH28" s="82">
        <v>3.2275952759778202E-4</v>
      </c>
      <c r="BI28" s="52">
        <v>5.7785438444845304E-4</v>
      </c>
      <c r="BJ28" s="52">
        <v>21.079629052369501</v>
      </c>
      <c r="BK28" s="52">
        <v>4.00763242294104E-4</v>
      </c>
      <c r="BL28" s="52">
        <v>7.8897997086956897E-4</v>
      </c>
      <c r="BM28" s="52">
        <v>29.3281795511217</v>
      </c>
      <c r="BN28" s="52">
        <v>5.5046208164944896E-4</v>
      </c>
      <c r="BO28" s="52">
        <v>6.4616313034441695E-4</v>
      </c>
      <c r="BP28" s="52">
        <v>29.3281795511216</v>
      </c>
      <c r="BQ28" s="52">
        <v>8.4649630188825904E-4</v>
      </c>
      <c r="BR28" s="52">
        <v>8.0325465638663601E-4</v>
      </c>
      <c r="BS28" s="52">
        <v>35.7437188279293</v>
      </c>
      <c r="BT28" s="52">
        <v>1.0402163355467699E-3</v>
      </c>
      <c r="BU28" s="52">
        <v>1.06605194596263E-3</v>
      </c>
      <c r="BV28" s="52">
        <v>45.825280548628101</v>
      </c>
      <c r="BW28" s="52">
        <v>1.3547307456580799E-3</v>
      </c>
      <c r="BX28" s="52">
        <v>6.0524403677685002E-4</v>
      </c>
      <c r="BY28" s="52">
        <v>41.242752493766098</v>
      </c>
      <c r="BZ28" s="52">
        <v>7.9653476244604402E-4</v>
      </c>
      <c r="CA28" s="52">
        <v>7.4109200960232799E-4</v>
      </c>
      <c r="CB28" s="52">
        <v>49.491302992519302</v>
      </c>
      <c r="CC28" s="52">
        <v>9.6687776426483002E-4</v>
      </c>
      <c r="CD28" s="52">
        <v>9.971487270236069E-4</v>
      </c>
      <c r="CE28" s="52">
        <v>64.155392768080205</v>
      </c>
      <c r="CF28" s="52">
        <v>1.2789666184517901E-3</v>
      </c>
      <c r="CT28" s="84"/>
      <c r="CU28" s="84"/>
      <c r="DC28" s="83"/>
    </row>
    <row r="29" spans="1:107">
      <c r="A29" s="52">
        <v>2.5150905432595599E-3</v>
      </c>
      <c r="B29" s="52">
        <v>48.630857885978301</v>
      </c>
      <c r="C29" s="52">
        <v>6.9110150040816603E-4</v>
      </c>
      <c r="E29" s="52">
        <v>0.18719432968142699</v>
      </c>
      <c r="F29" s="52">
        <v>188.62906270315599</v>
      </c>
      <c r="G29" s="52">
        <v>-3.1952379098252402E-2</v>
      </c>
      <c r="H29" s="65"/>
      <c r="I29" s="52">
        <v>2.36418511066398E-2</v>
      </c>
      <c r="J29" s="52">
        <v>216.97900552939501</v>
      </c>
      <c r="K29" s="52">
        <v>-6.6090774553596602E-3</v>
      </c>
      <c r="M29" s="67">
        <v>1.5097296505037401E-3</v>
      </c>
      <c r="N29" s="67">
        <v>50.400090346154002</v>
      </c>
      <c r="O29" s="67">
        <v>6.0522776580591799E-4</v>
      </c>
      <c r="P29" s="52"/>
      <c r="Q29" s="52">
        <v>1.40880045269084E-2</v>
      </c>
      <c r="R29" s="52">
        <v>259.39928259964302</v>
      </c>
      <c r="S29" s="52">
        <v>5.7103502449509195E-4</v>
      </c>
      <c r="T29" s="65"/>
      <c r="U29" s="52">
        <v>4.5286316280172796E-3</v>
      </c>
      <c r="V29" s="52">
        <v>143.65106455951101</v>
      </c>
      <c r="W29" s="52">
        <v>1.2097107431137399E-3</v>
      </c>
      <c r="Y29" s="52">
        <v>0.200808421884102</v>
      </c>
      <c r="Z29" s="52">
        <v>466.30419375592999</v>
      </c>
      <c r="AA29" s="68">
        <v>-3.4967787790084803E-2</v>
      </c>
      <c r="AC29" s="52">
        <v>1.0067702769360601E-2</v>
      </c>
      <c r="AD29" s="52">
        <v>471.95815095352202</v>
      </c>
      <c r="AE29" s="52">
        <v>2.0202735446815498E-3</v>
      </c>
      <c r="AF29" s="65"/>
      <c r="AG29" s="52">
        <v>2.7185596438120699E-2</v>
      </c>
      <c r="AH29" s="52">
        <v>661.61364653228395</v>
      </c>
      <c r="AI29" s="52">
        <v>9.2980468302097496E-4</v>
      </c>
      <c r="AK29" s="52">
        <v>0.20490114051935199</v>
      </c>
      <c r="AL29" s="52">
        <v>719.77515340314199</v>
      </c>
      <c r="AM29" s="52">
        <v>-3.8730555166050597E-2</v>
      </c>
      <c r="AO29" s="52">
        <v>3.02018915428966E-3</v>
      </c>
      <c r="AP29" s="52">
        <v>226.168145499693</v>
      </c>
      <c r="AQ29" s="52">
        <v>8.0794656069646704E-4</v>
      </c>
      <c r="AR29" s="65"/>
      <c r="AS29" s="52">
        <v>0</v>
      </c>
      <c r="AT29" s="52">
        <v>0</v>
      </c>
      <c r="AU29" s="52">
        <v>0</v>
      </c>
      <c r="AW29" s="80">
        <v>5.8594674984037204E-4</v>
      </c>
      <c r="AX29" s="52">
        <v>10.6838154613464</v>
      </c>
      <c r="AY29" s="81">
        <v>4.06040125173718E-4</v>
      </c>
      <c r="AZ29" s="80">
        <v>7.5769239904757701E-4</v>
      </c>
      <c r="BA29" s="52">
        <v>14.022507793017599</v>
      </c>
      <c r="BB29" s="82">
        <v>5.2742461365480196E-4</v>
      </c>
      <c r="BC29" s="80">
        <v>1.22684978727332E-3</v>
      </c>
      <c r="BD29" s="52">
        <v>23.847802369077201</v>
      </c>
      <c r="BE29" s="82">
        <v>8.7071019104069196E-4</v>
      </c>
      <c r="BF29" s="80">
        <v>4.8479045324254199E-4</v>
      </c>
      <c r="BG29" s="52">
        <v>17.551982543640602</v>
      </c>
      <c r="BH29" s="82">
        <v>3.3556503734147699E-4</v>
      </c>
      <c r="BI29" s="52">
        <v>6.0046186822098398E-4</v>
      </c>
      <c r="BJ29" s="52">
        <v>21.939978179551499</v>
      </c>
      <c r="BK29" s="52">
        <v>4.1655587844943498E-4</v>
      </c>
      <c r="BL29" s="52">
        <v>8.1907832159810502E-4</v>
      </c>
      <c r="BM29" s="52">
        <v>30.525187032418501</v>
      </c>
      <c r="BN29" s="52">
        <v>5.7187385605263598E-4</v>
      </c>
      <c r="BO29" s="52">
        <v>6.7525788375965103E-4</v>
      </c>
      <c r="BP29" s="52">
        <v>30.525187032418401</v>
      </c>
      <c r="BQ29" s="52">
        <v>8.8297198156028897E-4</v>
      </c>
      <c r="BR29" s="52">
        <v>8.4000478625193204E-4</v>
      </c>
      <c r="BS29" s="52">
        <v>37.202571695759701</v>
      </c>
      <c r="BT29" s="52">
        <v>1.08502575844118E-3</v>
      </c>
      <c r="BU29" s="52">
        <v>1.11606213955382E-3</v>
      </c>
      <c r="BV29" s="52">
        <v>47.695604738154302</v>
      </c>
      <c r="BW29" s="52">
        <v>1.4130038606776599E-3</v>
      </c>
      <c r="BX29" s="52">
        <v>6.3248168469971495E-4</v>
      </c>
      <c r="BY29" s="52">
        <v>42.926044264339701</v>
      </c>
      <c r="BZ29" s="52">
        <v>8.3102742254905198E-4</v>
      </c>
      <c r="CA29" s="52">
        <v>7.7500795321300601E-4</v>
      </c>
      <c r="CB29" s="52">
        <v>51.511253117207602</v>
      </c>
      <c r="CC29" s="52">
        <v>1.0089090611615E-3</v>
      </c>
      <c r="CD29" s="52">
        <v>1.0440856958554201E-3</v>
      </c>
      <c r="CE29" s="52">
        <v>66.773846633416895</v>
      </c>
      <c r="CF29" s="52">
        <v>1.3347637489879E-3</v>
      </c>
      <c r="CT29" s="84"/>
      <c r="CU29" s="84"/>
      <c r="DC29" s="83"/>
    </row>
    <row r="30" spans="1:107">
      <c r="A30" s="52">
        <v>5.0301810865191199E-3</v>
      </c>
      <c r="B30" s="52">
        <v>104.979721390153</v>
      </c>
      <c r="C30" s="52">
        <v>9.1923209277590997E-4</v>
      </c>
      <c r="E30" s="52">
        <v>0</v>
      </c>
      <c r="F30" s="52">
        <v>0</v>
      </c>
      <c r="G30" s="52">
        <v>0</v>
      </c>
      <c r="H30" s="65"/>
      <c r="I30" s="52">
        <v>3.6217303822937599E-2</v>
      </c>
      <c r="J30" s="52">
        <v>251.90411184407199</v>
      </c>
      <c r="K30" s="52">
        <v>-9.4875487531762004E-3</v>
      </c>
      <c r="M30" s="67">
        <v>2.5162160841728999E-3</v>
      </c>
      <c r="N30" s="67">
        <v>108.15791804859001</v>
      </c>
      <c r="O30" s="67">
        <v>1.2037307786584401E-3</v>
      </c>
      <c r="P30" s="52"/>
      <c r="Q30" s="52">
        <v>2.4654007922089698E-2</v>
      </c>
      <c r="R30" s="52">
        <v>310.19800271315802</v>
      </c>
      <c r="S30" s="52">
        <v>-2.4789638122198702E-3</v>
      </c>
      <c r="T30" s="65"/>
      <c r="U30" s="52">
        <v>9.0572632560345593E-3</v>
      </c>
      <c r="V30" s="52">
        <v>233.56273255976001</v>
      </c>
      <c r="W30" s="52">
        <v>1.7876836537125301E-3</v>
      </c>
      <c r="Y30" s="52">
        <v>0</v>
      </c>
      <c r="Z30" s="52">
        <v>0</v>
      </c>
      <c r="AA30" s="68">
        <v>0</v>
      </c>
      <c r="AC30" s="52">
        <v>1.61083244309769E-2</v>
      </c>
      <c r="AD30" s="52">
        <v>571.47719251101</v>
      </c>
      <c r="AE30" s="52">
        <v>1.0370737529365301E-3</v>
      </c>
      <c r="AF30" s="65"/>
      <c r="AG30" s="52">
        <v>3.8261209801799499E-2</v>
      </c>
      <c r="AH30" s="52">
        <v>715.81621683655396</v>
      </c>
      <c r="AI30" s="52">
        <v>-5.4575492264274602E-4</v>
      </c>
      <c r="AK30" s="52">
        <v>0</v>
      </c>
      <c r="AL30" s="52">
        <v>0</v>
      </c>
      <c r="AM30" s="52">
        <v>0</v>
      </c>
      <c r="AO30" s="52">
        <v>4.5302837314345002E-3</v>
      </c>
      <c r="AP30" s="52">
        <v>370.530373789105</v>
      </c>
      <c r="AQ30" s="52">
        <v>1.7909482095438401E-3</v>
      </c>
      <c r="AR30" s="65"/>
      <c r="AS30" s="52">
        <v>5.0353052214125002E-4</v>
      </c>
      <c r="AT30" s="52">
        <v>78.577159320875296</v>
      </c>
      <c r="AU30" s="52">
        <v>-1.6859955594231401E-4</v>
      </c>
      <c r="AW30" s="80">
        <v>6.0800091860380601E-4</v>
      </c>
      <c r="AX30" s="52">
        <v>11.102768079800301</v>
      </c>
      <c r="AY30" s="81">
        <v>4.2140700282852301E-4</v>
      </c>
      <c r="AZ30" s="80">
        <v>7.8565512847267804E-4</v>
      </c>
      <c r="BA30" s="52">
        <v>14.5723831047383</v>
      </c>
      <c r="BB30" s="82">
        <v>5.4717649361735795E-4</v>
      </c>
      <c r="BC30" s="80">
        <v>1.2692055603116101E-3</v>
      </c>
      <c r="BD30" s="52">
        <v>24.782964463840202</v>
      </c>
      <c r="BE30" s="82">
        <v>9.0236928252003502E-4</v>
      </c>
      <c r="BF30" s="80">
        <v>5.0319336092928004E-4</v>
      </c>
      <c r="BG30" s="52">
        <v>18.2402618453862</v>
      </c>
      <c r="BH30" s="82">
        <v>3.4834281905313398E-4</v>
      </c>
      <c r="BI30" s="52">
        <v>6.2299078969999704E-4</v>
      </c>
      <c r="BJ30" s="52">
        <v>22.8003273067336</v>
      </c>
      <c r="BK30" s="52">
        <v>4.32306362696965E-4</v>
      </c>
      <c r="BL30" s="52">
        <v>8.4900524397829103E-4</v>
      </c>
      <c r="BM30" s="52">
        <v>31.722194513715198</v>
      </c>
      <c r="BN30" s="52">
        <v>5.9320821957961395E-4</v>
      </c>
      <c r="BO30" s="52">
        <v>7.0456827015080497E-4</v>
      </c>
      <c r="BP30" s="52">
        <v>31.722194513715099</v>
      </c>
      <c r="BQ30" s="52">
        <v>9.19539994859627E-4</v>
      </c>
      <c r="BR30" s="52">
        <v>8.7706296920755705E-4</v>
      </c>
      <c r="BS30" s="52">
        <v>38.661424563590103</v>
      </c>
      <c r="BT30" s="52">
        <v>1.1299169738229E-3</v>
      </c>
      <c r="BU30" s="52">
        <v>1.1665573857757899E-3</v>
      </c>
      <c r="BV30" s="52">
        <v>49.565928927680503</v>
      </c>
      <c r="BW30" s="52">
        <v>1.4713063612112501E-3</v>
      </c>
      <c r="BX30" s="52">
        <v>6.5992162978007298E-4</v>
      </c>
      <c r="BY30" s="52">
        <v>44.609336034913298</v>
      </c>
      <c r="BZ30" s="52">
        <v>8.6562663051659497E-4</v>
      </c>
      <c r="CA30" s="52">
        <v>8.0921287645204897E-4</v>
      </c>
      <c r="CB30" s="52">
        <v>53.531203241895902</v>
      </c>
      <c r="CC30" s="52">
        <v>1.05105919208485E-3</v>
      </c>
      <c r="CD30" s="52">
        <v>1.0914986812337901E-3</v>
      </c>
      <c r="CE30" s="52">
        <v>69.392300498753599</v>
      </c>
      <c r="CF30" s="52">
        <v>1.3906709816612201E-3</v>
      </c>
      <c r="CT30" s="84"/>
      <c r="CU30" s="84"/>
      <c r="DC30" s="83"/>
    </row>
    <row r="31" spans="1:107">
      <c r="A31" s="52">
        <v>6.5392354124748503E-3</v>
      </c>
      <c r="B31" s="52">
        <v>121.281913104244</v>
      </c>
      <c r="C31" s="52">
        <v>6.9110150040816603E-4</v>
      </c>
      <c r="E31" s="52">
        <v>1.5092872446511201E-3</v>
      </c>
      <c r="F31" s="52">
        <v>66.050240372015907</v>
      </c>
      <c r="G31" s="52">
        <v>-1.14153357242099E-4</v>
      </c>
      <c r="H31" s="65"/>
      <c r="I31" s="52">
        <v>4.7283702213279703E-2</v>
      </c>
      <c r="J31" s="52">
        <v>264.61013362747798</v>
      </c>
      <c r="K31" s="52">
        <v>-1.3104089614535399E-2</v>
      </c>
      <c r="M31" s="67">
        <v>7.5486482525187202E-3</v>
      </c>
      <c r="N31" s="67">
        <v>195.54114889073199</v>
      </c>
      <c r="O31" s="67">
        <v>1.9703526153459299E-3</v>
      </c>
      <c r="P31" s="52"/>
      <c r="Q31" s="52">
        <v>3.5723154336089198E-2</v>
      </c>
      <c r="R31" s="52">
        <v>332.693038908468</v>
      </c>
      <c r="S31" s="52">
        <v>-7.3092483135371701E-3</v>
      </c>
      <c r="T31" s="65"/>
      <c r="U31" s="52">
        <v>1.2579532300048E-2</v>
      </c>
      <c r="V31" s="52">
        <v>285.32555058937402</v>
      </c>
      <c r="W31" s="52">
        <v>1.7876836537125301E-3</v>
      </c>
      <c r="Y31" s="52">
        <v>2.51600778316538E-3</v>
      </c>
      <c r="Z31" s="52">
        <v>78.420400534719505</v>
      </c>
      <c r="AA31" s="68">
        <v>1.26373017560394E-3</v>
      </c>
      <c r="AC31" s="52">
        <v>2.71827974772735E-2</v>
      </c>
      <c r="AD31" s="52">
        <v>678.15647556842998</v>
      </c>
      <c r="AE31" s="52">
        <v>-2.4175940084689199E-3</v>
      </c>
      <c r="AF31" s="65"/>
      <c r="AG31" s="52">
        <v>4.7826512252249299E-2</v>
      </c>
      <c r="AH31" s="52">
        <v>775.49733715264199</v>
      </c>
      <c r="AI31" s="52">
        <v>-1.8057076452871099E-3</v>
      </c>
      <c r="AK31" s="52">
        <v>2.5184288263778798E-3</v>
      </c>
      <c r="AL31" s="52">
        <v>144.794154345859</v>
      </c>
      <c r="AM31" s="52">
        <v>7.0723741256992895E-4</v>
      </c>
      <c r="AO31" s="52">
        <v>9.0605674628689899E-3</v>
      </c>
      <c r="AP31" s="52">
        <v>596.33988254902999</v>
      </c>
      <c r="AQ31" s="52">
        <v>2.36997657804297E-3</v>
      </c>
      <c r="AR31" s="65"/>
      <c r="AS31" s="52">
        <v>3.0211831328475001E-3</v>
      </c>
      <c r="AT31" s="52">
        <v>177.313331025216</v>
      </c>
      <c r="AU31" s="52">
        <v>5.46262561253097E-4</v>
      </c>
      <c r="AW31" s="80">
        <v>6.2998483376814002E-4</v>
      </c>
      <c r="AX31" s="52">
        <v>11.5217206982542</v>
      </c>
      <c r="AY31" s="81">
        <v>4.3673396641420801E-4</v>
      </c>
      <c r="AZ31" s="80">
        <v>8.1348222754250299E-4</v>
      </c>
      <c r="BA31" s="52">
        <v>15.122258416458999</v>
      </c>
      <c r="BB31" s="82">
        <v>5.6686248146202098E-4</v>
      </c>
      <c r="BC31" s="80">
        <v>1.3111350431280601E-3</v>
      </c>
      <c r="BD31" s="52">
        <v>25.718126558603299</v>
      </c>
      <c r="BE31" s="82">
        <v>9.33859419861878E-4</v>
      </c>
      <c r="BF31" s="80">
        <v>5.2155027276830704E-4</v>
      </c>
      <c r="BG31" s="52">
        <v>18.928541147131799</v>
      </c>
      <c r="BH31" s="82">
        <v>3.6109299254788099E-4</v>
      </c>
      <c r="BI31" s="52">
        <v>6.4544105347396599E-4</v>
      </c>
      <c r="BJ31" s="52">
        <v>23.6606764339157</v>
      </c>
      <c r="BK31" s="52">
        <v>4.48014919441045E-4</v>
      </c>
      <c r="BL31" s="52">
        <v>8.7876066674880604E-4</v>
      </c>
      <c r="BM31" s="52">
        <v>32.919201995011903</v>
      </c>
      <c r="BN31" s="52">
        <v>6.1446572992037796E-4</v>
      </c>
      <c r="BO31" s="52">
        <v>7.3409435421859003E-4</v>
      </c>
      <c r="BP31" s="52">
        <v>32.919201995011903</v>
      </c>
      <c r="BQ31" s="52">
        <v>9.5619464248496904E-4</v>
      </c>
      <c r="BR31" s="52">
        <v>9.1442838004200005E-4</v>
      </c>
      <c r="BS31" s="52">
        <v>40.120277431420497</v>
      </c>
      <c r="BT31" s="52">
        <v>1.1748801140922E-3</v>
      </c>
      <c r="BU31" s="52">
        <v>1.21753341991616E-3</v>
      </c>
      <c r="BV31" s="52">
        <v>51.436253117206697</v>
      </c>
      <c r="BW31" s="52">
        <v>1.52961923415233E-3</v>
      </c>
      <c r="BX31" s="52">
        <v>6.8756409436300601E-4</v>
      </c>
      <c r="BY31" s="52">
        <v>46.292627805486902</v>
      </c>
      <c r="BZ31" s="52">
        <v>9.0032756516191101E-4</v>
      </c>
      <c r="CA31" s="52">
        <v>8.4370646371835197E-4</v>
      </c>
      <c r="CB31" s="52">
        <v>55.551153366584202</v>
      </c>
      <c r="CC31" s="52">
        <v>1.0933200241146101E-3</v>
      </c>
      <c r="CD31" s="52">
        <v>1.13938472825831E-3</v>
      </c>
      <c r="CE31" s="52">
        <v>72.010754364090303</v>
      </c>
      <c r="CF31" s="52">
        <v>1.44667173284508E-3</v>
      </c>
      <c r="CT31" s="84"/>
      <c r="CU31" s="84"/>
      <c r="DC31" s="83"/>
    </row>
    <row r="32" spans="1:107">
      <c r="A32" s="52">
        <v>1.1066398390342101E-2</v>
      </c>
      <c r="B32" s="52">
        <v>116.700596546122</v>
      </c>
      <c r="C32" s="52">
        <v>-8.0516679659203903E-4</v>
      </c>
      <c r="E32" s="52">
        <v>2.5154787410852E-3</v>
      </c>
      <c r="F32" s="52">
        <v>94.314321994629594</v>
      </c>
      <c r="G32" s="52">
        <v>6.9163504681978298E-4</v>
      </c>
      <c r="H32" s="65"/>
      <c r="I32" s="52">
        <v>5.8350100603621703E-2</v>
      </c>
      <c r="J32" s="52">
        <v>251.565834969267</v>
      </c>
      <c r="K32" s="52">
        <v>-1.66669526894552E-2</v>
      </c>
      <c r="M32" s="67">
        <v>1.20778372040299E-2</v>
      </c>
      <c r="N32" s="67">
        <v>229.84045938102199</v>
      </c>
      <c r="O32" s="67">
        <v>1.91655459171874E-3</v>
      </c>
      <c r="P32" s="52"/>
      <c r="Q32" s="52">
        <v>4.4779728674816E-2</v>
      </c>
      <c r="R32" s="52">
        <v>338.911981998155</v>
      </c>
      <c r="S32" s="52">
        <v>-1.15684977903594E-2</v>
      </c>
      <c r="T32" s="65"/>
      <c r="U32" s="52">
        <v>2.2139976848084501E-2</v>
      </c>
      <c r="V32" s="52">
        <v>356.73632209571798</v>
      </c>
      <c r="W32" s="52">
        <v>-4.57001836287412E-4</v>
      </c>
      <c r="Y32" s="52">
        <v>5.5352171229638399E-3</v>
      </c>
      <c r="Z32" s="52">
        <v>237.163488144989</v>
      </c>
      <c r="AA32" s="68">
        <v>1.43850137010236E-3</v>
      </c>
      <c r="AC32" s="52">
        <v>3.8760655662038103E-2</v>
      </c>
      <c r="AD32" s="52">
        <v>722.53340571171998</v>
      </c>
      <c r="AE32" s="52">
        <v>-7.2056423093642E-3</v>
      </c>
      <c r="AF32" s="65"/>
      <c r="AG32" s="52">
        <v>5.7895251673775502E-2</v>
      </c>
      <c r="AH32" s="52">
        <v>793.03414202260797</v>
      </c>
      <c r="AI32" s="52">
        <v>-2.9578569264218E-3</v>
      </c>
      <c r="AK32" s="52">
        <v>5.5405434180313302E-3</v>
      </c>
      <c r="AL32" s="52">
        <v>367.17846167845101</v>
      </c>
      <c r="AM32" s="52">
        <v>1.99811735007621E-3</v>
      </c>
      <c r="AO32" s="52">
        <v>1.35908511943035E-2</v>
      </c>
      <c r="AP32" s="52">
        <v>751.62502856784795</v>
      </c>
      <c r="AQ32" s="52">
        <v>2.1343254978398399E-3</v>
      </c>
      <c r="AR32" s="65"/>
      <c r="AS32" s="52">
        <v>6.0423662656950003E-3</v>
      </c>
      <c r="AT32" s="52">
        <v>381.45279457862699</v>
      </c>
      <c r="AU32" s="52">
        <v>1.31507653635005E-3</v>
      </c>
      <c r="AW32" s="80">
        <v>6.5189850931985098E-4</v>
      </c>
      <c r="AX32" s="52">
        <v>11.940673316708001</v>
      </c>
      <c r="AY32" s="81">
        <v>4.5202122272932499E-4</v>
      </c>
      <c r="AZ32" s="80">
        <v>8.4117369439688804E-4</v>
      </c>
      <c r="BA32" s="52">
        <v>15.6721337281797</v>
      </c>
      <c r="BB32" s="82">
        <v>5.8648301533636602E-4</v>
      </c>
      <c r="BC32" s="80">
        <v>1.3526423911496199E-3</v>
      </c>
      <c r="BD32" s="52">
        <v>26.653288653366399</v>
      </c>
      <c r="BE32" s="82">
        <v>9.6518239671098804E-4</v>
      </c>
      <c r="BF32" s="80">
        <v>5.39861201091128E-4</v>
      </c>
      <c r="BG32" s="52">
        <v>19.616820448877402</v>
      </c>
      <c r="BH32" s="82">
        <v>3.7381567686512401E-4</v>
      </c>
      <c r="BI32" s="52">
        <v>6.6781257999923001E-4</v>
      </c>
      <c r="BJ32" s="52">
        <v>24.521025561097701</v>
      </c>
      <c r="BK32" s="52">
        <v>4.6368177129849E-4</v>
      </c>
      <c r="BL32" s="52">
        <v>9.0834459888996903E-4</v>
      </c>
      <c r="BM32" s="52">
        <v>34.116209476308697</v>
      </c>
      <c r="BN32" s="52">
        <v>6.3564693875968199E-4</v>
      </c>
      <c r="BO32" s="52">
        <v>7.6383615400403603E-4</v>
      </c>
      <c r="BP32" s="52">
        <v>34.116209476308597</v>
      </c>
      <c r="BQ32" s="52">
        <v>9.9293028794176607E-4</v>
      </c>
      <c r="BR32" s="52">
        <v>9.5210010101438002E-4</v>
      </c>
      <c r="BS32" s="52">
        <v>41.579130299250899</v>
      </c>
      <c r="BT32" s="52">
        <v>1.219905460688E-3</v>
      </c>
      <c r="BU32" s="52">
        <v>1.2689857785739499E-3</v>
      </c>
      <c r="BV32" s="52">
        <v>53.306577306732798</v>
      </c>
      <c r="BW32" s="52">
        <v>1.5879239182133101E-3</v>
      </c>
      <c r="BX32" s="52">
        <v>7.1540925931952903E-4</v>
      </c>
      <c r="BY32" s="52">
        <v>47.975919576060498</v>
      </c>
      <c r="BZ32" s="52">
        <v>9.3512545098118802E-4</v>
      </c>
      <c r="CA32" s="52">
        <v>8.7848831687493002E-4</v>
      </c>
      <c r="CB32" s="52">
        <v>57.571103491272503</v>
      </c>
      <c r="CC32" s="52">
        <v>1.1356835242129E-3</v>
      </c>
      <c r="CD32" s="52">
        <v>1.18774068516931E-3</v>
      </c>
      <c r="CE32" s="52">
        <v>74.629208229426894</v>
      </c>
      <c r="CF32" s="52">
        <v>1.50274974000649E-3</v>
      </c>
      <c r="CT32" s="84"/>
      <c r="CU32" s="84"/>
      <c r="DC32" s="83"/>
    </row>
    <row r="33" spans="1:107">
      <c r="A33" s="52">
        <v>2.6659959758551299E-2</v>
      </c>
      <c r="B33" s="52">
        <v>138.33454080774999</v>
      </c>
      <c r="C33" s="52">
        <v>-8.2730888349832107E-3</v>
      </c>
      <c r="E33" s="52">
        <v>4.0247659857363099E-3</v>
      </c>
      <c r="F33" s="52">
        <v>126.536114877698</v>
      </c>
      <c r="G33" s="52">
        <v>8.0578840406188203E-4</v>
      </c>
      <c r="H33" s="65"/>
      <c r="I33" s="52">
        <v>6.8913480885311906E-2</v>
      </c>
      <c r="J33" s="52">
        <v>257.20179209069897</v>
      </c>
      <c r="K33" s="52">
        <v>-2.01761379779355E-2</v>
      </c>
      <c r="M33" s="67">
        <v>2.26459447575562E-2</v>
      </c>
      <c r="N33" s="67">
        <v>245.96059649461401</v>
      </c>
      <c r="O33" s="67">
        <v>1.68118823834977E-4</v>
      </c>
      <c r="P33" s="52"/>
      <c r="Q33" s="52">
        <v>5.3333159994724703E-2</v>
      </c>
      <c r="R33" s="52">
        <v>344.03714776783102</v>
      </c>
      <c r="S33" s="52">
        <v>-1.4094488016361199E-2</v>
      </c>
      <c r="T33" s="65"/>
      <c r="U33" s="52">
        <v>3.0694058812117099E-2</v>
      </c>
      <c r="V33" s="52">
        <v>391.285081325536</v>
      </c>
      <c r="W33" s="52">
        <v>-2.2446854899999401E-3</v>
      </c>
      <c r="Y33" s="52">
        <v>9.0576280193953706E-3</v>
      </c>
      <c r="Z33" s="52">
        <v>357.709881960632</v>
      </c>
      <c r="AA33" s="68">
        <v>2.8165050190321899E-3</v>
      </c>
      <c r="AC33" s="52">
        <v>4.8324973292930701E-2</v>
      </c>
      <c r="AD33" s="52">
        <v>725.85697268028605</v>
      </c>
      <c r="AE33" s="52">
        <v>-1.0667044315918601E-2</v>
      </c>
      <c r="AF33" s="65"/>
      <c r="AG33" s="52">
        <v>6.6957117153149004E-2</v>
      </c>
      <c r="AH33" s="52">
        <v>816.18465901046102</v>
      </c>
      <c r="AI33" s="52">
        <v>-4.4940559679347101E-3</v>
      </c>
      <c r="AK33" s="52">
        <v>7.0516007138580498E-3</v>
      </c>
      <c r="AL33" s="52">
        <v>422.73211254516201</v>
      </c>
      <c r="AM33" s="52">
        <v>2.4718977526716002E-3</v>
      </c>
      <c r="AO33" s="52">
        <v>2.26514186571725E-2</v>
      </c>
      <c r="AP33" s="52">
        <v>896.04613032477198</v>
      </c>
      <c r="AQ33" s="52">
        <v>2.8951418424956699E-4</v>
      </c>
      <c r="AR33" s="65"/>
      <c r="AS33" s="52">
        <v>1.1077671487107499E-2</v>
      </c>
      <c r="AT33" s="52">
        <v>607.01616224831105</v>
      </c>
      <c r="AU33" s="52">
        <v>1.80738723970161E-3</v>
      </c>
      <c r="AW33" s="80">
        <v>6.7374196898715695E-4</v>
      </c>
      <c r="AX33" s="52">
        <v>12.359625935161899</v>
      </c>
      <c r="AY33" s="81">
        <v>4.6726897697005798E-4</v>
      </c>
      <c r="AZ33" s="80">
        <v>8.6872957340632096E-4</v>
      </c>
      <c r="BA33" s="52">
        <v>16.222009039900399</v>
      </c>
      <c r="BB33" s="82">
        <v>6.0603852903297903E-4</v>
      </c>
      <c r="BC33" s="80">
        <v>1.3937320353324999E-3</v>
      </c>
      <c r="BD33" s="52">
        <v>27.5884507481295</v>
      </c>
      <c r="BE33" s="82">
        <v>9.9633997830046489E-4</v>
      </c>
      <c r="BF33" s="80">
        <v>5.5812616179493502E-4</v>
      </c>
      <c r="BG33" s="52">
        <v>20.3050997506231</v>
      </c>
      <c r="BH33" s="82">
        <v>3.8651099027681298E-4</v>
      </c>
      <c r="BI33" s="52">
        <v>6.9010530528126098E-4</v>
      </c>
      <c r="BJ33" s="52">
        <v>25.381374688279799</v>
      </c>
      <c r="BK33" s="52">
        <v>4.7930713911783698E-4</v>
      </c>
      <c r="BL33" s="52">
        <v>9.3775712689669498E-4</v>
      </c>
      <c r="BM33" s="52">
        <v>35.313216957605398</v>
      </c>
      <c r="BN33" s="52">
        <v>6.5675239186329499E-4</v>
      </c>
      <c r="BO33" s="52">
        <v>7.9379364220597904E-4</v>
      </c>
      <c r="BP33" s="52">
        <v>35.313216957605299</v>
      </c>
      <c r="BQ33" s="52">
        <v>1.0297413577515901E-3</v>
      </c>
      <c r="BR33" s="52">
        <v>9.9007712548044506E-4</v>
      </c>
      <c r="BS33" s="52">
        <v>43.0379831670813</v>
      </c>
      <c r="BT33" s="52">
        <v>1.26498344501576E-3</v>
      </c>
      <c r="BU33" s="52">
        <v>1.32090981318094E-3</v>
      </c>
      <c r="BV33" s="52">
        <v>55.176901496258999</v>
      </c>
      <c r="BW33" s="52">
        <v>1.64620230630101E-3</v>
      </c>
      <c r="BX33" s="52">
        <v>7.4345726509607703E-4</v>
      </c>
      <c r="BY33" s="52">
        <v>49.659211346634102</v>
      </c>
      <c r="BZ33" s="52">
        <v>9.7001555841415602E-4</v>
      </c>
      <c r="CA33" s="52">
        <v>9.1355795798390104E-4</v>
      </c>
      <c r="CB33" s="52">
        <v>59.591053615960902</v>
      </c>
      <c r="CC33" s="52">
        <v>1.17814176027425E-3</v>
      </c>
      <c r="CD33" s="52">
        <v>1.23656321424877E-3</v>
      </c>
      <c r="CE33" s="52">
        <v>77.247662094763598</v>
      </c>
      <c r="CF33" s="52">
        <v>1.5588890653683901E-3</v>
      </c>
      <c r="CT33" s="84"/>
      <c r="CU33" s="84"/>
      <c r="DC33" s="83"/>
    </row>
    <row r="34" spans="1:107">
      <c r="A34" s="52">
        <v>4.0241448692152897E-2</v>
      </c>
      <c r="B34" s="52">
        <v>145.570597259387</v>
      </c>
      <c r="C34" s="52">
        <v>-1.2010404715831299E-2</v>
      </c>
      <c r="E34" s="52">
        <v>5.5340532303874302E-3</v>
      </c>
      <c r="F34" s="52">
        <v>151.02045346791601</v>
      </c>
      <c r="G34" s="52">
        <v>8.0578840406188203E-4</v>
      </c>
      <c r="H34" s="65"/>
      <c r="I34" s="52">
        <v>7.9979879275653906E-2</v>
      </c>
      <c r="J34" s="52">
        <v>260.70247572131802</v>
      </c>
      <c r="K34" s="52">
        <v>-2.4141584451151301E-2</v>
      </c>
      <c r="M34" s="67">
        <v>3.4723781961586098E-2</v>
      </c>
      <c r="N34" s="67">
        <v>268.483398366789</v>
      </c>
      <c r="O34" s="67">
        <v>-1.6946377442565699E-3</v>
      </c>
      <c r="P34" s="52"/>
      <c r="Q34" s="52">
        <v>6.3899163389906005E-2</v>
      </c>
      <c r="R34" s="52">
        <v>317.768500927535</v>
      </c>
      <c r="S34" s="52">
        <v>-1.7722239936682999E-2</v>
      </c>
      <c r="T34" s="65"/>
      <c r="U34" s="52">
        <v>3.9248140776149701E-2</v>
      </c>
      <c r="V34" s="52">
        <v>412.03706184217401</v>
      </c>
      <c r="W34" s="52">
        <v>-4.7178718981435797E-3</v>
      </c>
      <c r="Y34" s="52">
        <v>1.25800389158269E-2</v>
      </c>
      <c r="Z34" s="52">
        <v>426.04882121351602</v>
      </c>
      <c r="AA34" s="68">
        <v>2.4131868778820001E-3</v>
      </c>
      <c r="AC34" s="52">
        <v>5.5875750369951099E-2</v>
      </c>
      <c r="AD34" s="52">
        <v>726.12948398971196</v>
      </c>
      <c r="AE34" s="52">
        <v>-1.28556739893236E-2</v>
      </c>
      <c r="AF34" s="65"/>
      <c r="AG34" s="52">
        <v>7.70258565746752E-2</v>
      </c>
      <c r="AH34" s="52">
        <v>851.71154518729895</v>
      </c>
      <c r="AI34" s="52">
        <v>-5.4777623717105197E-3</v>
      </c>
      <c r="AK34" s="52">
        <v>1.05774010707871E-2</v>
      </c>
      <c r="AL34" s="52">
        <v>551.032671795071</v>
      </c>
      <c r="AM34" s="52">
        <v>2.34830286503802E-3</v>
      </c>
      <c r="AO34" s="52">
        <v>3.0705256401944901E-2</v>
      </c>
      <c r="AP34" s="52">
        <v>991.596158970072</v>
      </c>
      <c r="AQ34" s="52">
        <v>-2.9355391705304999E-3</v>
      </c>
      <c r="AR34" s="65"/>
      <c r="AS34" s="52">
        <v>1.6616507230661302E-2</v>
      </c>
      <c r="AT34" s="52">
        <v>769.18052237337099</v>
      </c>
      <c r="AU34" s="52">
        <v>1.58483582585775E-3</v>
      </c>
      <c r="AW34" s="80">
        <v>6.9551524603144105E-4</v>
      </c>
      <c r="AX34" s="52">
        <v>12.7785785536157</v>
      </c>
      <c r="AY34" s="81">
        <v>4.8247743274592501E-4</v>
      </c>
      <c r="AZ34" s="80">
        <v>8.9614995375077405E-4</v>
      </c>
      <c r="BA34" s="52">
        <v>16.7718843516211</v>
      </c>
      <c r="BB34" s="82">
        <v>6.25529452045965E-4</v>
      </c>
      <c r="BC34" s="80">
        <v>1.4344086555534499E-3</v>
      </c>
      <c r="BD34" s="52">
        <v>28.5236128428926</v>
      </c>
      <c r="BE34" s="82">
        <v>1.0273339020494001E-3</v>
      </c>
      <c r="BF34" s="80">
        <v>5.7634517428194199E-4</v>
      </c>
      <c r="BG34" s="52">
        <v>20.993379052368699</v>
      </c>
      <c r="BH34" s="82">
        <v>3.9917905029279E-4</v>
      </c>
      <c r="BI34" s="52">
        <v>7.1231918055936303E-4</v>
      </c>
      <c r="BJ34" s="52">
        <v>26.2417238154618</v>
      </c>
      <c r="BK34" s="52">
        <v>4.94891241998331E-4</v>
      </c>
      <c r="BL34" s="52">
        <v>9.6699841207864296E-4</v>
      </c>
      <c r="BM34" s="52">
        <v>36.510224438902199</v>
      </c>
      <c r="BN34" s="52">
        <v>6.7778262916274202E-4</v>
      </c>
      <c r="BO34" s="52">
        <v>8.2396674748747305E-4</v>
      </c>
      <c r="BP34" s="52">
        <v>36.5102244389021</v>
      </c>
      <c r="BQ34" s="52">
        <v>1.0666223416405001E-3</v>
      </c>
      <c r="BR34" s="52">
        <v>1.02835836147781E-3</v>
      </c>
      <c r="BS34" s="52">
        <v>44.496836034911603</v>
      </c>
      <c r="BT34" s="52">
        <v>1.31010464925291E-3</v>
      </c>
      <c r="BU34" s="52">
        <v>1.3733007032428999E-3</v>
      </c>
      <c r="BV34" s="52">
        <v>57.0472256857852</v>
      </c>
      <c r="BW34" s="52">
        <v>1.70443674717944E-3</v>
      </c>
      <c r="BX34" s="52">
        <v>7.71708212755519E-4</v>
      </c>
      <c r="BY34" s="52">
        <v>51.342503117207698</v>
      </c>
      <c r="BZ34" s="52">
        <v>1.00499320408688E-3</v>
      </c>
      <c r="CA34" s="52">
        <v>9.4891483201783899E-4</v>
      </c>
      <c r="CB34" s="52">
        <v>61.611003740649203</v>
      </c>
      <c r="CC34" s="52">
        <v>1.2206869020938199E-3</v>
      </c>
      <c r="CD34" s="52">
        <v>1.28584880254717E-3</v>
      </c>
      <c r="CE34" s="52">
        <v>79.866115960100302</v>
      </c>
      <c r="CF34" s="52">
        <v>1.61507409905306E-3</v>
      </c>
      <c r="CT34" s="84"/>
      <c r="CU34" s="84"/>
      <c r="DC34" s="83"/>
    </row>
    <row r="35" spans="1:107">
      <c r="A35" s="52">
        <v>4.92957746478873E-2</v>
      </c>
      <c r="B35" s="52">
        <v>142.25545931555899</v>
      </c>
      <c r="C35" s="52">
        <v>-1.4305130086118599E-2</v>
      </c>
      <c r="E35" s="52">
        <v>1.20742979572089E-2</v>
      </c>
      <c r="F35" s="52">
        <v>171.384385947738</v>
      </c>
      <c r="G35" s="52">
        <v>-2.0144710101547099E-3</v>
      </c>
      <c r="H35" s="65"/>
      <c r="I35" s="52">
        <v>9.3058350100603607E-2</v>
      </c>
      <c r="J35" s="52">
        <v>280.362055810127</v>
      </c>
      <c r="K35" s="52">
        <v>-2.6496697331183001E-2</v>
      </c>
      <c r="M35" s="67">
        <v>4.4788646298277703E-2</v>
      </c>
      <c r="N35" s="67">
        <v>272.70109461918003</v>
      </c>
      <c r="O35" s="67">
        <v>-4.43161219628999E-3</v>
      </c>
      <c r="P35" s="52"/>
      <c r="Q35" s="52">
        <v>6.8930593578087604E-2</v>
      </c>
      <c r="R35" s="52">
        <v>322.56568304674499</v>
      </c>
      <c r="S35" s="52">
        <v>-1.9159904586588301E-2</v>
      </c>
      <c r="T35" s="65"/>
      <c r="U35" s="52">
        <v>4.78022227401824E-2</v>
      </c>
      <c r="V35" s="52">
        <v>422.24778072469502</v>
      </c>
      <c r="W35" s="52">
        <v>-6.7340564699998199E-3</v>
      </c>
      <c r="Y35" s="52">
        <v>2.0128062265322998E-2</v>
      </c>
      <c r="Z35" s="52">
        <v>498.27150607259699</v>
      </c>
      <c r="AA35" s="68">
        <v>7.9991431328121899E-4</v>
      </c>
      <c r="AC35" s="52">
        <v>6.1916372031567399E-2</v>
      </c>
      <c r="AD35" s="52">
        <v>720.09348726152302</v>
      </c>
      <c r="AE35" s="52">
        <v>-1.47614653664732E-2</v>
      </c>
      <c r="AF35" s="65"/>
      <c r="AG35" s="52">
        <v>8.55842850829725E-2</v>
      </c>
      <c r="AH35" s="52">
        <v>838.27321246620397</v>
      </c>
      <c r="AI35" s="52">
        <v>-6.9061579717137602E-3</v>
      </c>
      <c r="AK35" s="52">
        <v>1.41032014277161E-2</v>
      </c>
      <c r="AL35" s="52">
        <v>596.563334338716</v>
      </c>
      <c r="AM35" s="52">
        <v>2.2315743600507501E-3</v>
      </c>
      <c r="AO35" s="52">
        <v>3.8759094146717299E-2</v>
      </c>
      <c r="AP35" s="52">
        <v>1040.3413592024899</v>
      </c>
      <c r="AQ35" s="52">
        <v>-5.8239481250203697E-3</v>
      </c>
      <c r="AR35" s="65"/>
      <c r="AS35" s="52">
        <v>2.4672995584921299E-2</v>
      </c>
      <c r="AT35" s="52">
        <v>921.50988040906998</v>
      </c>
      <c r="AU35" s="52">
        <v>0</v>
      </c>
      <c r="AW35" s="80">
        <v>7.1721838304261004E-4</v>
      </c>
      <c r="AX35" s="52">
        <v>13.197531172069599</v>
      </c>
      <c r="AY35" s="81">
        <v>4.9764679209631901E-4</v>
      </c>
      <c r="AZ35" s="80">
        <v>9.2343496801816399E-4</v>
      </c>
      <c r="BA35" s="52">
        <v>17.321759663341801</v>
      </c>
      <c r="BB35" s="82">
        <v>6.4495620962803696E-4</v>
      </c>
      <c r="BC35" s="80">
        <v>1.47467715509731E-3</v>
      </c>
      <c r="BD35" s="52">
        <v>29.458774937655701</v>
      </c>
      <c r="BE35" s="82">
        <v>1.05816587814393E-3</v>
      </c>
      <c r="BF35" s="80">
        <v>5.9451826140047498E-4</v>
      </c>
      <c r="BG35" s="52">
        <v>21.681658354114301</v>
      </c>
      <c r="BH35" s="82">
        <v>4.1181997366836898E-4</v>
      </c>
      <c r="BI35" s="52">
        <v>7.3445417199447904E-4</v>
      </c>
      <c r="BJ35" s="52">
        <v>27.1020729426439</v>
      </c>
      <c r="BK35" s="52">
        <v>5.1043429730766301E-4</v>
      </c>
      <c r="BL35" s="52">
        <v>9.9606868788866499E-4</v>
      </c>
      <c r="BM35" s="52">
        <v>37.7072319201989</v>
      </c>
      <c r="BN35" s="52">
        <v>6.9873818483728097E-4</v>
      </c>
      <c r="BO35" s="52">
        <v>8.5435535576880103E-4</v>
      </c>
      <c r="BP35" s="52">
        <v>37.707231920198801</v>
      </c>
      <c r="BQ35" s="52">
        <v>1.1035677927008799E-3</v>
      </c>
      <c r="BR35" s="52">
        <v>1.0669426352689401E-3</v>
      </c>
      <c r="BS35" s="52">
        <v>45.955688902741997</v>
      </c>
      <c r="BT35" s="52">
        <v>1.35525980703702E-3</v>
      </c>
      <c r="BU35" s="52">
        <v>1.42615346928674E-3</v>
      </c>
      <c r="BV35" s="52">
        <v>58.917549875311401</v>
      </c>
      <c r="BW35" s="52">
        <v>1.76261004644676E-3</v>
      </c>
      <c r="BX35" s="52">
        <v>8.0016216500962997E-4</v>
      </c>
      <c r="BY35" s="52">
        <v>53.025794887781302</v>
      </c>
      <c r="BZ35" s="52">
        <v>1.04005375103757E-3</v>
      </c>
      <c r="CA35" s="52">
        <v>9.8455830954593203E-4</v>
      </c>
      <c r="CB35" s="52">
        <v>63.630953865337503</v>
      </c>
      <c r="CC35" s="52">
        <v>1.2633112222551601E-3</v>
      </c>
      <c r="CD35" s="52">
        <v>1.33559377242398E-3</v>
      </c>
      <c r="CE35" s="52">
        <v>82.484569825437006</v>
      </c>
      <c r="CF35" s="52">
        <v>1.67128956172053E-3</v>
      </c>
      <c r="CT35" s="84"/>
      <c r="CU35" s="84"/>
      <c r="DC35" s="83"/>
    </row>
    <row r="36" spans="1:107">
      <c r="A36" s="52">
        <v>5.8350100603621703E-2</v>
      </c>
      <c r="B36" s="52">
        <v>141.965327202981</v>
      </c>
      <c r="C36" s="52">
        <v>-1.7525797272486699E-2</v>
      </c>
      <c r="E36" s="52">
        <v>1.50928724465112E-2</v>
      </c>
      <c r="F36" s="52">
        <v>204.955607125234</v>
      </c>
      <c r="G36" s="52">
        <v>-3.33730697348963E-3</v>
      </c>
      <c r="H36" s="65"/>
      <c r="I36" s="52">
        <v>0.103621730382294</v>
      </c>
      <c r="J36" s="52">
        <v>287.78190962153798</v>
      </c>
      <c r="K36" s="52">
        <v>-2.8221096220550999E-2</v>
      </c>
      <c r="M36" s="67">
        <v>5.6363240285473099E-2</v>
      </c>
      <c r="N36" s="67">
        <v>261.77926586401099</v>
      </c>
      <c r="O36" s="67">
        <v>-8.2041986031468703E-3</v>
      </c>
      <c r="P36" s="52"/>
      <c r="Q36" s="52">
        <v>7.3962023766269203E-2</v>
      </c>
      <c r="R36" s="52">
        <v>326.95220852320898</v>
      </c>
      <c r="S36" s="52">
        <v>-2.0315410753801801E-2</v>
      </c>
      <c r="T36" s="65"/>
      <c r="U36" s="52">
        <v>5.6356304704215002E-2</v>
      </c>
      <c r="V36" s="52">
        <v>429.7103035545</v>
      </c>
      <c r="W36" s="52">
        <v>-9.4962293334428498E-3</v>
      </c>
      <c r="Y36" s="52">
        <v>3.01920933979846E-2</v>
      </c>
      <c r="Z36" s="52">
        <v>564.42166064143396</v>
      </c>
      <c r="AA36" s="68">
        <v>-1.32422789677647E-3</v>
      </c>
      <c r="AC36" s="52">
        <v>7.1480689662459906E-2</v>
      </c>
      <c r="AD36" s="52">
        <v>708.63993207122701</v>
      </c>
      <c r="AE36" s="52">
        <v>-1.79939030379637E-2</v>
      </c>
      <c r="AF36" s="65"/>
      <c r="AG36" s="52">
        <v>9.2128965706964494E-2</v>
      </c>
      <c r="AH36" s="52">
        <v>852.62674726276896</v>
      </c>
      <c r="AI36" s="52">
        <v>-7.8359626547347301E-3</v>
      </c>
      <c r="AK36" s="52">
        <v>2.3673230967952E-2</v>
      </c>
      <c r="AL36" s="52">
        <v>731.37603086093202</v>
      </c>
      <c r="AM36" s="52">
        <v>1.1123539887022201E-3</v>
      </c>
      <c r="AO36" s="52">
        <v>4.7316296750538098E-2</v>
      </c>
      <c r="AP36" s="52">
        <v>1081.2810878365899</v>
      </c>
      <c r="AQ36" s="52">
        <v>-9.1634605758991097E-3</v>
      </c>
      <c r="AR36" s="65"/>
      <c r="AS36" s="52">
        <v>3.3736544983463797E-2</v>
      </c>
      <c r="AT36" s="52">
        <v>1032.56919288007</v>
      </c>
      <c r="AU36" s="52">
        <v>-2.0299386535454602E-3</v>
      </c>
      <c r="AW36" s="80">
        <v>7.3885143173776197E-4</v>
      </c>
      <c r="AX36" s="52">
        <v>13.6164837905235</v>
      </c>
      <c r="AY36" s="81">
        <v>5.1277725550636201E-4</v>
      </c>
      <c r="AZ36" s="80">
        <v>9.5058479082181903E-4</v>
      </c>
      <c r="BA36" s="52">
        <v>17.871634975062499</v>
      </c>
      <c r="BB36" s="82">
        <v>6.6431922284620798E-4</v>
      </c>
      <c r="BC36" s="80">
        <v>1.51454263624495E-3</v>
      </c>
      <c r="BD36" s="52">
        <v>30.393937032418801</v>
      </c>
      <c r="BE36" s="82">
        <v>1.08883759010305E-3</v>
      </c>
      <c r="BF36" s="80">
        <v>6.1264544938620705E-4</v>
      </c>
      <c r="BG36" s="52">
        <v>22.3699376558599</v>
      </c>
      <c r="BH36" s="82">
        <v>4.2443387640926303E-4</v>
      </c>
      <c r="BI36" s="52">
        <v>7.5651026036085696E-4</v>
      </c>
      <c r="BJ36" s="52">
        <v>27.962422069826001</v>
      </c>
      <c r="BK36" s="52">
        <v>5.2593652070081695E-4</v>
      </c>
      <c r="BL36" s="52">
        <v>1.02496825728198E-3</v>
      </c>
      <c r="BM36" s="52">
        <v>38.904239401495602</v>
      </c>
      <c r="BN36" s="52">
        <v>7.1961958739618595E-4</v>
      </c>
      <c r="BO36" s="52">
        <v>8.8495931150826595E-4</v>
      </c>
      <c r="BP36" s="52">
        <v>38.904239401495502</v>
      </c>
      <c r="BQ36" s="52">
        <v>1.1405723275317401E-3</v>
      </c>
      <c r="BR36" s="52">
        <v>1.10582869483834E-3</v>
      </c>
      <c r="BS36" s="52">
        <v>47.414541770572399</v>
      </c>
      <c r="BT36" s="52">
        <v>1.40043980403511E-3</v>
      </c>
      <c r="BU36" s="52">
        <v>1.4794629855008699E-3</v>
      </c>
      <c r="BV36" s="52">
        <v>60.787874064837503</v>
      </c>
      <c r="BW36" s="52">
        <v>1.8207054668547E-3</v>
      </c>
      <c r="BX36" s="52">
        <v>8.2881914724234197E-4</v>
      </c>
      <c r="BY36" s="52">
        <v>54.709086658354899</v>
      </c>
      <c r="BZ36" s="52">
        <v>1.07519260892432E-3</v>
      </c>
      <c r="CA36" s="52">
        <v>1.02048768939359E-3</v>
      </c>
      <c r="CB36" s="52">
        <v>65.650903990025796</v>
      </c>
      <c r="CC36" s="52">
        <v>1.3060070969395799E-3</v>
      </c>
      <c r="CD36" s="52">
        <v>1.38579429189057E-3</v>
      </c>
      <c r="CE36" s="52">
        <v>85.103023690773597</v>
      </c>
      <c r="CF36" s="52">
        <v>1.72752050671467E-3</v>
      </c>
      <c r="CT36" s="84"/>
      <c r="CU36" s="84"/>
      <c r="DC36" s="83"/>
    </row>
    <row r="37" spans="1:107">
      <c r="A37" s="52">
        <v>6.7907444668008105E-2</v>
      </c>
      <c r="B37" s="52">
        <v>151.25589767654799</v>
      </c>
      <c r="C37" s="52">
        <v>-1.8042445966966601E-2</v>
      </c>
      <c r="E37" s="52">
        <v>2.1633117173332699E-2</v>
      </c>
      <c r="F37" s="52">
        <v>210.28511300970001</v>
      </c>
      <c r="G37" s="52">
        <v>-8.8569575413135308E-3</v>
      </c>
      <c r="H37" s="65"/>
      <c r="I37" s="52">
        <v>0.114688128772636</v>
      </c>
      <c r="J37" s="52">
        <v>279.94502275871503</v>
      </c>
      <c r="K37" s="52">
        <v>-2.9542911711622901E-2</v>
      </c>
      <c r="M37" s="67">
        <v>6.9447563923172195E-2</v>
      </c>
      <c r="N37" s="67">
        <v>271.634904795995</v>
      </c>
      <c r="O37" s="67">
        <v>-1.0228349242120001E-2</v>
      </c>
      <c r="P37" s="52"/>
      <c r="Q37" s="52">
        <v>8.1006026029723302E-2</v>
      </c>
      <c r="R37" s="52">
        <v>302.16040483637101</v>
      </c>
      <c r="S37" s="52">
        <v>-2.2727193974904601E-2</v>
      </c>
      <c r="T37" s="65"/>
      <c r="U37" s="52">
        <v>6.4910386668247694E-2</v>
      </c>
      <c r="V37" s="52">
        <v>432.50991746074902</v>
      </c>
      <c r="W37" s="52">
        <v>-1.2197916659730201E-2</v>
      </c>
      <c r="Y37" s="52">
        <v>4.2772132313811502E-2</v>
      </c>
      <c r="Z37" s="52">
        <v>562.83610941588995</v>
      </c>
      <c r="AA37" s="68">
        <v>-5.3574093082784102E-3</v>
      </c>
      <c r="AC37" s="52">
        <v>8.1548392431820493E-2</v>
      </c>
      <c r="AD37" s="52">
        <v>698.27760871959595</v>
      </c>
      <c r="AE37" s="52">
        <v>-2.0936768168049801E-2</v>
      </c>
      <c r="AF37" s="65"/>
      <c r="AG37" s="52">
        <v>0.102701142099567</v>
      </c>
      <c r="AH37" s="52">
        <v>872.68009167125899</v>
      </c>
      <c r="AI37" s="52">
        <v>-9.3721616962476502E-3</v>
      </c>
      <c r="AK37" s="52">
        <v>3.3243260508188002E-2</v>
      </c>
      <c r="AL37" s="52">
        <v>773.25239969999802</v>
      </c>
      <c r="AM37" s="52">
        <v>-8.239659175572E-4</v>
      </c>
      <c r="AO37" s="52">
        <v>5.5370134495310502E-2</v>
      </c>
      <c r="AP37" s="52">
        <v>1059.99345199448</v>
      </c>
      <c r="AQ37" s="52">
        <v>-1.2395246818685E-2</v>
      </c>
      <c r="AR37" s="65"/>
      <c r="AS37" s="52">
        <v>4.1793033337723801E-2</v>
      </c>
      <c r="AT37" s="52">
        <v>1098.4582189350001</v>
      </c>
      <c r="AU37" s="52">
        <v>-3.7361661596816802E-3</v>
      </c>
      <c r="AW37" s="80">
        <v>7.6041445276351597E-4</v>
      </c>
      <c r="AX37" s="52">
        <v>14.035436408977301</v>
      </c>
      <c r="AY37" s="81">
        <v>5.2786902192330902E-4</v>
      </c>
      <c r="AZ37" s="80">
        <v>9.7759963743689407E-4</v>
      </c>
      <c r="BA37" s="52">
        <v>18.421510286783299</v>
      </c>
      <c r="BB37" s="82">
        <v>6.8361890863611696E-4</v>
      </c>
      <c r="BC37" s="80">
        <v>1.5540103769629699E-3</v>
      </c>
      <c r="BD37" s="52">
        <v>31.329099127181799</v>
      </c>
      <c r="BE37" s="82">
        <v>1.1193506953310201E-3</v>
      </c>
      <c r="BF37" s="80">
        <v>6.3072676780542999E-4</v>
      </c>
      <c r="BG37" s="52">
        <v>23.058216957605602</v>
      </c>
      <c r="BH37" s="82">
        <v>4.3702087377972098E-4</v>
      </c>
      <c r="BI37" s="52">
        <v>7.7848744074075402E-4</v>
      </c>
      <c r="BJ37" s="52">
        <v>28.822771197007999</v>
      </c>
      <c r="BK37" s="52">
        <v>5.4139812613767703E-4</v>
      </c>
      <c r="BL37" s="52">
        <v>1.0536974901062699E-3</v>
      </c>
      <c r="BM37" s="52">
        <v>40.101246882792402</v>
      </c>
      <c r="BN37" s="52">
        <v>7.4042735975811305E-4</v>
      </c>
      <c r="BO37" s="52">
        <v>9.1577841896893801E-4</v>
      </c>
      <c r="BP37" s="52">
        <v>40.101246882792303</v>
      </c>
      <c r="BQ37" s="52">
        <v>1.1776306263532701E-3</v>
      </c>
      <c r="BR37" s="52">
        <v>1.1450152133428699E-3</v>
      </c>
      <c r="BS37" s="52">
        <v>48.8733946384028</v>
      </c>
      <c r="BT37" s="52">
        <v>1.4456356783999001E-3</v>
      </c>
      <c r="BU37" s="52">
        <v>1.5332239920563999E-3</v>
      </c>
      <c r="BV37" s="52">
        <v>62.658198254363697</v>
      </c>
      <c r="BW37" s="52">
        <v>1.8787067279935599E-3</v>
      </c>
      <c r="BX37" s="52">
        <v>8.5767914852374904E-4</v>
      </c>
      <c r="BY37" s="52">
        <v>56.392378428928502</v>
      </c>
      <c r="BZ37" s="52">
        <v>1.1104052342154999E-3</v>
      </c>
      <c r="CA37" s="52">
        <v>1.0567022012737499E-3</v>
      </c>
      <c r="CB37" s="52">
        <v>67.670854114714103</v>
      </c>
      <c r="CC37" s="52">
        <v>1.3487670066573199E-3</v>
      </c>
      <c r="CD37" s="52">
        <v>1.4364463847470999E-3</v>
      </c>
      <c r="CE37" s="52">
        <v>87.721477556110301</v>
      </c>
      <c r="CF37" s="52">
        <v>1.7837523217373E-3</v>
      </c>
      <c r="CT37" s="84"/>
      <c r="CU37" s="84"/>
      <c r="DC37" s="83"/>
    </row>
    <row r="38" spans="1:107">
      <c r="A38" s="52">
        <v>7.4446680080482899E-2</v>
      </c>
      <c r="B38" s="52">
        <v>135.430719978577</v>
      </c>
      <c r="C38" s="52">
        <v>-1.9706457346590201E-2</v>
      </c>
      <c r="E38" s="52">
        <v>3.21981278858905E-2</v>
      </c>
      <c r="F38" s="52">
        <v>225.63847874607001</v>
      </c>
      <c r="G38" s="52">
        <v>-1.3517100478138099E-2</v>
      </c>
      <c r="H38" s="65"/>
      <c r="I38" s="52">
        <v>0.125754527162978</v>
      </c>
      <c r="J38" s="52">
        <v>288.85377602428503</v>
      </c>
      <c r="K38" s="52">
        <v>-3.05225313141432E-2</v>
      </c>
      <c r="M38" s="67">
        <v>7.8002698609360099E-2</v>
      </c>
      <c r="N38" s="67">
        <v>268.53062103136801</v>
      </c>
      <c r="O38" s="67">
        <v>-1.1600198844613401E-2</v>
      </c>
      <c r="P38" s="52"/>
      <c r="Q38" s="52">
        <v>9.3584601500177306E-2</v>
      </c>
      <c r="R38" s="52">
        <v>317.15800707673702</v>
      </c>
      <c r="S38" s="52">
        <v>-2.5723448338726002E-2</v>
      </c>
      <c r="T38" s="65"/>
      <c r="U38" s="52">
        <v>7.49740125082861E-2</v>
      </c>
      <c r="V38" s="52">
        <v>446.06103475814098</v>
      </c>
      <c r="W38" s="52">
        <v>-1.54238119747002E-2</v>
      </c>
      <c r="Y38" s="52">
        <v>4.8810550993408398E-2</v>
      </c>
      <c r="Z38" s="52">
        <v>573.43511562481604</v>
      </c>
      <c r="AA38" s="68">
        <v>-7.25972654070349E-3</v>
      </c>
      <c r="AC38" s="52">
        <v>9.4636406031989195E-2</v>
      </c>
      <c r="AD38" s="52">
        <v>694.79974280182103</v>
      </c>
      <c r="AE38" s="52">
        <v>-2.43914359294553E-2</v>
      </c>
      <c r="AF38" s="65"/>
      <c r="AG38" s="52">
        <v>0.109749259694635</v>
      </c>
      <c r="AH38" s="52">
        <v>898.40473579715103</v>
      </c>
      <c r="AI38" s="52">
        <v>-9.8640148981355494E-3</v>
      </c>
      <c r="AK38" s="52">
        <v>4.2813290048423901E-2</v>
      </c>
      <c r="AL38" s="52">
        <v>812.78685865844704</v>
      </c>
      <c r="AM38" s="52">
        <v>-2.8220832676334102E-3</v>
      </c>
      <c r="AO38" s="52">
        <v>6.3423972240082893E-2</v>
      </c>
      <c r="AP38" s="52">
        <v>1071.3539028703599</v>
      </c>
      <c r="AQ38" s="52">
        <v>-1.46440314126235E-2</v>
      </c>
      <c r="AR38" s="65"/>
      <c r="AS38" s="52">
        <v>5.0353052214124998E-2</v>
      </c>
      <c r="AT38" s="52">
        <v>1131.2127063058699</v>
      </c>
      <c r="AU38" s="52">
        <v>-6.47422294818487E-3</v>
      </c>
      <c r="AW38" s="80">
        <v>7.8190751550137702E-4</v>
      </c>
      <c r="AX38" s="52">
        <v>14.454389027431199</v>
      </c>
      <c r="AY38" s="81">
        <v>5.4292228877198803E-4</v>
      </c>
      <c r="AZ38" s="80">
        <v>1.00447976245616E-3</v>
      </c>
      <c r="BA38" s="52">
        <v>18.971385598504</v>
      </c>
      <c r="BB38" s="82">
        <v>7.0285567985635801E-4</v>
      </c>
      <c r="BC38" s="80">
        <v>1.5930858086916199E-3</v>
      </c>
      <c r="BD38" s="52">
        <v>32.264261221944899</v>
      </c>
      <c r="BE38" s="82">
        <v>1.1497068256536001E-3</v>
      </c>
      <c r="BF38" s="80">
        <v>6.48762249498338E-4</v>
      </c>
      <c r="BG38" s="52">
        <v>23.746496259351201</v>
      </c>
      <c r="BH38" s="82">
        <v>4.4958108030773898E-4</v>
      </c>
      <c r="BI38" s="52">
        <v>8.0038572222269802E-4</v>
      </c>
      <c r="BJ38" s="52">
        <v>29.683120324190099</v>
      </c>
      <c r="BK38" s="52">
        <v>5.5681932590104699E-4</v>
      </c>
      <c r="BL38" s="52">
        <v>1.0822568205245699E-3</v>
      </c>
      <c r="BM38" s="52">
        <v>41.298254364089097</v>
      </c>
      <c r="BN38" s="52">
        <v>7.6116201932993404E-4</v>
      </c>
      <c r="BO38" s="52">
        <v>9.4681244347226195E-4</v>
      </c>
      <c r="BP38" s="52">
        <v>41.298254364088997</v>
      </c>
      <c r="BQ38" s="52">
        <v>1.2147374330997601E-3</v>
      </c>
      <c r="BR38" s="52">
        <v>1.18450079251202E-3</v>
      </c>
      <c r="BS38" s="52">
        <v>50.332247506233202</v>
      </c>
      <c r="BT38" s="52">
        <v>1.4908386211118401E-3</v>
      </c>
      <c r="BU38" s="52">
        <v>1.5874311071013801E-3</v>
      </c>
      <c r="BV38" s="52">
        <v>64.528522443889898</v>
      </c>
      <c r="BW38" s="52">
        <v>1.9365980053770899E-3</v>
      </c>
      <c r="BX38" s="52">
        <v>8.86742122614584E-4</v>
      </c>
      <c r="BY38" s="52">
        <v>58.075670199501999</v>
      </c>
      <c r="BZ38" s="52">
        <v>1.1456871303630899E-3</v>
      </c>
      <c r="CA38" s="52">
        <v>1.09320100838797E-3</v>
      </c>
      <c r="CB38" s="52">
        <v>69.690804239402397</v>
      </c>
      <c r="CC38" s="52">
        <v>1.3915835369005E-3</v>
      </c>
      <c r="CD38" s="52">
        <v>1.48754594050272E-3</v>
      </c>
      <c r="CE38" s="52">
        <v>90.339931421447005</v>
      </c>
      <c r="CF38" s="52">
        <v>1.8399707300598999E-3</v>
      </c>
      <c r="CT38" s="84"/>
      <c r="CU38" s="84"/>
      <c r="DC38" s="83"/>
    </row>
    <row r="39" spans="1:107">
      <c r="A39" s="52">
        <v>8.6519114688128798E-2</v>
      </c>
      <c r="B39" s="52">
        <v>125.18432620283799</v>
      </c>
      <c r="C39" s="52">
        <v>-2.1947504930438001E-2</v>
      </c>
      <c r="E39" s="52">
        <v>4.57817130877506E-2</v>
      </c>
      <c r="F39" s="52">
        <v>223.079086823518</v>
      </c>
      <c r="G39" s="52">
        <v>-2.1971163817420699E-2</v>
      </c>
      <c r="H39" s="65"/>
      <c r="I39" s="52">
        <v>0.13782696177062401</v>
      </c>
      <c r="J39" s="52">
        <v>270.50024887575103</v>
      </c>
      <c r="K39" s="52">
        <v>-3.1616216212847499E-2</v>
      </c>
      <c r="M39" s="67">
        <v>8.4041617211375E-2</v>
      </c>
      <c r="N39" s="67">
        <v>258.455759365635</v>
      </c>
      <c r="O39" s="67">
        <v>-1.24206187049281E-2</v>
      </c>
      <c r="P39" s="52"/>
      <c r="Q39" s="52">
        <v>9.8616031688358793E-2</v>
      </c>
      <c r="R39" s="52">
        <v>307.22282790172898</v>
      </c>
      <c r="S39" s="52">
        <v>-2.6240738890327402E-2</v>
      </c>
      <c r="T39" s="65"/>
      <c r="U39" s="52">
        <v>8.4031275764320595E-2</v>
      </c>
      <c r="V39" s="52">
        <v>450.04486906859501</v>
      </c>
      <c r="W39" s="52">
        <v>-1.69225091731133E-2</v>
      </c>
      <c r="Y39" s="52">
        <v>6.0887388352602198E-2</v>
      </c>
      <c r="Z39" s="52">
        <v>553.70314204495901</v>
      </c>
      <c r="AA39" s="68">
        <v>-1.18642753188349E-2</v>
      </c>
      <c r="AC39" s="52">
        <v>0.108227804770626</v>
      </c>
      <c r="AD39" s="52">
        <v>660.694606594383</v>
      </c>
      <c r="AE39" s="52">
        <v>-2.7273692853201002E-2</v>
      </c>
      <c r="AF39" s="65"/>
      <c r="AG39" s="52">
        <v>0.12082487305831401</v>
      </c>
      <c r="AH39" s="52">
        <v>896.57092439414805</v>
      </c>
      <c r="AI39" s="52">
        <v>-1.20537723038009E-2</v>
      </c>
      <c r="AK39" s="52">
        <v>5.2383319588659799E-2</v>
      </c>
      <c r="AL39" s="52">
        <v>783.14665439902501</v>
      </c>
      <c r="AM39" s="52">
        <v>-5.1772525153177401E-3</v>
      </c>
      <c r="AO39" s="52">
        <v>7.1477809984855395E-2</v>
      </c>
      <c r="AP39" s="52">
        <v>1054.99021054175</v>
      </c>
      <c r="AQ39" s="52">
        <v>-1.74112483830089E-2</v>
      </c>
      <c r="AR39" s="65"/>
      <c r="AS39" s="52">
        <v>5.9920132134808797E-2</v>
      </c>
      <c r="AT39" s="52">
        <v>1153.07666067065</v>
      </c>
      <c r="AU39" s="52">
        <v>-8.6120653175334096E-3</v>
      </c>
      <c r="AW39" s="80">
        <v>8.0333069787637496E-4</v>
      </c>
      <c r="AX39" s="52">
        <v>14.873341645885001</v>
      </c>
      <c r="AY39" s="81">
        <v>5.5793725197023699E-4</v>
      </c>
      <c r="AZ39" s="80">
        <v>1.03122545846461E-3</v>
      </c>
      <c r="BA39" s="52">
        <v>19.521260910224701</v>
      </c>
      <c r="BB39" s="82">
        <v>7.2202994534143795E-4</v>
      </c>
      <c r="BC39" s="80">
        <v>1.63177449522749E-3</v>
      </c>
      <c r="BD39" s="52">
        <v>33.199423316708</v>
      </c>
      <c r="BE39" s="82">
        <v>1.17990758784289E-3</v>
      </c>
      <c r="BF39" s="80">
        <v>6.66751930523656E-4</v>
      </c>
      <c r="BG39" s="52">
        <v>24.434775561096799</v>
      </c>
      <c r="BH39" s="82">
        <v>4.6211460979152702E-4</v>
      </c>
      <c r="BI39" s="52">
        <v>8.2220512760259603E-4</v>
      </c>
      <c r="BJ39" s="52">
        <v>30.543469451372101</v>
      </c>
      <c r="BK39" s="52">
        <v>5.7220033061314995E-4</v>
      </c>
      <c r="BL39" s="52">
        <v>1.1106467444717901E-3</v>
      </c>
      <c r="BM39" s="52">
        <v>42.495261845385798</v>
      </c>
      <c r="BN39" s="52">
        <v>7.8182407808406198E-4</v>
      </c>
      <c r="BO39" s="52">
        <v>9.7806111263673795E-4</v>
      </c>
      <c r="BP39" s="52">
        <v>42.495261845385798</v>
      </c>
      <c r="BQ39" s="52">
        <v>1.25188755548685E-3</v>
      </c>
      <c r="BR39" s="52">
        <v>1.2242839659972601E-3</v>
      </c>
      <c r="BS39" s="52">
        <v>51.791100374063603</v>
      </c>
      <c r="BT39" s="52">
        <v>1.53603997621268E-3</v>
      </c>
      <c r="BU39" s="52">
        <v>1.6420788384176801E-3</v>
      </c>
      <c r="BV39" s="52">
        <v>66.398846633415999</v>
      </c>
      <c r="BW39" s="52">
        <v>1.9943639289480802E-3</v>
      </c>
      <c r="BX39" s="52">
        <v>9.1600798896075198E-4</v>
      </c>
      <c r="BY39" s="52">
        <v>59.758961970075603</v>
      </c>
      <c r="BZ39" s="52">
        <v>1.1810338479583599E-3</v>
      </c>
      <c r="CA39" s="52">
        <v>1.1299832099969001E-3</v>
      </c>
      <c r="CB39" s="52">
        <v>71.710754364090704</v>
      </c>
      <c r="CC39" s="52">
        <v>1.4344493787218401E-3</v>
      </c>
      <c r="CD39" s="52">
        <v>1.53908872407281E-3</v>
      </c>
      <c r="CE39" s="52">
        <v>92.958385286783695</v>
      </c>
      <c r="CF39" s="52">
        <v>1.8961617912938E-3</v>
      </c>
      <c r="CT39" s="84"/>
      <c r="CU39" s="84"/>
      <c r="DC39" s="83"/>
    </row>
    <row r="40" spans="1:107">
      <c r="A40" s="52">
        <v>9.5573440643863194E-2</v>
      </c>
      <c r="B40" s="52">
        <v>129.00881861461099</v>
      </c>
      <c r="C40" s="52">
        <v>-2.3329707931254301E-2</v>
      </c>
      <c r="E40" s="52">
        <v>5.4837436555657301E-2</v>
      </c>
      <c r="F40" s="52">
        <v>220.27543073782101</v>
      </c>
      <c r="G40" s="52">
        <v>-2.5946386610792599E-2</v>
      </c>
      <c r="H40" s="65"/>
      <c r="I40" s="52">
        <v>0.14989939637826999</v>
      </c>
      <c r="J40" s="52">
        <v>293.80243837098402</v>
      </c>
      <c r="K40" s="52">
        <v>-3.27635788979911E-2</v>
      </c>
      <c r="M40" s="67">
        <v>9.1590265463893802E-2</v>
      </c>
      <c r="N40" s="67">
        <v>265.19887463861397</v>
      </c>
      <c r="O40" s="67">
        <v>-1.3187240541615601E-2</v>
      </c>
      <c r="P40" s="52"/>
      <c r="Q40" s="52">
        <v>0.107672606027086</v>
      </c>
      <c r="R40" s="52">
        <v>296.62141175974801</v>
      </c>
      <c r="S40" s="52">
        <v>-2.80277426140415E-2</v>
      </c>
      <c r="T40" s="65"/>
      <c r="U40" s="52">
        <v>9.2585357728353301E-2</v>
      </c>
      <c r="V40" s="52">
        <v>465.98881605207703</v>
      </c>
      <c r="W40" s="52">
        <v>-1.8071734379071398E-2</v>
      </c>
      <c r="Y40" s="52">
        <v>7.2461024155163006E-2</v>
      </c>
      <c r="Z40" s="52">
        <v>584.82452568397105</v>
      </c>
      <c r="AA40" s="68">
        <v>-1.50840984790173E-2</v>
      </c>
      <c r="AC40" s="52">
        <v>0.117288737263051</v>
      </c>
      <c r="AD40" s="52">
        <v>665.95975221297499</v>
      </c>
      <c r="AE40" s="52">
        <v>-2.8256892644946002E-2</v>
      </c>
      <c r="AF40" s="65"/>
      <c r="AG40" s="52">
        <v>0.13341079733522199</v>
      </c>
      <c r="AH40" s="52">
        <v>913.13668792726901</v>
      </c>
      <c r="AI40" s="52">
        <v>-1.29903147019162E-2</v>
      </c>
      <c r="AK40" s="52">
        <v>6.1449663363620198E-2</v>
      </c>
      <c r="AL40" s="52">
        <v>804.937642763231</v>
      </c>
      <c r="AM40" s="52">
        <v>-7.3538958141979999E-3</v>
      </c>
      <c r="AO40" s="52">
        <v>7.95316477296278E-2</v>
      </c>
      <c r="AP40" s="52">
        <v>1057.2720104126799</v>
      </c>
      <c r="AQ40" s="52">
        <v>-1.97138960809938E-2</v>
      </c>
      <c r="AR40" s="65"/>
      <c r="AS40" s="52">
        <v>6.8480151011209994E-2</v>
      </c>
      <c r="AT40" s="52">
        <v>1167.6589761877401</v>
      </c>
      <c r="AU40" s="52">
        <v>-1.05880521131773E-2</v>
      </c>
      <c r="AW40" s="80">
        <v>8.2468408616864905E-4</v>
      </c>
      <c r="AX40" s="52">
        <v>15.292294264338899</v>
      </c>
      <c r="AY40" s="81">
        <v>5.7291410594364296E-4</v>
      </c>
      <c r="AZ40" s="80">
        <v>1.05783705473286E-3</v>
      </c>
      <c r="BA40" s="52">
        <v>20.071136221945402</v>
      </c>
      <c r="BB40" s="82">
        <v>7.4114210995376102E-4</v>
      </c>
      <c r="BC40" s="80">
        <v>1.6700821126915599E-3</v>
      </c>
      <c r="BD40" s="52">
        <v>34.1345854114711</v>
      </c>
      <c r="BE40" s="82">
        <v>1.2099545641263299E-3</v>
      </c>
      <c r="BF40" s="80">
        <v>6.8469585010420104E-4</v>
      </c>
      <c r="BG40" s="52">
        <v>25.123054862842402</v>
      </c>
      <c r="BH40" s="82">
        <v>4.74621575305975E-4</v>
      </c>
      <c r="BI40" s="52">
        <v>8.4394569308904202E-4</v>
      </c>
      <c r="BJ40" s="52">
        <v>31.403818578554201</v>
      </c>
      <c r="BK40" s="52">
        <v>5.8754134925476597E-4</v>
      </c>
      <c r="BL40" s="52">
        <v>1.13886781714564E-3</v>
      </c>
      <c r="BM40" s="52">
        <v>43.692269326682599</v>
      </c>
      <c r="BN40" s="52">
        <v>8.0241404263411303E-4</v>
      </c>
      <c r="BO40" s="52">
        <v>1.00952411760307E-3</v>
      </c>
      <c r="BP40" s="52">
        <v>43.692269326682499</v>
      </c>
      <c r="BQ40" s="52">
        <v>1.28907586505844E-3</v>
      </c>
      <c r="BR40" s="52">
        <v>1.2643632026684401E-3</v>
      </c>
      <c r="BS40" s="52">
        <v>53.249953241893998</v>
      </c>
      <c r="BT40" s="52">
        <v>1.58123124093186E-3</v>
      </c>
      <c r="BU40" s="52">
        <v>1.6971615947349999E-3</v>
      </c>
      <c r="BV40" s="52">
        <v>68.269170822942201</v>
      </c>
      <c r="BW40" s="52">
        <v>2.0519895810377298E-3</v>
      </c>
      <c r="BX40" s="52">
        <v>9.4547663367793705E-4</v>
      </c>
      <c r="BY40" s="52">
        <v>61.4422537406492</v>
      </c>
      <c r="BZ40" s="52">
        <v>1.21644098487098E-3</v>
      </c>
      <c r="CA40" s="52">
        <v>1.1670478439579099E-3</v>
      </c>
      <c r="CB40" s="52">
        <v>73.730704488778997</v>
      </c>
      <c r="CC40" s="52">
        <v>1.47735732923794E-3</v>
      </c>
      <c r="CD40" s="52">
        <v>1.59107038524582E-3</v>
      </c>
      <c r="CE40" s="52">
        <v>95.5768391521203</v>
      </c>
      <c r="CF40" s="52">
        <v>1.95231190173398E-3</v>
      </c>
      <c r="CT40" s="84"/>
      <c r="CU40" s="84"/>
      <c r="DC40" s="83"/>
    </row>
    <row r="41" spans="1:107">
      <c r="A41" s="52">
        <v>0.102112676056338</v>
      </c>
      <c r="B41" s="52">
        <v>117.593028360484</v>
      </c>
      <c r="C41" s="52">
        <v>-2.4591135912581899E-2</v>
      </c>
      <c r="E41" s="52">
        <v>6.2886968527129897E-2</v>
      </c>
      <c r="F41" s="52">
        <v>190.86635129714699</v>
      </c>
      <c r="G41" s="52">
        <v>-2.8477905180220399E-2</v>
      </c>
      <c r="H41" s="65"/>
      <c r="I41" s="52">
        <v>0.161971830985916</v>
      </c>
      <c r="J41" s="52">
        <v>303.50356822388801</v>
      </c>
      <c r="K41" s="52">
        <v>-3.3454680398399203E-2</v>
      </c>
      <c r="M41" s="67">
        <v>0.10064864336691599</v>
      </c>
      <c r="N41" s="67">
        <v>258.90637207988101</v>
      </c>
      <c r="O41" s="67">
        <v>-1.41690544728118E-2</v>
      </c>
      <c r="P41" s="52"/>
      <c r="Q41" s="52">
        <v>0.12025118149753999</v>
      </c>
      <c r="R41" s="52">
        <v>309.03980436522801</v>
      </c>
      <c r="S41" s="52">
        <v>-2.88271916483346E-2</v>
      </c>
      <c r="T41" s="65"/>
      <c r="U41" s="52">
        <v>0.10113943969238599</v>
      </c>
      <c r="V41" s="52">
        <v>475.93104038229001</v>
      </c>
      <c r="W41" s="52">
        <v>-1.9341930659340801E-2</v>
      </c>
      <c r="Y41" s="52">
        <v>8.5041063070989895E-2</v>
      </c>
      <c r="Z41" s="52">
        <v>550.90803340131902</v>
      </c>
      <c r="AA41" s="68">
        <v>-1.7618280799244299E-2</v>
      </c>
      <c r="AC41" s="52">
        <v>0.131383521140155</v>
      </c>
      <c r="AD41" s="52">
        <v>666.34517137909802</v>
      </c>
      <c r="AE41" s="52">
        <v>-3.0102075815755101E-2</v>
      </c>
      <c r="AF41" s="65"/>
      <c r="AG41" s="52">
        <v>0.14146578887244299</v>
      </c>
      <c r="AH41" s="52">
        <v>923.66766554275102</v>
      </c>
      <c r="AI41" s="52">
        <v>-1.3589971345313799E-2</v>
      </c>
      <c r="AK41" s="52">
        <v>7.1019692903856096E-2</v>
      </c>
      <c r="AL41" s="52">
        <v>829.71766876880497</v>
      </c>
      <c r="AM41" s="52">
        <v>-9.5854701742487496E-3</v>
      </c>
      <c r="AO41" s="52">
        <v>8.8088850333448501E-2</v>
      </c>
      <c r="AP41" s="52">
        <v>1011.0162701047</v>
      </c>
      <c r="AQ41" s="52">
        <v>-2.2427249947332799E-2</v>
      </c>
      <c r="AR41" s="65"/>
      <c r="AS41" s="52">
        <v>7.6536639365470005E-2</v>
      </c>
      <c r="AT41" s="52">
        <v>1164.63868930223</v>
      </c>
      <c r="AU41" s="52">
        <v>-1.21256800633712E-2</v>
      </c>
      <c r="AW41" s="80">
        <v>8.4596777482869696E-4</v>
      </c>
      <c r="AX41" s="52">
        <v>15.7112468827927</v>
      </c>
      <c r="AY41" s="81">
        <v>5.8785304364211005E-4</v>
      </c>
      <c r="AZ41" s="80">
        <v>1.0843149159293899E-3</v>
      </c>
      <c r="BA41" s="52">
        <v>20.621011533666099</v>
      </c>
      <c r="BB41" s="82">
        <v>7.6019257463479301E-4</v>
      </c>
      <c r="BC41" s="80">
        <v>1.7080144305740999E-3</v>
      </c>
      <c r="BD41" s="52">
        <v>35.069747506234201</v>
      </c>
      <c r="BE41" s="82">
        <v>1.2398493126855299E-3</v>
      </c>
      <c r="BF41" s="80">
        <v>7.0259405057310404E-4</v>
      </c>
      <c r="BG41" s="52">
        <v>25.8113341645881</v>
      </c>
      <c r="BH41" s="82">
        <v>4.8710208920842401E-4</v>
      </c>
      <c r="BI41" s="52">
        <v>8.6560746801042101E-4</v>
      </c>
      <c r="BJ41" s="52">
        <v>32.264167705736298</v>
      </c>
      <c r="BK41" s="52">
        <v>6.0284258918006598E-4</v>
      </c>
      <c r="BL41" s="52">
        <v>1.1669206505330401E-3</v>
      </c>
      <c r="BM41" s="52">
        <v>44.8892768079793</v>
      </c>
      <c r="BN41" s="52">
        <v>8.2293241430892198E-4</v>
      </c>
      <c r="BO41" s="52">
        <v>1.0412011142438499E-3</v>
      </c>
      <c r="BP41" s="52">
        <v>44.889276807979201</v>
      </c>
      <c r="BQ41" s="52">
        <v>1.3262972972086799E-3</v>
      </c>
      <c r="BR41" s="52">
        <v>1.3047369098553099E-3</v>
      </c>
      <c r="BS41" s="52">
        <v>54.7088061097243</v>
      </c>
      <c r="BT41" s="52">
        <v>1.6264040657077801E-3</v>
      </c>
      <c r="BU41" s="52">
        <v>1.75267369669562E-3</v>
      </c>
      <c r="BV41" s="52">
        <v>70.139495012468402</v>
      </c>
      <c r="BW41" s="52">
        <v>2.10946049380364E-3</v>
      </c>
      <c r="BX41" s="52">
        <v>9.7514791052526802E-4</v>
      </c>
      <c r="BY41" s="52">
        <v>63.125545511222803</v>
      </c>
      <c r="BZ41" s="52">
        <v>1.25190418636924E-3</v>
      </c>
      <c r="CA41" s="52">
        <v>1.20439388922895E-3</v>
      </c>
      <c r="CB41" s="52">
        <v>75.750654613467304</v>
      </c>
      <c r="CC41" s="52">
        <v>1.5203002920587501E-3</v>
      </c>
      <c r="CD41" s="52">
        <v>1.64348646791369E-3</v>
      </c>
      <c r="CE41" s="52">
        <v>98.195293017457004</v>
      </c>
      <c r="CF41" s="52">
        <v>2.0084077942924298E-3</v>
      </c>
      <c r="CT41" s="84"/>
      <c r="CU41" s="84"/>
      <c r="DC41" s="83"/>
    </row>
    <row r="42" spans="1:107">
      <c r="A42" s="52">
        <v>0.106136820925553</v>
      </c>
      <c r="B42" s="52">
        <v>146.48268535772601</v>
      </c>
      <c r="C42" s="52">
        <v>-2.4591135912581899E-2</v>
      </c>
      <c r="E42" s="52">
        <v>7.2445787743253706E-2</v>
      </c>
      <c r="F42" s="52">
        <v>200.15251953935899</v>
      </c>
      <c r="G42" s="52">
        <v>-3.00290478580395E-2</v>
      </c>
      <c r="H42" s="65"/>
      <c r="I42" s="52">
        <v>0.17454728370221301</v>
      </c>
      <c r="J42" s="52">
        <v>310.74162768189302</v>
      </c>
      <c r="K42" s="52">
        <v>-3.4373912491175197E-2</v>
      </c>
      <c r="M42" s="67">
        <v>0.109707021269939</v>
      </c>
      <c r="N42" s="67">
        <v>256.21538838763399</v>
      </c>
      <c r="O42" s="67">
        <v>-1.44985673675284E-2</v>
      </c>
      <c r="P42" s="52"/>
      <c r="Q42" s="52">
        <v>0.130314041873903</v>
      </c>
      <c r="R42" s="52">
        <v>283.98802215952401</v>
      </c>
      <c r="S42" s="52">
        <v>-3.0036442288441899E-2</v>
      </c>
      <c r="T42" s="65"/>
      <c r="U42" s="52">
        <v>0.11019670294842</v>
      </c>
      <c r="V42" s="52">
        <v>481.218439013367</v>
      </c>
      <c r="W42" s="52">
        <v>-2.0262654947155099E-2</v>
      </c>
      <c r="Y42" s="52">
        <v>0.10567232689294601</v>
      </c>
      <c r="Z42" s="52">
        <v>546.65828273058003</v>
      </c>
      <c r="AA42" s="68">
        <v>-2.2108556104049801E-2</v>
      </c>
      <c r="AC42" s="52">
        <v>0.14145122390951601</v>
      </c>
      <c r="AD42" s="52">
        <v>672.02370135691297</v>
      </c>
      <c r="AE42" s="52">
        <v>-3.08495770272873E-2</v>
      </c>
      <c r="AF42" s="65"/>
      <c r="AG42" s="52">
        <v>0.15203796526504501</v>
      </c>
      <c r="AH42" s="52">
        <v>940.86995211411295</v>
      </c>
      <c r="AI42" s="52">
        <v>-1.47960223472033E-2</v>
      </c>
      <c r="AK42" s="52">
        <v>7.9582350913540906E-2</v>
      </c>
      <c r="AL42" s="52">
        <v>828.91145515725998</v>
      </c>
      <c r="AM42" s="52">
        <v>-1.2764605339490301E-2</v>
      </c>
      <c r="AO42" s="52">
        <v>9.6142688078220906E-2</v>
      </c>
      <c r="AP42" s="52">
        <v>1024.6410706076199</v>
      </c>
      <c r="AQ42" s="52">
        <v>-2.4790493637370001E-2</v>
      </c>
      <c r="AR42" s="65"/>
      <c r="AS42" s="52">
        <v>8.5096658241871306E-2</v>
      </c>
      <c r="AT42" s="52">
        <v>1154.0628497164901</v>
      </c>
      <c r="AU42" s="52">
        <v>-1.3548660315524401E-2</v>
      </c>
      <c r="AW42" s="80">
        <v>8.6718186629454203E-4</v>
      </c>
      <c r="AX42" s="52">
        <v>16.130199501246601</v>
      </c>
      <c r="AY42" s="81">
        <v>6.0275425655320603E-4</v>
      </c>
      <c r="AZ42" s="80">
        <v>1.11065944085143E-3</v>
      </c>
      <c r="BA42" s="52">
        <v>21.1708868453868</v>
      </c>
      <c r="BB42" s="82">
        <v>7.7918173645554899E-4</v>
      </c>
      <c r="BC42" s="80">
        <v>1.74557729384177E-3</v>
      </c>
      <c r="BD42" s="52">
        <v>36.004909600997301</v>
      </c>
      <c r="BE42" s="82">
        <v>1.26959336813936E-3</v>
      </c>
      <c r="BF42" s="80">
        <v>7.2044657732109601E-4</v>
      </c>
      <c r="BG42" s="52">
        <v>26.499613466333699</v>
      </c>
      <c r="BH42" s="82">
        <v>4.9955626314499805E-4</v>
      </c>
      <c r="BI42" s="52">
        <v>8.8719051452652397E-4</v>
      </c>
      <c r="BJ42" s="52">
        <v>33.124516832918303</v>
      </c>
      <c r="BK42" s="52">
        <v>6.1810425613534098E-4</v>
      </c>
      <c r="BL42" s="52">
        <v>1.1948059109733399E-3</v>
      </c>
      <c r="BM42" s="52">
        <v>46.086284289276101</v>
      </c>
      <c r="BN42" s="52">
        <v>8.4337968922713197E-4</v>
      </c>
      <c r="BO42" s="52">
        <v>1.0730917243583001E-3</v>
      </c>
      <c r="BP42" s="52">
        <v>46.086284289276001</v>
      </c>
      <c r="BQ42" s="52">
        <v>1.36354685118204E-3</v>
      </c>
      <c r="BR42" s="52">
        <v>1.34540343653339E-3</v>
      </c>
      <c r="BS42" s="52">
        <v>56.167658977554701</v>
      </c>
      <c r="BT42" s="52">
        <v>1.67155025410844E-3</v>
      </c>
      <c r="BU42" s="52">
        <v>1.80860938746596E-3</v>
      </c>
      <c r="BV42" s="52">
        <v>72.009819201994603</v>
      </c>
      <c r="BW42" s="52">
        <v>2.1667626461762098E-3</v>
      </c>
      <c r="BX42" s="52">
        <v>1.0050216418694201E-3</v>
      </c>
      <c r="BY42" s="52">
        <v>64.8088372817964</v>
      </c>
      <c r="BZ42" s="52">
        <v>1.2874191452264599E-3</v>
      </c>
      <c r="CA42" s="52">
        <v>1.2420202683382699E-3</v>
      </c>
      <c r="CB42" s="52">
        <v>77.770604738155598</v>
      </c>
      <c r="CC42" s="52">
        <v>1.56327127764758E-3</v>
      </c>
      <c r="CD42" s="52">
        <v>1.6963324190606801E-3</v>
      </c>
      <c r="CE42" s="52">
        <v>100.81374688279401</v>
      </c>
      <c r="CF42" s="52">
        <v>2.0644365380382999E-3</v>
      </c>
      <c r="CT42" s="84"/>
      <c r="CU42" s="84"/>
      <c r="DC42" s="83"/>
    </row>
    <row r="43" spans="1:107">
      <c r="A43" s="52">
        <v>0.11619718309859201</v>
      </c>
      <c r="B43" s="52">
        <v>131.69051889088999</v>
      </c>
      <c r="C43" s="52">
        <v>-2.5973338913398199E-2</v>
      </c>
      <c r="E43" s="52">
        <v>8.5023181448679597E-2</v>
      </c>
      <c r="F43" s="52">
        <v>183.421383926636</v>
      </c>
      <c r="G43" s="52">
        <v>-3.2097238095131701E-2</v>
      </c>
      <c r="H43" s="65"/>
      <c r="I43" s="52">
        <v>0.18712273641851099</v>
      </c>
      <c r="J43" s="52">
        <v>304.284946714787</v>
      </c>
      <c r="K43" s="52">
        <v>-3.5179079287767298E-2</v>
      </c>
      <c r="M43" s="67">
        <v>0.120778372040299</v>
      </c>
      <c r="N43" s="67">
        <v>262.21101567225003</v>
      </c>
      <c r="O43" s="67">
        <v>-1.52113911805887E-2</v>
      </c>
      <c r="P43" s="52"/>
      <c r="Q43" s="52">
        <v>0.13886747319381099</v>
      </c>
      <c r="R43" s="52">
        <v>298.38063128539602</v>
      </c>
      <c r="S43" s="52">
        <v>-3.0614195372048701E-2</v>
      </c>
      <c r="T43" s="65"/>
      <c r="U43" s="52">
        <v>0.119253966204455</v>
      </c>
      <c r="V43" s="52">
        <v>497.16142117285398</v>
      </c>
      <c r="W43" s="52">
        <v>-2.13513946159575E-2</v>
      </c>
      <c r="Y43" s="52">
        <v>0.11422675335570801</v>
      </c>
      <c r="Z43" s="52">
        <v>544.42991768691695</v>
      </c>
      <c r="AA43" s="68">
        <v>-2.4353693756452601E-2</v>
      </c>
      <c r="AC43" s="52">
        <v>0.16209001458670499</v>
      </c>
      <c r="AD43" s="52">
        <v>653.70709123507299</v>
      </c>
      <c r="AE43" s="52">
        <v>-3.30988149070328E-2</v>
      </c>
      <c r="AF43" s="65"/>
      <c r="AG43" s="52">
        <v>0.161099830744419</v>
      </c>
      <c r="AH43" s="52">
        <v>938.51623521016904</v>
      </c>
      <c r="AI43" s="52">
        <v>-1.51261703868267E-2</v>
      </c>
      <c r="AK43" s="52">
        <v>9.0663437749603504E-2</v>
      </c>
      <c r="AL43" s="52">
        <v>820.49642984017896</v>
      </c>
      <c r="AM43" s="52">
        <v>-1.4996179699541E-2</v>
      </c>
      <c r="AO43" s="52">
        <v>0.10570662040013799</v>
      </c>
      <c r="AP43" s="52">
        <v>1008.98485989985</v>
      </c>
      <c r="AQ43" s="52">
        <v>-2.7443251511656701E-2</v>
      </c>
      <c r="AR43" s="65"/>
      <c r="AS43" s="52">
        <v>9.2649616073989999E-2</v>
      </c>
      <c r="AT43" s="52">
        <v>1169.54847247527</v>
      </c>
      <c r="AU43" s="52">
        <v>-1.47018812781698E-2</v>
      </c>
      <c r="AW43" s="80">
        <v>8.8832647081264597E-4</v>
      </c>
      <c r="AX43" s="52">
        <v>16.549152119700501</v>
      </c>
      <c r="AY43" s="81">
        <v>6.1761793471817004E-4</v>
      </c>
      <c r="AZ43" s="80">
        <v>1.1368710611746101E-3</v>
      </c>
      <c r="BA43" s="52">
        <v>21.720762157107501</v>
      </c>
      <c r="BB43" s="82">
        <v>7.9810998866679597E-4</v>
      </c>
      <c r="BC43" s="80">
        <v>1.7827766060938999E-3</v>
      </c>
      <c r="BD43" s="52">
        <v>36.940071695760402</v>
      </c>
      <c r="BE43" s="82">
        <v>1.29918824201827E-3</v>
      </c>
      <c r="BF43" s="80">
        <v>7.3825347874445903E-4</v>
      </c>
      <c r="BG43" s="52">
        <v>27.187892768079301</v>
      </c>
      <c r="BH43" s="82">
        <v>5.1198420805637502E-4</v>
      </c>
      <c r="BI43" s="52">
        <v>9.0869490734209895E-4</v>
      </c>
      <c r="BJ43" s="52">
        <v>33.9848659601004</v>
      </c>
      <c r="BK43" s="52">
        <v>6.3332655427425901E-4</v>
      </c>
      <c r="BL43" s="52">
        <v>1.2225243167580399E-3</v>
      </c>
      <c r="BM43" s="52">
        <v>47.283291770572802</v>
      </c>
      <c r="BN43" s="52">
        <v>8.6375635836803699E-4</v>
      </c>
      <c r="BO43" s="52">
        <v>1.10519553685197E-3</v>
      </c>
      <c r="BP43" s="52">
        <v>47.283291770572703</v>
      </c>
      <c r="BQ43" s="52">
        <v>1.4008195900516399E-3</v>
      </c>
      <c r="BR43" s="52">
        <v>1.38636107645231E-3</v>
      </c>
      <c r="BS43" s="52">
        <v>57.626511845385103</v>
      </c>
      <c r="BT43" s="52">
        <v>1.7166617626526699E-3</v>
      </c>
      <c r="BU43" s="52">
        <v>1.86496284299139E-3</v>
      </c>
      <c r="BV43" s="52">
        <v>73.880143391520704</v>
      </c>
      <c r="BW43" s="52">
        <v>2.2238824603397801E-3</v>
      </c>
      <c r="BX43" s="52">
        <v>1.03509761963696E-3</v>
      </c>
      <c r="BY43" s="52">
        <v>66.492129052370004</v>
      </c>
      <c r="BZ43" s="52">
        <v>1.3229816018076399E-3</v>
      </c>
      <c r="CA43" s="52">
        <v>1.27992584981736E-3</v>
      </c>
      <c r="CB43" s="52">
        <v>79.790554862843905</v>
      </c>
      <c r="CC43" s="52">
        <v>1.6062634036075199E-3</v>
      </c>
      <c r="CD43" s="52">
        <v>1.74960359750675E-3</v>
      </c>
      <c r="CE43" s="52">
        <v>103.43220074813</v>
      </c>
      <c r="CF43" s="52">
        <v>2.1203855373626099E-3</v>
      </c>
      <c r="CT43" s="84"/>
      <c r="CU43" s="84"/>
      <c r="DC43" s="83"/>
    </row>
    <row r="44" spans="1:107">
      <c r="A44" s="52">
        <v>0.120221327967807</v>
      </c>
      <c r="B44" s="52">
        <v>153.121483962582</v>
      </c>
      <c r="C44" s="52">
        <v>-2.60874042095821E-2</v>
      </c>
      <c r="E44" s="52">
        <v>9.6091287909454495E-2</v>
      </c>
      <c r="F44" s="52">
        <v>190.947130450304</v>
      </c>
      <c r="G44" s="52">
        <v>-3.2788873141951398E-2</v>
      </c>
      <c r="H44" s="65"/>
      <c r="I44" s="52">
        <v>0.20020120724346099</v>
      </c>
      <c r="J44" s="52">
        <v>306.44144085239401</v>
      </c>
      <c r="K44" s="52">
        <v>-3.5870180788175401E-2</v>
      </c>
      <c r="M44" s="67">
        <v>0.12883026350965299</v>
      </c>
      <c r="N44" s="67">
        <v>262.25952172238198</v>
      </c>
      <c r="O44" s="67">
        <v>-1.58636922170684E-2</v>
      </c>
      <c r="P44" s="52"/>
      <c r="Q44" s="52">
        <v>0.14691776149490199</v>
      </c>
      <c r="R44" s="52">
        <v>299.25685517606701</v>
      </c>
      <c r="S44" s="52">
        <v>-3.1245692928549101E-2</v>
      </c>
      <c r="T44" s="65"/>
      <c r="U44" s="52">
        <v>0.12831122946049001</v>
      </c>
      <c r="V44" s="52">
        <v>504.47327577698701</v>
      </c>
      <c r="W44" s="52">
        <v>-2.24468548999994E-2</v>
      </c>
      <c r="Y44" s="52">
        <v>0.133348412507765</v>
      </c>
      <c r="Z44" s="52">
        <v>507.55908173549301</v>
      </c>
      <c r="AA44" s="68">
        <v>-2.73516919390023E-2</v>
      </c>
      <c r="AC44" s="52">
        <v>0.18021187957155399</v>
      </c>
      <c r="AD44" s="52">
        <v>633.726600670366</v>
      </c>
      <c r="AE44" s="52">
        <v>-3.4715033742777998E-2</v>
      </c>
      <c r="AF44" s="65"/>
      <c r="AG44" s="52">
        <v>0.17066513319486901</v>
      </c>
      <c r="AH44" s="52">
        <v>937.89393054233005</v>
      </c>
      <c r="AI44" s="52">
        <v>-1.6386123109471101E-2</v>
      </c>
      <c r="AK44" s="52">
        <v>0.102248210350942</v>
      </c>
      <c r="AL44" s="52">
        <v>809.97150279669802</v>
      </c>
      <c r="AM44" s="52">
        <v>-1.7468077452212599E-2</v>
      </c>
      <c r="AO44" s="52">
        <v>0.115270552722055</v>
      </c>
      <c r="AP44" s="52">
        <v>970.56650119787696</v>
      </c>
      <c r="AQ44" s="52">
        <v>-2.91736037291483E-2</v>
      </c>
      <c r="AR44" s="65"/>
      <c r="AS44" s="52">
        <v>0.10171316547253299</v>
      </c>
      <c r="AT44" s="52">
        <v>1160.1976689642399</v>
      </c>
      <c r="AU44" s="52">
        <v>-1.6239509228363699E-2</v>
      </c>
      <c r="AW44" s="80">
        <v>9.0940170626071203E-4</v>
      </c>
      <c r="AX44" s="52">
        <v>16.968104738154299</v>
      </c>
      <c r="AY44" s="81">
        <v>6.3244426674527205E-4</v>
      </c>
      <c r="AZ44" s="80">
        <v>1.16295024022052E-3</v>
      </c>
      <c r="BA44" s="52">
        <v>22.270637468828198</v>
      </c>
      <c r="BB44" s="82">
        <v>8.1697772074705696E-4</v>
      </c>
      <c r="BC44" s="80">
        <v>1.81961831374856E-3</v>
      </c>
      <c r="BD44" s="52">
        <v>37.875233790523502</v>
      </c>
      <c r="BE44" s="82">
        <v>1.328635423224E-3</v>
      </c>
      <c r="BF44" s="80">
        <v>7.5601480619388504E-4</v>
      </c>
      <c r="BG44" s="52">
        <v>27.8761720698249</v>
      </c>
      <c r="BH44" s="82">
        <v>5.24386034183838E-4</v>
      </c>
      <c r="BI44" s="52">
        <v>9.3012073342412795E-4</v>
      </c>
      <c r="BJ44" s="52">
        <v>34.845215087282497</v>
      </c>
      <c r="BK44" s="52">
        <v>6.4850968617506698E-4</v>
      </c>
      <c r="BL44" s="52">
        <v>1.2500766357686399E-3</v>
      </c>
      <c r="BM44" s="52">
        <v>48.480299251869504</v>
      </c>
      <c r="BN44" s="52">
        <v>8.8406290764216501E-4</v>
      </c>
      <c r="BO44" s="52">
        <v>1.1375121089003701E-3</v>
      </c>
      <c r="BP44" s="52">
        <v>48.480299251869397</v>
      </c>
      <c r="BQ44" s="52">
        <v>1.43811064067487E-3</v>
      </c>
      <c r="BR44" s="52">
        <v>1.42760807120564E-3</v>
      </c>
      <c r="BS44" s="52">
        <v>59.085364713215498</v>
      </c>
      <c r="BT44" s="52">
        <v>1.76173070053527E-3</v>
      </c>
      <c r="BU44" s="52">
        <v>1.9217281818922399E-3</v>
      </c>
      <c r="BV44" s="52">
        <v>75.750467581046905</v>
      </c>
      <c r="BW44" s="52">
        <v>2.2808067977762199E-3</v>
      </c>
      <c r="BX44" s="52">
        <v>1.0653756062561899E-3</v>
      </c>
      <c r="BY44" s="52">
        <v>68.175420822943593</v>
      </c>
      <c r="BZ44" s="52">
        <v>1.3585873441410499E-3</v>
      </c>
      <c r="CA44" s="52">
        <v>1.3181094505980301E-3</v>
      </c>
      <c r="CB44" s="52">
        <v>81.810504987532198</v>
      </c>
      <c r="CC44" s="52">
        <v>1.6492698949022999E-3</v>
      </c>
      <c r="CD44" s="52">
        <v>1.8032952824015599E-3</v>
      </c>
      <c r="CE44" s="52">
        <v>106.050654613467</v>
      </c>
      <c r="CF44" s="52">
        <v>2.17624253078372E-3</v>
      </c>
      <c r="CT44" s="84"/>
      <c r="CU44" s="84"/>
      <c r="DC44" s="83"/>
    </row>
    <row r="45" spans="1:107">
      <c r="A45" s="52">
        <v>0.13430583501005999</v>
      </c>
      <c r="B45" s="52">
        <v>115.57206642518901</v>
      </c>
      <c r="C45" s="52">
        <v>-2.86706476819815E-2</v>
      </c>
      <c r="E45" s="52">
        <v>0.118730596579221</v>
      </c>
      <c r="F45" s="52">
        <v>163.61780135470201</v>
      </c>
      <c r="G45" s="52">
        <v>-3.5320391711379198E-2</v>
      </c>
      <c r="H45" s="65"/>
      <c r="M45" s="67">
        <v>0.13839188462950999</v>
      </c>
      <c r="N45" s="67">
        <v>265.30362679563098</v>
      </c>
      <c r="O45" s="67">
        <v>-1.6684112077383101E-2</v>
      </c>
      <c r="P45" s="52"/>
      <c r="Q45" s="52">
        <v>0.15949633696535601</v>
      </c>
      <c r="R45" s="52">
        <v>277.72930753336499</v>
      </c>
      <c r="S45" s="52">
        <v>-3.2226529558858297E-2</v>
      </c>
      <c r="T45" s="65"/>
      <c r="U45" s="52">
        <v>0.13736849271652399</v>
      </c>
      <c r="V45" s="52">
        <v>515.490381606607</v>
      </c>
      <c r="W45" s="52">
        <v>-2.3770816102185E-2</v>
      </c>
      <c r="Y45" s="52">
        <v>0.14290924208379399</v>
      </c>
      <c r="Z45" s="52">
        <v>531.084332528701</v>
      </c>
      <c r="AA45" s="68">
        <v>-2.83868751679545E-2</v>
      </c>
      <c r="AC45" s="52">
        <v>0.193299893171723</v>
      </c>
      <c r="AD45" s="52">
        <v>651.11027119690596</v>
      </c>
      <c r="AE45" s="52">
        <v>-3.5698233534522998E-2</v>
      </c>
      <c r="AF45" s="65"/>
      <c r="AG45" s="52">
        <v>0.17872012473209001</v>
      </c>
      <c r="AH45" s="52">
        <v>949.01971449348105</v>
      </c>
      <c r="AI45" s="52">
        <v>-1.6824074590604102E-2</v>
      </c>
      <c r="AK45" s="52">
        <v>0.11332929718700401</v>
      </c>
      <c r="AL45" s="52">
        <v>803.09835132288504</v>
      </c>
      <c r="AM45" s="52">
        <v>-1.9232737792314301E-2</v>
      </c>
      <c r="AO45" s="52">
        <v>0.123827755325876</v>
      </c>
      <c r="AP45" s="52">
        <v>966.17291862760896</v>
      </c>
      <c r="AQ45" s="52">
        <v>-3.0035413393891201E-2</v>
      </c>
      <c r="AR45" s="65"/>
      <c r="AS45" s="52">
        <v>0.10926612330465101</v>
      </c>
      <c r="AT45" s="52">
        <v>1183.4824199580301</v>
      </c>
      <c r="AU45" s="52">
        <v>-1.7224130635066798E-2</v>
      </c>
      <c r="AW45" s="80">
        <v>9.3040769797386399E-4</v>
      </c>
      <c r="AX45" s="52">
        <v>17.387057356608199</v>
      </c>
      <c r="AY45" s="81">
        <v>6.4723343982526799E-4</v>
      </c>
      <c r="AZ45" s="80">
        <v>1.1888974717430699E-3</v>
      </c>
      <c r="BA45" s="52">
        <v>22.820512780548899</v>
      </c>
      <c r="BB45" s="82">
        <v>8.3578531845116899E-4</v>
      </c>
      <c r="BC45" s="80">
        <v>1.85610839124026E-3</v>
      </c>
      <c r="BD45" s="52">
        <v>38.810395885286503</v>
      </c>
      <c r="BE45" s="82">
        <v>1.3579363784797099E-3</v>
      </c>
      <c r="BF45" s="80">
        <v>7.7373061392410798E-4</v>
      </c>
      <c r="BG45" s="52">
        <v>28.564451371570598</v>
      </c>
      <c r="BH45" s="82">
        <v>5.3676185107519401E-4</v>
      </c>
      <c r="BI45" s="52">
        <v>9.5146809172152905E-4</v>
      </c>
      <c r="BJ45" s="52">
        <v>35.705564214464502</v>
      </c>
      <c r="BK45" s="52">
        <v>6.6365385285612995E-4</v>
      </c>
      <c r="BL45" s="52">
        <v>1.2774636831535801E-3</v>
      </c>
      <c r="BM45" s="52">
        <v>49.677306733166297</v>
      </c>
      <c r="BN45" s="52">
        <v>9.0429981796201996E-4</v>
      </c>
      <c r="BO45" s="52">
        <v>1.1700409670972901E-3</v>
      </c>
      <c r="BP45" s="52">
        <v>49.677306733166198</v>
      </c>
      <c r="BQ45" s="52">
        <v>1.47541519362837E-3</v>
      </c>
      <c r="BR45" s="52">
        <v>1.4691426132413599E-3</v>
      </c>
      <c r="BS45" s="52">
        <v>60.544217581045899</v>
      </c>
      <c r="BT45" s="52">
        <v>1.8067493292596201E-3</v>
      </c>
      <c r="BU45" s="52">
        <v>1.9788994750001201E-3</v>
      </c>
      <c r="BV45" s="52">
        <v>77.620791770573106</v>
      </c>
      <c r="BW45" s="52">
        <v>2.33752295489851E-3</v>
      </c>
      <c r="BX45" s="52">
        <v>1.0958553355877E-3</v>
      </c>
      <c r="BY45" s="52">
        <v>69.858712593517197</v>
      </c>
      <c r="BZ45" s="52">
        <v>1.39423220797305E-3</v>
      </c>
      <c r="CA45" s="52">
        <v>1.3565698383714399E-3</v>
      </c>
      <c r="CB45" s="52">
        <v>83.830455112220505</v>
      </c>
      <c r="CC45" s="52">
        <v>1.6922840840082E-3</v>
      </c>
      <c r="CD45" s="52">
        <v>1.8574026814665199E-3</v>
      </c>
      <c r="CE45" s="52">
        <v>108.66910847880401</v>
      </c>
      <c r="CF45" s="52">
        <v>2.2319955894100998E-3</v>
      </c>
      <c r="CT45" s="84"/>
      <c r="CU45" s="84"/>
      <c r="DC45" s="83"/>
    </row>
    <row r="46" spans="1:107">
      <c r="A46" s="52">
        <v>0.138832997987928</v>
      </c>
      <c r="B46" s="52">
        <v>138.24627276909399</v>
      </c>
      <c r="C46" s="52">
        <v>-2.87847129781654E-2</v>
      </c>
      <c r="E46" s="52">
        <v>0.123258458313175</v>
      </c>
      <c r="F46" s="52">
        <v>188.69307558005599</v>
      </c>
      <c r="G46" s="52">
        <v>-3.5320391711379198E-2</v>
      </c>
      <c r="H46" s="65"/>
      <c r="M46" s="67">
        <v>0.15348918113454699</v>
      </c>
      <c r="N46" s="67">
        <v>258.028725471629</v>
      </c>
      <c r="O46" s="67">
        <v>-1.7289339843188999E-2</v>
      </c>
      <c r="P46" s="52"/>
      <c r="Q46" s="52">
        <v>0.17056548337935501</v>
      </c>
      <c r="R46" s="52">
        <v>296.61726047139098</v>
      </c>
      <c r="S46" s="52">
        <v>-3.2858027115358797E-2</v>
      </c>
      <c r="T46" s="65"/>
      <c r="U46" s="52">
        <v>0.146425755972559</v>
      </c>
      <c r="V46" s="52">
        <v>518.78694985871402</v>
      </c>
      <c r="W46" s="52">
        <v>-2.45168043937718E-2</v>
      </c>
      <c r="Y46" s="52">
        <v>0.155992482556254</v>
      </c>
      <c r="Z46" s="52">
        <v>511.496078300482</v>
      </c>
      <c r="AA46" s="68">
        <v>-2.9482556118079199E-2</v>
      </c>
      <c r="AC46" s="52">
        <v>0.20286421080261499</v>
      </c>
      <c r="AD46" s="52">
        <v>662.18168043216201</v>
      </c>
      <c r="AE46" s="52">
        <v>-3.63312525785233E-2</v>
      </c>
      <c r="AF46" s="65"/>
      <c r="AG46" s="52">
        <v>0.18878886415361601</v>
      </c>
      <c r="AH46" s="52">
        <v>952.905150745789</v>
      </c>
      <c r="AI46" s="52">
        <v>-1.7208124350982401E-2</v>
      </c>
      <c r="AK46" s="52">
        <v>0.125417755553618</v>
      </c>
      <c r="AL46" s="52">
        <v>782.68756904604004</v>
      </c>
      <c r="AM46" s="52">
        <v>-2.1175924081220002E-2</v>
      </c>
      <c r="AO46" s="52">
        <v>0.13288832278874499</v>
      </c>
      <c r="AP46" s="52">
        <v>937.16709242069101</v>
      </c>
      <c r="AQ46" s="52">
        <v>-3.1476251427133201E-2</v>
      </c>
      <c r="AR46" s="65"/>
      <c r="AS46" s="52">
        <v>0.117826142181053</v>
      </c>
      <c r="AT46" s="52">
        <v>1178.4122254767501</v>
      </c>
      <c r="AU46" s="52">
        <v>-1.8707806727359201E-2</v>
      </c>
      <c r="AW46" s="80">
        <v>9.5134457857260499E-4</v>
      </c>
      <c r="AX46" s="52">
        <v>17.806009975062</v>
      </c>
      <c r="AY46" s="81">
        <v>6.6198563974447801E-4</v>
      </c>
      <c r="AZ46" s="80">
        <v>1.2147132787329799E-3</v>
      </c>
      <c r="BA46" s="52">
        <v>23.3703880922696</v>
      </c>
      <c r="BB46" s="82">
        <v>8.5453316385774301E-4</v>
      </c>
      <c r="BC46" s="80">
        <v>1.8922528272065E-3</v>
      </c>
      <c r="BD46" s="52">
        <v>39.745557980049597</v>
      </c>
      <c r="BE46" s="82">
        <v>1.38709255276755E-3</v>
      </c>
      <c r="BF46" s="80">
        <v>7.9140095904419903E-4</v>
      </c>
      <c r="BG46" s="52">
        <v>29.252730673316201</v>
      </c>
      <c r="BH46" s="82">
        <v>5.4911176759040597E-4</v>
      </c>
      <c r="BI46" s="52">
        <v>9.7273709288810497E-4</v>
      </c>
      <c r="BJ46" s="52">
        <v>36.565913341646599</v>
      </c>
      <c r="BK46" s="52">
        <v>6.7875925379244596E-4</v>
      </c>
      <c r="BL46" s="52">
        <v>1.3046863190436799E-3</v>
      </c>
      <c r="BM46" s="52">
        <v>50.874314214462999</v>
      </c>
      <c r="BN46" s="52">
        <v>9.2446756530893096E-4</v>
      </c>
      <c r="BO46" s="52">
        <v>1.2027816085863399E-3</v>
      </c>
      <c r="BP46" s="52">
        <v>50.874314214462899</v>
      </c>
      <c r="BQ46" s="52">
        <v>1.5127285031201301E-3</v>
      </c>
      <c r="BR46" s="52">
        <v>1.5109628488124099E-3</v>
      </c>
      <c r="BS46" s="52">
        <v>62.003070448876301</v>
      </c>
      <c r="BT46" s="52">
        <v>1.85171006218161E-3</v>
      </c>
      <c r="BU46" s="52">
        <v>2.0364707545340401E-3</v>
      </c>
      <c r="BV46" s="52">
        <v>79.491115960099293</v>
      </c>
      <c r="BW46" s="52">
        <v>2.39401865829963E-3</v>
      </c>
      <c r="BX46" s="52">
        <v>1.1265365138437499E-3</v>
      </c>
      <c r="BY46" s="52">
        <v>71.542004364090801</v>
      </c>
      <c r="BZ46" s="52">
        <v>1.42991207680718E-3</v>
      </c>
      <c r="CA46" s="52">
        <v>1.3953057339084801E-3</v>
      </c>
      <c r="CB46" s="52">
        <v>85.850405236908799</v>
      </c>
      <c r="CC46" s="52">
        <v>1.73529941100012E-3</v>
      </c>
      <c r="CD46" s="52">
        <v>1.9119209389830401E-3</v>
      </c>
      <c r="CE46" s="52">
        <v>111.28756234414</v>
      </c>
      <c r="CF46" s="52">
        <v>2.28763311507935E-3</v>
      </c>
      <c r="CT46" s="84"/>
      <c r="CU46" s="84"/>
      <c r="DC46" s="83"/>
    </row>
    <row r="47" spans="1:107">
      <c r="A47" s="52">
        <v>0.153923541247485</v>
      </c>
      <c r="B47" s="52">
        <v>124.935359284024</v>
      </c>
      <c r="C47" s="52">
        <v>-3.13679564505649E-2</v>
      </c>
      <c r="E47" s="52">
        <v>0.13281727752929801</v>
      </c>
      <c r="F47" s="52">
        <v>190.27995686660799</v>
      </c>
      <c r="G47" s="52">
        <v>-3.5891158497589698E-2</v>
      </c>
      <c r="H47" s="65"/>
      <c r="M47" s="67">
        <v>0.16405728868807301</v>
      </c>
      <c r="N47" s="67">
        <v>248.76454686072501</v>
      </c>
      <c r="O47" s="67">
        <v>-1.8271153774385301E-2</v>
      </c>
      <c r="P47" s="52"/>
      <c r="Q47" s="52">
        <v>0.18364720186862701</v>
      </c>
      <c r="R47" s="52">
        <v>290.25872421754298</v>
      </c>
      <c r="S47" s="52">
        <v>-3.3261110662061201E-2</v>
      </c>
      <c r="T47" s="65"/>
      <c r="U47" s="52">
        <v>0.15548301922859301</v>
      </c>
      <c r="V47" s="52">
        <v>526.66065631865297</v>
      </c>
      <c r="W47" s="52">
        <v>-2.5901251133113101E-2</v>
      </c>
      <c r="Y47" s="52">
        <v>0.17159173081187901</v>
      </c>
      <c r="Z47" s="52">
        <v>477.42933146378101</v>
      </c>
      <c r="AA47" s="68">
        <v>-3.1263877908159203E-2</v>
      </c>
      <c r="AF47" s="65"/>
      <c r="AG47" s="52">
        <v>0.19835416660406599</v>
      </c>
      <c r="AH47" s="52">
        <v>942.69085256949904</v>
      </c>
      <c r="AI47" s="52">
        <v>-1.76999775528703E-2</v>
      </c>
      <c r="AK47" s="52">
        <v>0.13750621392023199</v>
      </c>
      <c r="AL47" s="52">
        <v>780.14751647082403</v>
      </c>
      <c r="AM47" s="52">
        <v>-2.29955154824922E-2</v>
      </c>
      <c r="AO47" s="52">
        <v>0.14245225511066201</v>
      </c>
      <c r="AP47" s="52">
        <v>920.89949188919502</v>
      </c>
      <c r="AQ47" s="52">
        <v>-3.2284197987829701E-2</v>
      </c>
      <c r="AR47" s="65"/>
      <c r="AS47" s="52">
        <v>0.12638616105745401</v>
      </c>
      <c r="AT47" s="52">
        <v>1184.3509042611399</v>
      </c>
      <c r="AU47" s="52">
        <v>-2.0022883263709199E-2</v>
      </c>
      <c r="AW47" s="80">
        <v>9.7221248779395895E-4</v>
      </c>
      <c r="AX47" s="52">
        <v>18.224962593515901</v>
      </c>
      <c r="AY47" s="81">
        <v>6.7670105089997102E-4</v>
      </c>
      <c r="AZ47" s="80">
        <v>1.2403982122402399E-3</v>
      </c>
      <c r="BA47" s="52">
        <v>23.920263403990301</v>
      </c>
      <c r="BB47" s="82">
        <v>8.73221635415242E-4</v>
      </c>
      <c r="BC47" s="80">
        <v>1.9280576116403199E-3</v>
      </c>
      <c r="BD47" s="52">
        <v>40.680720074812697</v>
      </c>
      <c r="BE47" s="82">
        <v>1.4161053697572801E-3</v>
      </c>
      <c r="BF47" s="80">
        <v>8.0902590146867E-4</v>
      </c>
      <c r="BG47" s="52">
        <v>29.9410099750618</v>
      </c>
      <c r="BH47" s="82">
        <v>5.6143589190737304E-4</v>
      </c>
      <c r="BI47" s="52">
        <v>9.9392785900807292E-4</v>
      </c>
      <c r="BJ47" s="52">
        <v>37.426262468828597</v>
      </c>
      <c r="BK47" s="52">
        <v>6.9382608693133001E-4</v>
      </c>
      <c r="BL47" s="52">
        <v>1.3317454463084299E-3</v>
      </c>
      <c r="BM47" s="52">
        <v>52.0713216957597</v>
      </c>
      <c r="BN47" s="52">
        <v>9.4456662080117998E-4</v>
      </c>
      <c r="BO47" s="52">
        <v>1.2357335021773101E-3</v>
      </c>
      <c r="BP47" s="52">
        <v>52.0713216957597</v>
      </c>
      <c r="BQ47" s="52">
        <v>1.5500458868836001E-3</v>
      </c>
      <c r="BR47" s="52">
        <v>1.5530668808652001E-3</v>
      </c>
      <c r="BS47" s="52">
        <v>63.461923316706702</v>
      </c>
      <c r="BT47" s="52">
        <v>1.8966054639642199E-3</v>
      </c>
      <c r="BU47" s="52">
        <v>2.0944360229173502E-3</v>
      </c>
      <c r="BV47" s="52">
        <v>81.361440149625395</v>
      </c>
      <c r="BW47" s="52">
        <v>2.4502820596438101E-3</v>
      </c>
      <c r="BX47" s="52">
        <v>1.15741882049577E-3</v>
      </c>
      <c r="BY47" s="52">
        <v>73.225296134664305</v>
      </c>
      <c r="BZ47" s="52">
        <v>1.46562288192621E-3</v>
      </c>
      <c r="CA47" s="52">
        <v>1.43431581334162E-3</v>
      </c>
      <c r="CB47" s="52">
        <v>87.870355361597206</v>
      </c>
      <c r="CC47" s="52">
        <v>1.7783094235753901E-3</v>
      </c>
      <c r="CD47" s="52">
        <v>1.9668451435246601E-3</v>
      </c>
      <c r="CE47" s="52">
        <v>113.906016209477</v>
      </c>
      <c r="CF47" s="52">
        <v>2.3431438381858001E-3</v>
      </c>
      <c r="CT47" s="84"/>
      <c r="CU47" s="84"/>
      <c r="DC47" s="83"/>
    </row>
    <row r="48" spans="1:107">
      <c r="A48" s="52">
        <v>0.16348088531187099</v>
      </c>
      <c r="B48" s="52">
        <v>129.109980524832</v>
      </c>
      <c r="C48" s="52">
        <v>-3.2287188543340797E-2</v>
      </c>
      <c r="E48" s="52">
        <v>0.14187300099720501</v>
      </c>
      <c r="F48" s="52">
        <v>171.42509035522599</v>
      </c>
      <c r="G48" s="52">
        <v>-3.6985687746440399E-2</v>
      </c>
      <c r="H48" s="65"/>
      <c r="M48" s="67">
        <v>0.17462539624160001</v>
      </c>
      <c r="N48" s="67">
        <v>252.09609093973401</v>
      </c>
      <c r="O48" s="67">
        <v>-1.8762060739983401E-2</v>
      </c>
      <c r="P48" s="52"/>
      <c r="Q48" s="52">
        <v>0.20176035054608099</v>
      </c>
      <c r="R48" s="52">
        <v>268.80848956889298</v>
      </c>
      <c r="S48" s="52">
        <v>-3.4584568307067402E-2</v>
      </c>
      <c r="T48" s="65"/>
      <c r="U48" s="52">
        <v>0.16504346377663001</v>
      </c>
      <c r="V48" s="52">
        <v>534.44524566067798</v>
      </c>
      <c r="W48" s="52">
        <v>-2.7285697872454301E-2</v>
      </c>
      <c r="Y48" s="52">
        <v>0.182158963501174</v>
      </c>
      <c r="Z48" s="52">
        <v>506.01009104900299</v>
      </c>
      <c r="AA48" s="68">
        <v>-3.1841967243807799E-2</v>
      </c>
      <c r="AF48" s="65"/>
      <c r="AK48" s="52">
        <v>0.150602043817397</v>
      </c>
      <c r="AL48" s="52">
        <v>770.72100724720701</v>
      </c>
      <c r="AM48" s="52">
        <v>-2.4876904327581099E-2</v>
      </c>
      <c r="AO48" s="52">
        <v>0.15201618743258</v>
      </c>
      <c r="AP48" s="52">
        <v>921.061397065802</v>
      </c>
      <c r="AQ48" s="52">
        <v>-3.3152740540578401E-2</v>
      </c>
      <c r="AR48" s="65"/>
      <c r="AS48" s="52">
        <v>0.13544971045599599</v>
      </c>
      <c r="AT48" s="52">
        <v>1179.6117509897599</v>
      </c>
      <c r="AU48" s="52">
        <v>-2.1776318645509302E-2</v>
      </c>
      <c r="AW48" s="80">
        <v>9.9301157232434701E-4</v>
      </c>
      <c r="AX48" s="52">
        <v>18.643915211969698</v>
      </c>
      <c r="AY48" s="81">
        <v>6.9137985631279096E-4</v>
      </c>
      <c r="AZ48" s="80">
        <v>1.2659528502151299E-3</v>
      </c>
      <c r="BA48" s="52">
        <v>24.470138715710998</v>
      </c>
      <c r="BB48" s="82">
        <v>8.9185110798876499E-4</v>
      </c>
      <c r="BC48" s="80">
        <v>1.96352872398175E-3</v>
      </c>
      <c r="BD48" s="52">
        <v>41.615882169575798</v>
      </c>
      <c r="BE48" s="82">
        <v>1.4449762322221E-3</v>
      </c>
      <c r="BF48" s="80">
        <v>8.2660550386939099E-4</v>
      </c>
      <c r="BG48" s="52">
        <v>30.629289276807398</v>
      </c>
      <c r="BH48" s="82">
        <v>5.7373433152798498E-4</v>
      </c>
      <c r="BI48" s="52">
        <v>1.0150405233242501E-3</v>
      </c>
      <c r="BJ48" s="52">
        <v>38.286611596010701</v>
      </c>
      <c r="BK48" s="52">
        <v>7.0885454870767996E-4</v>
      </c>
      <c r="BL48" s="52">
        <v>1.3586420083525901E-3</v>
      </c>
      <c r="BM48" s="52">
        <v>53.268329177056501</v>
      </c>
      <c r="BN48" s="52">
        <v>9.6459745076019098E-4</v>
      </c>
      <c r="BO48" s="52">
        <v>1.2688960894452199E-3</v>
      </c>
      <c r="BP48" s="52">
        <v>53.268329177056401</v>
      </c>
      <c r="BQ48" s="52">
        <v>1.5873627260489501E-3</v>
      </c>
      <c r="BR48" s="52">
        <v>1.5954527718670701E-3</v>
      </c>
      <c r="BS48" s="52">
        <v>64.920776184537104</v>
      </c>
      <c r="BT48" s="52">
        <v>1.94142824995009E-3</v>
      </c>
      <c r="BU48" s="52">
        <v>2.1527892612370398E-3</v>
      </c>
      <c r="BV48" s="52">
        <v>83.231764339151596</v>
      </c>
      <c r="BW48" s="52">
        <v>2.5063017302253501E-3</v>
      </c>
      <c r="BX48" s="52">
        <v>1.18850190917066E-3</v>
      </c>
      <c r="BY48" s="52">
        <v>74.908587905237894</v>
      </c>
      <c r="BZ48" s="52">
        <v>1.50136060239971E-3</v>
      </c>
      <c r="CA48" s="52">
        <v>1.4735987104064999E-3</v>
      </c>
      <c r="CB48" s="52">
        <v>89.890305486285499</v>
      </c>
      <c r="CC48" s="52">
        <v>1.82130777701378E-3</v>
      </c>
      <c r="CD48" s="52">
        <v>2.0221703354342101E-3</v>
      </c>
      <c r="CE48" s="52">
        <v>116.524470074814</v>
      </c>
      <c r="CF48" s="52">
        <v>2.3985168152201798E-3</v>
      </c>
      <c r="CT48" s="84"/>
      <c r="CU48" s="84"/>
      <c r="DC48" s="83"/>
    </row>
    <row r="49" spans="1:107">
      <c r="A49" s="52">
        <v>0.16851106639839</v>
      </c>
      <c r="B49" s="52">
        <v>137.36972536566901</v>
      </c>
      <c r="C49" s="52">
        <v>-3.2287188543340797E-2</v>
      </c>
      <c r="E49" s="52">
        <v>0.15595968194728199</v>
      </c>
      <c r="F49" s="52">
        <v>168.754832559862</v>
      </c>
      <c r="G49" s="52">
        <v>-3.8019782864986501E-2</v>
      </c>
      <c r="H49" s="65"/>
      <c r="M49" s="67">
        <v>0.18569674701196001</v>
      </c>
      <c r="N49" s="67">
        <v>249.59237881652999</v>
      </c>
      <c r="O49" s="67">
        <v>-1.9528682576670901E-2</v>
      </c>
      <c r="P49" s="52"/>
      <c r="Q49" s="52"/>
      <c r="S49" s="52"/>
      <c r="T49" s="65"/>
      <c r="U49" s="52">
        <v>0.17460390832466599</v>
      </c>
      <c r="V49" s="52">
        <v>528.56427251492198</v>
      </c>
      <c r="W49" s="52">
        <v>-2.87776744556279E-2</v>
      </c>
      <c r="Y49" s="52">
        <v>0.18970698685067</v>
      </c>
      <c r="Z49" s="52">
        <v>500.89016682249201</v>
      </c>
      <c r="AA49" s="68">
        <v>-3.2588105804935603E-2</v>
      </c>
      <c r="AF49" s="65"/>
      <c r="AK49" s="52">
        <v>0.16369787371456199</v>
      </c>
      <c r="AL49" s="52">
        <v>726.84774371027697</v>
      </c>
      <c r="AM49" s="52">
        <v>-2.7582259090227299E-2</v>
      </c>
      <c r="AO49" s="52">
        <v>0.16158011975449699</v>
      </c>
      <c r="AP49" s="52">
        <v>913.45099071581603</v>
      </c>
      <c r="AQ49" s="52">
        <v>-3.3960687101274901E-2</v>
      </c>
      <c r="AR49" s="65"/>
      <c r="AS49" s="52">
        <v>0.14753444298738599</v>
      </c>
      <c r="AT49" s="52">
        <v>1178.54817838339</v>
      </c>
      <c r="AU49" s="52">
        <v>-2.2990235448294E-2</v>
      </c>
      <c r="AW49" s="80">
        <v>1.0137419856346599E-3</v>
      </c>
      <c r="AX49" s="52">
        <v>19.062867830423599</v>
      </c>
      <c r="AY49" s="81">
        <v>7.0602223764090603E-4</v>
      </c>
      <c r="AZ49" s="80">
        <v>1.29137779636644E-3</v>
      </c>
      <c r="BA49" s="52">
        <v>25.020014027431699</v>
      </c>
      <c r="BB49" s="82">
        <v>9.1042195290349398E-4</v>
      </c>
      <c r="BC49" s="80">
        <v>1.99867212212248E-3</v>
      </c>
      <c r="BD49" s="52">
        <v>42.551044264338898</v>
      </c>
      <c r="BE49" s="82">
        <v>1.47370652244706E-3</v>
      </c>
      <c r="BF49" s="80">
        <v>8.4413983162779001E-4</v>
      </c>
      <c r="BG49" s="52">
        <v>31.3175685785531</v>
      </c>
      <c r="BH49" s="82">
        <v>5.86007193282924E-4</v>
      </c>
      <c r="BI49" s="52">
        <v>1.0360752299688901E-3</v>
      </c>
      <c r="BJ49" s="52">
        <v>39.146960723192798</v>
      </c>
      <c r="BK49" s="52">
        <v>7.2384483405910495E-4</v>
      </c>
      <c r="BL49" s="52">
        <v>1.3853769869538899E-3</v>
      </c>
      <c r="BM49" s="52">
        <v>54.465336658353202</v>
      </c>
      <c r="BN49" s="52">
        <v>9.8456051677450296E-4</v>
      </c>
      <c r="BO49" s="52">
        <v>1.30226878581318E-3</v>
      </c>
      <c r="BP49" s="52">
        <v>54.465336658353102</v>
      </c>
      <c r="BQ49" s="52">
        <v>1.62467446499514E-3</v>
      </c>
      <c r="BR49" s="52">
        <v>1.63811854657122E-3</v>
      </c>
      <c r="BS49" s="52">
        <v>66.379629052367505</v>
      </c>
      <c r="BT49" s="52">
        <v>1.98617128545312E-3</v>
      </c>
      <c r="BU49" s="52">
        <v>2.2115244373480301E-3</v>
      </c>
      <c r="BV49" s="52">
        <v>85.102088528677797</v>
      </c>
      <c r="BW49" s="52">
        <v>2.5620666552208398E-3</v>
      </c>
      <c r="BX49" s="52">
        <v>1.2197854085352301E-3</v>
      </c>
      <c r="BY49" s="52">
        <v>76.591879675811498</v>
      </c>
      <c r="BZ49" s="52">
        <v>1.5371212650759499E-3</v>
      </c>
      <c r="CA49" s="52">
        <v>1.5131530186432999E-3</v>
      </c>
      <c r="CB49" s="52">
        <v>91.910255610973806</v>
      </c>
      <c r="CC49" s="52">
        <v>1.8642882340776201E-3</v>
      </c>
      <c r="CD49" s="52">
        <v>2.0778915140434199E-3</v>
      </c>
      <c r="CE49" s="52">
        <v>119.14292394015</v>
      </c>
      <c r="CF49" s="52">
        <v>2.45374142603004E-3</v>
      </c>
      <c r="CT49" s="84"/>
      <c r="CU49" s="84"/>
      <c r="DC49" s="83"/>
    </row>
    <row r="50" spans="1:107">
      <c r="A50" s="52">
        <v>0.18008048289738399</v>
      </c>
      <c r="B50" s="52">
        <v>120.41464063139701</v>
      </c>
      <c r="C50" s="52">
        <v>-3.3380873442045003E-2</v>
      </c>
      <c r="E50" s="52">
        <v>0.16048754368123599</v>
      </c>
      <c r="F50" s="52">
        <v>177.73296365373301</v>
      </c>
      <c r="G50" s="52">
        <v>-3.80802169952911E-2</v>
      </c>
      <c r="H50" s="65"/>
      <c r="M50" s="67">
        <v>0.195761611348652</v>
      </c>
      <c r="N50" s="67">
        <v>255.2664024924</v>
      </c>
      <c r="O50" s="67">
        <v>-1.9804397447760198E-2</v>
      </c>
      <c r="P50" s="52"/>
      <c r="Q50" s="52"/>
      <c r="S50" s="52"/>
      <c r="T50" s="65"/>
      <c r="U50" s="52">
        <v>0.184164352872703</v>
      </c>
      <c r="V50" s="52">
        <v>526.95287312713901</v>
      </c>
      <c r="W50" s="52">
        <v>-3.06191230312566E-2</v>
      </c>
      <c r="Y50" s="52">
        <v>0.198764614870065</v>
      </c>
      <c r="Z50" s="52">
        <v>478.80488194669601</v>
      </c>
      <c r="AA50" s="68">
        <v>-3.3280468613910097E-2</v>
      </c>
      <c r="AF50" s="65"/>
      <c r="AK50" s="52">
        <v>0.17830476090755401</v>
      </c>
      <c r="AL50" s="52">
        <v>718.87797014294904</v>
      </c>
      <c r="AM50" s="52">
        <v>-2.81796343804562E-2</v>
      </c>
      <c r="AO50" s="52">
        <v>0.17164741693546301</v>
      </c>
      <c r="AP50" s="52">
        <v>922.40359687252203</v>
      </c>
      <c r="AQ50" s="52">
        <v>-3.4418523485669497E-2</v>
      </c>
      <c r="AR50" s="65"/>
      <c r="AS50" s="52">
        <v>0.158612114474494</v>
      </c>
      <c r="AT50" s="52">
        <v>1191.81816134669</v>
      </c>
      <c r="AU50" s="52">
        <v>-2.3590449867448599E-2</v>
      </c>
      <c r="AW50" s="80">
        <v>1.0344038878182E-3</v>
      </c>
      <c r="AX50" s="52">
        <v>19.4818204488775</v>
      </c>
      <c r="AY50" s="81">
        <v>7.2062837519411998E-4</v>
      </c>
      <c r="AZ50" s="80">
        <v>1.3166736790389E-3</v>
      </c>
      <c r="BA50" s="52">
        <v>25.5698893391524</v>
      </c>
      <c r="BB50" s="82">
        <v>9.2893453799094397E-4</v>
      </c>
      <c r="BC50" s="80">
        <v>2.0334937322924501E-3</v>
      </c>
      <c r="BD50" s="52">
        <v>43.486206359101999</v>
      </c>
      <c r="BE50" s="82">
        <v>1.5022976026246499E-3</v>
      </c>
      <c r="BF50" s="80">
        <v>8.6162895278837903E-4</v>
      </c>
      <c r="BG50" s="52">
        <v>32.005847880298703</v>
      </c>
      <c r="BH50" s="82">
        <v>5.9825458333842097E-4</v>
      </c>
      <c r="BI50" s="52">
        <v>1.05703213369757E-3</v>
      </c>
      <c r="BJ50" s="52">
        <v>40.007309850374803</v>
      </c>
      <c r="BK50" s="52">
        <v>7.3879713644203803E-4</v>
      </c>
      <c r="BL50" s="52">
        <v>1.41195140014308E-3</v>
      </c>
      <c r="BM50" s="52">
        <v>55.662344139649903</v>
      </c>
      <c r="BN50" s="52">
        <v>1.0044562757643199E-3</v>
      </c>
      <c r="BO50" s="52">
        <v>1.3358509816186E-3</v>
      </c>
      <c r="BP50" s="52">
        <v>55.662344139649903</v>
      </c>
      <c r="BQ50" s="52">
        <v>1.66197661118282E-3</v>
      </c>
      <c r="BR50" s="52">
        <v>1.6810621947186701E-3</v>
      </c>
      <c r="BS50" s="52">
        <v>67.838481920197793</v>
      </c>
      <c r="BT50" s="52">
        <v>2.03082758497143E-3</v>
      </c>
      <c r="BU50" s="52">
        <v>2.2706355136248202E-3</v>
      </c>
      <c r="BV50" s="52">
        <v>86.972412718203898</v>
      </c>
      <c r="BW50" s="52">
        <v>2.6175662276567099E-3</v>
      </c>
      <c r="BX50" s="52">
        <v>1.25126892316824E-3</v>
      </c>
      <c r="BY50" s="52">
        <v>78.275171446385102</v>
      </c>
      <c r="BZ50" s="52">
        <v>1.57290094455701E-3</v>
      </c>
      <c r="CA50" s="52">
        <v>1.5529772935572899E-3</v>
      </c>
      <c r="CB50" s="52">
        <v>93.930205735662099</v>
      </c>
      <c r="CC50" s="52">
        <v>1.9072446648528999E-3</v>
      </c>
      <c r="CD50" s="52">
        <v>2.1340036446374799E-3</v>
      </c>
      <c r="CE50" s="52">
        <v>121.761377805487</v>
      </c>
      <c r="CF50" s="52">
        <v>2.50880737082316E-3</v>
      </c>
      <c r="CT50" s="84"/>
      <c r="CU50" s="84"/>
      <c r="DC50" s="83"/>
    </row>
    <row r="51" spans="1:107">
      <c r="A51" s="52">
        <v>0.18561368209255499</v>
      </c>
      <c r="B51" s="52">
        <v>130.96158064921599</v>
      </c>
      <c r="C51" s="52">
        <v>-3.3266808145861103E-2</v>
      </c>
      <c r="E51" s="52">
        <v>0.18614542684030499</v>
      </c>
      <c r="F51" s="52">
        <v>169.04911872782799</v>
      </c>
      <c r="G51" s="52">
        <v>-3.7334862721533899E-2</v>
      </c>
      <c r="H51" s="65"/>
      <c r="M51" s="67">
        <v>0.201800529950667</v>
      </c>
      <c r="N51" s="67">
        <v>247.43652975202599</v>
      </c>
      <c r="O51" s="67">
        <v>-2.0571019284447701E-2</v>
      </c>
      <c r="P51" s="52"/>
      <c r="Q51" s="52"/>
      <c r="S51" s="52"/>
      <c r="T51" s="65"/>
      <c r="U51" s="52">
        <v>0.19825342904875601</v>
      </c>
      <c r="V51" s="52">
        <v>531.28677939570196</v>
      </c>
      <c r="W51" s="52">
        <v>-3.3730767887154803E-2</v>
      </c>
      <c r="Y51" s="52">
        <v>0.20329342887976301</v>
      </c>
      <c r="Z51" s="52">
        <v>490.27630999269701</v>
      </c>
      <c r="AA51" s="68">
        <v>-3.3219970892737601E-2</v>
      </c>
      <c r="AF51" s="65"/>
      <c r="AK51" s="52">
        <v>0.19240796233526999</v>
      </c>
      <c r="AL51" s="52">
        <v>707.70088960062606</v>
      </c>
      <c r="AM51" s="52">
        <v>-2.9353785812975201E-2</v>
      </c>
      <c r="AO51" s="52">
        <v>0.18221807897547601</v>
      </c>
      <c r="AP51" s="52">
        <v>897.43993990614695</v>
      </c>
      <c r="AQ51" s="52">
        <v>-3.5051414958215101E-2</v>
      </c>
      <c r="AR51" s="65"/>
      <c r="AS51" s="52">
        <v>0.168682724917319</v>
      </c>
      <c r="AT51" s="52">
        <v>1194.18172857994</v>
      </c>
      <c r="AU51" s="52">
        <v>-2.4581815256389399E-2</v>
      </c>
      <c r="AW51" s="80">
        <v>1.05499744542991E-3</v>
      </c>
      <c r="AX51" s="52">
        <v>19.900773067331301</v>
      </c>
      <c r="AY51" s="81">
        <v>7.3519844794646503E-4</v>
      </c>
      <c r="AZ51" s="80">
        <v>1.3418411501077501E-3</v>
      </c>
      <c r="BA51" s="52">
        <v>26.119764650873101</v>
      </c>
      <c r="BB51" s="82">
        <v>9.47389227631594E-4</v>
      </c>
      <c r="BC51" s="80">
        <v>2.0679994397997401E-3</v>
      </c>
      <c r="BD51" s="52">
        <v>44.421368453865099</v>
      </c>
      <c r="BE51" s="82">
        <v>1.5307508152432E-3</v>
      </c>
      <c r="BF51" s="80">
        <v>8.7907293801205003E-4</v>
      </c>
      <c r="BG51" s="52">
        <v>32.694127182044298</v>
      </c>
      <c r="BH51" s="82">
        <v>6.1047660720036604E-4</v>
      </c>
      <c r="BI51" s="52">
        <v>1.0779113996250301E-3</v>
      </c>
      <c r="BJ51" s="52">
        <v>40.8676589775569</v>
      </c>
      <c r="BK51" s="52">
        <v>7.5371164784603399E-4</v>
      </c>
      <c r="BL51" s="52">
        <v>1.4383663001262001E-3</v>
      </c>
      <c r="BM51" s="52">
        <v>56.859351620946697</v>
      </c>
      <c r="BN51" s="52">
        <v>1.0242851800437E-3</v>
      </c>
      <c r="BO51" s="52">
        <v>1.36964204316239E-3</v>
      </c>
      <c r="BP51" s="52">
        <v>56.859351620946597</v>
      </c>
      <c r="BQ51" s="52">
        <v>1.6992647349672999E-3</v>
      </c>
      <c r="BR51" s="52">
        <v>1.7242816736773199E-3</v>
      </c>
      <c r="BS51" s="52">
        <v>69.297334788028195</v>
      </c>
      <c r="BT51" s="52">
        <v>2.0753903113265798E-3</v>
      </c>
      <c r="BU51" s="52">
        <v>2.3301164543650401E-3</v>
      </c>
      <c r="BV51" s="52">
        <v>88.842736907730099</v>
      </c>
      <c r="BW51" s="52">
        <v>2.6727902421185201E-3</v>
      </c>
      <c r="BX51" s="52">
        <v>1.28295203442122E-3</v>
      </c>
      <c r="BY51" s="52">
        <v>79.958463216958705</v>
      </c>
      <c r="BZ51" s="52">
        <v>1.60869576316122E-3</v>
      </c>
      <c r="CA51" s="52">
        <v>1.5930700547381301E-3</v>
      </c>
      <c r="CB51" s="52">
        <v>95.950155860350407</v>
      </c>
      <c r="CC51" s="52">
        <v>1.95017104653359E-3</v>
      </c>
      <c r="CD51" s="52">
        <v>2.19050166516412E-3</v>
      </c>
      <c r="CE51" s="52">
        <v>124.379831670824</v>
      </c>
      <c r="CF51" s="52">
        <v>2.5637046669264099E-3</v>
      </c>
      <c r="CT51" s="84"/>
      <c r="CU51" s="84"/>
      <c r="DC51" s="83"/>
    </row>
    <row r="52" spans="1:107">
      <c r="A52" s="52">
        <v>0.197686116700201</v>
      </c>
      <c r="B52" s="52">
        <v>131.11233543178</v>
      </c>
      <c r="C52" s="52">
        <v>-3.4011587432708698E-2</v>
      </c>
      <c r="E52" s="52">
        <v>0.190673288574258</v>
      </c>
      <c r="F52" s="52">
        <v>185.49872873293299</v>
      </c>
      <c r="G52" s="52">
        <v>-3.7334862721533899E-2</v>
      </c>
      <c r="H52" s="65"/>
      <c r="N52" s="53"/>
      <c r="O52" s="53"/>
      <c r="P52" s="52"/>
      <c r="Q52" s="52"/>
      <c r="S52" s="52"/>
      <c r="T52" s="65"/>
      <c r="U52" s="52"/>
      <c r="V52" s="52"/>
      <c r="W52" s="52"/>
      <c r="AA52" s="68"/>
      <c r="AF52" s="65"/>
      <c r="AK52" s="52">
        <v>0.202985363406057</v>
      </c>
      <c r="AL52" s="52">
        <v>698.90059989384395</v>
      </c>
      <c r="AM52" s="52">
        <v>-2.98824972767411E-2</v>
      </c>
      <c r="AO52" s="52">
        <v>0.19329210587453899</v>
      </c>
      <c r="AP52" s="52">
        <v>858.95055508897497</v>
      </c>
      <c r="AQ52" s="52">
        <v>-3.6209471695213401E-2</v>
      </c>
      <c r="AR52" s="65"/>
      <c r="AS52" s="52">
        <v>0.18076745744870901</v>
      </c>
      <c r="AT52" s="52">
        <v>1165.8903513749001</v>
      </c>
      <c r="AU52" s="52">
        <v>-2.6058747366444101E-2</v>
      </c>
      <c r="AW52" s="80">
        <v>1.0755228313279199E-3</v>
      </c>
      <c r="AX52" s="52">
        <v>20.319725685785201</v>
      </c>
      <c r="AY52" s="81">
        <v>7.4973263354958099E-4</v>
      </c>
      <c r="AZ52" s="80">
        <v>1.3668808838915799E-3</v>
      </c>
      <c r="BA52" s="52">
        <v>26.669639962593799</v>
      </c>
      <c r="BB52" s="82">
        <v>9.6578638279794704E-4</v>
      </c>
      <c r="BC52" s="80">
        <v>2.1021950805905801E-3</v>
      </c>
      <c r="BD52" s="52">
        <v>45.356530548628101</v>
      </c>
      <c r="BE52" s="82">
        <v>1.55906748346508E-3</v>
      </c>
      <c r="BF52" s="80">
        <v>8.9647186053082198E-4</v>
      </c>
      <c r="BG52" s="52">
        <v>33.3824064837899</v>
      </c>
      <c r="BH52" s="82">
        <v>6.2267336972091905E-4</v>
      </c>
      <c r="BI52" s="52">
        <v>1.09871320296376E-3</v>
      </c>
      <c r="BJ52" s="52">
        <v>41.728008104738997</v>
      </c>
      <c r="BK52" s="52">
        <v>7.6858855880862899E-4</v>
      </c>
      <c r="BL52" s="52">
        <v>1.46462277125041E-3</v>
      </c>
      <c r="BM52" s="52">
        <v>58.056359102243398</v>
      </c>
      <c r="BN52" s="52">
        <v>1.04404767738333E-3</v>
      </c>
      <c r="BO52" s="52">
        <v>1.40364131374175E-3</v>
      </c>
      <c r="BP52" s="52">
        <v>58.056359102243299</v>
      </c>
      <c r="BQ52" s="52">
        <v>1.7365344693943199E-3</v>
      </c>
      <c r="BR52" s="52">
        <v>1.7677749110175901E-3</v>
      </c>
      <c r="BS52" s="52">
        <v>70.756187655858596</v>
      </c>
      <c r="BT52" s="52">
        <v>2.1198527747305E-3</v>
      </c>
      <c r="BU52" s="52">
        <v>2.38996123284883E-3</v>
      </c>
      <c r="BV52" s="52">
        <v>90.713061097256301</v>
      </c>
      <c r="BW52" s="52">
        <v>2.7277288882237702E-3</v>
      </c>
      <c r="BX52" s="52">
        <v>1.31483430126667E-3</v>
      </c>
      <c r="BY52" s="52">
        <v>81.641754987532295</v>
      </c>
      <c r="BZ52" s="52">
        <v>1.6445018908696101E-3</v>
      </c>
      <c r="CA52" s="52">
        <v>1.6334297879375E-3</v>
      </c>
      <c r="CB52" s="52">
        <v>97.9701059850387</v>
      </c>
      <c r="CC52" s="52">
        <v>1.9930614631505201E-3</v>
      </c>
      <c r="CD52" s="52">
        <v>2.2473804926894901E-3</v>
      </c>
      <c r="CE52" s="52">
        <v>126.99828553616</v>
      </c>
      <c r="CF52" s="52">
        <v>2.6184236453178E-3</v>
      </c>
      <c r="CT52" s="84"/>
      <c r="CU52" s="84"/>
      <c r="DC52" s="83"/>
    </row>
    <row r="53" spans="1:107">
      <c r="H53" s="65"/>
      <c r="N53" s="53"/>
      <c r="O53" s="53"/>
      <c r="P53" s="52"/>
      <c r="Q53" s="52"/>
      <c r="S53" s="52"/>
      <c r="T53" s="65"/>
      <c r="U53" s="52"/>
      <c r="V53" s="52"/>
      <c r="W53" s="52"/>
      <c r="AA53" s="68"/>
      <c r="AF53" s="65"/>
      <c r="AO53" s="52">
        <v>0.201849308478359</v>
      </c>
      <c r="AP53" s="52">
        <v>884.24190542238603</v>
      </c>
      <c r="AQ53" s="52">
        <v>-3.5805498414865099E-2</v>
      </c>
      <c r="AR53" s="65"/>
      <c r="AS53" s="52">
        <v>0.19134159841367501</v>
      </c>
      <c r="AT53" s="52">
        <v>1173.49771603574</v>
      </c>
      <c r="AU53" s="52">
        <v>-2.6227346922386399E-2</v>
      </c>
      <c r="AW53" s="80">
        <v>1.09598022451707E-3</v>
      </c>
      <c r="AX53" s="52">
        <v>20.738678304238999</v>
      </c>
      <c r="AY53" s="81">
        <v>7.6423110834581299E-4</v>
      </c>
      <c r="AZ53" s="80">
        <v>1.3917935760835601E-3</v>
      </c>
      <c r="BA53" s="52">
        <v>27.219515274314499</v>
      </c>
      <c r="BB53" s="82">
        <v>9.841263610973251E-4</v>
      </c>
      <c r="BC53" s="80">
        <v>2.1360864335967099E-3</v>
      </c>
      <c r="BD53" s="52">
        <v>46.291692643391201</v>
      </c>
      <c r="BE53" s="82">
        <v>1.5872489114955399E-3</v>
      </c>
      <c r="BF53" s="80">
        <v>9.1382579610274205E-4</v>
      </c>
      <c r="BG53" s="52">
        <v>34.070685785535503</v>
      </c>
      <c r="BH53" s="82">
        <v>6.3484497510374002E-4</v>
      </c>
      <c r="BI53" s="52">
        <v>1.1194377287650601E-3</v>
      </c>
      <c r="BJ53" s="52">
        <v>42.588357231921002</v>
      </c>
      <c r="BK53" s="52">
        <v>7.8342805843006403E-4</v>
      </c>
      <c r="BL53" s="52">
        <v>1.4907219280128E-3</v>
      </c>
      <c r="BM53" s="52">
        <v>59.253366583540199</v>
      </c>
      <c r="BN53" s="52">
        <v>1.0637442110699601E-3</v>
      </c>
      <c r="BO53" s="52">
        <v>1.43784811466541E-3</v>
      </c>
      <c r="BP53" s="52">
        <v>59.2533665835401</v>
      </c>
      <c r="BQ53" s="52">
        <v>1.77378150997613E-3</v>
      </c>
      <c r="BR53" s="52">
        <v>1.8115398070243001E-3</v>
      </c>
      <c r="BS53" s="52">
        <v>72.215040523688998</v>
      </c>
      <c r="BT53" s="52">
        <v>2.1642084317835299E-3</v>
      </c>
      <c r="BU53" s="52">
        <v>2.4501638380590701E-3</v>
      </c>
      <c r="BV53" s="52">
        <v>92.583385286782502</v>
      </c>
      <c r="BW53" s="52">
        <v>2.7823727438803202E-3</v>
      </c>
      <c r="BX53" s="52">
        <v>1.34691526113427E-3</v>
      </c>
      <c r="BY53" s="52">
        <v>83.325046758105898</v>
      </c>
      <c r="BZ53" s="52">
        <v>1.6803155452580301E-3</v>
      </c>
      <c r="CA53" s="52">
        <v>1.6740549471045E-3</v>
      </c>
      <c r="CB53" s="52">
        <v>99.990056109727007</v>
      </c>
      <c r="CC53" s="52">
        <v>2.0359101052458699E-3</v>
      </c>
      <c r="CD53" s="52">
        <v>2.3046350296016399E-3</v>
      </c>
      <c r="CE53" s="52">
        <v>129.616739401497</v>
      </c>
      <c r="CF53" s="52">
        <v>2.6729549469441498E-3</v>
      </c>
      <c r="CT53" s="84"/>
      <c r="CU53" s="84"/>
      <c r="DC53" s="83"/>
    </row>
    <row r="54" spans="1:107">
      <c r="H54" s="65"/>
      <c r="N54" s="53"/>
      <c r="O54" s="53"/>
      <c r="P54" s="52"/>
      <c r="Q54" s="52"/>
      <c r="S54" s="52"/>
      <c r="T54" s="65"/>
      <c r="U54" s="52"/>
      <c r="V54" s="52"/>
      <c r="W54" s="52"/>
      <c r="AA54" s="68"/>
      <c r="AF54" s="65"/>
      <c r="AR54" s="65"/>
      <c r="AS54" s="52">
        <v>0.20443339198934801</v>
      </c>
      <c r="AT54" s="52">
        <v>1160.8053969467901</v>
      </c>
      <c r="AU54" s="52">
        <v>-2.7104064613286401E-2</v>
      </c>
      <c r="AW54" s="80">
        <v>1.11636980999397E-3</v>
      </c>
      <c r="AX54" s="52">
        <v>21.157630922692899</v>
      </c>
      <c r="AY54" s="81">
        <v>7.7869404738075895E-4</v>
      </c>
      <c r="AZ54" s="80">
        <v>1.4165799427005199E-3</v>
      </c>
      <c r="BA54" s="52">
        <v>27.7693905860352</v>
      </c>
      <c r="BB54" s="82">
        <v>1.0024095168134101E-3</v>
      </c>
      <c r="BC54" s="80">
        <v>2.1696792138363101E-3</v>
      </c>
      <c r="BD54" s="52">
        <v>47.226854738154302</v>
      </c>
      <c r="BE54" s="82">
        <v>1.61529638494276E-3</v>
      </c>
      <c r="BF54" s="80">
        <v>9.31134822967072E-4</v>
      </c>
      <c r="BG54" s="52">
        <v>34.758965087281197</v>
      </c>
      <c r="BH54" s="82">
        <v>6.4699152690837303E-4</v>
      </c>
      <c r="BI54" s="52">
        <v>1.14008517166237E-3</v>
      </c>
      <c r="BJ54" s="52">
        <v>43.448706359103099</v>
      </c>
      <c r="BK54" s="52">
        <v>7.9823033438759404E-4</v>
      </c>
      <c r="BL54" s="52">
        <v>1.51666491311394E-3</v>
      </c>
      <c r="BM54" s="52">
        <v>60.4503740648369</v>
      </c>
      <c r="BN54" s="52">
        <v>1.08337521996666E-3</v>
      </c>
      <c r="BO54" s="52">
        <v>1.4722617462521301E-3</v>
      </c>
      <c r="BP54" s="52">
        <v>60.450374064836801</v>
      </c>
      <c r="BQ54" s="52">
        <v>1.81100161445042E-3</v>
      </c>
      <c r="BR54" s="52">
        <v>1.85557423714555E-3</v>
      </c>
      <c r="BS54" s="52">
        <v>73.6738933915194</v>
      </c>
      <c r="BT54" s="52">
        <v>2.20845088440807E-3</v>
      </c>
      <c r="BU54" s="52">
        <v>2.5107182810679401E-3</v>
      </c>
      <c r="BV54" s="52">
        <v>94.453709476308603</v>
      </c>
      <c r="BW54" s="52">
        <v>2.83671276835319E-3</v>
      </c>
      <c r="BX54" s="52">
        <v>1.3791944307346799E-3</v>
      </c>
      <c r="BY54" s="52">
        <v>85.008338528679502</v>
      </c>
      <c r="BZ54" s="52">
        <v>1.7161329914152201E-3</v>
      </c>
      <c r="CA54" s="52">
        <v>1.71494395637939E-3</v>
      </c>
      <c r="CB54" s="52">
        <v>102.010006234415</v>
      </c>
      <c r="CC54" s="52">
        <v>2.0787112694976499E-3</v>
      </c>
      <c r="CD54" s="52">
        <v>2.3622601695652301E-3</v>
      </c>
      <c r="CE54" s="52">
        <v>132.23519326683399</v>
      </c>
      <c r="CF54" s="52">
        <v>2.72728951884342E-3</v>
      </c>
      <c r="CT54" s="84"/>
      <c r="CU54" s="84"/>
      <c r="DC54" s="83"/>
    </row>
    <row r="55" spans="1:107">
      <c r="H55" s="65"/>
      <c r="N55" s="53"/>
      <c r="O55" s="53"/>
      <c r="P55" s="52"/>
      <c r="Q55" s="52"/>
      <c r="S55" s="52"/>
      <c r="T55" s="65"/>
      <c r="U55" s="52"/>
      <c r="V55" s="52"/>
      <c r="W55" s="52"/>
      <c r="AA55" s="68"/>
      <c r="AF55" s="65"/>
      <c r="AR55" s="65"/>
      <c r="AW55" s="80">
        <v>1.13669177859417E-3</v>
      </c>
      <c r="AX55" s="52">
        <v>21.5765835411468</v>
      </c>
      <c r="AY55" s="81">
        <v>7.9312162441622905E-4</v>
      </c>
      <c r="AZ55" s="80">
        <v>1.44124071905016E-3</v>
      </c>
      <c r="BA55" s="52">
        <v>28.319265897755901</v>
      </c>
      <c r="BB55" s="82">
        <v>1.0206362009469801E-3</v>
      </c>
      <c r="BC55" s="80">
        <v>2.2029790662342402E-3</v>
      </c>
      <c r="BD55" s="52">
        <v>48.162016832917402</v>
      </c>
      <c r="BE55" s="82">
        <v>1.6432111711710501E-3</v>
      </c>
      <c r="BF55" s="80">
        <v>9.4839902180068696E-4</v>
      </c>
      <c r="BG55" s="52">
        <v>35.4472443890268</v>
      </c>
      <c r="BH55" s="82">
        <v>6.5911312805659399E-4</v>
      </c>
      <c r="BI55" s="52">
        <v>1.16065573561704E-3</v>
      </c>
      <c r="BJ55" s="52">
        <v>44.309055486285096</v>
      </c>
      <c r="BK55" s="52">
        <v>8.1299557294965599E-4</v>
      </c>
      <c r="BL55" s="52">
        <v>1.5424528955558601E-3</v>
      </c>
      <c r="BM55" s="52">
        <v>61.647381546133602</v>
      </c>
      <c r="BN55" s="52">
        <v>1.1029411385712199E-3</v>
      </c>
      <c r="BO55" s="52">
        <v>1.50688148881193E-3</v>
      </c>
      <c r="BP55" s="52">
        <v>61.647381546133602</v>
      </c>
      <c r="BQ55" s="52">
        <v>1.84819060252156E-3</v>
      </c>
      <c r="BR55" s="52">
        <v>1.8998760543775699E-3</v>
      </c>
      <c r="BS55" s="52">
        <v>75.132746259349801</v>
      </c>
      <c r="BT55" s="52">
        <v>2.2525738787183098E-3</v>
      </c>
      <c r="BU55" s="52">
        <v>2.5716186010949198E-3</v>
      </c>
      <c r="BV55" s="52">
        <v>96.324033665834804</v>
      </c>
      <c r="BW55" s="52">
        <v>2.89074029515757E-3</v>
      </c>
      <c r="BX55" s="52">
        <v>1.41167130687106E-3</v>
      </c>
      <c r="BY55" s="52">
        <v>86.691630299253106</v>
      </c>
      <c r="BZ55" s="52">
        <v>1.7519505418468601E-3</v>
      </c>
      <c r="CA55" s="52">
        <v>1.7560952120440701E-3</v>
      </c>
      <c r="CB55" s="52">
        <v>104.02995635910401</v>
      </c>
      <c r="CC55" s="52">
        <v>2.1214593582913198E-3</v>
      </c>
      <c r="CD55" s="52">
        <v>2.42025080322878E-3</v>
      </c>
      <c r="CE55" s="52">
        <v>134.85364713217001</v>
      </c>
      <c r="CF55" s="52">
        <v>2.7814186100820499E-3</v>
      </c>
      <c r="CT55" s="84"/>
      <c r="CU55" s="84"/>
      <c r="DC55" s="83"/>
    </row>
    <row r="56" spans="1:107">
      <c r="H56" s="65"/>
      <c r="N56" s="53"/>
      <c r="O56" s="53"/>
      <c r="P56" s="52"/>
      <c r="Q56" s="52"/>
      <c r="S56" s="52"/>
      <c r="T56" s="65"/>
      <c r="U56" s="52"/>
      <c r="V56" s="52"/>
      <c r="W56" s="52"/>
      <c r="AA56" s="68"/>
      <c r="AF56" s="65"/>
      <c r="AR56" s="65"/>
      <c r="AW56" s="80">
        <v>1.1569463268408099E-3</v>
      </c>
      <c r="AX56" s="52">
        <v>21.995536159600601</v>
      </c>
      <c r="AY56" s="81">
        <v>8.0751401194265396E-4</v>
      </c>
      <c r="AZ56" s="80">
        <v>1.4657766587168901E-3</v>
      </c>
      <c r="BA56" s="52">
        <v>28.869141209476599</v>
      </c>
      <c r="BB56" s="82">
        <v>1.0388067612567601E-3</v>
      </c>
      <c r="BC56" s="80">
        <v>2.23599156012529E-3</v>
      </c>
      <c r="BD56" s="52">
        <v>49.097178927680503</v>
      </c>
      <c r="BE56" s="82">
        <v>1.6709945196431901E-3</v>
      </c>
      <c r="BF56" s="80">
        <v>9.6561847567462904E-4</v>
      </c>
      <c r="BG56" s="52">
        <v>36.135523690772402</v>
      </c>
      <c r="BH56" s="82">
        <v>6.7120988083762797E-4</v>
      </c>
      <c r="BI56" s="52">
        <v>1.18114963366647E-3</v>
      </c>
      <c r="BJ56" s="52">
        <v>45.169404613467201</v>
      </c>
      <c r="BK56" s="52">
        <v>8.2772395899032404E-4</v>
      </c>
      <c r="BL56" s="52">
        <v>1.5680870687855199E-3</v>
      </c>
      <c r="BM56" s="52">
        <v>62.844389027430402</v>
      </c>
      <c r="BN56" s="52">
        <v>1.1224423970744701E-3</v>
      </c>
      <c r="BO56" s="52">
        <v>1.54170660361042E-3</v>
      </c>
      <c r="BP56" s="52">
        <v>62.844389027430303</v>
      </c>
      <c r="BQ56" s="52">
        <v>1.88534435558592E-3</v>
      </c>
      <c r="BR56" s="52">
        <v>1.94444309158599E-3</v>
      </c>
      <c r="BS56" s="52">
        <v>76.591599127180203</v>
      </c>
      <c r="BT56" s="52">
        <v>2.2965713038297902E-3</v>
      </c>
      <c r="BU56" s="52">
        <v>2.6328588712440002E-3</v>
      </c>
      <c r="BV56" s="52">
        <v>98.194357855361005</v>
      </c>
      <c r="BW56" s="52">
        <v>2.9444470248032699E-3</v>
      </c>
      <c r="BX56" s="52">
        <v>1.4443453672386599E-3</v>
      </c>
      <c r="BY56" s="52">
        <v>88.374922069826695</v>
      </c>
      <c r="BZ56" s="52">
        <v>1.7877645563674899E-3</v>
      </c>
      <c r="CA56" s="52">
        <v>1.7975070844312301E-3</v>
      </c>
      <c r="CB56" s="52">
        <v>106.049906483792</v>
      </c>
      <c r="CC56" s="52">
        <v>2.1641488792469598E-3</v>
      </c>
      <c r="CD56" s="52">
        <v>2.47860182368841E-3</v>
      </c>
      <c r="CE56" s="52">
        <v>137.472100997507</v>
      </c>
      <c r="CF56" s="52">
        <v>2.8353337675248599E-3</v>
      </c>
      <c r="CT56" s="84"/>
      <c r="CU56" s="84"/>
      <c r="DC56" s="83"/>
    </row>
    <row r="57" spans="1:107">
      <c r="H57" s="65"/>
      <c r="N57" s="53"/>
      <c r="O57" s="53"/>
      <c r="P57" s="52"/>
      <c r="Q57" s="52"/>
      <c r="S57" s="52"/>
      <c r="T57" s="65"/>
      <c r="U57" s="52"/>
      <c r="V57" s="52"/>
      <c r="W57" s="52"/>
      <c r="AA57" s="68"/>
      <c r="AF57" s="65"/>
      <c r="AR57" s="65"/>
      <c r="AW57" s="80">
        <v>1.17713365679502E-3</v>
      </c>
      <c r="AX57" s="52">
        <v>22.414488778054501</v>
      </c>
      <c r="AY57" s="81">
        <v>8.2187138119177796E-4</v>
      </c>
      <c r="AZ57" s="80">
        <v>1.4901885325658999E-3</v>
      </c>
      <c r="BA57" s="52">
        <v>29.4190165211973</v>
      </c>
      <c r="BB57" s="82">
        <v>1.05692154229931E-3</v>
      </c>
      <c r="BC57" s="80">
        <v>2.2687221844061201E-3</v>
      </c>
      <c r="BD57" s="52">
        <v>50.032341022443603</v>
      </c>
      <c r="BE57" s="82">
        <v>1.69864766225653E-3</v>
      </c>
      <c r="BF57" s="80">
        <v>9.8279327001080303E-4</v>
      </c>
      <c r="BG57" s="52">
        <v>36.823802992517997</v>
      </c>
      <c r="BH57" s="82">
        <v>6.8328188691226996E-4</v>
      </c>
      <c r="BI57" s="52">
        <v>1.2015670876742901E-3</v>
      </c>
      <c r="BJ57" s="52">
        <v>46.029753740649298</v>
      </c>
      <c r="BK57" s="52">
        <v>8.42415676002785E-4</v>
      </c>
      <c r="BL57" s="52">
        <v>1.59356864888331E-3</v>
      </c>
      <c r="BM57" s="52">
        <v>64.041396508727104</v>
      </c>
      <c r="BN57" s="52">
        <v>1.1418794214157499E-3</v>
      </c>
      <c r="BO57" s="52">
        <v>1.5767363338158699E-3</v>
      </c>
      <c r="BP57" s="52">
        <v>64.041396508727004</v>
      </c>
      <c r="BQ57" s="52">
        <v>1.9224588164401899E-3</v>
      </c>
      <c r="BR57" s="52">
        <v>1.9892731637645498E-3</v>
      </c>
      <c r="BS57" s="52">
        <v>78.050451995010505</v>
      </c>
      <c r="BT57" s="52">
        <v>2.3404371906142799E-3</v>
      </c>
      <c r="BU57" s="52">
        <v>2.6944332039251602E-3</v>
      </c>
      <c r="BV57" s="52">
        <v>100.06468204488699</v>
      </c>
      <c r="BW57" s="52">
        <v>2.99782501740506E-3</v>
      </c>
      <c r="BX57" s="52">
        <v>1.47721607121097E-3</v>
      </c>
      <c r="BY57" s="52">
        <v>90.0582138404002</v>
      </c>
      <c r="BZ57" s="52">
        <v>1.8235714419761601E-3</v>
      </c>
      <c r="CA57" s="52">
        <v>1.8391779197894E-3</v>
      </c>
      <c r="CB57" s="52">
        <v>108.06985660847999</v>
      </c>
      <c r="CC57" s="52">
        <v>2.2067744446955901E-3</v>
      </c>
      <c r="CD57" s="52">
        <v>2.5373081317106999E-3</v>
      </c>
      <c r="CE57" s="52">
        <v>140.09055486284399</v>
      </c>
      <c r="CF57" s="52">
        <v>2.8890268314487699E-3</v>
      </c>
      <c r="CT57" s="84"/>
      <c r="CU57" s="84"/>
      <c r="DC57" s="83"/>
    </row>
    <row r="58" spans="1:107">
      <c r="H58" s="65"/>
      <c r="N58" s="53"/>
      <c r="O58" s="53"/>
      <c r="P58" s="52"/>
      <c r="Q58" s="52"/>
      <c r="S58" s="52"/>
      <c r="T58" s="65"/>
      <c r="U58" s="52"/>
      <c r="V58" s="52"/>
      <c r="W58" s="52"/>
      <c r="AF58" s="65"/>
      <c r="AR58" s="65"/>
      <c r="AW58" s="80">
        <v>1.19725397590753E-3</v>
      </c>
      <c r="AX58" s="52">
        <v>22.833441396508299</v>
      </c>
      <c r="AY58" s="81">
        <v>8.3619390214795296E-4</v>
      </c>
      <c r="AZ58" s="80">
        <v>1.5144771277654601E-3</v>
      </c>
      <c r="BA58" s="52">
        <v>29.968891832918001</v>
      </c>
      <c r="BB58" s="82">
        <v>1.07498088546757E-3</v>
      </c>
      <c r="BC58" s="80">
        <v>2.30117634329974E-3</v>
      </c>
      <c r="BD58" s="52">
        <v>50.967503117206697</v>
      </c>
      <c r="BE58" s="82">
        <v>1.7261718136704299E-3</v>
      </c>
      <c r="BF58" s="80">
        <v>9.9992349253989993E-4</v>
      </c>
      <c r="BG58" s="52">
        <v>37.512082294263699</v>
      </c>
      <c r="BH58" s="82">
        <v>6.95329247319223E-4</v>
      </c>
      <c r="BI58" s="52">
        <v>1.22190832808284E-3</v>
      </c>
      <c r="BJ58" s="52">
        <v>46.890102867831303</v>
      </c>
      <c r="BK58" s="52">
        <v>8.57070906112825E-4</v>
      </c>
      <c r="BL58" s="52">
        <v>1.61889887279862E-3</v>
      </c>
      <c r="BM58" s="52">
        <v>65.238403990023798</v>
      </c>
      <c r="BN58" s="52">
        <v>1.16125263334086E-3</v>
      </c>
      <c r="BO58" s="52">
        <v>1.6119699054289399E-3</v>
      </c>
      <c r="BP58" s="52">
        <v>65.238403990023798</v>
      </c>
      <c r="BQ58" s="52">
        <v>1.95952998897354E-3</v>
      </c>
      <c r="BR58" s="52">
        <v>2.0343640702299901E-3</v>
      </c>
      <c r="BS58" s="52">
        <v>79.509304862840906</v>
      </c>
      <c r="BT58" s="52">
        <v>2.3841657103980001E-3</v>
      </c>
      <c r="BU58" s="52">
        <v>2.7563357559675602E-3</v>
      </c>
      <c r="BV58" s="52">
        <v>101.935006234413</v>
      </c>
      <c r="BW58" s="52">
        <v>3.0508666851791601E-3</v>
      </c>
      <c r="BX58" s="52">
        <v>1.51028286061465E-3</v>
      </c>
      <c r="BY58" s="52">
        <v>91.741505610973803</v>
      </c>
      <c r="BZ58" s="52">
        <v>1.8593676527229601E-3</v>
      </c>
      <c r="CA58" s="52">
        <v>1.8811060421066101E-3</v>
      </c>
      <c r="CB58" s="52">
        <v>110.089806733169</v>
      </c>
      <c r="CC58" s="52">
        <v>2.2493307711143602E-3</v>
      </c>
      <c r="CD58" s="52">
        <v>2.5963646407188199E-3</v>
      </c>
      <c r="CE58" s="52">
        <v>142.70900872818001</v>
      </c>
      <c r="CF58" s="52">
        <v>2.9424899310158299E-3</v>
      </c>
      <c r="CT58" s="83"/>
      <c r="CU58" s="83"/>
      <c r="DC58" s="83"/>
    </row>
    <row r="59" spans="1:107">
      <c r="H59" s="65"/>
      <c r="M59" s="52"/>
      <c r="P59" s="52"/>
      <c r="Q59" s="52"/>
      <c r="S59" s="52"/>
      <c r="T59" s="65"/>
      <c r="U59" s="52"/>
      <c r="V59" s="52"/>
      <c r="W59" s="52"/>
      <c r="AF59" s="65"/>
      <c r="AR59" s="65"/>
      <c r="AW59" s="80">
        <v>1.2173074968724999E-3</v>
      </c>
      <c r="AX59" s="52">
        <v>23.252394014962199</v>
      </c>
      <c r="AY59" s="81">
        <v>8.5048174356152598E-4</v>
      </c>
      <c r="AZ59" s="80">
        <v>1.53864324682833E-3</v>
      </c>
      <c r="BA59" s="52">
        <v>30.518767144638801</v>
      </c>
      <c r="BB59" s="82">
        <v>1.0929851290301001E-3</v>
      </c>
      <c r="BC59" s="80">
        <v>2.33335935269743E-3</v>
      </c>
      <c r="BD59" s="52">
        <v>51.902665211969797</v>
      </c>
      <c r="BE59" s="82">
        <v>1.7535681716266099E-3</v>
      </c>
      <c r="BF59" s="80">
        <v>1.01700923325905E-3</v>
      </c>
      <c r="BG59" s="52">
        <v>38.200361596009301</v>
      </c>
      <c r="BH59" s="82">
        <v>7.0735206247921599E-4</v>
      </c>
      <c r="BI59" s="52">
        <v>1.2421735936684599E-3</v>
      </c>
      <c r="BJ59" s="52">
        <v>47.7504519950134</v>
      </c>
      <c r="BK59" s="52">
        <v>8.7168983009383995E-4</v>
      </c>
      <c r="BL59" s="52">
        <v>1.6440789966302601E-3</v>
      </c>
      <c r="BM59" s="52">
        <v>66.435411471320606</v>
      </c>
      <c r="BN59" s="52">
        <v>1.1805624504542E-3</v>
      </c>
      <c r="BO59" s="52">
        <v>1.6474065281954901E-3</v>
      </c>
      <c r="BP59" s="52">
        <v>66.435411471320506</v>
      </c>
      <c r="BQ59" s="52">
        <v>1.9965539378450502E-3</v>
      </c>
      <c r="BR59" s="52">
        <v>2.0797135967548499E-3</v>
      </c>
      <c r="BS59" s="52">
        <v>80.968157730671294</v>
      </c>
      <c r="BT59" s="52">
        <v>2.4277511736110501E-3</v>
      </c>
      <c r="BU59" s="52">
        <v>2.8185607334321101E-3</v>
      </c>
      <c r="BV59" s="52">
        <v>103.80533042394001</v>
      </c>
      <c r="BW59" s="52">
        <v>3.1035647848451798E-3</v>
      </c>
      <c r="BX59" s="52">
        <v>1.54354516049088E-3</v>
      </c>
      <c r="BY59" s="52">
        <v>93.424797381547407</v>
      </c>
      <c r="BZ59" s="52">
        <v>1.8951496895592899E-3</v>
      </c>
      <c r="CA59" s="52">
        <v>1.92328975489042E-3</v>
      </c>
      <c r="CB59" s="52">
        <v>112.10975685785699</v>
      </c>
      <c r="CC59" s="52">
        <v>2.2918126785157998E-3</v>
      </c>
      <c r="CD59" s="52">
        <v>2.6557662815457398E-3</v>
      </c>
      <c r="CE59" s="52">
        <v>145.327462593517</v>
      </c>
      <c r="CF59" s="52">
        <v>2.99571547961791E-3</v>
      </c>
      <c r="CT59" s="83"/>
      <c r="CU59" s="83"/>
      <c r="DC59" s="83"/>
    </row>
    <row r="60" spans="1:107">
      <c r="H60" s="65"/>
      <c r="N60" s="53"/>
      <c r="O60" s="53"/>
      <c r="P60" s="52"/>
      <c r="Q60" s="52"/>
      <c r="S60" s="52"/>
      <c r="T60" s="65"/>
      <c r="U60" s="52"/>
      <c r="V60" s="52"/>
      <c r="W60" s="52"/>
      <c r="AF60" s="65"/>
      <c r="AR60" s="65"/>
      <c r="AW60" s="80">
        <v>1.2372944374820301E-3</v>
      </c>
      <c r="AX60" s="52">
        <v>23.671346633416</v>
      </c>
      <c r="AY60" s="81">
        <v>8.6473507295958504E-4</v>
      </c>
      <c r="AZ60" s="80">
        <v>1.5626877066716499E-3</v>
      </c>
      <c r="BA60" s="52">
        <v>31.068642456359498</v>
      </c>
      <c r="BB60" s="82">
        <v>1.1109346081689801E-3</v>
      </c>
      <c r="BC60" s="80">
        <v>2.3652764370424798E-3</v>
      </c>
      <c r="BD60" s="52">
        <v>52.837827306732798</v>
      </c>
      <c r="BE60" s="82">
        <v>1.78083791726174E-3</v>
      </c>
      <c r="BF60" s="80">
        <v>1.0340505843905901E-3</v>
      </c>
      <c r="BG60" s="52">
        <v>38.888640897754897</v>
      </c>
      <c r="BH60" s="82">
        <v>7.1935043220120495E-4</v>
      </c>
      <c r="BI60" s="52">
        <v>1.26236313129762E-3</v>
      </c>
      <c r="BJ60" s="52">
        <v>48.610801122195397</v>
      </c>
      <c r="BK60" s="52">
        <v>8.8627262737781703E-4</v>
      </c>
      <c r="BL60" s="52">
        <v>1.66911029395544E-3</v>
      </c>
      <c r="BM60" s="52">
        <v>67.6324189526173</v>
      </c>
      <c r="BN60" s="52">
        <v>1.19980928627537E-3</v>
      </c>
      <c r="BO60" s="52">
        <v>1.68304539650226E-3</v>
      </c>
      <c r="BP60" s="52">
        <v>67.632418952617201</v>
      </c>
      <c r="BQ60" s="52">
        <v>2.0335267881461598E-3</v>
      </c>
      <c r="BR60" s="52">
        <v>2.1253195176375102E-3</v>
      </c>
      <c r="BS60" s="52">
        <v>82.427010598501695</v>
      </c>
      <c r="BT60" s="52">
        <v>2.4711880283867101E-3</v>
      </c>
      <c r="BU60" s="52">
        <v>2.88110239613028E-3</v>
      </c>
      <c r="BV60" s="52">
        <v>105.67565461346599</v>
      </c>
      <c r="BW60" s="52">
        <v>3.1559124099486001E-3</v>
      </c>
      <c r="BX60" s="52">
        <v>1.57700237984497E-3</v>
      </c>
      <c r="BY60" s="52">
        <v>95.108089152120996</v>
      </c>
      <c r="BZ60" s="52">
        <v>1.9309141001784701E-3</v>
      </c>
      <c r="CA60" s="52">
        <v>1.9657273429061401E-3</v>
      </c>
      <c r="CB60" s="52">
        <v>114.129706982545</v>
      </c>
      <c r="CC60" s="52">
        <v>2.3342150897983599E-3</v>
      </c>
      <c r="CD60" s="52">
        <v>2.7155080069578199E-3</v>
      </c>
      <c r="CE60" s="52">
        <v>147.94591645885399</v>
      </c>
      <c r="CF60" s="52">
        <v>3.0486961701037801E-3</v>
      </c>
      <c r="CT60" s="83"/>
      <c r="CU60" s="83"/>
      <c r="DC60" s="83"/>
    </row>
    <row r="61" spans="1:107">
      <c r="H61" s="65"/>
      <c r="N61" s="53"/>
      <c r="O61" s="53"/>
      <c r="P61" s="52"/>
      <c r="Q61" s="52"/>
      <c r="S61" s="52"/>
      <c r="T61" s="65"/>
      <c r="U61" s="52"/>
      <c r="V61" s="52"/>
      <c r="W61" s="52"/>
      <c r="AF61" s="65"/>
      <c r="AR61" s="65"/>
      <c r="AS61" s="54"/>
      <c r="AT61" s="54"/>
      <c r="AU61" s="54"/>
      <c r="AW61" s="80">
        <v>1.25721502048263E-3</v>
      </c>
      <c r="AX61" s="52">
        <v>24.090299251869901</v>
      </c>
      <c r="AY61" s="81">
        <v>8.7895405665851505E-4</v>
      </c>
      <c r="AZ61" s="80">
        <v>1.5866113376957101E-3</v>
      </c>
      <c r="BA61" s="52">
        <v>31.618517768080199</v>
      </c>
      <c r="BB61" s="82">
        <v>1.12882965501704E-3</v>
      </c>
      <c r="BC61" s="80">
        <v>2.39693272672145E-3</v>
      </c>
      <c r="BD61" s="52">
        <v>53.772989401495899</v>
      </c>
      <c r="BE61" s="82">
        <v>1.8079822154131E-3</v>
      </c>
      <c r="BF61" s="80">
        <v>1.05104764034037E-3</v>
      </c>
      <c r="BG61" s="52">
        <v>39.576920199500499</v>
      </c>
      <c r="BH61" s="82">
        <v>7.3132445568579302E-4</v>
      </c>
      <c r="BI61" s="52">
        <v>1.2824771956868001E-3</v>
      </c>
      <c r="BJ61" s="52">
        <v>49.471150249377501</v>
      </c>
      <c r="BK61" s="52">
        <v>9.00819476070775E-4</v>
      </c>
      <c r="BL61" s="52">
        <v>1.6939940542042601E-3</v>
      </c>
      <c r="BM61" s="52">
        <v>68.829426433914094</v>
      </c>
      <c r="BN61" s="52">
        <v>1.2189935502906399E-3</v>
      </c>
      <c r="BO61" s="52">
        <v>1.71888569025532E-3</v>
      </c>
      <c r="BP61" s="52">
        <v>68.829426433913994</v>
      </c>
      <c r="BQ61" s="52">
        <v>2.0704447250484998E-3</v>
      </c>
      <c r="BR61" s="52">
        <v>2.1711795977109299E-3</v>
      </c>
      <c r="BS61" s="52">
        <v>83.885863466332097</v>
      </c>
      <c r="BT61" s="52">
        <v>2.5144708591170002E-3</v>
      </c>
      <c r="BU61" s="52">
        <v>2.9439550618566498E-3</v>
      </c>
      <c r="BV61" s="52">
        <v>107.545978802992</v>
      </c>
      <c r="BW61" s="52">
        <v>3.2079029831201498E-3</v>
      </c>
      <c r="BX61" s="52">
        <v>1.61065391238316E-3</v>
      </c>
      <c r="BY61" s="52">
        <v>96.7913809226946</v>
      </c>
      <c r="BZ61" s="52">
        <v>1.9666574788432499E-3</v>
      </c>
      <c r="CA61" s="52">
        <v>2.00841707387194E-3</v>
      </c>
      <c r="CB61" s="52">
        <v>116.149657107233</v>
      </c>
      <c r="CC61" s="52">
        <v>2.37653303005527E-3</v>
      </c>
      <c r="CD61" s="52">
        <v>2.7755847959546002E-3</v>
      </c>
      <c r="CE61" s="52">
        <v>150.564370324191</v>
      </c>
      <c r="CF61" s="52">
        <v>3.10142496990458E-3</v>
      </c>
      <c r="CT61" s="83"/>
      <c r="CU61" s="83"/>
      <c r="DC61" s="83"/>
    </row>
    <row r="62" spans="1:107">
      <c r="H62" s="65"/>
      <c r="N62" s="53"/>
      <c r="O62" s="53"/>
      <c r="P62" s="52"/>
      <c r="Q62" s="52"/>
      <c r="S62" s="52"/>
      <c r="T62" s="65"/>
      <c r="U62" s="52"/>
      <c r="V62" s="52"/>
      <c r="W62" s="52"/>
      <c r="AF62" s="65"/>
      <c r="AR62" s="65"/>
      <c r="AW62" s="80">
        <v>1.27706947343276E-3</v>
      </c>
      <c r="AX62" s="52">
        <v>24.509251870323801</v>
      </c>
      <c r="AY62" s="81">
        <v>8.9313885977502095E-4</v>
      </c>
      <c r="AZ62" s="80">
        <v>1.61041498288179E-3</v>
      </c>
      <c r="BA62" s="52">
        <v>32.1683930798009</v>
      </c>
      <c r="BB62" s="82">
        <v>1.14667059869467E-3</v>
      </c>
      <c r="BC62" s="80">
        <v>2.4283332559285999E-3</v>
      </c>
      <c r="BD62" s="52">
        <v>54.708151496258999</v>
      </c>
      <c r="BE62" s="82">
        <v>1.83500221491728E-3</v>
      </c>
      <c r="BF62" s="80">
        <v>1.0680004976574399E-3</v>
      </c>
      <c r="BG62" s="52">
        <v>40.265199501246201</v>
      </c>
      <c r="BH62" s="82">
        <v>7.4327423153157997E-4</v>
      </c>
      <c r="BI62" s="52">
        <v>1.3025160491632699E-3</v>
      </c>
      <c r="BJ62" s="52">
        <v>50.331499376559599</v>
      </c>
      <c r="BK62" s="52">
        <v>9.1533055296430196E-4</v>
      </c>
      <c r="BL62" s="52">
        <v>1.7187315810822501E-3</v>
      </c>
      <c r="BM62" s="52">
        <v>70.026433915210802</v>
      </c>
      <c r="BN62" s="52">
        <v>1.23811564800552E-3</v>
      </c>
      <c r="BO62" s="52">
        <v>1.7549265757412101E-3</v>
      </c>
      <c r="BP62" s="52">
        <v>70.026433915210703</v>
      </c>
      <c r="BQ62" s="52">
        <v>2.10730399343677E-3</v>
      </c>
      <c r="BR62" s="52">
        <v>2.2172915942893002E-3</v>
      </c>
      <c r="BS62" s="52">
        <v>85.344716334162499</v>
      </c>
      <c r="BT62" s="52">
        <v>2.5575943849634598E-3</v>
      </c>
      <c r="BU62" s="52">
        <v>3.00711311034351E-3</v>
      </c>
      <c r="BV62" s="52">
        <v>109.416302992518</v>
      </c>
      <c r="BW62" s="52">
        <v>3.25953024828853E-3</v>
      </c>
      <c r="BX62" s="52">
        <v>1.64449913723698E-3</v>
      </c>
      <c r="BY62" s="52">
        <v>98.474672693268204</v>
      </c>
      <c r="BZ62" s="52">
        <v>2.0023764662016699E-3</v>
      </c>
      <c r="CA62" s="52">
        <v>2.0513572001116002E-3</v>
      </c>
      <c r="CB62" s="52">
        <v>118.169607231922</v>
      </c>
      <c r="CC62" s="52">
        <v>2.4187616258456298E-3</v>
      </c>
      <c r="CD62" s="52">
        <v>2.83599165784784E-3</v>
      </c>
      <c r="CE62" s="52">
        <v>153.182824189527</v>
      </c>
      <c r="CF62" s="52">
        <v>3.1538951160655399E-3</v>
      </c>
      <c r="CT62" s="83"/>
      <c r="CU62" s="83"/>
      <c r="DC62" s="83"/>
    </row>
    <row r="63" spans="1:107">
      <c r="H63" s="65"/>
      <c r="N63" s="53"/>
      <c r="O63" s="53"/>
      <c r="P63" s="52"/>
      <c r="Q63" s="52"/>
      <c r="S63" s="52"/>
      <c r="T63" s="65"/>
      <c r="U63" s="52"/>
      <c r="V63" s="52"/>
      <c r="W63" s="52"/>
      <c r="AF63" s="65"/>
      <c r="AR63" s="65"/>
      <c r="AW63" s="80">
        <v>1.29685802856204E-3</v>
      </c>
      <c r="AX63" s="52">
        <v>24.928204488777599</v>
      </c>
      <c r="AY63" s="81">
        <v>9.0728964623855001E-4</v>
      </c>
      <c r="AZ63" s="80">
        <v>1.63409949690935E-3</v>
      </c>
      <c r="BA63" s="52">
        <v>32.718268391521597</v>
      </c>
      <c r="BB63" s="82">
        <v>1.16445776534648E-3</v>
      </c>
      <c r="BC63" s="80">
        <v>2.4594829609697602E-3</v>
      </c>
      <c r="BD63" s="52">
        <v>55.6433135910221</v>
      </c>
      <c r="BE63" s="82">
        <v>1.8618990489010199E-3</v>
      </c>
      <c r="BF63" s="80">
        <v>1.08490925499328E-3</v>
      </c>
      <c r="BG63" s="52">
        <v>40.953478802991803</v>
      </c>
      <c r="BH63" s="82">
        <v>7.5519985773927405E-4</v>
      </c>
      <c r="BI63" s="52">
        <v>1.32247996142886E-3</v>
      </c>
      <c r="BJ63" s="52">
        <v>51.191848503741603</v>
      </c>
      <c r="BK63" s="52">
        <v>9.29806033549326E-4</v>
      </c>
      <c r="BL63" s="52">
        <v>1.74332419104047E-3</v>
      </c>
      <c r="BM63" s="52">
        <v>71.223441396507496</v>
      </c>
      <c r="BN63" s="52">
        <v>1.25717598099704E-3</v>
      </c>
      <c r="BO63" s="52">
        <v>1.79116720647175E-3</v>
      </c>
      <c r="BP63" s="52">
        <v>71.223441396507397</v>
      </c>
      <c r="BQ63" s="52">
        <v>2.1441008975305298E-3</v>
      </c>
      <c r="BR63" s="52">
        <v>2.2636532590542499E-3</v>
      </c>
      <c r="BS63" s="52">
        <v>86.8035692019929</v>
      </c>
      <c r="BT63" s="52">
        <v>2.6005534583285099E-3</v>
      </c>
      <c r="BU63" s="52">
        <v>3.0705709869452398E-3</v>
      </c>
      <c r="BV63" s="52">
        <v>111.286627182044</v>
      </c>
      <c r="BW63" s="52">
        <v>3.3107882628613501E-3</v>
      </c>
      <c r="BX63" s="52">
        <v>1.6785374196748701E-3</v>
      </c>
      <c r="BY63" s="52">
        <v>100.15796446384201</v>
      </c>
      <c r="BZ63" s="52">
        <v>2.0380677490912402E-3</v>
      </c>
      <c r="CA63" s="52">
        <v>2.0945459601657401E-3</v>
      </c>
      <c r="CB63" s="52">
        <v>120.18955735661</v>
      </c>
      <c r="CC63" s="52">
        <v>2.4608961044312E-3</v>
      </c>
      <c r="CD63" s="52">
        <v>2.89672363612546E-3</v>
      </c>
      <c r="CE63" s="52">
        <v>155.80127805486401</v>
      </c>
      <c r="CF63" s="52">
        <v>3.2061001101977801E-3</v>
      </c>
      <c r="CT63" s="83"/>
      <c r="CU63" s="83"/>
      <c r="DC63" s="83"/>
    </row>
    <row r="64" spans="1:107">
      <c r="H64" s="65"/>
      <c r="N64" s="53"/>
      <c r="O64" s="53"/>
      <c r="P64" s="52"/>
      <c r="Q64" s="52"/>
      <c r="S64" s="52"/>
      <c r="T64" s="65"/>
      <c r="U64" s="52"/>
      <c r="V64" s="52"/>
      <c r="W64" s="52"/>
      <c r="AF64" s="65"/>
      <c r="AR64" s="65"/>
      <c r="AW64" s="80">
        <v>1.31658092263132E-3</v>
      </c>
      <c r="AX64" s="52">
        <v>25.347157107231499</v>
      </c>
      <c r="AY64" s="81">
        <v>9.2140657880190196E-4</v>
      </c>
      <c r="AZ64" s="80">
        <v>1.65766574529244E-3</v>
      </c>
      <c r="BA64" s="52">
        <v>33.268143703242302</v>
      </c>
      <c r="BB64" s="82">
        <v>1.18219147817704E-3</v>
      </c>
      <c r="BC64" s="80">
        <v>2.4903866789743301E-3</v>
      </c>
      <c r="BD64" s="52">
        <v>56.5784756857852</v>
      </c>
      <c r="BE64" s="82">
        <v>1.8886738350675401E-3</v>
      </c>
      <c r="BF64" s="80">
        <v>1.1017740130617199E-3</v>
      </c>
      <c r="BG64" s="52">
        <v>41.641758104737399</v>
      </c>
      <c r="BH64" s="82">
        <v>7.6710143171623097E-4</v>
      </c>
      <c r="BI64" s="52">
        <v>1.3423692093255501E-3</v>
      </c>
      <c r="BJ64" s="52">
        <v>52.0521976309237</v>
      </c>
      <c r="BK64" s="52">
        <v>9.4424609202891599E-4</v>
      </c>
      <c r="BL64" s="52">
        <v>1.7677732117925499E-3</v>
      </c>
      <c r="BM64" s="52">
        <v>72.420448877804304</v>
      </c>
      <c r="BN64" s="52">
        <v>1.2761749469630899E-3</v>
      </c>
      <c r="BO64" s="52">
        <v>1.82760672401122E-3</v>
      </c>
      <c r="BP64" s="52">
        <v>72.420448877804205</v>
      </c>
      <c r="BQ64" s="52">
        <v>2.1808318004905998E-3</v>
      </c>
      <c r="BR64" s="52">
        <v>2.3102623398811601E-3</v>
      </c>
      <c r="BS64" s="52">
        <v>88.262422069823302</v>
      </c>
      <c r="BT64" s="52">
        <v>2.6433430632903199E-3</v>
      </c>
      <c r="BU64" s="52">
        <v>3.1343232060603299E-3</v>
      </c>
      <c r="BV64" s="52">
        <v>113.15695137157</v>
      </c>
      <c r="BW64" s="52">
        <v>3.36167138988717E-3</v>
      </c>
      <c r="BX64" s="52">
        <v>1.71276811180195E-3</v>
      </c>
      <c r="BY64" s="52">
        <v>101.841256234415</v>
      </c>
      <c r="BZ64" s="52">
        <v>2.0737280603333498E-3</v>
      </c>
      <c r="CA64" s="52">
        <v>2.1379815803602899E-3</v>
      </c>
      <c r="CB64" s="52">
        <v>122.209507481298</v>
      </c>
      <c r="CC64" s="52">
        <v>2.5029317929763698E-3</v>
      </c>
      <c r="CD64" s="52">
        <v>2.95777581210472E-3</v>
      </c>
      <c r="CE64" s="52">
        <v>158.419731920201</v>
      </c>
      <c r="CF64" s="52">
        <v>3.2580337133598799E-3</v>
      </c>
      <c r="CT64" s="83"/>
      <c r="CU64" s="83"/>
      <c r="DC64" s="83"/>
    </row>
    <row r="65" spans="8:114">
      <c r="H65" s="65"/>
      <c r="N65" s="53"/>
      <c r="O65" s="53"/>
      <c r="P65" s="52"/>
      <c r="Q65" s="52"/>
      <c r="S65" s="52"/>
      <c r="T65" s="65"/>
      <c r="U65" s="52"/>
      <c r="V65" s="52"/>
      <c r="W65" s="52"/>
      <c r="AF65" s="65"/>
      <c r="AR65" s="65"/>
      <c r="AW65" s="80">
        <v>1.33623839679409E-3</v>
      </c>
      <c r="AX65" s="52">
        <v>25.7661097256853</v>
      </c>
      <c r="AY65" s="81">
        <v>9.3548981905211797E-4</v>
      </c>
      <c r="AZ65" s="80">
        <v>1.68111460353542E-3</v>
      </c>
      <c r="BA65" s="52">
        <v>33.818019014962999</v>
      </c>
      <c r="BB65" s="82">
        <v>1.19987205748571E-3</v>
      </c>
      <c r="BC65" s="80">
        <v>2.5210491469822602E-3</v>
      </c>
      <c r="BD65" s="52">
        <v>57.513637780548301</v>
      </c>
      <c r="BE65" s="82">
        <v>1.9153276759742699E-3</v>
      </c>
      <c r="BF65" s="80">
        <v>1.1185948745994401E-3</v>
      </c>
      <c r="BG65" s="52">
        <v>42.330037406483001</v>
      </c>
      <c r="BH65" s="82">
        <v>7.7897905028224198E-4</v>
      </c>
      <c r="BI65" s="52">
        <v>1.36218407660282E-3</v>
      </c>
      <c r="BJ65" s="52">
        <v>52.912546758105798</v>
      </c>
      <c r="BK65" s="52">
        <v>9.5865090132969005E-4</v>
      </c>
      <c r="BL65" s="52">
        <v>1.79207998088022E-3</v>
      </c>
      <c r="BM65" s="52">
        <v>73.617456359100998</v>
      </c>
      <c r="BN65" s="52">
        <v>1.29511293977329E-3</v>
      </c>
      <c r="BO65" s="52">
        <v>1.8642442587871301E-3</v>
      </c>
      <c r="BP65" s="52">
        <v>73.617456359100899</v>
      </c>
      <c r="BQ65" s="52">
        <v>2.2174931240144902E-3</v>
      </c>
      <c r="BR65" s="52">
        <v>2.3571165826052399E-3</v>
      </c>
      <c r="BS65" s="52">
        <v>89.721274937653703</v>
      </c>
      <c r="BT65" s="52">
        <v>2.6859583140007E-3</v>
      </c>
      <c r="BU65" s="52">
        <v>3.1983643542989799E-3</v>
      </c>
      <c r="BV65" s="52">
        <v>115.027275561097</v>
      </c>
      <c r="BW65" s="52">
        <v>3.4121742902115302E-3</v>
      </c>
      <c r="BX65" s="52">
        <v>1.74719055324653E-3</v>
      </c>
      <c r="BY65" s="52">
        <v>103.524548004989</v>
      </c>
      <c r="BZ65" s="52">
        <v>2.1093541785149501E-3</v>
      </c>
      <c r="CA65" s="52">
        <v>2.1816622763336699E-3</v>
      </c>
      <c r="CB65" s="52">
        <v>124.22945760598699</v>
      </c>
      <c r="CC65" s="52">
        <v>2.54486411771623E-3</v>
      </c>
      <c r="CD65" s="52">
        <v>3.0191433083799901E-3</v>
      </c>
      <c r="CE65" s="52">
        <v>161.038185785537</v>
      </c>
      <c r="CF65" s="52">
        <v>3.3096899408803899E-3</v>
      </c>
      <c r="CT65" s="83"/>
      <c r="CU65" s="83"/>
      <c r="DC65" s="83"/>
    </row>
    <row r="66" spans="8:114">
      <c r="H66" s="65"/>
      <c r="N66" s="53"/>
      <c r="O66" s="53"/>
      <c r="P66" s="52"/>
      <c r="Q66" s="52"/>
      <c r="S66" s="52"/>
      <c r="T66" s="65"/>
      <c r="U66" s="52"/>
      <c r="V66" s="52"/>
      <c r="W66" s="52"/>
      <c r="AF66" s="65"/>
      <c r="AR66" s="65"/>
      <c r="AW66" s="80">
        <v>1.35583069645977E-3</v>
      </c>
      <c r="AX66" s="52">
        <v>26.185062344139201</v>
      </c>
      <c r="AY66" s="81">
        <v>9.49539527422907E-4</v>
      </c>
      <c r="AZ66" s="80">
        <v>1.7044469563086101E-3</v>
      </c>
      <c r="BA66" s="52">
        <v>34.367894326683697</v>
      </c>
      <c r="BB66" s="82">
        <v>1.2174998207015899E-3</v>
      </c>
      <c r="BC66" s="80">
        <v>2.5514750013771602E-3</v>
      </c>
      <c r="BD66" s="52">
        <v>58.448799875311401</v>
      </c>
      <c r="BE66" s="82">
        <v>1.9418616593058901E-3</v>
      </c>
      <c r="BF66" s="80">
        <v>1.1353719443262899E-3</v>
      </c>
      <c r="BG66" s="52">
        <v>43.018316708228703</v>
      </c>
      <c r="BH66" s="82">
        <v>7.9083280967337901E-4</v>
      </c>
      <c r="BI66" s="52">
        <v>1.3819248536880099E-3</v>
      </c>
      <c r="BJ66" s="52">
        <v>53.772895885287802</v>
      </c>
      <c r="BK66" s="52">
        <v>9.7302063311558698E-4</v>
      </c>
      <c r="BL66" s="52">
        <v>1.81624584428591E-3</v>
      </c>
      <c r="BM66" s="52">
        <v>74.814463840397707</v>
      </c>
      <c r="BN66" s="52">
        <v>1.31399034951722E-3</v>
      </c>
      <c r="BO66" s="52">
        <v>1.90107893088388E-3</v>
      </c>
      <c r="BP66" s="52">
        <v>74.814463840397707</v>
      </c>
      <c r="BQ66" s="52">
        <v>2.2540813479188702E-3</v>
      </c>
      <c r="BR66" s="52">
        <v>2.4042137327290802E-3</v>
      </c>
      <c r="BS66" s="52">
        <v>91.180127805484005</v>
      </c>
      <c r="BT66" s="52">
        <v>2.7283944530513398E-3</v>
      </c>
      <c r="BU66" s="52">
        <v>3.2626890934056301E-3</v>
      </c>
      <c r="BV66" s="52">
        <v>116.897599750623</v>
      </c>
      <c r="BW66" s="52">
        <v>3.4622919146433499E-3</v>
      </c>
      <c r="BX66" s="52">
        <v>1.78180407183495E-3</v>
      </c>
      <c r="BY66" s="52">
        <v>105.207839775563</v>
      </c>
      <c r="BZ66" s="52">
        <v>2.1449429277619501E-3</v>
      </c>
      <c r="CA66" s="52">
        <v>2.2255862545222898E-3</v>
      </c>
      <c r="CB66" s="52">
        <v>126.249407730675</v>
      </c>
      <c r="CC66" s="52">
        <v>2.58668860309273E-3</v>
      </c>
      <c r="CD66" s="52">
        <v>3.08082129206956E-3</v>
      </c>
      <c r="CE66" s="52">
        <v>163.65663965087401</v>
      </c>
      <c r="CF66" s="52">
        <v>3.3610630571299402E-3</v>
      </c>
      <c r="CT66" s="83"/>
      <c r="CU66" s="83"/>
      <c r="DC66" s="83"/>
    </row>
    <row r="67" spans="8:114">
      <c r="H67" s="65"/>
      <c r="N67" s="53"/>
      <c r="O67" s="53"/>
      <c r="P67" s="52"/>
      <c r="Q67" s="52"/>
      <c r="S67" s="52"/>
      <c r="T67" s="65"/>
      <c r="U67" s="52"/>
      <c r="V67" s="52"/>
      <c r="W67" s="52"/>
      <c r="AF67" s="65"/>
      <c r="AR67" s="65"/>
      <c r="AW67" s="80">
        <v>1.37535807115712E-3</v>
      </c>
      <c r="AX67" s="52">
        <v>26.604014962592998</v>
      </c>
      <c r="AY67" s="81">
        <v>9.63555863204147E-4</v>
      </c>
      <c r="AZ67" s="80">
        <v>1.72766369664366E-3</v>
      </c>
      <c r="BA67" s="52">
        <v>34.917769638404401</v>
      </c>
      <c r="BB67" s="82">
        <v>1.23507508241805E-3</v>
      </c>
      <c r="BC67" s="80">
        <v>2.5816687776351399E-3</v>
      </c>
      <c r="BD67" s="52">
        <v>59.383961970074402</v>
      </c>
      <c r="BE67" s="82">
        <v>1.96827685814007E-3</v>
      </c>
      <c r="BF67" s="80">
        <v>1.15210532890631E-3</v>
      </c>
      <c r="BG67" s="52">
        <v>43.706596009974298</v>
      </c>
      <c r="BH67" s="82">
        <v>8.02662805547084E-4</v>
      </c>
      <c r="BI67" s="52">
        <v>1.4015918374582299E-3</v>
      </c>
      <c r="BJ67" s="52">
        <v>54.633245012469899</v>
      </c>
      <c r="BK67" s="52">
        <v>9.8735545779970297E-4</v>
      </c>
      <c r="BL67" s="52">
        <v>1.8402721550935901E-3</v>
      </c>
      <c r="BM67" s="52">
        <v>76.011471321694501</v>
      </c>
      <c r="BN67" s="52">
        <v>1.33280756255323E-3</v>
      </c>
      <c r="BO67" s="52">
        <v>1.9381098508198899E-3</v>
      </c>
      <c r="BP67" s="52">
        <v>76.011471321694401</v>
      </c>
      <c r="BQ67" s="52">
        <v>2.2905930097107102E-3</v>
      </c>
      <c r="BR67" s="52">
        <v>2.45155153707231E-3</v>
      </c>
      <c r="BS67" s="52">
        <v>92.638980673314407</v>
      </c>
      <c r="BT67" s="52">
        <v>2.7706468498108401E-3</v>
      </c>
      <c r="BU67" s="52">
        <v>3.3272921629425899E-3</v>
      </c>
      <c r="BV67" s="52">
        <v>118.767923940149</v>
      </c>
      <c r="BW67" s="52">
        <v>3.5120194961370901E-3</v>
      </c>
      <c r="BX67" s="52">
        <v>1.8166079842534899E-3</v>
      </c>
      <c r="BY67" s="52">
        <v>106.89113154613599</v>
      </c>
      <c r="BZ67" s="52">
        <v>2.1804911775006501E-3</v>
      </c>
      <c r="CA67" s="52">
        <v>2.2697517136053098E-3</v>
      </c>
      <c r="CB67" s="52">
        <v>128.26935785536301</v>
      </c>
      <c r="CC67" s="52">
        <v>2.6284008708622698E-3</v>
      </c>
      <c r="CD67" s="52">
        <v>3.1428049778676401E-3</v>
      </c>
      <c r="CE67" s="52">
        <v>166.275093516211</v>
      </c>
      <c r="CF67" s="52">
        <v>3.4121475702550701E-3</v>
      </c>
      <c r="CT67" s="83"/>
      <c r="CU67" s="83"/>
      <c r="DC67" s="83"/>
    </row>
    <row r="68" spans="8:114">
      <c r="H68" s="65"/>
      <c r="N68" s="53"/>
      <c r="O68" s="53"/>
      <c r="P68" s="52"/>
      <c r="Q68" s="52"/>
      <c r="S68" s="52"/>
      <c r="T68" s="65"/>
      <c r="U68" s="52"/>
      <c r="V68" s="52"/>
      <c r="W68" s="52"/>
      <c r="AF68" s="65"/>
      <c r="AR68" s="65"/>
      <c r="AW68" s="80">
        <v>1.3948207743999801E-3</v>
      </c>
      <c r="AX68" s="52">
        <v>27.022967581046899</v>
      </c>
      <c r="AY68" s="81">
        <v>9.7753898455403099E-4</v>
      </c>
      <c r="AZ68" s="80">
        <v>1.75076572514853E-3</v>
      </c>
      <c r="BA68" s="52">
        <v>35.467644950125099</v>
      </c>
      <c r="BB68" s="82">
        <v>1.2525981544257701E-3</v>
      </c>
      <c r="BC68" s="80">
        <v>2.6116349103622702E-3</v>
      </c>
      <c r="BD68" s="52">
        <v>60.319124064837503</v>
      </c>
      <c r="BE68" s="82">
        <v>1.9945743312082399E-3</v>
      </c>
      <c r="BF68" s="80">
        <v>1.16879513690866E-3</v>
      </c>
      <c r="BG68" s="52">
        <v>44.3948753117199</v>
      </c>
      <c r="BH68" s="82">
        <v>8.1446913298629305E-4</v>
      </c>
      <c r="BI68" s="52">
        <v>1.42118533101436E-3</v>
      </c>
      <c r="BJ68" s="52">
        <v>55.493594139651897</v>
      </c>
      <c r="BK68" s="52">
        <v>1.00165554455584E-3</v>
      </c>
      <c r="BL68" s="52">
        <v>1.8641602721966601E-3</v>
      </c>
      <c r="BM68" s="52">
        <v>77.208478802991195</v>
      </c>
      <c r="BN68" s="52">
        <v>1.3515649615551599E-3</v>
      </c>
      <c r="BO68" s="52">
        <v>1.9753361203082602E-3</v>
      </c>
      <c r="BP68" s="52">
        <v>77.208478802991095</v>
      </c>
      <c r="BQ68" s="52">
        <v>2.32702470414795E-3</v>
      </c>
      <c r="BR68" s="52">
        <v>2.4991277453631101E-3</v>
      </c>
      <c r="BS68" s="52">
        <v>94.097833541144794</v>
      </c>
      <c r="BT68" s="52">
        <v>2.8127109987315501E-3</v>
      </c>
      <c r="BU68" s="52">
        <v>3.3921683827449899E-3</v>
      </c>
      <c r="BV68" s="52">
        <v>120.63824812967501</v>
      </c>
      <c r="BW68" s="52">
        <v>3.5613525420080902E-3</v>
      </c>
      <c r="BX68" s="52">
        <v>1.8516015966984099E-3</v>
      </c>
      <c r="BY68" s="52">
        <v>108.57442331671</v>
      </c>
      <c r="BZ68" s="52">
        <v>2.21599584221092E-3</v>
      </c>
      <c r="CA68" s="52">
        <v>2.3141568459082002E-3</v>
      </c>
      <c r="CB68" s="52">
        <v>130.289307980052</v>
      </c>
      <c r="CC68" s="52">
        <v>2.66999663917356E-3</v>
      </c>
      <c r="CD68" s="52">
        <v>3.20508963090572E-3</v>
      </c>
      <c r="CE68" s="52">
        <v>168.89354738154699</v>
      </c>
      <c r="CF68" s="52">
        <v>3.46293822688004E-3</v>
      </c>
      <c r="CT68" s="83"/>
      <c r="CU68" s="83"/>
      <c r="DC68" s="83"/>
    </row>
    <row r="69" spans="8:114">
      <c r="H69" s="65"/>
      <c r="N69" s="53"/>
      <c r="O69" s="53"/>
      <c r="P69" s="52"/>
      <c r="Q69" s="52"/>
      <c r="S69" s="52"/>
      <c r="T69" s="65"/>
      <c r="U69" s="52"/>
      <c r="V69" s="52"/>
      <c r="W69" s="52"/>
      <c r="AF69" s="65"/>
      <c r="AR69" s="65"/>
      <c r="AW69" s="80">
        <v>1.4142190635530801E-3</v>
      </c>
      <c r="AX69" s="52">
        <v>27.4419201995008</v>
      </c>
      <c r="AY69" s="81">
        <v>9.9148904850829495E-4</v>
      </c>
      <c r="AZ69" s="80">
        <v>1.77375394924283E-3</v>
      </c>
      <c r="BA69" s="52">
        <v>36.017520261845803</v>
      </c>
      <c r="BB69" s="82">
        <v>1.27006934574632E-3</v>
      </c>
      <c r="BC69" s="80">
        <v>2.6413777335936102E-3</v>
      </c>
      <c r="BD69" s="52">
        <v>61.254286159600603</v>
      </c>
      <c r="BE69" s="82">
        <v>2.0207551231504299E-3</v>
      </c>
      <c r="BF69" s="80">
        <v>1.18544147876956E-3</v>
      </c>
      <c r="BG69" s="52">
        <v>45.083154613465503</v>
      </c>
      <c r="BH69" s="82">
        <v>8.2625188650536799E-4</v>
      </c>
      <c r="BI69" s="52">
        <v>1.4407056434578801E-3</v>
      </c>
      <c r="BJ69" s="52">
        <v>56.353943266834001</v>
      </c>
      <c r="BK69" s="52">
        <v>1.01592106133146E-3</v>
      </c>
      <c r="BL69" s="52">
        <v>1.88791155905385E-3</v>
      </c>
      <c r="BM69" s="52">
        <v>78.405486284287903</v>
      </c>
      <c r="BN69" s="52">
        <v>1.3702629255596501E-3</v>
      </c>
      <c r="BO69" s="52">
        <v>2.0127568330005302E-3</v>
      </c>
      <c r="BP69" s="52">
        <v>78.405486284287903</v>
      </c>
      <c r="BQ69" s="52">
        <v>2.36337308278789E-3</v>
      </c>
      <c r="BR69" s="52">
        <v>2.5469401117740602E-3</v>
      </c>
      <c r="BS69" s="52">
        <v>95.556686408975196</v>
      </c>
      <c r="BT69" s="52">
        <v>2.8545825176340598E-3</v>
      </c>
      <c r="BU69" s="52">
        <v>3.4573126551541702E-3</v>
      </c>
      <c r="BV69" s="52">
        <v>122.50857231920099</v>
      </c>
      <c r="BW69" s="52">
        <v>3.6102868261879899E-3</v>
      </c>
      <c r="BX69" s="52">
        <v>1.88678420551322E-3</v>
      </c>
      <c r="BY69" s="52">
        <v>110.257715087283</v>
      </c>
      <c r="BZ69" s="52">
        <v>2.25145388116859E-3</v>
      </c>
      <c r="CA69" s="52">
        <v>2.3587998387662799E-3</v>
      </c>
      <c r="CB69" s="52">
        <v>132.30925810474</v>
      </c>
      <c r="CC69" s="52">
        <v>2.7114717216203598E-3</v>
      </c>
      <c r="CD69" s="52">
        <v>3.2676705694294102E-3</v>
      </c>
      <c r="CE69" s="52">
        <v>171.51200124688401</v>
      </c>
      <c r="CF69" s="52">
        <v>3.5134300067875702E-3</v>
      </c>
      <c r="CT69" s="83"/>
      <c r="CU69" s="83"/>
      <c r="DC69" s="83"/>
    </row>
    <row r="70" spans="8:114">
      <c r="H70" s="65"/>
      <c r="N70" s="53"/>
      <c r="O70" s="53"/>
      <c r="P70" s="52"/>
      <c r="Q70" s="52"/>
      <c r="S70" s="52"/>
      <c r="T70" s="65"/>
      <c r="U70" s="52"/>
      <c r="V70" s="52"/>
      <c r="W70" s="52"/>
      <c r="AF70" s="65"/>
      <c r="AR70" s="65"/>
      <c r="AW70" s="80">
        <v>1.4335531997002101E-3</v>
      </c>
      <c r="AX70" s="52">
        <v>27.860872817954601</v>
      </c>
      <c r="AY70" s="81">
        <v>1.0054062109925101E-3</v>
      </c>
      <c r="AZ70" s="80">
        <v>1.79662928241318E-3</v>
      </c>
      <c r="BA70" s="52">
        <v>36.5673955735665</v>
      </c>
      <c r="BB70" s="82">
        <v>1.2874889626648899E-3</v>
      </c>
      <c r="BC70" s="80">
        <v>2.6709014813280302E-3</v>
      </c>
      <c r="BD70" s="52">
        <v>62.189448254363697</v>
      </c>
      <c r="BE70" s="82">
        <v>2.0468202647631701E-3</v>
      </c>
      <c r="BF70" s="80">
        <v>1.20204446675333E-3</v>
      </c>
      <c r="BG70" s="52">
        <v>45.771433915211098</v>
      </c>
      <c r="BH70" s="82">
        <v>8.3801116005282402E-4</v>
      </c>
      <c r="BI70" s="52">
        <v>1.46015308966913E-3</v>
      </c>
      <c r="BJ70" s="52">
        <v>57.214292394016098</v>
      </c>
      <c r="BK70" s="52">
        <v>1.03015217485866E-3</v>
      </c>
      <c r="BL70" s="52">
        <v>1.91152738249216E-3</v>
      </c>
      <c r="BM70" s="52">
        <v>79.602493765584697</v>
      </c>
      <c r="BN70" s="52">
        <v>1.38890183001217E-3</v>
      </c>
      <c r="BO70" s="52">
        <v>2.0503710752147802E-3</v>
      </c>
      <c r="BP70" s="52">
        <v>79.602493765584597</v>
      </c>
      <c r="BQ70" s="52">
        <v>2.3996348535278399E-3</v>
      </c>
      <c r="BR70" s="52">
        <v>2.5949863964013901E-3</v>
      </c>
      <c r="BS70" s="52">
        <v>97.015539276805598</v>
      </c>
      <c r="BT70" s="52">
        <v>2.8962571459656399E-3</v>
      </c>
      <c r="BU70" s="52">
        <v>3.52271996703736E-3</v>
      </c>
      <c r="BV70" s="52">
        <v>124.378896508727</v>
      </c>
      <c r="BW70" s="52">
        <v>3.6588183815296099E-3</v>
      </c>
      <c r="BX70" s="52">
        <v>1.92215509781436E-3</v>
      </c>
      <c r="BY70" s="52">
        <v>111.941006857857</v>
      </c>
      <c r="BZ70" s="52">
        <v>2.2868622981800199E-3</v>
      </c>
      <c r="CA70" s="52">
        <v>2.4036788758477101E-3</v>
      </c>
      <c r="CB70" s="52">
        <v>134.32920822942799</v>
      </c>
      <c r="CC70" s="52">
        <v>2.7528220262669299E-3</v>
      </c>
      <c r="CD70" s="52">
        <v>3.3305431672953001E-3</v>
      </c>
      <c r="CE70" s="52">
        <v>174.130455112221</v>
      </c>
      <c r="CF70" s="52">
        <v>3.5636181175847E-3</v>
      </c>
      <c r="CT70" s="83"/>
      <c r="CU70" s="83"/>
      <c r="DC70" s="83"/>
    </row>
    <row r="71" spans="8:114">
      <c r="H71" s="65"/>
      <c r="N71" s="53"/>
      <c r="O71" s="53"/>
      <c r="P71" s="52"/>
      <c r="Q71" s="52"/>
      <c r="S71" s="52"/>
      <c r="T71" s="65"/>
      <c r="U71" s="52"/>
      <c r="V71" s="52"/>
      <c r="W71" s="52"/>
      <c r="AF71" s="65"/>
      <c r="AR71" s="65"/>
      <c r="AW71" s="80">
        <v>1.4528234475124299E-3</v>
      </c>
      <c r="AX71" s="52">
        <v>28.279825436408501</v>
      </c>
      <c r="AY71" s="81">
        <v>1.0192906268311601E-3</v>
      </c>
      <c r="AZ71" s="80">
        <v>1.8193926434886701E-3</v>
      </c>
      <c r="BA71" s="52">
        <v>37.117270885287198</v>
      </c>
      <c r="BB71" s="82">
        <v>1.3048573087622701E-3</v>
      </c>
      <c r="BC71" s="80">
        <v>2.7002102882760898E-3</v>
      </c>
      <c r="BD71" s="52">
        <v>63.124610349126797</v>
      </c>
      <c r="BE71" s="82">
        <v>2.0727707732443902E-3</v>
      </c>
      <c r="BF71" s="80">
        <v>1.2186042149146801E-3</v>
      </c>
      <c r="BG71" s="52">
        <v>46.4597132169568</v>
      </c>
      <c r="BH71" s="82">
        <v>8.4974704701670897E-4</v>
      </c>
      <c r="BI71" s="52">
        <v>1.47952799008846E-3</v>
      </c>
      <c r="BJ71" s="52">
        <v>58.074641521198103</v>
      </c>
      <c r="BK71" s="52">
        <v>1.0443490506664801E-3</v>
      </c>
      <c r="BL71" s="52">
        <v>1.93500911155653E-3</v>
      </c>
      <c r="BM71" s="52">
        <v>80.799501246881405</v>
      </c>
      <c r="BN71" s="52">
        <v>1.4074820468115701E-3</v>
      </c>
      <c r="BO71" s="52">
        <v>2.0881779266467399E-3</v>
      </c>
      <c r="BP71" s="52">
        <v>80.799501246881306</v>
      </c>
      <c r="BQ71" s="52">
        <v>2.43580678013347E-3</v>
      </c>
      <c r="BR71" s="52">
        <v>2.6432643666897599E-3</v>
      </c>
      <c r="BS71" s="52">
        <v>98.474392144635999</v>
      </c>
      <c r="BT71" s="52">
        <v>2.9377307430393899E-3</v>
      </c>
      <c r="BU71" s="52">
        <v>3.58838539160332E-3</v>
      </c>
      <c r="BV71" s="52">
        <v>126.24922069825401</v>
      </c>
      <c r="BW71" s="52">
        <v>3.70694349217458E-3</v>
      </c>
      <c r="BX71" s="52">
        <v>1.9577135521039999E-3</v>
      </c>
      <c r="BY71" s="52">
        <v>113.62429862843</v>
      </c>
      <c r="BZ71" s="52">
        <v>2.3222181413063E-3</v>
      </c>
      <c r="CA71" s="52">
        <v>2.4487921384376801E-3</v>
      </c>
      <c r="CB71" s="52">
        <v>136.34915835411701</v>
      </c>
      <c r="CC71" s="52">
        <v>2.7940435546526502E-3</v>
      </c>
      <c r="CD71" s="52">
        <v>3.3937028562944799E-3</v>
      </c>
      <c r="CE71" s="52">
        <v>176.74890897755699</v>
      </c>
      <c r="CF71" s="52">
        <v>3.6134979893653299E-3</v>
      </c>
      <c r="CT71" s="83"/>
      <c r="CU71" s="83"/>
      <c r="DC71" s="83"/>
    </row>
    <row r="72" spans="8:114">
      <c r="H72" s="65"/>
      <c r="N72" s="53"/>
      <c r="O72" s="53"/>
      <c r="P72" s="52"/>
      <c r="Q72" s="52"/>
      <c r="S72" s="52"/>
      <c r="T72" s="65"/>
      <c r="U72" s="52"/>
      <c r="V72" s="52"/>
      <c r="W72" s="52"/>
      <c r="AF72" s="65"/>
      <c r="AR72" s="65"/>
      <c r="AW72" s="80">
        <v>1.47203007511808E-3</v>
      </c>
      <c r="AX72" s="52">
        <v>28.698778054862299</v>
      </c>
      <c r="AY72" s="81">
        <v>1.03314244975829E-3</v>
      </c>
      <c r="AZ72" s="80">
        <v>1.84204495593686E-3</v>
      </c>
      <c r="BA72" s="52">
        <v>37.667146197007902</v>
      </c>
      <c r="BB72" s="82">
        <v>1.3221746849468401E-3</v>
      </c>
      <c r="BC72" s="80">
        <v>2.7293081907967202E-3</v>
      </c>
      <c r="BD72" s="52">
        <v>64.059772443889898</v>
      </c>
      <c r="BE72" s="82">
        <v>2.09860765243048E-3</v>
      </c>
      <c r="BF72" s="80">
        <v>1.2351208390609901E-3</v>
      </c>
      <c r="BG72" s="52">
        <v>47.147992518702402</v>
      </c>
      <c r="BH72" s="82">
        <v>8.6145964022955803E-4</v>
      </c>
      <c r="BI72" s="52">
        <v>1.4988306704991599E-3</v>
      </c>
      <c r="BJ72" s="52">
        <v>58.9349906483802</v>
      </c>
      <c r="BK72" s="52">
        <v>1.0585118530919799E-3</v>
      </c>
      <c r="BL72" s="52">
        <v>1.9583581164066099E-3</v>
      </c>
      <c r="BM72" s="52">
        <v>81.996508728178199</v>
      </c>
      <c r="BN72" s="52">
        <v>1.42600394435513E-3</v>
      </c>
      <c r="BO72" s="52">
        <v>2.12617646106536E-3</v>
      </c>
      <c r="BP72" s="52">
        <v>81.9965087281781</v>
      </c>
      <c r="BQ72" s="52">
        <v>2.4718856817594302E-3</v>
      </c>
      <c r="BR72" s="52">
        <v>2.69177179880308E-3</v>
      </c>
      <c r="BS72" s="52">
        <v>99.933245012466401</v>
      </c>
      <c r="BT72" s="52">
        <v>2.97899928625456E-3</v>
      </c>
      <c r="BU72" s="52">
        <v>3.6543040900203399E-3</v>
      </c>
      <c r="BV72" s="52">
        <v>128.11954488777999</v>
      </c>
      <c r="BW72" s="52">
        <v>3.7546586859876002E-3</v>
      </c>
      <c r="BX72" s="52">
        <v>1.99345883887152E-3</v>
      </c>
      <c r="BY72" s="52">
        <v>115.307590399004</v>
      </c>
      <c r="BZ72" s="52">
        <v>2.35751850258054E-3</v>
      </c>
      <c r="CA72" s="52">
        <v>2.4941378066829401E-3</v>
      </c>
      <c r="CB72" s="52">
        <v>138.369108478805</v>
      </c>
      <c r="CC72" s="52">
        <v>2.83513240077252E-3</v>
      </c>
      <c r="CD72" s="52">
        <v>3.45714512830615E-3</v>
      </c>
      <c r="CE72" s="52">
        <v>179.36736284289401</v>
      </c>
      <c r="CF72" s="52">
        <v>3.6630652693713101E-3</v>
      </c>
      <c r="CT72" s="83"/>
      <c r="CU72" s="83"/>
      <c r="DC72" s="83"/>
    </row>
    <row r="73" spans="8:114">
      <c r="H73" s="65"/>
      <c r="N73" s="53"/>
      <c r="O73" s="53"/>
      <c r="P73" s="52"/>
      <c r="Q73" s="52"/>
      <c r="S73" s="52"/>
      <c r="T73" s="65"/>
      <c r="U73" s="52"/>
      <c r="V73" s="52"/>
      <c r="W73" s="52"/>
      <c r="AF73" s="65"/>
      <c r="AR73" s="65"/>
      <c r="AW73" s="80">
        <v>1.4911733539739801E-3</v>
      </c>
      <c r="AX73" s="52">
        <v>29.117730673316199</v>
      </c>
      <c r="AY73" s="81">
        <v>1.0469618324283701E-3</v>
      </c>
      <c r="AZ73" s="80">
        <v>1.8645871471798801E-3</v>
      </c>
      <c r="BA73" s="52">
        <v>38.2170215087286</v>
      </c>
      <c r="BB73" s="82">
        <v>1.33944138948561E-3</v>
      </c>
      <c r="BC73" s="80">
        <v>2.7581991280028399E-3</v>
      </c>
      <c r="BD73" s="52">
        <v>64.994934538652998</v>
      </c>
      <c r="BE73" s="82">
        <v>2.1243318930298199E-3</v>
      </c>
      <c r="BF73" s="80">
        <v>1.2515944567145E-3</v>
      </c>
      <c r="BG73" s="52">
        <v>47.836271820447998</v>
      </c>
      <c r="BH73" s="82">
        <v>8.7314903197196396E-4</v>
      </c>
      <c r="BI73" s="52">
        <v>1.5180614618130999E-3</v>
      </c>
      <c r="BJ73" s="52">
        <v>59.795339775562198</v>
      </c>
      <c r="BK73" s="52">
        <v>1.07264074529213E-3</v>
      </c>
      <c r="BL73" s="52">
        <v>1.9815757672595399E-3</v>
      </c>
      <c r="BM73" s="52">
        <v>83.193516209474893</v>
      </c>
      <c r="BN73" s="52">
        <v>1.4444678875823399E-3</v>
      </c>
      <c r="BO73" s="52">
        <v>2.1643657469921701E-3</v>
      </c>
      <c r="BP73" s="52">
        <v>83.193516209474794</v>
      </c>
      <c r="BQ73" s="52">
        <v>2.5078684324607698E-3</v>
      </c>
      <c r="BR73" s="52">
        <v>2.7405064789418599E-3</v>
      </c>
      <c r="BS73" s="52">
        <v>101.392097880297</v>
      </c>
      <c r="BT73" s="52">
        <v>3.0200588692991001E-3</v>
      </c>
      <c r="BU73" s="52">
        <v>3.7204713128449998E-3</v>
      </c>
      <c r="BV73" s="52">
        <v>129.989869077306</v>
      </c>
      <c r="BW73" s="52">
        <v>3.80196072706629E-3</v>
      </c>
      <c r="BX73" s="52">
        <v>2.0293902211823301E-3</v>
      </c>
      <c r="BY73" s="52">
        <v>116.990882169578</v>
      </c>
      <c r="BZ73" s="52">
        <v>2.39276051771553E-3</v>
      </c>
      <c r="CA73" s="52">
        <v>2.5397140607976102E-3</v>
      </c>
      <c r="CB73" s="52">
        <v>140.389058603493</v>
      </c>
      <c r="CC73" s="52">
        <v>2.8760847500367802E-3</v>
      </c>
      <c r="CD73" s="52">
        <v>3.5208655372889999E-3</v>
      </c>
      <c r="CE73" s="52">
        <v>181.985816708231</v>
      </c>
      <c r="CF73" s="52">
        <v>3.7123158166657202E-3</v>
      </c>
      <c r="CT73" s="83"/>
      <c r="CU73" s="83"/>
      <c r="DC73" s="83"/>
    </row>
    <row r="74" spans="8:114">
      <c r="H74" s="65"/>
      <c r="N74" s="53"/>
      <c r="O74" s="53"/>
      <c r="P74" s="52"/>
      <c r="Q74" s="52"/>
      <c r="S74" s="52"/>
      <c r="T74" s="65"/>
      <c r="U74" s="52"/>
      <c r="V74" s="52"/>
      <c r="W74" s="52"/>
      <c r="AF74" s="65"/>
      <c r="AR74" s="65"/>
      <c r="AW74" s="80">
        <v>1.51025355873745E-3</v>
      </c>
      <c r="AX74" s="52">
        <v>29.53668329177</v>
      </c>
      <c r="AY74" s="81">
        <v>1.0607489264258499E-3</v>
      </c>
      <c r="AZ74" s="80">
        <v>1.88702014793118E-3</v>
      </c>
      <c r="BA74" s="52">
        <v>38.766896820449297</v>
      </c>
      <c r="BB74" s="82">
        <v>1.3566577180352799E-3</v>
      </c>
      <c r="BC74" s="80">
        <v>2.78688694301535E-3</v>
      </c>
      <c r="BD74" s="52">
        <v>65.930096633415999</v>
      </c>
      <c r="BE74" s="82">
        <v>2.1499444728511198E-3</v>
      </c>
      <c r="BF74" s="80">
        <v>1.26802518707489E-3</v>
      </c>
      <c r="BG74" s="52">
        <v>48.5245511221936</v>
      </c>
      <c r="BH74" s="82">
        <v>8.8481531397697805E-4</v>
      </c>
      <c r="BI74" s="52">
        <v>1.53722069985827E-3</v>
      </c>
      <c r="BJ74" s="52">
        <v>60.655688902744302</v>
      </c>
      <c r="BK74" s="52">
        <v>1.0867358892546601E-3</v>
      </c>
      <c r="BL74" s="52">
        <v>2.0046634333785399E-3</v>
      </c>
      <c r="BM74" s="52">
        <v>84.390523690771602</v>
      </c>
      <c r="BN74" s="52">
        <v>1.4628742380176901E-3</v>
      </c>
      <c r="BO74" s="52">
        <v>2.20274484836492E-3</v>
      </c>
      <c r="BP74" s="52">
        <v>84.390523690771602</v>
      </c>
      <c r="BQ74" s="52">
        <v>2.5437519606955998E-3</v>
      </c>
      <c r="BR74" s="52">
        <v>2.7894662046086798E-3</v>
      </c>
      <c r="BS74" s="52">
        <v>102.850950748127</v>
      </c>
      <c r="BT74" s="52">
        <v>3.0609057003385199E-3</v>
      </c>
      <c r="BU74" s="52">
        <v>3.7868824012705399E-3</v>
      </c>
      <c r="BV74" s="52">
        <v>131.860193266832</v>
      </c>
      <c r="BW74" s="52">
        <v>3.8488466083371402E-3</v>
      </c>
      <c r="BX74" s="52">
        <v>2.0655069552551601E-3</v>
      </c>
      <c r="BY74" s="52">
        <v>118.67417394015099</v>
      </c>
      <c r="BZ74" s="52">
        <v>2.4279413658041E-3</v>
      </c>
      <c r="CA74" s="52">
        <v>2.58551908223112E-3</v>
      </c>
      <c r="CB74" s="52">
        <v>142.40900872818099</v>
      </c>
      <c r="CC74" s="52">
        <v>2.9168968782121401E-3</v>
      </c>
      <c r="CD74" s="52">
        <v>3.5848597011139999E-3</v>
      </c>
      <c r="CE74" s="52">
        <v>184.60427057356699</v>
      </c>
      <c r="CF74" s="52">
        <v>3.7612456968202498E-3</v>
      </c>
      <c r="CT74" s="83"/>
      <c r="CU74" s="83"/>
      <c r="DC74" s="83"/>
    </row>
    <row r="75" spans="8:114">
      <c r="H75" s="65"/>
      <c r="N75" s="53"/>
      <c r="O75" s="53"/>
      <c r="P75" s="52"/>
      <c r="Q75" s="52"/>
      <c r="S75" s="52"/>
      <c r="T75" s="65"/>
      <c r="U75" s="52"/>
      <c r="V75" s="52"/>
      <c r="W75" s="52"/>
      <c r="AF75" s="65"/>
      <c r="AR75" s="65"/>
      <c r="AW75" s="80">
        <v>1.5292709671395699E-3</v>
      </c>
      <c r="AX75" s="52">
        <v>29.955635910223901</v>
      </c>
      <c r="AY75" s="81">
        <v>1.0745038822748999E-3</v>
      </c>
      <c r="AZ75" s="80">
        <v>1.9093448915526699E-3</v>
      </c>
      <c r="BA75" s="52">
        <v>39.316772132170001</v>
      </c>
      <c r="BB75" s="82">
        <v>1.3738239636725299E-3</v>
      </c>
      <c r="BC75" s="80">
        <v>2.8153753843462698E-3</v>
      </c>
      <c r="BD75" s="52">
        <v>66.8652587281791</v>
      </c>
      <c r="BE75" s="82">
        <v>2.17544635702484E-3</v>
      </c>
      <c r="BF75" s="80">
        <v>1.28441315098234E-3</v>
      </c>
      <c r="BG75" s="52">
        <v>49.212830423939302</v>
      </c>
      <c r="BH75" s="82">
        <v>8.9645857743506996E-4</v>
      </c>
      <c r="BI75" s="52">
        <v>1.5563087251690001E-3</v>
      </c>
      <c r="BJ75" s="52">
        <v>61.516038029926399</v>
      </c>
      <c r="BK75" s="52">
        <v>1.1007974458092E-3</v>
      </c>
      <c r="BL75" s="52">
        <v>2.0276224821071001E-3</v>
      </c>
      <c r="BM75" s="52">
        <v>85.587531172068395</v>
      </c>
      <c r="BN75" s="52">
        <v>1.48122335381393E-3</v>
      </c>
      <c r="BO75" s="52">
        <v>2.2413128251855901E-3</v>
      </c>
      <c r="BP75" s="52">
        <v>85.587531172068296</v>
      </c>
      <c r="BQ75" s="52">
        <v>2.57953324882031E-3</v>
      </c>
      <c r="BR75" s="52">
        <v>2.8386487858222298E-3</v>
      </c>
      <c r="BS75" s="52">
        <v>104.309803615958</v>
      </c>
      <c r="BT75" s="52">
        <v>3.1015361001913802E-3</v>
      </c>
      <c r="BU75" s="52">
        <v>3.8535327882017099E-3</v>
      </c>
      <c r="BV75" s="52">
        <v>133.730517456358</v>
      </c>
      <c r="BW75" s="52">
        <v>3.8953135442411102E-3</v>
      </c>
      <c r="BX75" s="52">
        <v>2.1018082910276999E-3</v>
      </c>
      <c r="BY75" s="52">
        <v>120.35746571072499</v>
      </c>
      <c r="BZ75" s="52">
        <v>2.4630582690128898E-3</v>
      </c>
      <c r="CA75" s="52">
        <v>2.6315510547984498E-3</v>
      </c>
      <c r="CB75" s="52">
        <v>144.42895885287001</v>
      </c>
      <c r="CC75" s="52">
        <v>2.9575651503448998E-3</v>
      </c>
      <c r="CD75" s="52">
        <v>3.6491233032442099E-3</v>
      </c>
      <c r="CE75" s="52">
        <v>187.22272443890401</v>
      </c>
      <c r="CF75" s="52">
        <v>3.8098511766237499E-3</v>
      </c>
      <c r="CT75" s="83"/>
      <c r="CU75" s="83"/>
      <c r="DC75" s="62"/>
      <c r="DD75" s="62"/>
      <c r="DE75" s="62"/>
      <c r="DF75" s="62"/>
      <c r="DG75" s="62"/>
      <c r="DH75" s="62"/>
      <c r="DI75" s="62"/>
      <c r="DJ75" s="62"/>
    </row>
    <row r="76" spans="8:114">
      <c r="H76" s="65"/>
      <c r="N76" s="53"/>
      <c r="O76" s="53"/>
      <c r="P76" s="52"/>
      <c r="Q76" s="52"/>
      <c r="S76" s="52"/>
      <c r="T76" s="65"/>
      <c r="U76" s="52"/>
      <c r="V76" s="52"/>
      <c r="W76" s="52"/>
      <c r="AF76" s="65"/>
      <c r="AR76" s="65"/>
      <c r="AW76" s="80">
        <v>1.5482258598598501E-3</v>
      </c>
      <c r="AX76" s="52">
        <v>30.374588528677801</v>
      </c>
      <c r="AY76" s="81">
        <v>1.08822684944982E-3</v>
      </c>
      <c r="AZ76" s="80">
        <v>1.93156231343207E-3</v>
      </c>
      <c r="BA76" s="52">
        <v>39.866647443890699</v>
      </c>
      <c r="BB76" s="82">
        <v>1.39094041692361E-3</v>
      </c>
      <c r="BC76" s="80">
        <v>2.84366810739558E-3</v>
      </c>
      <c r="BD76" s="52">
        <v>67.800420822942201</v>
      </c>
      <c r="BE76" s="82">
        <v>2.2008384982232501E-3</v>
      </c>
      <c r="BF76" s="80">
        <v>1.30075847088048E-3</v>
      </c>
      <c r="BG76" s="52">
        <v>49.901109725684897</v>
      </c>
      <c r="BH76" s="82">
        <v>9.0807891299825598E-4</v>
      </c>
      <c r="BI76" s="52">
        <v>1.5753258827784699E-3</v>
      </c>
      <c r="BJ76" s="52">
        <v>62.376387157108397</v>
      </c>
      <c r="BK76" s="52">
        <v>1.11482557463859E-3</v>
      </c>
      <c r="BL76" s="52">
        <v>2.0504542779473502E-3</v>
      </c>
      <c r="BM76" s="52">
        <v>86.784538653365104</v>
      </c>
      <c r="BN76" s="52">
        <v>1.49951558979281E-3</v>
      </c>
      <c r="BO76" s="52">
        <v>2.2800687341529E-3</v>
      </c>
      <c r="BP76" s="52">
        <v>86.784538653365004</v>
      </c>
      <c r="BQ76" s="52">
        <v>2.61520933257685E-3</v>
      </c>
      <c r="BR76" s="52">
        <v>2.8880520462809698E-3</v>
      </c>
      <c r="BS76" s="52">
        <v>105.76865648378801</v>
      </c>
      <c r="BT76" s="52">
        <v>3.1419465004937901E-3</v>
      </c>
      <c r="BU76" s="52">
        <v>3.9204179991633404E-3</v>
      </c>
      <c r="BV76" s="52">
        <v>135.600841645884</v>
      </c>
      <c r="BW76" s="52">
        <v>3.9413589635144903E-3</v>
      </c>
      <c r="BX76" s="52">
        <v>2.13829347270979E-3</v>
      </c>
      <c r="BY76" s="52">
        <v>122.040757481298</v>
      </c>
      <c r="BZ76" s="52">
        <v>2.4981084922663099E-3</v>
      </c>
      <c r="CA76" s="52">
        <v>2.67780816577289E-3</v>
      </c>
      <c r="CB76" s="52">
        <v>146.44890897755801</v>
      </c>
      <c r="CC76" s="52">
        <v>2.9980860196663099E-3</v>
      </c>
      <c r="CD76" s="52">
        <v>3.7136520942681402E-3</v>
      </c>
      <c r="CE76" s="52">
        <v>189.841178304241</v>
      </c>
      <c r="CF76" s="52">
        <v>3.8581287188211798E-3</v>
      </c>
      <c r="CT76" s="83"/>
      <c r="CU76" s="83"/>
      <c r="DC76" s="83"/>
    </row>
    <row r="77" spans="8:114">
      <c r="N77" s="53"/>
      <c r="O77" s="53"/>
      <c r="P77" s="52"/>
      <c r="Q77" s="52"/>
      <c r="S77" s="52"/>
      <c r="T77" s="65"/>
      <c r="U77" s="52"/>
      <c r="V77" s="52"/>
      <c r="W77" s="52"/>
      <c r="AR77" s="65"/>
      <c r="AW77" s="80">
        <v>1.5671185204018099E-3</v>
      </c>
      <c r="AX77" s="52">
        <v>30.793541147131599</v>
      </c>
      <c r="AY77" s="81">
        <v>1.1019179763843399E-3</v>
      </c>
      <c r="AZ77" s="80">
        <v>1.9536733503811902E-3</v>
      </c>
      <c r="BA77" s="52">
        <v>40.416522755611403</v>
      </c>
      <c r="BB77" s="82">
        <v>1.4080073657944899E-3</v>
      </c>
      <c r="BC77" s="80">
        <v>2.87176867604368E-3</v>
      </c>
      <c r="BD77" s="52">
        <v>68.735582917705301</v>
      </c>
      <c r="BE77" s="82">
        <v>2.2261218368730298E-3</v>
      </c>
      <c r="BF77" s="80">
        <v>1.31706127077933E-3</v>
      </c>
      <c r="BG77" s="52">
        <v>50.589389027430499</v>
      </c>
      <c r="BH77" s="82">
        <v>9.1967641078338704E-4</v>
      </c>
      <c r="BI77" s="52">
        <v>1.5942725220139001E-3</v>
      </c>
      <c r="BJ77" s="52">
        <v>63.236736284290501</v>
      </c>
      <c r="BK77" s="52">
        <v>1.12882043429016E-3</v>
      </c>
      <c r="BL77" s="52">
        <v>2.07316018168314E-3</v>
      </c>
      <c r="BM77" s="52">
        <v>87.981546134661897</v>
      </c>
      <c r="BN77" s="52">
        <v>1.51775129748693E-3</v>
      </c>
      <c r="BO77" s="52">
        <v>2.3190116292792799E-3</v>
      </c>
      <c r="BP77" s="52">
        <v>87.981546134661798</v>
      </c>
      <c r="BQ77" s="52">
        <v>2.6507773005722299E-3</v>
      </c>
      <c r="BR77" s="52">
        <v>2.9376738244777899E-3</v>
      </c>
      <c r="BS77" s="52">
        <v>107.227509351618</v>
      </c>
      <c r="BT77" s="52">
        <v>3.1821334418556699E-3</v>
      </c>
      <c r="BU77" s="52">
        <v>3.9875336530519803E-3</v>
      </c>
      <c r="BV77" s="52">
        <v>137.471165835411</v>
      </c>
      <c r="BW77" s="52">
        <v>3.9869805020752601E-3</v>
      </c>
      <c r="BX77" s="52">
        <v>2.1749617393257898E-3</v>
      </c>
      <c r="BY77" s="52">
        <v>123.724049251872</v>
      </c>
      <c r="BZ77" s="52">
        <v>2.5330893429260201E-3</v>
      </c>
      <c r="CA77" s="52">
        <v>2.7242886069423701E-3</v>
      </c>
      <c r="CB77" s="52">
        <v>148.468859102246</v>
      </c>
      <c r="CC77" s="52">
        <v>3.03845602648315E-3</v>
      </c>
      <c r="CD77" s="52">
        <v>3.7784418932903701E-3</v>
      </c>
      <c r="CE77" s="52">
        <v>192.45963216957699</v>
      </c>
      <c r="CF77" s="52">
        <v>3.90607497688424E-3</v>
      </c>
      <c r="CT77" s="83"/>
      <c r="CU77" s="83"/>
      <c r="DC77" s="83"/>
    </row>
    <row r="78" spans="8:114">
      <c r="N78" s="53"/>
      <c r="O78" s="53"/>
      <c r="Q78" s="52"/>
      <c r="S78" s="52"/>
      <c r="T78" s="65"/>
      <c r="U78" s="52"/>
      <c r="V78" s="52"/>
      <c r="W78" s="52"/>
      <c r="AR78" s="65"/>
      <c r="AW78" s="80">
        <v>1.58594923496998E-3</v>
      </c>
      <c r="AX78" s="52">
        <v>31.212493765585499</v>
      </c>
      <c r="AY78" s="81">
        <v>1.1155774104817601E-3</v>
      </c>
      <c r="AZ78" s="80">
        <v>1.9756789400541398E-3</v>
      </c>
      <c r="BA78" s="52">
        <v>40.966398067332101</v>
      </c>
      <c r="BB78" s="82">
        <v>1.42502509579933E-3</v>
      </c>
      <c r="BC78" s="80">
        <v>2.89968056432565E-3</v>
      </c>
      <c r="BD78" s="52">
        <v>69.670745012468402</v>
      </c>
      <c r="BE78" s="82">
        <v>2.2512973013639301E-3</v>
      </c>
      <c r="BF78" s="80">
        <v>1.3333216762190501E-3</v>
      </c>
      <c r="BG78" s="52">
        <v>51.277668329176102</v>
      </c>
      <c r="BH78" s="82">
        <v>9.3125116037752996E-4</v>
      </c>
      <c r="BI78" s="52">
        <v>1.6131489962934E-3</v>
      </c>
      <c r="BJ78" s="52">
        <v>64.097085411472605</v>
      </c>
      <c r="BK78" s="52">
        <v>1.1427821821849099E-3</v>
      </c>
      <c r="BL78" s="52">
        <v>2.0957415495463298E-3</v>
      </c>
      <c r="BM78" s="52">
        <v>89.178553615958606</v>
      </c>
      <c r="BN78" s="52">
        <v>1.5359308251802299E-3</v>
      </c>
      <c r="BO78" s="52">
        <v>2.3581405624931999E-3</v>
      </c>
      <c r="BP78" s="52">
        <v>89.178553615958506</v>
      </c>
      <c r="BQ78" s="52">
        <v>2.6862342937530202E-3</v>
      </c>
      <c r="BR78" s="52">
        <v>2.9875119747657902E-3</v>
      </c>
      <c r="BS78" s="52">
        <v>108.68636221944899</v>
      </c>
      <c r="BT78" s="52">
        <v>3.2220935720083401E-3</v>
      </c>
      <c r="BU78" s="52">
        <v>4.0548754627359497E-3</v>
      </c>
      <c r="BV78" s="52">
        <v>139.341490024937</v>
      </c>
      <c r="BW78" s="52">
        <v>4.0321759960147002E-3</v>
      </c>
      <c r="BX78" s="52">
        <v>2.21181232524476E-3</v>
      </c>
      <c r="BY78" s="52">
        <v>125.407341022446</v>
      </c>
      <c r="BZ78" s="52">
        <v>2.56799817046188E-3</v>
      </c>
      <c r="CA78" s="52">
        <v>2.7709905756301599E-3</v>
      </c>
      <c r="CB78" s="52">
        <v>150.48880922693499</v>
      </c>
      <c r="CC78" s="52">
        <v>3.07867179705549E-3</v>
      </c>
      <c r="CD78" s="52">
        <v>3.8434885891857101E-3</v>
      </c>
      <c r="CE78" s="52">
        <v>195.07808603491401</v>
      </c>
      <c r="CF78" s="52">
        <v>3.953686789822E-3</v>
      </c>
      <c r="CT78" s="84"/>
      <c r="CU78" s="84"/>
      <c r="DC78" s="83"/>
    </row>
    <row r="79" spans="8:114">
      <c r="N79" s="53"/>
      <c r="O79" s="53"/>
      <c r="Q79" s="52"/>
      <c r="S79" s="52"/>
      <c r="T79" s="65"/>
      <c r="U79" s="52"/>
      <c r="V79" s="52"/>
      <c r="W79" s="52"/>
      <c r="AR79" s="65"/>
      <c r="AW79" s="80">
        <v>1.6047182923478399E-3</v>
      </c>
      <c r="AX79" s="52">
        <v>31.6314463840393</v>
      </c>
      <c r="AY79" s="81">
        <v>1.1292052981240401E-3</v>
      </c>
      <c r="AZ79" s="80">
        <v>1.9975800203862401E-3</v>
      </c>
      <c r="BA79" s="52">
        <v>41.516273379052798</v>
      </c>
      <c r="BB79" s="82">
        <v>1.4419938899897101E-3</v>
      </c>
      <c r="BC79" s="80">
        <v>2.9274071581740701E-3</v>
      </c>
      <c r="BD79" s="52">
        <v>70.605907107231502</v>
      </c>
      <c r="BE79" s="82">
        <v>2.2763658082542498E-3</v>
      </c>
      <c r="BF79" s="80">
        <v>1.34953981423331E-3</v>
      </c>
      <c r="BG79" s="52">
        <v>51.965947630921796</v>
      </c>
      <c r="BH79" s="82">
        <v>9.4280325084153903E-4</v>
      </c>
      <c r="BI79" s="52">
        <v>1.63195566292668E-3</v>
      </c>
      <c r="BJ79" s="52">
        <v>64.957434538654596</v>
      </c>
      <c r="BK79" s="52">
        <v>1.15671097463024E-3</v>
      </c>
      <c r="BL79" s="52">
        <v>2.1181997324258499E-3</v>
      </c>
      <c r="BM79" s="52">
        <v>90.3755610972553</v>
      </c>
      <c r="BN79" s="52">
        <v>1.5540545179480599E-3</v>
      </c>
      <c r="BO79" s="52">
        <v>2.3974545842260298E-3</v>
      </c>
      <c r="BP79" s="52">
        <v>90.375561097255201</v>
      </c>
      <c r="BQ79" s="52">
        <v>2.72157750487179E-3</v>
      </c>
      <c r="BR79" s="52">
        <v>3.0375643683773798E-3</v>
      </c>
      <c r="BS79" s="52">
        <v>110.145215087279</v>
      </c>
      <c r="BT79" s="52">
        <v>3.26182364394835E-3</v>
      </c>
      <c r="BU79" s="52">
        <v>4.1224392355123703E-3</v>
      </c>
      <c r="BV79" s="52">
        <v>141.211814214463</v>
      </c>
      <c r="BW79" s="52">
        <v>4.0769434747021599E-3</v>
      </c>
      <c r="BX79" s="52">
        <v>2.2488444606996402E-3</v>
      </c>
      <c r="BY79" s="52">
        <v>127.090632793019</v>
      </c>
      <c r="BZ79" s="52">
        <v>2.6028323661177301E-3</v>
      </c>
      <c r="CA79" s="52">
        <v>2.81791227567907E-3</v>
      </c>
      <c r="CB79" s="52">
        <v>152.50875935162301</v>
      </c>
      <c r="CC79" s="52">
        <v>3.1187300424587098E-3</v>
      </c>
      <c r="CD79" s="52">
        <v>3.9087881417216204E-3</v>
      </c>
      <c r="CE79" s="52">
        <v>197.696539900251</v>
      </c>
      <c r="CF79" s="52">
        <v>4.00096117703459E-3</v>
      </c>
      <c r="CT79" s="84"/>
      <c r="CU79" s="84"/>
      <c r="DC79" s="83"/>
    </row>
    <row r="80" spans="8:114">
      <c r="N80" s="53"/>
      <c r="O80" s="53"/>
      <c r="Q80" s="52"/>
      <c r="S80" s="52"/>
      <c r="T80" s="65"/>
      <c r="U80" s="52"/>
      <c r="V80" s="52"/>
      <c r="W80" s="52"/>
      <c r="AR80" s="65"/>
      <c r="AW80" s="80">
        <v>1.62342598377715E-3</v>
      </c>
      <c r="AX80" s="52">
        <v>32.050399002493201</v>
      </c>
      <c r="AY80" s="81">
        <v>1.1428017846811199E-3</v>
      </c>
      <c r="AZ80" s="80">
        <v>2.0193775290528902E-3</v>
      </c>
      <c r="BA80" s="52">
        <v>42.066148690773502</v>
      </c>
      <c r="BB80" s="82">
        <v>1.45891402898222E-3</v>
      </c>
      <c r="BC80" s="80">
        <v>2.95495175721665E-3</v>
      </c>
      <c r="BD80" s="52">
        <v>71.541069201994603</v>
      </c>
      <c r="BE80" s="82">
        <v>2.3013282624701498E-3</v>
      </c>
      <c r="BF80" s="80">
        <v>1.3657158133132099E-3</v>
      </c>
      <c r="BG80" s="52">
        <v>52.654226932667399</v>
      </c>
      <c r="BH80" s="82">
        <v>9.5433277071459599E-4</v>
      </c>
      <c r="BI80" s="52">
        <v>1.65069288291689E-3</v>
      </c>
      <c r="BJ80" s="52">
        <v>65.8177836658367</v>
      </c>
      <c r="BK80" s="52">
        <v>1.17060696682845E-3</v>
      </c>
      <c r="BL80" s="52">
        <v>2.1405360751184902E-3</v>
      </c>
      <c r="BM80" s="52">
        <v>91.572568578552094</v>
      </c>
      <c r="BN80" s="52">
        <v>1.5721227176957E-3</v>
      </c>
      <c r="BO80" s="52">
        <v>2.4369527439843698E-3</v>
      </c>
      <c r="BP80" s="52">
        <v>91.572568578551994</v>
      </c>
      <c r="BQ80" s="52">
        <v>2.7568041779484501E-3</v>
      </c>
      <c r="BR80" s="52">
        <v>3.0878288943963399E-3</v>
      </c>
      <c r="BS80" s="52">
        <v>111.604067955109</v>
      </c>
      <c r="BT80" s="52">
        <v>3.3013205140756201E-3</v>
      </c>
      <c r="BU80" s="52">
        <v>4.19022087342809E-3</v>
      </c>
      <c r="BV80" s="52">
        <v>143.08213840398901</v>
      </c>
      <c r="BW80" s="52">
        <v>4.1212811540071101E-3</v>
      </c>
      <c r="BX80" s="52">
        <v>2.2860573722950301E-3</v>
      </c>
      <c r="BY80" s="52">
        <v>128.773924563593</v>
      </c>
      <c r="BZ80" s="52">
        <v>2.6375893625705002E-3</v>
      </c>
      <c r="CA80" s="52">
        <v>2.8650519184017001E-3</v>
      </c>
      <c r="CB80" s="52">
        <v>154.52870947631101</v>
      </c>
      <c r="CC80" s="52">
        <v>3.1586275574366899E-3</v>
      </c>
      <c r="CD80" s="52">
        <v>3.9743365825544901E-3</v>
      </c>
      <c r="CE80" s="52">
        <v>200.31499376558699</v>
      </c>
      <c r="CF80" s="52">
        <v>4.0478953332168102E-3</v>
      </c>
      <c r="CT80" s="84"/>
      <c r="CU80" s="84"/>
      <c r="DC80" s="83"/>
    </row>
    <row r="81" spans="14:107">
      <c r="N81" s="53"/>
      <c r="O81" s="53"/>
      <c r="Q81" s="52"/>
      <c r="S81" s="52"/>
      <c r="T81" s="65"/>
      <c r="U81" s="52"/>
      <c r="V81" s="52"/>
      <c r="W81" s="52"/>
      <c r="AR81" s="65"/>
      <c r="AW81" s="80">
        <v>1.64207260283863E-3</v>
      </c>
      <c r="AX81" s="52">
        <v>32.469351620947101</v>
      </c>
      <c r="AY81" s="81">
        <v>1.1563670145207899E-3</v>
      </c>
      <c r="AZ81" s="80">
        <v>2.04107240294892E-3</v>
      </c>
      <c r="BA81" s="52">
        <v>42.6160240024942</v>
      </c>
      <c r="BB81" s="82">
        <v>1.47578579098688E-3</v>
      </c>
      <c r="BC81" s="80">
        <v>2.9823175766185801E-3</v>
      </c>
      <c r="BD81" s="52">
        <v>72.476231296757604</v>
      </c>
      <c r="BE81" s="82">
        <v>2.3261855575024801E-3</v>
      </c>
      <c r="BF81" s="80">
        <v>1.3818498033707899E-3</v>
      </c>
      <c r="BG81" s="52">
        <v>53.342506234413001</v>
      </c>
      <c r="BH81" s="82">
        <v>9.6583980801723203E-4</v>
      </c>
      <c r="BI81" s="52">
        <v>1.6693610207663501E-3</v>
      </c>
      <c r="BJ81" s="52">
        <v>66.678132793018705</v>
      </c>
      <c r="BK81" s="52">
        <v>1.1844703128888201E-3</v>
      </c>
      <c r="BL81" s="52">
        <v>2.16275191562121E-3</v>
      </c>
      <c r="BM81" s="52">
        <v>92.769576059848802</v>
      </c>
      <c r="BN81" s="52">
        <v>1.59013576319778E-3</v>
      </c>
      <c r="BO81" s="52">
        <v>2.4766340909076799E-3</v>
      </c>
      <c r="BP81" s="52">
        <v>92.769576059848703</v>
      </c>
      <c r="BQ81" s="52">
        <v>2.7919116077258698E-3</v>
      </c>
      <c r="BR81" s="52">
        <v>3.1383034606851799E-3</v>
      </c>
      <c r="BS81" s="52">
        <v>113.06292082294</v>
      </c>
      <c r="BT81" s="52">
        <v>3.34058114033078E-3</v>
      </c>
      <c r="BU81" s="52">
        <v>4.2582163734711702E-3</v>
      </c>
      <c r="BV81" s="52">
        <v>144.95246259351501</v>
      </c>
      <c r="BW81" s="52">
        <v>4.1651874296408002E-3</v>
      </c>
      <c r="BX81" s="52">
        <v>2.3234502835035101E-3</v>
      </c>
      <c r="BY81" s="52">
        <v>130.45721633416599</v>
      </c>
      <c r="BZ81" s="52">
        <v>2.6722666335832002E-3</v>
      </c>
      <c r="CA81" s="52">
        <v>2.9124077234955301E-3</v>
      </c>
      <c r="CB81" s="52">
        <v>156.548659601</v>
      </c>
      <c r="CC81" s="52">
        <v>3.1983612192419499E-3</v>
      </c>
      <c r="CD81" s="52">
        <v>4.0401300161041096E-3</v>
      </c>
      <c r="CE81" s="52">
        <v>202.93344763092401</v>
      </c>
      <c r="CF81" s="52">
        <v>4.0944866233126797E-3</v>
      </c>
      <c r="CT81" s="84"/>
      <c r="CU81" s="84"/>
      <c r="DC81" s="83"/>
    </row>
    <row r="82" spans="14:107">
      <c r="N82" s="53"/>
      <c r="O82" s="53"/>
      <c r="Q82" s="52"/>
      <c r="S82" s="52"/>
      <c r="T82" s="65"/>
      <c r="U82" s="52"/>
      <c r="V82" s="52"/>
      <c r="W82" s="52"/>
      <c r="AR82" s="65"/>
      <c r="AW82" s="80">
        <v>1.6606584453336499E-3</v>
      </c>
      <c r="AX82" s="52">
        <v>32.888304239400902</v>
      </c>
      <c r="AY82" s="81">
        <v>1.16990113101748E-3</v>
      </c>
      <c r="AZ82" s="80">
        <v>2.06266557768779E-3</v>
      </c>
      <c r="BA82" s="52">
        <v>43.165899314214897</v>
      </c>
      <c r="BB82" s="82">
        <v>1.49260945183423E-3</v>
      </c>
      <c r="BC82" s="80">
        <v>3.0095077489578599E-3</v>
      </c>
      <c r="BD82" s="52">
        <v>73.411393391520704</v>
      </c>
      <c r="BE82" s="82">
        <v>2.3509385755975799E-3</v>
      </c>
      <c r="BF82" s="80">
        <v>1.3979419157036899E-3</v>
      </c>
      <c r="BG82" s="52">
        <v>54.030785536158596</v>
      </c>
      <c r="BH82" s="82">
        <v>9.7732445025698307E-4</v>
      </c>
      <c r="BI82" s="52">
        <v>1.6879604442839201E-3</v>
      </c>
      <c r="BJ82" s="52">
        <v>67.538481920200795</v>
      </c>
      <c r="BK82" s="52">
        <v>1.1983011658366399E-3</v>
      </c>
      <c r="BL82" s="52">
        <v>2.1848485844635601E-3</v>
      </c>
      <c r="BM82" s="52">
        <v>93.966583541145496</v>
      </c>
      <c r="BN82" s="52">
        <v>1.6080939901361199E-3</v>
      </c>
      <c r="BO82" s="52">
        <v>2.51649767431141E-3</v>
      </c>
      <c r="BP82" s="52">
        <v>93.966583541145397</v>
      </c>
      <c r="BQ82" s="52">
        <v>2.8268971391199899E-3</v>
      </c>
      <c r="BR82" s="52">
        <v>3.1889859947676199E-3</v>
      </c>
      <c r="BS82" s="52">
        <v>114.52177369077</v>
      </c>
      <c r="BT82" s="52">
        <v>3.3796025803305499E-3</v>
      </c>
      <c r="BU82" s="52">
        <v>4.3264218276401799E-3</v>
      </c>
      <c r="BV82" s="52">
        <v>146.82278678304101</v>
      </c>
      <c r="BW82" s="52">
        <v>4.2086608706225302E-3</v>
      </c>
      <c r="BX82" s="52">
        <v>2.3610224151510602E-3</v>
      </c>
      <c r="BY82" s="52">
        <v>132.14050810474001</v>
      </c>
      <c r="BZ82" s="52">
        <v>2.7068616936525799E-3</v>
      </c>
      <c r="CA82" s="52">
        <v>2.9599779199252002E-3</v>
      </c>
      <c r="CB82" s="52">
        <v>158.56860972568799</v>
      </c>
      <c r="CC82" s="52">
        <v>3.2379279864695998E-3</v>
      </c>
      <c r="CD82" s="52">
        <v>4.1061646203122302E-3</v>
      </c>
      <c r="CE82" s="52">
        <v>205.551901496261</v>
      </c>
      <c r="CF82" s="52">
        <v>4.1407325775285799E-3</v>
      </c>
      <c r="CT82" s="84"/>
      <c r="CU82" s="84"/>
      <c r="DC82" s="83"/>
    </row>
    <row r="83" spans="14:107">
      <c r="N83" s="53"/>
      <c r="O83" s="53"/>
      <c r="Q83" s="52"/>
      <c r="S83" s="52"/>
      <c r="T83" s="65"/>
      <c r="U83" s="52"/>
      <c r="V83" s="52"/>
      <c r="W83" s="52"/>
      <c r="AR83" s="65"/>
      <c r="AW83" s="80">
        <v>1.6791838091672301E-3</v>
      </c>
      <c r="AX83" s="52">
        <v>33.307256857854803</v>
      </c>
      <c r="AY83" s="81">
        <v>1.18340427656094E-3</v>
      </c>
      <c r="AZ83" s="80">
        <v>2.0841579871207399E-3</v>
      </c>
      <c r="BA83" s="52">
        <v>43.715774625935602</v>
      </c>
      <c r="BB83" s="82">
        <v>1.50938528500257E-3</v>
      </c>
      <c r="BC83" s="80">
        <v>3.0365253261254001E-3</v>
      </c>
      <c r="BD83" s="52">
        <v>74.346555486283805</v>
      </c>
      <c r="BE83" s="82">
        <v>2.3755881879459701E-3</v>
      </c>
      <c r="BF83" s="80">
        <v>1.41399228295874E-3</v>
      </c>
      <c r="BG83" s="52">
        <v>54.719064837904298</v>
      </c>
      <c r="BH83" s="82">
        <v>9.8878678443056994E-4</v>
      </c>
      <c r="BI83" s="52">
        <v>1.70649152439583E-3</v>
      </c>
      <c r="BJ83" s="52">
        <v>68.398831047382899</v>
      </c>
      <c r="BK83" s="52">
        <v>1.2120996776241199E-3</v>
      </c>
      <c r="BL83" s="52">
        <v>2.20682740407969E-3</v>
      </c>
      <c r="BM83" s="52">
        <v>95.163591022442304</v>
      </c>
      <c r="BN83" s="52">
        <v>1.6259977311378999E-3</v>
      </c>
      <c r="BO83" s="52">
        <v>2.5565425442159299E-3</v>
      </c>
      <c r="BP83" s="52">
        <v>95.163591022442205</v>
      </c>
      <c r="BQ83" s="52">
        <v>2.8617581666652899E-3</v>
      </c>
      <c r="BR83" s="52">
        <v>3.2398744446680999E-3</v>
      </c>
      <c r="BS83" s="52">
        <v>115.980626558601</v>
      </c>
      <c r="BT83" s="52">
        <v>3.4183819895044899E-3</v>
      </c>
      <c r="BU83" s="52">
        <v>4.3948334228974097E-3</v>
      </c>
      <c r="BV83" s="52">
        <v>148.69311097256801</v>
      </c>
      <c r="BW83" s="52">
        <v>4.2517002128715899E-3</v>
      </c>
      <c r="BX83" s="52">
        <v>2.3987729858914999E-3</v>
      </c>
      <c r="BY83" s="52">
        <v>133.82379987531399</v>
      </c>
      <c r="BZ83" s="52">
        <v>2.74137209765164E-3</v>
      </c>
      <c r="CA83" s="52">
        <v>3.0077607467702801E-3</v>
      </c>
      <c r="CB83" s="52">
        <v>160.58855985037599</v>
      </c>
      <c r="CC83" s="52">
        <v>3.2773248978786298E-3</v>
      </c>
      <c r="CD83" s="52">
        <v>4.1724366472894901E-3</v>
      </c>
      <c r="CE83" s="52">
        <v>208.17035536159699</v>
      </c>
      <c r="CF83" s="52">
        <v>4.1866308864059497E-3</v>
      </c>
      <c r="CT83" s="84"/>
      <c r="CU83" s="84"/>
      <c r="DC83" s="83"/>
    </row>
    <row r="84" spans="14:107">
      <c r="N84" s="53"/>
      <c r="O84" s="53"/>
      <c r="Q84" s="52"/>
      <c r="S84" s="52"/>
      <c r="T84" s="65"/>
      <c r="U84" s="52"/>
      <c r="V84" s="52"/>
      <c r="W84" s="52"/>
      <c r="AR84" s="65"/>
      <c r="AW84" s="80">
        <v>1.6976489942326901E-3</v>
      </c>
      <c r="AX84" s="52">
        <v>33.726209476308597</v>
      </c>
      <c r="AY84" s="81">
        <v>1.19687659256606E-3</v>
      </c>
      <c r="AZ84" s="80">
        <v>2.1055505628756999E-3</v>
      </c>
      <c r="BA84" s="52">
        <v>44.265649937656299</v>
      </c>
      <c r="BB84" s="82">
        <v>1.52611356164457E-3</v>
      </c>
      <c r="BC84" s="80">
        <v>3.0633732812405099E-3</v>
      </c>
      <c r="BD84" s="52">
        <v>75.281717581046905</v>
      </c>
      <c r="BE84" s="82">
        <v>2.4001352548663601E-3</v>
      </c>
      <c r="BF84" s="80">
        <v>1.4300010390969099E-3</v>
      </c>
      <c r="BG84" s="52">
        <v>55.407344139649901</v>
      </c>
      <c r="BH84" s="82">
        <v>1.0002268970295599E-3</v>
      </c>
      <c r="BI84" s="52">
        <v>1.7249546349585401E-3</v>
      </c>
      <c r="BJ84" s="52">
        <v>69.259180174564904</v>
      </c>
      <c r="BK84" s="52">
        <v>1.2258659991394301E-3</v>
      </c>
      <c r="BL84" s="52">
        <v>2.2286896882181399E-3</v>
      </c>
      <c r="BM84" s="52">
        <v>96.360598503738998</v>
      </c>
      <c r="BN84" s="52">
        <v>1.6438473158109999E-3</v>
      </c>
      <c r="BO84" s="52">
        <v>2.5967677518618898E-3</v>
      </c>
      <c r="BP84" s="52">
        <v>96.360598503738899</v>
      </c>
      <c r="BQ84" s="52">
        <v>2.89649213395721E-3</v>
      </c>
      <c r="BR84" s="52">
        <v>3.29096677970909E-3</v>
      </c>
      <c r="BS84" s="52">
        <v>117.43947942643101</v>
      </c>
      <c r="BT84" s="52">
        <v>3.4569166192340902E-3</v>
      </c>
      <c r="BU84" s="52">
        <v>4.4634474410130296E-3</v>
      </c>
      <c r="BV84" s="52">
        <v>150.56343516209401</v>
      </c>
      <c r="BW84" s="52">
        <v>4.2943043529292601E-3</v>
      </c>
      <c r="BX84" s="52">
        <v>2.4367012126699701E-3</v>
      </c>
      <c r="BY84" s="52">
        <v>135.50709164588699</v>
      </c>
      <c r="BZ84" s="52">
        <v>2.7757954404667501E-3</v>
      </c>
      <c r="CA84" s="52">
        <v>3.0557544540419602E-3</v>
      </c>
      <c r="CB84" s="52">
        <v>162.608509975065</v>
      </c>
      <c r="CC84" s="52">
        <v>3.3165490712107801E-3</v>
      </c>
      <c r="CD84" s="52">
        <v>4.2389424238555998E-3</v>
      </c>
      <c r="CE84" s="52">
        <v>210.78880922693401</v>
      </c>
      <c r="CF84" s="52">
        <v>4.2321793959575601E-3</v>
      </c>
      <c r="CT84" s="84"/>
      <c r="CU84" s="84"/>
      <c r="DC84" s="83"/>
    </row>
    <row r="85" spans="14:107">
      <c r="N85" s="53"/>
      <c r="O85" s="53"/>
      <c r="Q85" s="52"/>
      <c r="S85" s="52"/>
      <c r="T85" s="65"/>
      <c r="U85" s="52"/>
      <c r="V85" s="52"/>
      <c r="W85" s="52"/>
      <c r="AW85" s="80">
        <v>1.7160543022973001E-3</v>
      </c>
      <c r="AX85" s="52">
        <v>34.145162094762497</v>
      </c>
      <c r="AY85" s="81">
        <v>1.2103182194815501E-3</v>
      </c>
      <c r="AZ85" s="80">
        <v>2.1268442339156799E-3</v>
      </c>
      <c r="BA85" s="52">
        <v>44.815525249377004</v>
      </c>
      <c r="BB85" s="82">
        <v>1.5427945506133801E-3</v>
      </c>
      <c r="BC85" s="80">
        <v>3.0900545105741299E-3</v>
      </c>
      <c r="BD85" s="52">
        <v>76.216879675810006</v>
      </c>
      <c r="BE85" s="82">
        <v>2.4245806259855299E-3</v>
      </c>
      <c r="BF85" s="80">
        <v>1.4459683193575399E-3</v>
      </c>
      <c r="BG85" s="52">
        <v>56.095623441395503</v>
      </c>
      <c r="BH85" s="82">
        <v>1.01164487404325E-3</v>
      </c>
      <c r="BI85" s="52">
        <v>1.74335015257535E-3</v>
      </c>
      <c r="BJ85" s="52">
        <v>70.119529301746994</v>
      </c>
      <c r="BK85" s="52">
        <v>1.2396002802180599E-3</v>
      </c>
      <c r="BL85" s="52">
        <v>2.2504367413902701E-3</v>
      </c>
      <c r="BM85" s="52">
        <v>97.557605985035707</v>
      </c>
      <c r="BN85" s="52">
        <v>1.6616430707823301E-3</v>
      </c>
      <c r="BO85" s="52">
        <v>2.6371723502107199E-3</v>
      </c>
      <c r="BP85" s="52">
        <v>97.557605985035707</v>
      </c>
      <c r="BQ85" s="52">
        <v>2.93109653308739E-3</v>
      </c>
      <c r="BR85" s="52">
        <v>3.34226099126665E-3</v>
      </c>
      <c r="BS85" s="52">
        <v>118.898332294261</v>
      </c>
      <c r="BT85" s="52">
        <v>3.4952038149943599E-3</v>
      </c>
      <c r="BU85" s="52">
        <v>4.5322602583063396E-3</v>
      </c>
      <c r="BV85" s="52">
        <v>152.43375935162001</v>
      </c>
      <c r="BW85" s="52">
        <v>4.3364723418120197E-3</v>
      </c>
      <c r="BX85" s="52">
        <v>2.4748063111758398E-3</v>
      </c>
      <c r="BY85" s="52">
        <v>137.190383416461</v>
      </c>
      <c r="BZ85" s="52">
        <v>2.8101293566304099E-3</v>
      </c>
      <c r="CA85" s="52">
        <v>3.10395730346643E-3</v>
      </c>
      <c r="CB85" s="52">
        <v>164.628460099753</v>
      </c>
      <c r="CC85" s="52">
        <v>3.3555977019988099E-3</v>
      </c>
      <c r="CD85" s="52">
        <v>4.3056783519777502E-3</v>
      </c>
      <c r="CE85" s="52">
        <v>213.40726309227099</v>
      </c>
      <c r="CF85" s="52">
        <v>4.2773761028709802E-3</v>
      </c>
      <c r="CT85" s="84"/>
      <c r="CU85" s="84"/>
      <c r="DC85" s="83"/>
    </row>
    <row r="86" spans="14:107">
      <c r="N86" s="53"/>
      <c r="O86" s="53"/>
      <c r="Q86" s="52"/>
      <c r="S86" s="52"/>
      <c r="T86" s="65"/>
      <c r="U86" s="52"/>
      <c r="V86" s="52"/>
      <c r="W86" s="52"/>
      <c r="AW86" s="80">
        <v>1.7344000368893801E-3</v>
      </c>
      <c r="AX86" s="52">
        <v>34.564114713216298</v>
      </c>
      <c r="AY86" s="81">
        <v>1.2237292967984901E-3</v>
      </c>
      <c r="AZ86" s="80">
        <v>2.14803992611662E-3</v>
      </c>
      <c r="BA86" s="52">
        <v>45.365400561097601</v>
      </c>
      <c r="BB86" s="82">
        <v>1.5594285184890801E-3</v>
      </c>
      <c r="BC86" s="80">
        <v>3.1165718354730799E-3</v>
      </c>
      <c r="BD86" s="52">
        <v>77.152041770573106</v>
      </c>
      <c r="BE86" s="82">
        <v>2.4489251404144399E-3</v>
      </c>
      <c r="BF86" s="80">
        <v>1.4618942602229799E-3</v>
      </c>
      <c r="BG86" s="52">
        <v>56.783902743141098</v>
      </c>
      <c r="BH86" s="82">
        <v>1.0230408009625201E-3</v>
      </c>
      <c r="BI86" s="52">
        <v>1.7616784564148599E-3</v>
      </c>
      <c r="BJ86" s="52">
        <v>70.979878428928998</v>
      </c>
      <c r="BK86" s="52">
        <v>1.2533026696513799E-3</v>
      </c>
      <c r="BL86" s="52">
        <v>2.27206985835422E-3</v>
      </c>
      <c r="BM86" s="52">
        <v>98.754613466332501</v>
      </c>
      <c r="BN86" s="52">
        <v>1.67938531973252E-3</v>
      </c>
      <c r="BO86" s="52">
        <v>2.6777553944323999E-3</v>
      </c>
      <c r="BP86" s="52">
        <v>98.754613466332401</v>
      </c>
      <c r="BQ86" s="52">
        <v>2.9655689040781301E-3</v>
      </c>
      <c r="BR86" s="52">
        <v>3.3937550934863502E-3</v>
      </c>
      <c r="BS86" s="52">
        <v>120.35718516209199</v>
      </c>
      <c r="BT86" s="52">
        <v>3.5332410145013501E-3</v>
      </c>
      <c r="BU86" s="52">
        <v>4.6012683452901102E-3</v>
      </c>
      <c r="BV86" s="52">
        <v>154.30408354114601</v>
      </c>
      <c r="BW86" s="52">
        <v>4.3782033789980298E-3</v>
      </c>
      <c r="BX86" s="52">
        <v>2.5130874962848099E-3</v>
      </c>
      <c r="BY86" s="52">
        <v>138.873675187034</v>
      </c>
      <c r="BZ86" s="52">
        <v>2.8443715199491398E-3</v>
      </c>
      <c r="CA86" s="52">
        <v>3.1523675692380201E-3</v>
      </c>
      <c r="CB86" s="52">
        <v>166.64841022444099</v>
      </c>
      <c r="CC86" s="52">
        <v>3.3944680623733299E-3</v>
      </c>
      <c r="CD86" s="52">
        <v>4.37264090911207E-3</v>
      </c>
      <c r="CE86" s="52">
        <v>216.02571695760699</v>
      </c>
      <c r="CF86" s="52">
        <v>4.3222191497823397E-3</v>
      </c>
      <c r="CT86" s="84"/>
      <c r="CU86" s="84"/>
      <c r="DC86" s="83"/>
    </row>
    <row r="87" spans="14:107">
      <c r="N87" s="53"/>
      <c r="O87" s="53"/>
      <c r="Q87" s="52"/>
      <c r="S87" s="52"/>
      <c r="T87" s="65"/>
      <c r="U87" s="52"/>
      <c r="V87" s="52"/>
      <c r="W87" s="52"/>
      <c r="AW87" s="80">
        <v>1.75268650318663E-3</v>
      </c>
      <c r="AX87" s="52">
        <v>34.983067331670199</v>
      </c>
      <c r="AY87" s="81">
        <v>1.2371099630587299E-3</v>
      </c>
      <c r="AZ87" s="80">
        <v>2.16913856186412E-3</v>
      </c>
      <c r="BA87" s="52">
        <v>45.915275872818299</v>
      </c>
      <c r="BB87" s="82">
        <v>1.5760157296036E-3</v>
      </c>
      <c r="BC87" s="80">
        <v>3.14292800427937E-3</v>
      </c>
      <c r="BD87" s="52">
        <v>78.087203865336207</v>
      </c>
      <c r="BE87" s="82">
        <v>2.47316962692177E-3</v>
      </c>
      <c r="BF87" s="80">
        <v>1.4777789993836599E-3</v>
      </c>
      <c r="BG87" s="52">
        <v>57.4721820448868</v>
      </c>
      <c r="BH87" s="82">
        <v>1.0344147627842099E-3</v>
      </c>
      <c r="BI87" s="52">
        <v>1.7799399280328499E-3</v>
      </c>
      <c r="BJ87" s="52">
        <v>71.840227556111103</v>
      </c>
      <c r="BK87" s="52">
        <v>1.2669733151965601E-3</v>
      </c>
      <c r="BL87" s="52">
        <v>2.2935903236348401E-3</v>
      </c>
      <c r="BM87" s="52">
        <v>99.951620947629195</v>
      </c>
      <c r="BN87" s="52">
        <v>1.69707438343155E-3</v>
      </c>
      <c r="BO87" s="52">
        <v>2.7185159423795298E-3</v>
      </c>
      <c r="BP87" s="52">
        <v>99.951620947629095</v>
      </c>
      <c r="BQ87" s="52">
        <v>2.9999068343124998E-3</v>
      </c>
      <c r="BR87" s="52">
        <v>3.44544712395955E-3</v>
      </c>
      <c r="BS87" s="52">
        <v>121.816038029922</v>
      </c>
      <c r="BT87" s="52">
        <v>3.5710257458650501E-3</v>
      </c>
      <c r="BU87" s="52">
        <v>4.6704682662241101E-3</v>
      </c>
      <c r="BV87" s="52">
        <v>156.17440773067199</v>
      </c>
      <c r="BW87" s="52">
        <v>4.4194968065480898E-3</v>
      </c>
      <c r="BX87" s="52">
        <v>2.5515439824905402E-3</v>
      </c>
      <c r="BY87" s="52">
        <v>140.55696695760801</v>
      </c>
      <c r="BZ87" s="52">
        <v>2.8785196431269002E-3</v>
      </c>
      <c r="CA87" s="52">
        <v>3.2009835387409101E-3</v>
      </c>
      <c r="CB87" s="52">
        <v>168.66836034912899</v>
      </c>
      <c r="CC87" s="52">
        <v>3.43315749986284E-3</v>
      </c>
      <c r="CD87" s="52">
        <v>4.4398266484525E-3</v>
      </c>
      <c r="CE87" s="52">
        <v>218.64417082294401</v>
      </c>
      <c r="CF87" s="52">
        <v>4.3667068206226399E-3</v>
      </c>
      <c r="CT87" s="84"/>
      <c r="CU87" s="84"/>
      <c r="DC87" s="83"/>
    </row>
    <row r="88" spans="14:107">
      <c r="N88" s="53"/>
      <c r="O88" s="53"/>
      <c r="Q88" s="52"/>
      <c r="S88" s="52"/>
      <c r="T88" s="65"/>
      <c r="U88" s="52"/>
      <c r="V88" s="52"/>
      <c r="W88" s="52"/>
      <c r="AW88" s="80">
        <v>1.77091400790637E-3</v>
      </c>
      <c r="AX88" s="52">
        <v>35.4020199501241</v>
      </c>
      <c r="AY88" s="81">
        <v>1.2504603558643099E-3</v>
      </c>
      <c r="AZ88" s="80">
        <v>2.1901410596691698E-3</v>
      </c>
      <c r="BA88" s="52">
        <v>46.465151184539003</v>
      </c>
      <c r="BB88" s="82">
        <v>1.5925564460663199E-3</v>
      </c>
      <c r="BC88" s="80">
        <v>3.1691256942384702E-3</v>
      </c>
      <c r="BD88" s="52">
        <v>79.022365960099293</v>
      </c>
      <c r="BE88" s="82">
        <v>2.4973149041025702E-3</v>
      </c>
      <c r="BF88" s="80">
        <v>1.49362267570294E-3</v>
      </c>
      <c r="BG88" s="52">
        <v>58.160461346632403</v>
      </c>
      <c r="BH88" s="82">
        <v>1.04576684401461E-3</v>
      </c>
      <c r="BI88" s="52">
        <v>1.79813495119729E-3</v>
      </c>
      <c r="BJ88" s="52">
        <v>72.700576683293207</v>
      </c>
      <c r="BK88" s="52">
        <v>1.2806123635870101E-3</v>
      </c>
      <c r="BL88" s="52">
        <v>2.3149994110779901E-3</v>
      </c>
      <c r="BM88" s="52">
        <v>101.148628428926</v>
      </c>
      <c r="BN88" s="52">
        <v>1.71471057977349E-3</v>
      </c>
      <c r="BO88" s="52">
        <v>2.7594530550477999E-3</v>
      </c>
      <c r="BP88" s="52">
        <v>101.148628428926</v>
      </c>
      <c r="BQ88" s="52">
        <v>3.0341079579603398E-3</v>
      </c>
      <c r="BR88" s="52">
        <v>3.4973351443617099E-3</v>
      </c>
      <c r="BS88" s="52">
        <v>123.274890897753</v>
      </c>
      <c r="BT88" s="52">
        <v>3.6085556257498298E-3</v>
      </c>
      <c r="BU88" s="52">
        <v>4.7398566785835103E-3</v>
      </c>
      <c r="BV88" s="52">
        <v>158.04473192019901</v>
      </c>
      <c r="BW88" s="52">
        <v>4.4603521033624001E-3</v>
      </c>
      <c r="BX88" s="52">
        <v>2.5901749843263498E-3</v>
      </c>
      <c r="BY88" s="52">
        <v>142.240258728182</v>
      </c>
      <c r="BZ88" s="52">
        <v>2.9125714773859399E-3</v>
      </c>
      <c r="CA88" s="52">
        <v>3.24980351324099E-3</v>
      </c>
      <c r="CB88" s="52">
        <v>170.68831047381801</v>
      </c>
      <c r="CC88" s="52">
        <v>3.4716634361917202E-3</v>
      </c>
      <c r="CD88" s="52">
        <v>4.5072321990908297E-3</v>
      </c>
      <c r="CE88" s="52">
        <v>221.26262468828099</v>
      </c>
      <c r="CF88" s="52">
        <v>4.41083753603659E-3</v>
      </c>
      <c r="CT88" s="84"/>
      <c r="CU88" s="84"/>
      <c r="DC88" s="83"/>
    </row>
    <row r="89" spans="14:107">
      <c r="N89" s="53"/>
      <c r="O89" s="53"/>
      <c r="Q89" s="52"/>
      <c r="S89" s="52"/>
      <c r="T89" s="65"/>
      <c r="U89" s="52"/>
      <c r="V89" s="52"/>
      <c r="W89" s="52"/>
      <c r="AW89" s="80">
        <v>1.7890828591965199E-3</v>
      </c>
      <c r="AX89" s="52">
        <v>35.820972568577901</v>
      </c>
      <c r="AY89" s="81">
        <v>1.2637806118850001E-3</v>
      </c>
      <c r="AZ89" s="80">
        <v>2.2110483338024099E-3</v>
      </c>
      <c r="BA89" s="52">
        <v>47.015026496259701</v>
      </c>
      <c r="BB89" s="82">
        <v>1.6090509277887099E-3</v>
      </c>
      <c r="BC89" s="80">
        <v>3.1951675133922602E-3</v>
      </c>
      <c r="BD89" s="52">
        <v>79.957528054862294</v>
      </c>
      <c r="BE89" s="82">
        <v>2.5213617805443598E-3</v>
      </c>
      <c r="BF89" s="80">
        <v>1.50942542918227E-3</v>
      </c>
      <c r="BG89" s="52">
        <v>58.848740648377998</v>
      </c>
      <c r="BH89" s="82">
        <v>1.05709712867313E-3</v>
      </c>
      <c r="BI89" s="52">
        <v>1.8162639117155299E-3</v>
      </c>
      <c r="BJ89" s="52">
        <v>73.560925810475197</v>
      </c>
      <c r="BK89" s="52">
        <v>1.2942199605402399E-3</v>
      </c>
      <c r="BL89" s="52">
        <v>2.3362983834381399E-3</v>
      </c>
      <c r="BM89" s="52">
        <v>102.345635910223</v>
      </c>
      <c r="BN89" s="52">
        <v>1.7322942238105199E-3</v>
      </c>
      <c r="BO89" s="52">
        <v>2.80056579702394E-3</v>
      </c>
      <c r="BP89" s="52">
        <v>102.345635910223</v>
      </c>
      <c r="BQ89" s="52">
        <v>3.0681699554033501E-3</v>
      </c>
      <c r="BR89" s="52">
        <v>3.5494172410533401E-3</v>
      </c>
      <c r="BS89" s="52">
        <v>124.733743765583</v>
      </c>
      <c r="BT89" s="52">
        <v>3.6458283575430701E-3</v>
      </c>
      <c r="BU89" s="52">
        <v>4.80943033244801E-3</v>
      </c>
      <c r="BV89" s="52">
        <v>159.91505610972499</v>
      </c>
      <c r="BW89" s="52">
        <v>4.5007688795741596E-3</v>
      </c>
      <c r="BX89" s="52">
        <v>2.6289797167757399E-3</v>
      </c>
      <c r="BY89" s="52">
        <v>143.92355049875499</v>
      </c>
      <c r="BZ89" s="52">
        <v>2.9465248120809201E-3</v>
      </c>
      <c r="CA89" s="52">
        <v>3.2988258085484001E-3</v>
      </c>
      <c r="CB89" s="52">
        <v>172.708260598506</v>
      </c>
      <c r="CC89" s="52">
        <v>3.5099833660759698E-3</v>
      </c>
      <c r="CD89" s="52">
        <v>4.5748542660938403E-3</v>
      </c>
      <c r="CE89" s="52">
        <v>223.88107855361699</v>
      </c>
      <c r="CF89" s="52">
        <v>4.4546098488808597E-3</v>
      </c>
      <c r="CT89" s="84"/>
      <c r="CU89" s="84"/>
      <c r="DC89" s="83"/>
    </row>
    <row r="90" spans="14:107">
      <c r="N90" s="53"/>
      <c r="O90" s="53"/>
      <c r="Q90" s="52"/>
      <c r="S90" s="52"/>
      <c r="T90" s="65"/>
      <c r="U90" s="52"/>
      <c r="V90" s="52"/>
      <c r="W90" s="52"/>
      <c r="AW90" s="80">
        <v>1.80719336652882E-3</v>
      </c>
      <c r="AX90" s="52">
        <v>36.239925187031801</v>
      </c>
      <c r="AY90" s="81">
        <v>1.2770708668677199E-3</v>
      </c>
      <c r="AZ90" s="80">
        <v>2.2318612939467102E-3</v>
      </c>
      <c r="BA90" s="52">
        <v>47.564901807980398</v>
      </c>
      <c r="BB90" s="82">
        <v>1.6254994325092501E-3</v>
      </c>
      <c r="BC90" s="80">
        <v>3.2210560024522098E-3</v>
      </c>
      <c r="BD90" s="52">
        <v>80.892690149625395</v>
      </c>
      <c r="BE90" s="82">
        <v>2.5453110549896901E-3</v>
      </c>
      <c r="BF90" s="80">
        <v>1.5251874009265701E-3</v>
      </c>
      <c r="BG90" s="52">
        <v>59.5370199501236</v>
      </c>
      <c r="BH90" s="82">
        <v>1.06840570029633E-3</v>
      </c>
      <c r="BI90" s="52">
        <v>1.83432719726539E-3</v>
      </c>
      <c r="BJ90" s="52">
        <v>74.421274937657302</v>
      </c>
      <c r="BK90" s="52">
        <v>1.30779625076847E-3</v>
      </c>
      <c r="BL90" s="52">
        <v>2.3574884919988701E-3</v>
      </c>
      <c r="BM90" s="52">
        <v>103.54264339151899</v>
      </c>
      <c r="BN90" s="52">
        <v>1.74982562778789E-3</v>
      </c>
      <c r="BO90" s="52">
        <v>2.8418532369203801E-3</v>
      </c>
      <c r="BP90" s="52">
        <v>103.54264339151899</v>
      </c>
      <c r="BQ90" s="52">
        <v>3.10209055265599E-3</v>
      </c>
      <c r="BR90" s="52">
        <v>3.60169152564497E-3</v>
      </c>
      <c r="BS90" s="52">
        <v>126.192596633413</v>
      </c>
      <c r="BT90" s="52">
        <v>3.68284172953354E-3</v>
      </c>
      <c r="BU90" s="52">
        <v>4.8791860698169003E-3</v>
      </c>
      <c r="BV90" s="52">
        <v>161.78538029925099</v>
      </c>
      <c r="BW90" s="52">
        <v>4.5407468710805098E-3</v>
      </c>
      <c r="BX90" s="52">
        <v>2.6679573956740598E-3</v>
      </c>
      <c r="BY90" s="52">
        <v>145.60684226932901</v>
      </c>
      <c r="BZ90" s="52">
        <v>2.9803774743132399E-3</v>
      </c>
      <c r="CA90" s="52">
        <v>3.3480487556509101E-3</v>
      </c>
      <c r="CB90" s="52">
        <v>174.728210723194</v>
      </c>
      <c r="CC90" s="52">
        <v>3.5481148560167399E-3</v>
      </c>
      <c r="CD90" s="52">
        <v>4.6426896305006501E-3</v>
      </c>
      <c r="CE90" s="52">
        <v>226.499532418954</v>
      </c>
      <c r="CF90" s="52">
        <v>4.4980224397997504E-3</v>
      </c>
      <c r="CT90" s="84"/>
      <c r="CU90" s="84"/>
      <c r="DC90" s="83"/>
    </row>
    <row r="91" spans="14:107">
      <c r="N91" s="53"/>
      <c r="O91" s="53"/>
      <c r="Q91" s="52"/>
      <c r="S91" s="52"/>
      <c r="T91" s="65"/>
      <c r="U91" s="52"/>
      <c r="V91" s="52"/>
      <c r="W91" s="52"/>
      <c r="AW91" s="80">
        <v>1.8252458405927899E-3</v>
      </c>
      <c r="AX91" s="52">
        <v>36.658877805485602</v>
      </c>
      <c r="AY91" s="81">
        <v>1.2903312556438299E-3</v>
      </c>
      <c r="AZ91" s="80">
        <v>2.25258084486744E-3</v>
      </c>
      <c r="BA91" s="52">
        <v>48.114777119701102</v>
      </c>
      <c r="BB91" s="82">
        <v>1.6419022158168199E-3</v>
      </c>
      <c r="BC91" s="80">
        <v>3.2467936366489098E-3</v>
      </c>
      <c r="BD91" s="52">
        <v>81.827852244388495</v>
      </c>
      <c r="BE91" s="82">
        <v>2.5691635164951702E-3</v>
      </c>
      <c r="BF91" s="80">
        <v>1.5409087331097601E-3</v>
      </c>
      <c r="BG91" s="52">
        <v>60.225299251869302</v>
      </c>
      <c r="BH91" s="82">
        <v>1.0796926419417399E-3</v>
      </c>
      <c r="BI91" s="52">
        <v>1.85232519722893E-3</v>
      </c>
      <c r="BJ91" s="52">
        <v>75.281624064839306</v>
      </c>
      <c r="BK91" s="52">
        <v>1.32134137798768E-3</v>
      </c>
      <c r="BL91" s="52">
        <v>2.3785709762235599E-3</v>
      </c>
      <c r="BM91" s="52">
        <v>104.739650872816</v>
      </c>
      <c r="BN91" s="52">
        <v>1.76730510117529E-3</v>
      </c>
      <c r="BO91" s="52">
        <v>2.8833144477978202E-3</v>
      </c>
      <c r="BP91" s="52">
        <v>104.739650872816</v>
      </c>
      <c r="BQ91" s="52">
        <v>3.1358675207863599E-3</v>
      </c>
      <c r="BR91" s="52">
        <v>3.6541561355268198E-3</v>
      </c>
      <c r="BS91" s="52">
        <v>127.651449501244</v>
      </c>
      <c r="BT91" s="52">
        <v>3.7195936131003398E-3</v>
      </c>
      <c r="BU91" s="52">
        <v>4.9491208238552301E-3</v>
      </c>
      <c r="BV91" s="52">
        <v>163.65570448877699</v>
      </c>
      <c r="BW91" s="52">
        <v>4.5802859342101701E-3</v>
      </c>
      <c r="BX91" s="52">
        <v>2.70710723809918E-3</v>
      </c>
      <c r="BY91" s="52">
        <v>147.290134039902</v>
      </c>
      <c r="BZ91" s="52">
        <v>3.0141273285390802E-3</v>
      </c>
      <c r="CA91" s="52">
        <v>3.3974707013194102E-3</v>
      </c>
      <c r="CB91" s="52">
        <v>176.74816084788301</v>
      </c>
      <c r="CC91" s="52">
        <v>3.58605554309426E-3</v>
      </c>
      <c r="CD91" s="52">
        <v>4.71073514924456E-3</v>
      </c>
      <c r="CE91" s="52">
        <v>229.11798628429099</v>
      </c>
      <c r="CF91" s="52">
        <v>4.5410741128807898E-3</v>
      </c>
      <c r="CT91" s="84"/>
      <c r="CU91" s="84"/>
      <c r="DC91" s="83"/>
    </row>
    <row r="92" spans="14:107">
      <c r="N92" s="53"/>
      <c r="O92" s="53"/>
      <c r="Q92" s="52"/>
      <c r="S92" s="52"/>
      <c r="T92" s="65"/>
      <c r="U92" s="52"/>
      <c r="V92" s="52"/>
      <c r="W92" s="52"/>
      <c r="AW92" s="80">
        <v>1.8432405931918801E-3</v>
      </c>
      <c r="AX92" s="52">
        <v>37.077830423939503</v>
      </c>
      <c r="AY92" s="81">
        <v>1.3035619121382299E-3</v>
      </c>
      <c r="AZ92" s="80">
        <v>2.27320788610083E-3</v>
      </c>
      <c r="BA92" s="52">
        <v>48.6646524314217</v>
      </c>
      <c r="BB92" s="82">
        <v>1.65825953117537E-3</v>
      </c>
      <c r="BC92" s="80">
        <v>3.2723828275550101E-3</v>
      </c>
      <c r="BD92" s="52">
        <v>82.763014339151596</v>
      </c>
      <c r="BE92" s="82">
        <v>2.5929199445876099E-3</v>
      </c>
      <c r="BF92" s="80">
        <v>1.5565895689400699E-3</v>
      </c>
      <c r="BG92" s="52">
        <v>60.913578553614897</v>
      </c>
      <c r="BH92" s="82">
        <v>1.0909580361906099E-3</v>
      </c>
      <c r="BI92" s="52">
        <v>1.8702583025290299E-3</v>
      </c>
      <c r="BJ92" s="52">
        <v>76.141973192021396</v>
      </c>
      <c r="BK92" s="52">
        <v>1.3348554849260299E-3</v>
      </c>
      <c r="BL92" s="52">
        <v>2.3986817142526299E-3</v>
      </c>
      <c r="BM92" s="52">
        <v>105.93665835411301</v>
      </c>
      <c r="BN92" s="52">
        <v>1.7821369031468799E-3</v>
      </c>
      <c r="BO92" s="52">
        <v>2.9249485075747098E-3</v>
      </c>
      <c r="BP92" s="52">
        <v>105.93665835411301</v>
      </c>
      <c r="BQ92" s="52">
        <v>3.1694986753329E-3</v>
      </c>
      <c r="BR92" s="52">
        <v>3.7068092343641701E-3</v>
      </c>
      <c r="BS92" s="52">
        <v>129.11030236907399</v>
      </c>
      <c r="BT92" s="52">
        <v>3.7560819609126599E-3</v>
      </c>
      <c r="BU92" s="52">
        <v>5.0192316180764701E-3</v>
      </c>
      <c r="BV92" s="52">
        <v>165.52602867830299</v>
      </c>
      <c r="BW92" s="52">
        <v>4.61938604052949E-3</v>
      </c>
      <c r="BX92" s="52">
        <v>2.7464284627529601E-3</v>
      </c>
      <c r="BY92" s="52">
        <v>148.97342581047599</v>
      </c>
      <c r="BZ92" s="52">
        <v>3.0477722761759998E-3</v>
      </c>
      <c r="CA92" s="52">
        <v>3.4470900086854199E-3</v>
      </c>
      <c r="CB92" s="52">
        <v>178.76811097257101</v>
      </c>
      <c r="CC92" s="52">
        <v>3.6238031337606298E-3</v>
      </c>
      <c r="CD92" s="52">
        <v>4.7789877550037602E-3</v>
      </c>
      <c r="CE92" s="52">
        <v>231.73644014962699</v>
      </c>
      <c r="CF92" s="52">
        <v>4.5837637913920199E-3</v>
      </c>
      <c r="CT92" s="84"/>
      <c r="CU92" s="84"/>
      <c r="DC92" s="83"/>
    </row>
    <row r="93" spans="14:107">
      <c r="N93" s="53"/>
      <c r="O93" s="53"/>
      <c r="Q93" s="52"/>
      <c r="S93" s="52"/>
      <c r="T93" s="65"/>
      <c r="U93" s="52"/>
      <c r="V93" s="52"/>
      <c r="W93" s="52"/>
      <c r="AW93" s="80">
        <v>1.8611779371405801E-3</v>
      </c>
      <c r="AX93" s="52">
        <v>37.496783042393403</v>
      </c>
      <c r="AY93" s="81">
        <v>1.3167629693764101E-3</v>
      </c>
      <c r="AZ93" s="80">
        <v>2.2937433116591299E-3</v>
      </c>
      <c r="BA93" s="52">
        <v>49.214527743142398</v>
      </c>
      <c r="BB93" s="82">
        <v>1.6745716299467501E-3</v>
      </c>
      <c r="BC93" s="80">
        <v>3.2978259248784298E-3</v>
      </c>
      <c r="BD93" s="52">
        <v>83.698176433914696</v>
      </c>
      <c r="BE93" s="82">
        <v>2.6165811094160602E-3</v>
      </c>
      <c r="BF93" s="80">
        <v>1.57223005262612E-3</v>
      </c>
      <c r="BG93" s="52">
        <v>61.6018578553605</v>
      </c>
      <c r="BH93" s="82">
        <v>1.1022019651523501E-3</v>
      </c>
      <c r="BI93" s="52">
        <v>1.8881269054697601E-3</v>
      </c>
      <c r="BJ93" s="52">
        <v>77.0023223192035</v>
      </c>
      <c r="BK93" s="52">
        <v>1.34833871333394E-3</v>
      </c>
      <c r="BL93" s="52">
        <v>2.4821398370701601E-3</v>
      </c>
      <c r="BM93" s="52">
        <v>107.13366583541</v>
      </c>
      <c r="BN93" s="52">
        <v>1.81193755245753E-3</v>
      </c>
      <c r="BO93" s="52">
        <v>2.96675449942511E-3</v>
      </c>
      <c r="BP93" s="52">
        <v>107.13366583541</v>
      </c>
      <c r="BQ93" s="52">
        <v>3.2029818757214898E-3</v>
      </c>
      <c r="BR93" s="52">
        <v>3.7596490125600701E-3</v>
      </c>
      <c r="BS93" s="52">
        <v>130.56915523690401</v>
      </c>
      <c r="BT93" s="52">
        <v>3.7923048051436898E-3</v>
      </c>
      <c r="BU93" s="52">
        <v>5.0895155654660197E-3</v>
      </c>
      <c r="BV93" s="52">
        <v>167.39635286782899</v>
      </c>
      <c r="BW93" s="52">
        <v>4.6580472717842204E-3</v>
      </c>
      <c r="BX93" s="52">
        <v>2.7859202903327599E-3</v>
      </c>
      <c r="BY93" s="52">
        <v>150.65671758104901</v>
      </c>
      <c r="BZ93" s="52">
        <v>3.0813102552060298E-3</v>
      </c>
      <c r="CA93" s="52">
        <v>3.49690505779208E-3</v>
      </c>
      <c r="CB93" s="52">
        <v>180.788061097259</v>
      </c>
      <c r="CC93" s="52">
        <v>3.6613554026352101E-3</v>
      </c>
      <c r="CD93" s="52">
        <v>4.8474444559850997E-3</v>
      </c>
      <c r="CE93" s="52">
        <v>234.354894014964</v>
      </c>
      <c r="CF93" s="52">
        <v>4.6260905136035401E-3</v>
      </c>
      <c r="CT93" s="84"/>
      <c r="CU93" s="84"/>
      <c r="DC93" s="83"/>
    </row>
    <row r="94" spans="14:107">
      <c r="N94" s="53"/>
      <c r="O94" s="53"/>
      <c r="Q94" s="52"/>
      <c r="S94" s="52"/>
      <c r="T94" s="65"/>
      <c r="U94" s="52"/>
      <c r="V94" s="52"/>
      <c r="W94" s="52"/>
      <c r="AW94" s="80">
        <v>1.87905818616379E-3</v>
      </c>
      <c r="AX94" s="52">
        <v>37.915735660847197</v>
      </c>
      <c r="AY94" s="81">
        <v>1.32993455949384E-3</v>
      </c>
      <c r="AZ94" s="80">
        <v>2.3141880097532E-3</v>
      </c>
      <c r="BA94" s="52">
        <v>49.764403054863102</v>
      </c>
      <c r="BB94" s="82">
        <v>1.6908387614145599E-3</v>
      </c>
      <c r="BC94" s="80">
        <v>3.3231252182245202E-3</v>
      </c>
      <c r="BD94" s="52">
        <v>84.633338528677797</v>
      </c>
      <c r="BE94" s="82">
        <v>2.6401477719034299E-3</v>
      </c>
      <c r="BF94" s="80">
        <v>1.5878303293429901E-3</v>
      </c>
      <c r="BG94" s="52">
        <v>62.290137157106102</v>
      </c>
      <c r="BH94" s="82">
        <v>1.11342451046848E-3</v>
      </c>
      <c r="BI94" s="52">
        <v>1.9059313995792499E-3</v>
      </c>
      <c r="BJ94" s="52">
        <v>77.862671446385505</v>
      </c>
      <c r="BK94" s="52">
        <v>1.36179120399216E-3</v>
      </c>
      <c r="BL94" s="52">
        <v>2.5657011509969299E-3</v>
      </c>
      <c r="BM94" s="52">
        <v>108.330673316706</v>
      </c>
      <c r="BN94" s="52">
        <v>1.8410859400142599E-3</v>
      </c>
      <c r="BO94" s="52">
        <v>3.0087315121642201E-3</v>
      </c>
      <c r="BP94" s="52">
        <v>108.330673316706</v>
      </c>
      <c r="BQ94" s="52">
        <v>3.2363150246804999E-3</v>
      </c>
      <c r="BR94" s="52">
        <v>3.8126736876849801E-3</v>
      </c>
      <c r="BS94" s="52">
        <v>132.02800810473499</v>
      </c>
      <c r="BT94" s="52">
        <v>3.82826025569528E-3</v>
      </c>
      <c r="BU94" s="52">
        <v>5.1599698675512101E-3</v>
      </c>
      <c r="BV94" s="52">
        <v>169.26667705735599</v>
      </c>
      <c r="BW94" s="52">
        <v>4.6962698149802997E-3</v>
      </c>
      <c r="BX94" s="52">
        <v>2.8255819438936201E-3</v>
      </c>
      <c r="BY94" s="52">
        <v>152.340009351623</v>
      </c>
      <c r="BZ94" s="52">
        <v>3.1147392397767701E-3</v>
      </c>
      <c r="CA94" s="52">
        <v>3.5469142461187599E-3</v>
      </c>
      <c r="CB94" s="52">
        <v>182.80801122194799</v>
      </c>
      <c r="CC94" s="52">
        <v>3.69871019130143E-3</v>
      </c>
      <c r="CD94" s="52">
        <v>4.9161023356437596E-3</v>
      </c>
      <c r="CE94" s="52">
        <v>236.97334788030099</v>
      </c>
      <c r="CF94" s="52">
        <v>4.6680534286904097E-3</v>
      </c>
      <c r="CT94" s="84"/>
      <c r="CU94" s="84"/>
      <c r="DC94" s="83"/>
    </row>
    <row r="95" spans="14:107">
      <c r="N95" s="53"/>
      <c r="O95" s="53"/>
      <c r="Q95" s="52"/>
      <c r="S95" s="52"/>
      <c r="T95" s="65"/>
      <c r="U95" s="52"/>
      <c r="V95" s="52"/>
      <c r="W95" s="52"/>
      <c r="AW95" s="80">
        <v>1.8968816547970701E-3</v>
      </c>
      <c r="AX95" s="52">
        <v>38.334688279301098</v>
      </c>
      <c r="AY95" s="81">
        <v>1.3430768137425401E-3</v>
      </c>
      <c r="AZ95" s="80">
        <v>2.334542862531E-3</v>
      </c>
      <c r="BA95" s="52">
        <v>50.3142783665838</v>
      </c>
      <c r="BB95" s="82">
        <v>1.70706117280598E-3</v>
      </c>
      <c r="BC95" s="80">
        <v>3.3482829388232199E-3</v>
      </c>
      <c r="BD95" s="52">
        <v>85.568500623440897</v>
      </c>
      <c r="BE95" s="82">
        <v>2.6636206838911301E-3</v>
      </c>
      <c r="BF95" s="80">
        <v>1.6033905451978601E-3</v>
      </c>
      <c r="BG95" s="52">
        <v>62.978416458851697</v>
      </c>
      <c r="BH95" s="82">
        <v>1.1246257533148701E-3</v>
      </c>
      <c r="BI95" s="52">
        <v>1.9236721794561101E-3</v>
      </c>
      <c r="BJ95" s="52">
        <v>78.723020573567595</v>
      </c>
      <c r="BK95" s="52">
        <v>1.3752130967207201E-3</v>
      </c>
      <c r="BL95" s="52">
        <v>2.6493639686686098E-3</v>
      </c>
      <c r="BM95" s="52">
        <v>109.527680798003</v>
      </c>
      <c r="BN95" s="52">
        <v>1.86958637327527E-3</v>
      </c>
      <c r="BO95" s="52">
        <v>3.05087864062226E-3</v>
      </c>
      <c r="BP95" s="52">
        <v>109.527680798003</v>
      </c>
      <c r="BQ95" s="52">
        <v>3.2694960676550701E-3</v>
      </c>
      <c r="BR95" s="52">
        <v>3.8658815048761199E-3</v>
      </c>
      <c r="BS95" s="52">
        <v>133.48686097256501</v>
      </c>
      <c r="BT95" s="52">
        <v>3.8639464984397899E-3</v>
      </c>
      <c r="BU95" s="52">
        <v>5.2305918134212502E-3</v>
      </c>
      <c r="BV95" s="52">
        <v>171.13700124688199</v>
      </c>
      <c r="BW95" s="52">
        <v>4.7340539575988702E-3</v>
      </c>
      <c r="BX95" s="52">
        <v>2.8654126492006701E-3</v>
      </c>
      <c r="BY95" s="52">
        <v>154.02330112219701</v>
      </c>
      <c r="BZ95" s="52">
        <v>3.1480572397989798E-3</v>
      </c>
      <c r="CA95" s="52">
        <v>3.5971159890793602E-3</v>
      </c>
      <c r="CB95" s="52">
        <v>184.82796134663599</v>
      </c>
      <c r="CC95" s="52">
        <v>3.7358654071042302E-3</v>
      </c>
      <c r="CD95" s="52">
        <v>4.9849585523439703E-3</v>
      </c>
      <c r="CE95" s="52">
        <v>239.59180174563701</v>
      </c>
      <c r="CF95" s="52">
        <v>4.7096517927228297E-3</v>
      </c>
      <c r="CT95" s="84"/>
      <c r="CU95" s="84"/>
      <c r="DC95" s="83"/>
    </row>
    <row r="96" spans="14:107">
      <c r="N96" s="53"/>
      <c r="O96" s="53"/>
      <c r="Q96" s="52"/>
      <c r="S96" s="52"/>
      <c r="T96" s="65"/>
      <c r="U96" s="52"/>
      <c r="V96" s="52"/>
      <c r="W96" s="52"/>
      <c r="AW96" s="80">
        <v>1.9146486582892199E-3</v>
      </c>
      <c r="AX96" s="52">
        <v>38.753640897754899</v>
      </c>
      <c r="AY96" s="81">
        <v>1.3561898625001399E-3</v>
      </c>
      <c r="AZ96" s="80">
        <v>2.3548087458332301E-3</v>
      </c>
      <c r="BA96" s="52">
        <v>50.864153678304497</v>
      </c>
      <c r="BB96" s="82">
        <v>1.7232391093159299E-3</v>
      </c>
      <c r="BC96" s="80">
        <v>3.37330126122208E-3</v>
      </c>
      <c r="BD96" s="52">
        <v>86.503662718203898</v>
      </c>
      <c r="BE96" s="82">
        <v>2.6870005882846399E-3</v>
      </c>
      <c r="BF96" s="80">
        <v>1.6189108471969299E-3</v>
      </c>
      <c r="BG96" s="52">
        <v>63.666695760597399</v>
      </c>
      <c r="BH96" s="82">
        <v>1.1358057744067999E-3</v>
      </c>
      <c r="BI96" s="52">
        <v>1.94134964061906E-3</v>
      </c>
      <c r="BJ96" s="52">
        <v>79.583369700749699</v>
      </c>
      <c r="BK96" s="52">
        <v>1.38860453038794E-3</v>
      </c>
      <c r="BL96" s="52">
        <v>2.7331267232861699E-3</v>
      </c>
      <c r="BM96" s="52">
        <v>110.7246882793</v>
      </c>
      <c r="BN96" s="52">
        <v>1.8974431817122099E-3</v>
      </c>
      <c r="BO96" s="52">
        <v>3.09319498600653E-3</v>
      </c>
      <c r="BP96" s="52">
        <v>110.7246882793</v>
      </c>
      <c r="BQ96" s="52">
        <v>3.3025229922203198E-3</v>
      </c>
      <c r="BR96" s="52">
        <v>3.91927073720589E-3</v>
      </c>
      <c r="BS96" s="52">
        <v>134.945713840396</v>
      </c>
      <c r="BT96" s="52">
        <v>3.8993617934746398E-3</v>
      </c>
      <c r="BU96" s="52">
        <v>5.3013787787018997E-3</v>
      </c>
      <c r="BV96" s="52">
        <v>173.007325436408</v>
      </c>
      <c r="BW96" s="52">
        <v>4.7714000829464998E-3</v>
      </c>
      <c r="BX96" s="52">
        <v>2.90541163507297E-3</v>
      </c>
      <c r="BY96" s="52">
        <v>155.70659289277</v>
      </c>
      <c r="BZ96" s="52">
        <v>3.1812623005441302E-3</v>
      </c>
      <c r="CA96" s="52">
        <v>3.64750872049632E-3</v>
      </c>
      <c r="CB96" s="52">
        <v>186.84791147132401</v>
      </c>
      <c r="CC96" s="52">
        <v>3.7728190219535299E-3</v>
      </c>
      <c r="CD96" s="52">
        <v>5.0540103389629101E-3</v>
      </c>
      <c r="CE96" s="52">
        <v>242.210255610974</v>
      </c>
      <c r="CF96" s="52">
        <v>4.7508849647393296E-3</v>
      </c>
      <c r="CT96" s="84"/>
      <c r="CU96" s="84"/>
      <c r="DC96" s="83"/>
    </row>
    <row r="97" spans="1:107">
      <c r="M97" s="52"/>
      <c r="Q97" s="52"/>
      <c r="S97" s="52"/>
      <c r="T97" s="65"/>
      <c r="U97" s="52"/>
      <c r="V97" s="52"/>
      <c r="W97" s="52"/>
      <c r="AW97" s="80">
        <v>1.9323595125058299E-3</v>
      </c>
      <c r="AX97" s="52">
        <v>39.172593516208799</v>
      </c>
      <c r="AY97" s="81">
        <v>1.3692738352762499E-3</v>
      </c>
      <c r="AZ97" s="80">
        <v>2.3749865289633501E-3</v>
      </c>
      <c r="BA97" s="52">
        <v>51.414028990025201</v>
      </c>
      <c r="BB97" s="82">
        <v>1.7393728141270001E-3</v>
      </c>
      <c r="BC97" s="80">
        <v>3.3981823049417199E-3</v>
      </c>
      <c r="BD97" s="52">
        <v>87.438824812966999</v>
      </c>
      <c r="BE97" s="82">
        <v>2.7102882191936501E-3</v>
      </c>
      <c r="BF97" s="80">
        <v>1.63439138321128E-3</v>
      </c>
      <c r="BG97" s="52">
        <v>64.354975062343001</v>
      </c>
      <c r="BH97" s="82">
        <v>1.14696465400089E-3</v>
      </c>
      <c r="BI97" s="52">
        <v>1.9589641793599198E-3</v>
      </c>
      <c r="BJ97" s="52">
        <v>80.443718827931704</v>
      </c>
      <c r="BK97" s="52">
        <v>1.4019656429191799E-3</v>
      </c>
      <c r="BL97" s="52">
        <v>2.8169879647036598E-3</v>
      </c>
      <c r="BM97" s="52">
        <v>111.921695760597</v>
      </c>
      <c r="BN97" s="52">
        <v>1.92466071161273E-3</v>
      </c>
      <c r="BO97" s="52">
        <v>3.1356796562527801E-3</v>
      </c>
      <c r="BP97" s="52">
        <v>111.921695760597</v>
      </c>
      <c r="BQ97" s="52">
        <v>3.3353938274957298E-3</v>
      </c>
      <c r="BR97" s="52">
        <v>3.9728396860213098E-3</v>
      </c>
      <c r="BS97" s="52">
        <v>136.40456670822601</v>
      </c>
      <c r="BT97" s="52">
        <v>3.9345044733937002E-3</v>
      </c>
      <c r="BU97" s="52">
        <v>5.3723282244896101E-3</v>
      </c>
      <c r="BV97" s="52">
        <v>174.877649625934</v>
      </c>
      <c r="BW97" s="52">
        <v>4.8083086656411601E-3</v>
      </c>
      <c r="BX97" s="52">
        <v>2.9455781337173401E-3</v>
      </c>
      <c r="BY97" s="52">
        <v>157.38988466334399</v>
      </c>
      <c r="BZ97" s="52">
        <v>3.21435250223701E-3</v>
      </c>
      <c r="CA97" s="52">
        <v>3.69809089305001E-3</v>
      </c>
      <c r="CB97" s="52">
        <v>188.867861596013</v>
      </c>
      <c r="CC97" s="52">
        <v>3.8095690711304202E-3</v>
      </c>
      <c r="CD97" s="52">
        <v>5.1232550024426999E-3</v>
      </c>
      <c r="CE97" s="52">
        <v>244.82870947631099</v>
      </c>
      <c r="CF97" s="52">
        <v>4.7917524029075396E-3</v>
      </c>
      <c r="CT97" s="84"/>
      <c r="CU97" s="84"/>
      <c r="DC97" s="83"/>
    </row>
    <row r="98" spans="1:107">
      <c r="M98" s="52"/>
      <c r="Q98" s="52"/>
      <c r="S98" s="52"/>
      <c r="T98" s="65"/>
      <c r="U98" s="52"/>
      <c r="V98" s="52"/>
      <c r="W98" s="52"/>
      <c r="AW98" s="80">
        <v>1.95001453383541E-3</v>
      </c>
      <c r="AX98" s="52">
        <v>39.5915461346626</v>
      </c>
      <c r="AY98" s="81">
        <v>1.38232886072195E-3</v>
      </c>
      <c r="AZ98" s="80">
        <v>2.39507707447474E-3</v>
      </c>
      <c r="BA98" s="52">
        <v>51.963904301745799</v>
      </c>
      <c r="BB98" s="82">
        <v>1.7554625284340901E-3</v>
      </c>
      <c r="BC98" s="80">
        <v>3.4229281360940002E-3</v>
      </c>
      <c r="BD98" s="52">
        <v>88.373986907730099</v>
      </c>
      <c r="BE98" s="82">
        <v>2.7334843020706098E-3</v>
      </c>
      <c r="BF98" s="80">
        <v>1.6498323019440301E-3</v>
      </c>
      <c r="BG98" s="52">
        <v>65.043254364088597</v>
      </c>
      <c r="BH98" s="82">
        <v>1.1581024718997899E-3</v>
      </c>
      <c r="BI98" s="52">
        <v>1.9765161925993399E-3</v>
      </c>
      <c r="BJ98" s="52">
        <v>81.304067955113794</v>
      </c>
      <c r="BK98" s="52">
        <v>1.41529657130455E-3</v>
      </c>
      <c r="BL98" s="52">
        <v>2.9009463556024799E-3</v>
      </c>
      <c r="BM98" s="52">
        <v>113.118703241893</v>
      </c>
      <c r="BN98" s="52">
        <v>1.95124332120223E-3</v>
      </c>
      <c r="BO98" s="52">
        <v>3.1783317663644302E-3</v>
      </c>
      <c r="BP98" s="52">
        <v>113.118703241893</v>
      </c>
      <c r="BQ98" s="52">
        <v>3.36810664355712E-3</v>
      </c>
      <c r="BR98" s="52">
        <v>4.0265866812551603E-3</v>
      </c>
      <c r="BS98" s="52">
        <v>137.863419576056</v>
      </c>
      <c r="BT98" s="52">
        <v>3.9693729415757103E-3</v>
      </c>
      <c r="BU98" s="52">
        <v>5.4434376962480303E-3</v>
      </c>
      <c r="BV98" s="52">
        <v>176.74797381546</v>
      </c>
      <c r="BW98" s="52">
        <v>4.8447802672292603E-3</v>
      </c>
      <c r="BX98" s="52">
        <v>2.9859113810539501E-3</v>
      </c>
      <c r="BY98" s="52">
        <v>159.07317643391701</v>
      </c>
      <c r="BZ98" s="52">
        <v>3.2473259596493302E-3</v>
      </c>
      <c r="CA98" s="52">
        <v>3.7488609787036699E-3</v>
      </c>
      <c r="CB98" s="52">
        <v>190.887811720701</v>
      </c>
      <c r="CC98" s="52">
        <v>3.8461136520967598E-3</v>
      </c>
      <c r="CD98" s="52">
        <v>5.1926899232929502E-3</v>
      </c>
      <c r="CE98" s="52">
        <v>247.44716334164801</v>
      </c>
      <c r="CF98" s="52">
        <v>4.8322536607700896E-3</v>
      </c>
      <c r="CT98" s="84"/>
      <c r="CU98" s="84"/>
      <c r="DC98" s="83"/>
    </row>
    <row r="99" spans="1:107">
      <c r="M99" s="52"/>
      <c r="Q99" s="52"/>
      <c r="S99" s="52"/>
      <c r="T99" s="65"/>
      <c r="U99" s="52"/>
      <c r="V99" s="52"/>
      <c r="W99" s="52"/>
      <c r="AW99" s="80">
        <v>1.9676140390961698E-3</v>
      </c>
      <c r="AX99" s="52">
        <v>40.010498753116501</v>
      </c>
      <c r="AY99" s="81">
        <v>1.3953550666355101E-3</v>
      </c>
      <c r="AZ99" s="80">
        <v>2.4150812379710399E-3</v>
      </c>
      <c r="BA99" s="52">
        <v>52.513779613466497</v>
      </c>
      <c r="BB99" s="82">
        <v>1.7715084914635699E-3</v>
      </c>
      <c r="BC99" s="80">
        <v>3.4475407689617101E-3</v>
      </c>
      <c r="BD99" s="52">
        <v>89.3091490024932</v>
      </c>
      <c r="BE99" s="82">
        <v>2.75658955384655E-3</v>
      </c>
      <c r="BF99" s="80">
        <v>1.66523375289696E-3</v>
      </c>
      <c r="BG99" s="52">
        <v>65.731533665834206</v>
      </c>
      <c r="BH99" s="82">
        <v>1.1692193074550701E-3</v>
      </c>
      <c r="BI99" s="52">
        <v>1.9940060777466702E-3</v>
      </c>
      <c r="BJ99" s="52">
        <v>82.164417082295898</v>
      </c>
      <c r="BK99" s="52">
        <v>1.42859745160847E-3</v>
      </c>
      <c r="BL99" s="52">
        <v>2.9850006677535298E-3</v>
      </c>
      <c r="BM99" s="52">
        <v>114.31571072318999</v>
      </c>
      <c r="BN99" s="52">
        <v>1.97719537606965E-3</v>
      </c>
      <c r="BO99" s="52">
        <v>3.2211504387416202E-3</v>
      </c>
      <c r="BP99" s="52">
        <v>114.31571072318999</v>
      </c>
      <c r="BQ99" s="52">
        <v>3.4006595508502902E-3</v>
      </c>
      <c r="BR99" s="52">
        <v>4.0805100817090101E-3</v>
      </c>
      <c r="BS99" s="52">
        <v>139.32227244388699</v>
      </c>
      <c r="BT99" s="52">
        <v>4.0039656704871397E-3</v>
      </c>
      <c r="BU99" s="52">
        <v>5.5147048226717203E-3</v>
      </c>
      <c r="BV99" s="52">
        <v>178.618298004986</v>
      </c>
      <c r="BW99" s="52">
        <v>4.8808155319353102E-3</v>
      </c>
      <c r="BX99" s="52">
        <v>3.0264106170329202E-3</v>
      </c>
      <c r="BY99" s="52">
        <v>160.756468204491</v>
      </c>
      <c r="BZ99" s="52">
        <v>3.2801808216906701E-3</v>
      </c>
      <c r="CA99" s="52">
        <v>3.7998174691059798E-3</v>
      </c>
      <c r="CB99" s="52">
        <v>192.90776184538899</v>
      </c>
      <c r="CC99" s="52">
        <v>3.8824509233119499E-3</v>
      </c>
      <c r="CD99" s="52">
        <v>5.2623125550477498E-3</v>
      </c>
      <c r="CE99" s="52">
        <v>250.065617206984</v>
      </c>
      <c r="CF99" s="52">
        <v>4.8723883835779299E-3</v>
      </c>
      <c r="CT99" s="84"/>
      <c r="CU99" s="84"/>
      <c r="CW99" s="84"/>
      <c r="CX99" s="84"/>
    </row>
    <row r="100" spans="1:107">
      <c r="M100" s="52"/>
      <c r="Q100" s="52"/>
      <c r="S100" s="52"/>
      <c r="T100" s="65"/>
      <c r="U100" s="52"/>
      <c r="V100" s="52"/>
      <c r="W100" s="52"/>
      <c r="AW100" s="80">
        <v>1.9851583454456299E-3</v>
      </c>
      <c r="AX100" s="52">
        <v>40.429451371570401</v>
      </c>
      <c r="AY100" s="81">
        <v>1.4083525799715199E-3</v>
      </c>
      <c r="AZ100" s="80">
        <v>2.4349998679225101E-3</v>
      </c>
      <c r="BA100" s="52">
        <v>53.063654925187201</v>
      </c>
      <c r="BB100" s="82">
        <v>1.7875109404963999E-3</v>
      </c>
      <c r="BC100" s="80">
        <v>3.4720221675390698E-3</v>
      </c>
      <c r="BD100" s="52">
        <v>90.244311097256301</v>
      </c>
      <c r="BE100" s="82">
        <v>2.7796046830638201E-3</v>
      </c>
      <c r="BF100" s="80">
        <v>1.68059588633766E-3</v>
      </c>
      <c r="BG100" s="52">
        <v>66.419812967579901</v>
      </c>
      <c r="BH100" s="82">
        <v>1.1803152395708E-3</v>
      </c>
      <c r="BI100" s="52">
        <v>2.0114342325624102E-3</v>
      </c>
      <c r="BJ100" s="52">
        <v>83.024766209477903</v>
      </c>
      <c r="BK100" s="52">
        <v>1.44186841897717E-3</v>
      </c>
      <c r="BL100" s="52">
        <v>3.0691497783694602E-3</v>
      </c>
      <c r="BM100" s="52">
        <v>115.512718204487</v>
      </c>
      <c r="BN100" s="52">
        <v>2.00252124488364E-3</v>
      </c>
      <c r="BO100" s="52">
        <v>3.2641348034994E-3</v>
      </c>
      <c r="BP100" s="52">
        <v>115.512718204487</v>
      </c>
      <c r="BQ100" s="52">
        <v>3.4330506996051902E-3</v>
      </c>
      <c r="BR100" s="52">
        <v>4.1346082753110601E-3</v>
      </c>
      <c r="BS100" s="52">
        <v>140.78112531171701</v>
      </c>
      <c r="BT100" s="52">
        <v>4.0382812000074103E-3</v>
      </c>
      <c r="BU100" s="52">
        <v>5.5861273145201397E-3</v>
      </c>
      <c r="BV100" s="52">
        <v>180.488622194513</v>
      </c>
      <c r="BW100" s="52">
        <v>4.9164151825414103E-3</v>
      </c>
      <c r="BX100" s="52">
        <v>3.06707508594179E-3</v>
      </c>
      <c r="BY100" s="52">
        <v>162.43975997506499</v>
      </c>
      <c r="BZ100" s="52">
        <v>3.3129152709971601E-3</v>
      </c>
      <c r="CA100" s="52">
        <v>3.8509588759703399E-3</v>
      </c>
      <c r="CB100" s="52">
        <v>194.92771197007701</v>
      </c>
      <c r="CC100" s="52">
        <v>3.91857910305382E-3</v>
      </c>
      <c r="CD100" s="52">
        <v>5.3321204236797598E-3</v>
      </c>
      <c r="CE100" s="52">
        <v>252.68407107232099</v>
      </c>
      <c r="CF100" s="52">
        <v>4.9121563047086403E-3</v>
      </c>
      <c r="CT100" s="84"/>
      <c r="CU100" s="84"/>
      <c r="CW100" s="84"/>
      <c r="CX100" s="84"/>
    </row>
    <row r="101" spans="1:107">
      <c r="A101" s="84"/>
      <c r="B101" s="84"/>
      <c r="C101" s="84"/>
      <c r="M101" s="52"/>
      <c r="P101" s="52"/>
      <c r="Q101" s="52"/>
      <c r="S101" s="52"/>
      <c r="T101" s="65"/>
      <c r="U101" s="52"/>
      <c r="V101" s="52"/>
      <c r="W101" s="52"/>
      <c r="AW101" s="80">
        <v>2.0026477702908599E-3</v>
      </c>
      <c r="AX101" s="52">
        <v>40.848403990024202</v>
      </c>
      <c r="AY101" s="81">
        <v>1.4213215268467001E-3</v>
      </c>
      <c r="AZ101" s="80">
        <v>2.4548338054954902E-3</v>
      </c>
      <c r="BA101" s="52">
        <v>53.613530236907899</v>
      </c>
      <c r="BB101" s="82">
        <v>1.80347011088823E-3</v>
      </c>
      <c r="BC101" s="80">
        <v>3.4963742470329401E-3</v>
      </c>
      <c r="BD101" s="52">
        <v>91.179473192019401</v>
      </c>
      <c r="BE101" s="82">
        <v>2.8025303900064201E-3</v>
      </c>
      <c r="BF101" s="80">
        <v>1.69591885326684E-3</v>
      </c>
      <c r="BG101" s="52">
        <v>67.108092269325496</v>
      </c>
      <c r="BH101" s="82">
        <v>1.19139034670699E-3</v>
      </c>
      <c r="BI101" s="52">
        <v>2.0288010550243499E-3</v>
      </c>
      <c r="BJ101" s="52">
        <v>83.885115336659993</v>
      </c>
      <c r="BK101" s="52">
        <v>1.4551096076471301E-3</v>
      </c>
      <c r="BL101" s="52">
        <v>3.1533926665484502E-3</v>
      </c>
      <c r="BM101" s="52">
        <v>116.70972568578399</v>
      </c>
      <c r="BN101" s="52">
        <v>2.0272252953867E-3</v>
      </c>
      <c r="BO101" s="52">
        <v>3.3072839987749901E-3</v>
      </c>
      <c r="BP101" s="52">
        <v>116.709725685783</v>
      </c>
      <c r="BQ101" s="52">
        <v>3.4652782792492999E-3</v>
      </c>
      <c r="BR101" s="52">
        <v>4.1888796793470399E-3</v>
      </c>
      <c r="BS101" s="52">
        <v>142.23997817954799</v>
      </c>
      <c r="BT101" s="52">
        <v>4.0723181357680098E-3</v>
      </c>
      <c r="BU101" s="52">
        <v>5.6577029634257599E-3</v>
      </c>
      <c r="BV101" s="52">
        <v>182.358946384039</v>
      </c>
      <c r="BW101" s="52">
        <v>4.9515800163951497E-3</v>
      </c>
      <c r="BX101" s="52">
        <v>3.10790403670519E-3</v>
      </c>
      <c r="BY101" s="52">
        <v>164.12305174563801</v>
      </c>
      <c r="BZ101" s="52">
        <v>3.3455275235211102E-3</v>
      </c>
      <c r="CA101" s="52">
        <v>3.9022837314326101E-3</v>
      </c>
      <c r="CB101" s="52">
        <v>196.947662094766</v>
      </c>
      <c r="CC101" s="52">
        <v>3.9544964682470098E-3</v>
      </c>
      <c r="CD101" s="52">
        <v>5.4021111269748796E-3</v>
      </c>
      <c r="CE101" s="52">
        <v>255.30252493765801</v>
      </c>
      <c r="CF101" s="52">
        <v>4.9515572421718499E-3</v>
      </c>
      <c r="CT101" s="84"/>
      <c r="CU101" s="84"/>
      <c r="CW101" s="84"/>
      <c r="CX101" s="84"/>
    </row>
    <row r="102" spans="1:107">
      <c r="A102" s="83"/>
      <c r="B102" s="83"/>
      <c r="C102" s="83"/>
      <c r="M102" s="52"/>
      <c r="Q102" s="52"/>
      <c r="S102" s="52"/>
      <c r="T102" s="65"/>
      <c r="U102" s="52"/>
      <c r="V102" s="52"/>
      <c r="W102" s="52"/>
      <c r="AW102" s="80">
        <v>2.0200826312016802E-3</v>
      </c>
      <c r="AX102" s="52">
        <v>41.267356608478103</v>
      </c>
      <c r="AY102" s="81">
        <v>1.4342620325487E-3</v>
      </c>
      <c r="AZ102" s="80">
        <v>2.4745838843959998E-3</v>
      </c>
      <c r="BA102" s="52">
        <v>54.163405548628603</v>
      </c>
      <c r="BB102" s="82">
        <v>1.8193862360900499E-3</v>
      </c>
      <c r="BC102" s="80">
        <v>3.5205988753245101E-3</v>
      </c>
      <c r="BD102" s="52">
        <v>92.114635286782502</v>
      </c>
      <c r="BE102" s="82">
        <v>2.8253673668277601E-3</v>
      </c>
      <c r="BF102" s="80">
        <v>1.7112028053854499E-3</v>
      </c>
      <c r="BG102" s="52">
        <v>67.796371571071106</v>
      </c>
      <c r="BH102" s="82">
        <v>1.2024447068820299E-3</v>
      </c>
      <c r="BI102" s="52">
        <v>2.04610694319694E-3</v>
      </c>
      <c r="BJ102" s="52">
        <v>84.745464463841998</v>
      </c>
      <c r="BK102" s="52">
        <v>1.4683211509530501E-3</v>
      </c>
      <c r="BL102" s="52">
        <v>3.2377284098104499E-3</v>
      </c>
      <c r="BM102" s="52">
        <v>117.90673316708001</v>
      </c>
      <c r="BN102" s="52">
        <v>2.05131189065328E-3</v>
      </c>
      <c r="BO102" s="52">
        <v>3.3505971710252299E-3</v>
      </c>
      <c r="BP102" s="52">
        <v>117.90673316708001</v>
      </c>
      <c r="BQ102" s="52">
        <v>3.4973405178232498E-3</v>
      </c>
      <c r="BR102" s="52">
        <v>4.2433227406670198E-3</v>
      </c>
      <c r="BS102" s="52">
        <v>143.69883104737801</v>
      </c>
      <c r="BT102" s="52">
        <v>4.1060751475125602E-3</v>
      </c>
      <c r="BU102" s="52">
        <v>5.7294296406791801E-3</v>
      </c>
      <c r="BV102" s="52">
        <v>184.229270573565</v>
      </c>
      <c r="BW102" s="52">
        <v>4.9863109015433798E-3</v>
      </c>
      <c r="BX102" s="52">
        <v>3.1488967231754201E-3</v>
      </c>
      <c r="BY102" s="52">
        <v>165.806343516212</v>
      </c>
      <c r="BZ102" s="52">
        <v>3.37801582811742E-3</v>
      </c>
      <c r="CA102" s="52">
        <v>3.95379058838723E-3</v>
      </c>
      <c r="CB102" s="52">
        <v>198.967612219454</v>
      </c>
      <c r="CC102" s="52">
        <v>3.9902013532977596E-3</v>
      </c>
      <c r="CD102" s="52">
        <v>5.4722823338705104E-3</v>
      </c>
      <c r="CE102" s="52">
        <v>257.920978802994</v>
      </c>
      <c r="CF102" s="52">
        <v>4.9905910952006399E-3</v>
      </c>
      <c r="CT102" s="84"/>
      <c r="CU102" s="84"/>
      <c r="CW102" s="84"/>
      <c r="CX102" s="84"/>
    </row>
    <row r="103" spans="1:107">
      <c r="A103" s="83"/>
      <c r="B103" s="83"/>
      <c r="C103" s="83"/>
      <c r="M103" s="52"/>
      <c r="Q103" s="52"/>
      <c r="S103" s="52"/>
      <c r="T103" s="65"/>
      <c r="U103" s="52"/>
      <c r="V103" s="52"/>
      <c r="W103" s="52"/>
      <c r="AW103" s="80">
        <v>2.0374632458247202E-3</v>
      </c>
      <c r="AX103" s="52">
        <v>41.686309226931897</v>
      </c>
      <c r="AY103" s="81">
        <v>1.44717422154248E-3</v>
      </c>
      <c r="AZ103" s="80">
        <v>2.49425093072692E-3</v>
      </c>
      <c r="BA103" s="52">
        <v>54.7132808603493</v>
      </c>
      <c r="BB103" s="82">
        <v>1.83525954766998E-3</v>
      </c>
      <c r="BC103" s="80">
        <v>3.5446978743916501E-3</v>
      </c>
      <c r="BD103" s="52">
        <v>93.049797381545503</v>
      </c>
      <c r="BE103" s="82">
        <v>2.84811629767654E-3</v>
      </c>
      <c r="BF103" s="80">
        <v>1.7264478950630099E-3</v>
      </c>
      <c r="BG103" s="52">
        <v>68.484650872816701</v>
      </c>
      <c r="BH103" s="82">
        <v>1.21347839767771E-3</v>
      </c>
      <c r="BI103" s="52">
        <v>2.0633522951043E-3</v>
      </c>
      <c r="BJ103" s="52">
        <v>85.605813591024003</v>
      </c>
      <c r="BK103" s="52">
        <v>1.48150318133667E-3</v>
      </c>
      <c r="BL103" s="52">
        <v>3.3221561807268798E-3</v>
      </c>
      <c r="BM103" s="52">
        <v>119.103740648377</v>
      </c>
      <c r="BN103" s="52">
        <v>2.0747853856004001E-3</v>
      </c>
      <c r="BO103" s="52">
        <v>3.3940734753136999E-3</v>
      </c>
      <c r="BP103" s="52">
        <v>119.103740648377</v>
      </c>
      <c r="BQ103" s="52">
        <v>3.5292356813970199E-3</v>
      </c>
      <c r="BR103" s="52">
        <v>4.2979359358685998E-3</v>
      </c>
      <c r="BS103" s="52">
        <v>145.157683915208</v>
      </c>
      <c r="BT103" s="52">
        <v>4.1395509674767702E-3</v>
      </c>
      <c r="BU103" s="52">
        <v>5.8013052959951699E-3</v>
      </c>
      <c r="BV103" s="52">
        <v>186.09959476309101</v>
      </c>
      <c r="BW103" s="52">
        <v>5.0206087729921496E-3</v>
      </c>
      <c r="BX103" s="52">
        <v>3.1900524044153802E-3</v>
      </c>
      <c r="BY103" s="52">
        <v>167.48963528678499</v>
      </c>
      <c r="BZ103" s="52">
        <v>3.4103784661311302E-3</v>
      </c>
      <c r="CA103" s="52">
        <v>4.0054780208024499E-3</v>
      </c>
      <c r="CB103" s="52">
        <v>200.98756234414199</v>
      </c>
      <c r="CC103" s="52">
        <v>4.0256921489355999E-3</v>
      </c>
      <c r="CD103" s="52">
        <v>5.5426317837601298E-3</v>
      </c>
      <c r="CE103" s="52">
        <v>260.53943266833102</v>
      </c>
      <c r="CF103" s="52">
        <v>5.0292578409290301E-3</v>
      </c>
      <c r="CT103" s="84"/>
      <c r="CU103" s="84"/>
      <c r="CW103" s="84"/>
      <c r="CX103" s="84"/>
    </row>
    <row r="104" spans="1:107">
      <c r="A104" s="83"/>
      <c r="B104" s="83"/>
      <c r="C104" s="83"/>
      <c r="M104" s="52"/>
      <c r="Q104" s="52"/>
      <c r="S104" s="52"/>
      <c r="T104" s="65"/>
      <c r="U104" s="52"/>
      <c r="V104" s="52"/>
      <c r="W104" s="52"/>
      <c r="AW104" s="80">
        <v>2.0547899317998799E-3</v>
      </c>
      <c r="AX104" s="52">
        <v>42.105261845385797</v>
      </c>
      <c r="AY104" s="81">
        <v>1.46005821747799E-3</v>
      </c>
      <c r="AZ104" s="80">
        <v>2.51383576285703E-3</v>
      </c>
      <c r="BA104" s="52">
        <v>55.263156172069898</v>
      </c>
      <c r="BB104" s="82">
        <v>1.8510902753316801E-3</v>
      </c>
      <c r="BC104" s="80">
        <v>3.5686730216914499E-3</v>
      </c>
      <c r="BD104" s="52">
        <v>93.984959476308603</v>
      </c>
      <c r="BE104" s="82">
        <v>2.8707778588188799E-3</v>
      </c>
      <c r="BF104" s="80">
        <v>1.7416542753047599E-3</v>
      </c>
      <c r="BG104" s="52">
        <v>69.172930174562396</v>
      </c>
      <c r="BH104" s="82">
        <v>1.2244914962404199E-3</v>
      </c>
      <c r="BI104" s="52">
        <v>2.0805375086060799E-3</v>
      </c>
      <c r="BJ104" s="52">
        <v>86.466162718205993</v>
      </c>
      <c r="BK104" s="52">
        <v>1.4946558303537999E-3</v>
      </c>
      <c r="BL104" s="52">
        <v>3.4066752436435698E-3</v>
      </c>
      <c r="BM104" s="52">
        <v>120.30074812967401</v>
      </c>
      <c r="BN104" s="52">
        <v>2.0976501237367799E-3</v>
      </c>
      <c r="BO104" s="52">
        <v>3.4377120755878601E-3</v>
      </c>
      <c r="BP104" s="52">
        <v>120.30074812967401</v>
      </c>
      <c r="BQ104" s="52">
        <v>3.5609620734869101E-3</v>
      </c>
      <c r="BR104" s="52">
        <v>4.3527177714567404E-3</v>
      </c>
      <c r="BS104" s="52">
        <v>146.61653678303901</v>
      </c>
      <c r="BT104" s="52">
        <v>4.1727443887870901E-3</v>
      </c>
      <c r="BU104" s="52">
        <v>5.8733279562617801E-3</v>
      </c>
      <c r="BV104" s="52">
        <v>187.96991895261701</v>
      </c>
      <c r="BW104" s="52">
        <v>5.0544746290876498E-3</v>
      </c>
      <c r="BX104" s="52">
        <v>3.2313703449729598E-3</v>
      </c>
      <c r="BY104" s="52">
        <v>169.172927057359</v>
      </c>
      <c r="BZ104" s="52">
        <v>3.44261375098316E-3</v>
      </c>
      <c r="CA104" s="52">
        <v>4.0573446240155997E-3</v>
      </c>
      <c r="CB104" s="52">
        <v>203.00751246883101</v>
      </c>
      <c r="CC104" s="52">
        <v>4.0609673010639597E-3</v>
      </c>
      <c r="CD104" s="52">
        <v>5.6131572857666696E-3</v>
      </c>
      <c r="CE104" s="52">
        <v>263.15788653366798</v>
      </c>
      <c r="CF104" s="52">
        <v>5.0675575311535199E-3</v>
      </c>
      <c r="CT104" s="84"/>
      <c r="CU104" s="84"/>
      <c r="CW104" s="84"/>
      <c r="CX104" s="84"/>
    </row>
    <row r="105" spans="1:107">
      <c r="A105" s="83"/>
      <c r="B105" s="83"/>
      <c r="C105" s="83"/>
      <c r="M105" s="52"/>
      <c r="Q105" s="52"/>
      <c r="S105" s="52"/>
      <c r="T105" s="65"/>
      <c r="U105" s="52"/>
      <c r="V105" s="52"/>
      <c r="W105" s="52"/>
      <c r="AW105" s="80">
        <v>2.0720630066783301E-3</v>
      </c>
      <c r="AX105" s="52">
        <v>42.524214463839698</v>
      </c>
      <c r="AY105" s="81">
        <v>1.47291414319714E-3</v>
      </c>
      <c r="AZ105" s="80">
        <v>2.5333391913034899E-3</v>
      </c>
      <c r="BA105" s="52">
        <v>55.813031483790603</v>
      </c>
      <c r="BB105" s="82">
        <v>1.86687864693555E-3</v>
      </c>
      <c r="BC105" s="80">
        <v>3.5925260515041698E-3</v>
      </c>
      <c r="BD105" s="52">
        <v>94.920121571071704</v>
      </c>
      <c r="BE105" s="82">
        <v>2.8933527187598798E-3</v>
      </c>
      <c r="BF105" s="80">
        <v>1.7568220997205999E-3</v>
      </c>
      <c r="BG105" s="52">
        <v>69.861209476308005</v>
      </c>
      <c r="BH105" s="82">
        <v>1.2354840792864999E-3</v>
      </c>
      <c r="BI105" s="52">
        <v>2.0976629812772202E-3</v>
      </c>
      <c r="BJ105" s="52">
        <v>87.326511845387998</v>
      </c>
      <c r="BK105" s="52">
        <v>1.5077792286828299E-3</v>
      </c>
      <c r="BL105" s="52">
        <v>3.4912849514981701E-3</v>
      </c>
      <c r="BM105" s="52">
        <v>121.49775561097</v>
      </c>
      <c r="BN105" s="52">
        <v>2.1199104341415899E-3</v>
      </c>
      <c r="BO105" s="52">
        <v>3.4815121449467698E-3</v>
      </c>
      <c r="BP105" s="52">
        <v>121.49775561097</v>
      </c>
      <c r="BQ105" s="52">
        <v>3.5925180344748898E-3</v>
      </c>
      <c r="BR105" s="52">
        <v>4.4076667839816602E-3</v>
      </c>
      <c r="BS105" s="52">
        <v>148.075389650869</v>
      </c>
      <c r="BT105" s="52">
        <v>4.2056542638801301E-3</v>
      </c>
      <c r="BU105" s="52">
        <v>5.9454957242762304E-3</v>
      </c>
      <c r="BV105" s="52">
        <v>189.84024314214301</v>
      </c>
      <c r="BW105" s="52">
        <v>5.0879095280192896E-3</v>
      </c>
      <c r="BX105" s="52">
        <v>3.2728498151475801E-3</v>
      </c>
      <c r="BY105" s="52">
        <v>170.85621882793299</v>
      </c>
      <c r="BZ105" s="52">
        <v>3.4747200277555098E-3</v>
      </c>
      <c r="CA105" s="52">
        <v>4.1093890150083398E-3</v>
      </c>
      <c r="CB105" s="52">
        <v>205.027462593519</v>
      </c>
      <c r="CC105" s="52">
        <v>4.09602530961772E-3</v>
      </c>
      <c r="CD105" s="52">
        <v>5.6838567179883096E-3</v>
      </c>
      <c r="CE105" s="52">
        <v>265.77634039900403</v>
      </c>
      <c r="CF105" s="52">
        <v>5.1054902891812604E-3</v>
      </c>
      <c r="CT105" s="84"/>
      <c r="CU105" s="84"/>
      <c r="CW105" s="84"/>
      <c r="CX105" s="84"/>
    </row>
    <row r="106" spans="1:107">
      <c r="A106" s="83"/>
      <c r="B106" s="83"/>
      <c r="D106" s="83"/>
      <c r="E106" s="83"/>
      <c r="M106" s="52"/>
      <c r="Q106" s="84"/>
      <c r="S106" s="52"/>
      <c r="T106" s="65"/>
      <c r="U106" s="52"/>
      <c r="V106" s="52"/>
      <c r="W106" s="52"/>
      <c r="AW106" s="80">
        <v>2.0892827878422299E-3</v>
      </c>
      <c r="AX106" s="52">
        <v>42.943167082293499</v>
      </c>
      <c r="AY106" s="81">
        <v>1.4857421207400601E-3</v>
      </c>
      <c r="AZ106" s="80">
        <v>2.5527620186256098E-3</v>
      </c>
      <c r="BA106" s="52">
        <v>56.3629067955113</v>
      </c>
      <c r="BB106" s="82">
        <v>1.8826248885179201E-3</v>
      </c>
      <c r="BC106" s="80">
        <v>3.61625865623781E-3</v>
      </c>
      <c r="BD106" s="52">
        <v>95.855283665834804</v>
      </c>
      <c r="BE106" s="82">
        <v>2.9158415383608101E-3</v>
      </c>
      <c r="BF106" s="80">
        <v>1.77195152249263E-3</v>
      </c>
      <c r="BG106" s="52">
        <v>70.5494887780536</v>
      </c>
      <c r="BH106" s="82">
        <v>1.24645622310325E-3</v>
      </c>
      <c r="BI106" s="52">
        <v>2.1147291102905398E-3</v>
      </c>
      <c r="BJ106" s="52">
        <v>88.186860972570102</v>
      </c>
      <c r="BK106" s="52">
        <v>1.5208735061319101E-3</v>
      </c>
      <c r="BL106" s="52">
        <v>3.5759847427304201E-3</v>
      </c>
      <c r="BM106" s="52">
        <v>122.694763092267</v>
      </c>
      <c r="BN106" s="52">
        <v>2.1415706286577602E-3</v>
      </c>
      <c r="BO106" s="52">
        <v>3.52547286589903E-3</v>
      </c>
      <c r="BP106" s="52">
        <v>122.694763092267</v>
      </c>
      <c r="BQ106" s="52">
        <v>3.6239019410288301E-3</v>
      </c>
      <c r="BR106" s="52">
        <v>4.4627815401557299E-3</v>
      </c>
      <c r="BS106" s="52">
        <v>149.53424251870001</v>
      </c>
      <c r="BT106" s="52">
        <v>4.2382795029433599E-3</v>
      </c>
      <c r="BU106" s="52">
        <v>6.0178067774695997E-3</v>
      </c>
      <c r="BV106" s="52">
        <v>191.71056733167001</v>
      </c>
      <c r="BW106" s="52">
        <v>5.1209145844400197E-3</v>
      </c>
      <c r="BX106" s="52">
        <v>3.3144900912489002E-3</v>
      </c>
      <c r="BY106" s="52">
        <v>172.53951059850601</v>
      </c>
      <c r="BZ106" s="52">
        <v>3.5066956727766701E-3</v>
      </c>
      <c r="CA106" s="52">
        <v>4.1616098326635303E-3</v>
      </c>
      <c r="CB106" s="52">
        <v>207.047412718207</v>
      </c>
      <c r="CC106" s="52">
        <v>4.1308647274318202E-3</v>
      </c>
      <c r="CD106" s="52">
        <v>5.7547280267179098E-3</v>
      </c>
      <c r="CE106" s="52">
        <v>268.39479426434099</v>
      </c>
      <c r="CF106" s="52">
        <v>5.1430563067605597E-3</v>
      </c>
      <c r="CT106" s="84"/>
      <c r="CU106" s="84"/>
      <c r="CW106" s="84"/>
      <c r="CX106" s="84"/>
    </row>
    <row r="107" spans="1:107">
      <c r="A107" s="83"/>
      <c r="B107" s="83"/>
      <c r="D107" s="83"/>
      <c r="E107" s="83"/>
      <c r="M107" s="52"/>
      <c r="Q107" s="84"/>
      <c r="S107" s="52"/>
      <c r="T107" s="65"/>
      <c r="U107" s="52"/>
      <c r="V107" s="52"/>
      <c r="W107" s="52"/>
      <c r="AW107" s="80">
        <v>2.1064495924270699E-3</v>
      </c>
      <c r="AX107" s="52">
        <v>43.3621197007474</v>
      </c>
      <c r="AY107" s="81">
        <v>1.4985422713537401E-3</v>
      </c>
      <c r="AZ107" s="80">
        <v>2.5721050393304602E-3</v>
      </c>
      <c r="BA107" s="52">
        <v>56.912782107231997</v>
      </c>
      <c r="BB107" s="82">
        <v>1.89832922431071E-3</v>
      </c>
      <c r="BC107" s="80">
        <v>3.6398724876952398E-3</v>
      </c>
      <c r="BD107" s="52">
        <v>96.790445760597905</v>
      </c>
      <c r="BE107" s="82">
        <v>2.9382449709566801E-3</v>
      </c>
      <c r="BF107" s="80">
        <v>1.7870426983446399E-3</v>
      </c>
      <c r="BG107" s="52">
        <v>71.237768079799196</v>
      </c>
      <c r="BH107" s="82">
        <v>1.25740800355441E-3</v>
      </c>
      <c r="BI107" s="52">
        <v>2.13173629230331E-3</v>
      </c>
      <c r="BJ107" s="52">
        <v>89.047210099752107</v>
      </c>
      <c r="BK107" s="52">
        <v>1.53393879164734E-3</v>
      </c>
      <c r="BL107" s="52">
        <v>3.6607741382862799E-3</v>
      </c>
      <c r="BM107" s="52">
        <v>123.891770573564</v>
      </c>
      <c r="BN107" s="52">
        <v>2.16263499929197E-3</v>
      </c>
      <c r="BO107" s="52">
        <v>3.5695934306117102E-3</v>
      </c>
      <c r="BP107" s="52">
        <v>123.891770573564</v>
      </c>
      <c r="BQ107" s="52">
        <v>3.6551122055251098E-3</v>
      </c>
      <c r="BR107" s="52">
        <v>4.5180606369494402E-3</v>
      </c>
      <c r="BS107" s="52">
        <v>150.99309538653</v>
      </c>
      <c r="BT107" s="52">
        <v>4.2706190723755602E-3</v>
      </c>
      <c r="BU107" s="52">
        <v>6.09025936662332E-3</v>
      </c>
      <c r="BV107" s="52">
        <v>193.58089152119601</v>
      </c>
      <c r="BW107" s="52">
        <v>5.1534909662035904E-3</v>
      </c>
      <c r="BX107" s="52">
        <v>3.3562904558483899E-3</v>
      </c>
      <c r="BY107" s="52">
        <v>174.22280236908</v>
      </c>
      <c r="BZ107" s="52">
        <v>3.53853909320809E-3</v>
      </c>
      <c r="CA107" s="52">
        <v>4.21400573800286E-3</v>
      </c>
      <c r="CB107" s="52">
        <v>209.06736284289599</v>
      </c>
      <c r="CC107" s="52">
        <v>4.1654841591164298E-3</v>
      </c>
      <c r="CD107" s="52">
        <v>5.8257692256395502E-3</v>
      </c>
      <c r="CE107" s="52">
        <v>271.013248129678</v>
      </c>
      <c r="CF107" s="52">
        <v>5.1802558410952099E-3</v>
      </c>
      <c r="CT107" s="84"/>
      <c r="CU107" s="84"/>
      <c r="CW107" s="84"/>
      <c r="CX107" s="84"/>
    </row>
    <row r="108" spans="1:107">
      <c r="A108" s="83"/>
      <c r="B108" s="83"/>
      <c r="D108" s="83"/>
      <c r="E108" s="83"/>
      <c r="M108" s="52"/>
      <c r="Q108" s="84"/>
      <c r="S108" s="52"/>
      <c r="T108" s="65"/>
      <c r="U108" s="52"/>
      <c r="V108" s="52"/>
      <c r="W108" s="52"/>
      <c r="AW108" s="80">
        <v>2.1235637372447199E-3</v>
      </c>
      <c r="AX108" s="52">
        <v>43.781072319201201</v>
      </c>
      <c r="AY108" s="81">
        <v>1.5113147154969201E-3</v>
      </c>
      <c r="AZ108" s="80">
        <v>2.5913690397893802E-3</v>
      </c>
      <c r="BA108" s="52">
        <v>57.462657418952702</v>
      </c>
      <c r="BB108" s="82">
        <v>1.9139918767605601E-3</v>
      </c>
      <c r="BC108" s="80">
        <v>3.6633691583025201E-3</v>
      </c>
      <c r="BD108" s="52">
        <v>97.725607855361005</v>
      </c>
      <c r="BE108" s="82">
        <v>2.9605636624685399E-3</v>
      </c>
      <c r="BF108" s="80">
        <v>1.8020957825102899E-3</v>
      </c>
      <c r="BG108" s="52">
        <v>71.926047381544805</v>
      </c>
      <c r="BH108" s="82">
        <v>1.2683394960812499E-3</v>
      </c>
      <c r="BI108" s="52">
        <v>2.1486849233467802E-3</v>
      </c>
      <c r="BJ108" s="52">
        <v>89.907559226934097</v>
      </c>
      <c r="BK108" s="52">
        <v>1.54697521332103E-3</v>
      </c>
      <c r="BL108" s="52">
        <v>3.7456527387144602E-3</v>
      </c>
      <c r="BM108" s="52">
        <v>125.088778054861</v>
      </c>
      <c r="BN108" s="52">
        <v>2.18310781580912E-3</v>
      </c>
      <c r="BO108" s="52">
        <v>3.6138730411500999E-3</v>
      </c>
      <c r="BP108" s="52">
        <v>125.088778054861</v>
      </c>
      <c r="BQ108" s="52">
        <v>3.6861472754731901E-3</v>
      </c>
      <c r="BR108" s="52">
        <v>4.5735027016681603E-3</v>
      </c>
      <c r="BS108" s="52">
        <v>152.45194825435999</v>
      </c>
      <c r="BT108" s="52">
        <v>4.3026719932696203E-3</v>
      </c>
      <c r="BU108" s="52">
        <v>6.1628518145801399E-3</v>
      </c>
      <c r="BV108" s="52">
        <v>195.45121571072201</v>
      </c>
      <c r="BW108" s="52">
        <v>5.1856398912163704E-3</v>
      </c>
      <c r="BX108" s="52">
        <v>3.3982501980222798E-3</v>
      </c>
      <c r="BY108" s="52">
        <v>175.90609413965299</v>
      </c>
      <c r="BZ108" s="52">
        <v>3.57024872662756E-3</v>
      </c>
      <c r="CA108" s="52">
        <v>4.26657541440696E-3</v>
      </c>
      <c r="CB108" s="52">
        <v>211.08731296758401</v>
      </c>
      <c r="CC108" s="52">
        <v>4.1998822599432703E-3</v>
      </c>
      <c r="CD108" s="52">
        <v>5.8969783950046598E-3</v>
      </c>
      <c r="CE108" s="52">
        <v>273.631701995014</v>
      </c>
      <c r="CF108" s="52">
        <v>5.21708921194294E-3</v>
      </c>
      <c r="CT108" s="84"/>
      <c r="CU108" s="84"/>
      <c r="CW108" s="84"/>
      <c r="CX108" s="84"/>
    </row>
    <row r="109" spans="1:107">
      <c r="A109" s="83"/>
      <c r="B109" s="83"/>
      <c r="D109" s="83"/>
      <c r="E109" s="83"/>
      <c r="M109" s="52"/>
      <c r="Q109" s="84"/>
      <c r="S109" s="52"/>
      <c r="T109" s="65"/>
      <c r="U109" s="52"/>
      <c r="V109" s="52"/>
      <c r="W109" s="52"/>
      <c r="AW109" s="80">
        <v>2.1406255387093698E-3</v>
      </c>
      <c r="AX109" s="52">
        <v>44.200024937655101</v>
      </c>
      <c r="AY109" s="81">
        <v>1.5240595728481601E-3</v>
      </c>
      <c r="AZ109" s="80">
        <v>2.6105547981650802E-3</v>
      </c>
      <c r="BA109" s="52">
        <v>58.012532730673399</v>
      </c>
      <c r="BB109" s="82">
        <v>1.9296130665471701E-3</v>
      </c>
      <c r="BC109" s="80">
        <v>3.6867502423010199E-3</v>
      </c>
      <c r="BD109" s="52">
        <v>98.660769950124106</v>
      </c>
      <c r="BE109" s="82">
        <v>2.9827982515162402E-3</v>
      </c>
      <c r="BF109" s="80">
        <v>1.81711093070271E-3</v>
      </c>
      <c r="BG109" s="52">
        <v>72.6143266832905</v>
      </c>
      <c r="BH109" s="82">
        <v>1.27925077570713E-3</v>
      </c>
      <c r="BI109" s="52">
        <v>2.1655753987188998E-3</v>
      </c>
      <c r="BJ109" s="52">
        <v>90.767908354116102</v>
      </c>
      <c r="BK109" s="52">
        <v>1.55998289839733E-3</v>
      </c>
      <c r="BL109" s="52">
        <v>3.8306202213549399E-3</v>
      </c>
      <c r="BM109" s="52">
        <v>126.28578553615699</v>
      </c>
      <c r="BN109" s="52">
        <v>2.2029933235115E-3</v>
      </c>
      <c r="BO109" s="52">
        <v>3.6583109097086202E-3</v>
      </c>
      <c r="BP109" s="52">
        <v>126.28578553615699</v>
      </c>
      <c r="BQ109" s="52">
        <v>3.7170056329423901E-3</v>
      </c>
      <c r="BR109" s="52">
        <v>4.6291063920100997E-3</v>
      </c>
      <c r="BS109" s="52">
        <v>153.910801122191</v>
      </c>
      <c r="BT109" s="52">
        <v>4.33443733991715E-3</v>
      </c>
      <c r="BU109" s="52">
        <v>6.2355825149506498E-3</v>
      </c>
      <c r="BV109" s="52">
        <v>197.32153990024801</v>
      </c>
      <c r="BW109" s="52">
        <v>5.2173626243985204E-3</v>
      </c>
      <c r="BX109" s="52">
        <v>3.4403686135880702E-3</v>
      </c>
      <c r="BY109" s="52">
        <v>177.58938591022701</v>
      </c>
      <c r="BZ109" s="52">
        <v>3.6018230406156299E-3</v>
      </c>
      <c r="CA109" s="52">
        <v>4.31931756781822E-3</v>
      </c>
      <c r="CB109" s="52">
        <v>213.10726309227201</v>
      </c>
      <c r="CC109" s="52">
        <v>4.23405773474189E-3</v>
      </c>
      <c r="CD109" s="52">
        <v>5.9683536807883502E-3</v>
      </c>
      <c r="CE109" s="52">
        <v>276.25015586035101</v>
      </c>
      <c r="CF109" s="52">
        <v>5.2535567987916903E-3</v>
      </c>
      <c r="CT109" s="84"/>
      <c r="CU109" s="84"/>
      <c r="CW109" s="84"/>
      <c r="CX109" s="84"/>
    </row>
    <row r="110" spans="1:107">
      <c r="A110" s="83"/>
      <c r="B110" s="83"/>
      <c r="D110" s="83"/>
      <c r="E110" s="83"/>
      <c r="M110" s="52"/>
      <c r="Q110" s="84"/>
      <c r="S110" s="52"/>
      <c r="T110" s="65"/>
      <c r="U110" s="52"/>
      <c r="V110" s="52"/>
      <c r="W110" s="52"/>
      <c r="AW110" s="80">
        <v>2.1576353127651699E-3</v>
      </c>
      <c r="AX110" s="52">
        <v>44.618977556109002</v>
      </c>
      <c r="AY110" s="81">
        <v>1.5367769623129701E-3</v>
      </c>
      <c r="AZ110" s="80">
        <v>2.6296630843492801E-3</v>
      </c>
      <c r="BA110" s="52">
        <v>58.562408042393997</v>
      </c>
      <c r="BB110" s="82">
        <v>1.9451930126026999E-3</v>
      </c>
      <c r="BC110" s="80">
        <v>3.71001727690251E-3</v>
      </c>
      <c r="BD110" s="52">
        <v>99.595932044887206</v>
      </c>
      <c r="BE110" s="82">
        <v>3.00494936952784E-3</v>
      </c>
      <c r="BF110" s="80">
        <v>1.8320882990835699E-3</v>
      </c>
      <c r="BG110" s="52">
        <v>73.302605985036095</v>
      </c>
      <c r="BH110" s="82">
        <v>1.2901419170395501E-3</v>
      </c>
      <c r="BI110" s="52">
        <v>2.1824081128809501E-3</v>
      </c>
      <c r="BJ110" s="52">
        <v>91.628257481298107</v>
      </c>
      <c r="BK110" s="52">
        <v>1.57296197328149E-3</v>
      </c>
      <c r="BL110" s="52">
        <v>3.9156763376181703E-3</v>
      </c>
      <c r="BM110" s="52">
        <v>127.482793017454</v>
      </c>
      <c r="BN110" s="52">
        <v>2.2222957411919598E-3</v>
      </c>
      <c r="BO110" s="52">
        <v>3.7029062588328802E-3</v>
      </c>
      <c r="BP110" s="52">
        <v>127.482793017454</v>
      </c>
      <c r="BQ110" s="52">
        <v>3.74768579399041E-3</v>
      </c>
      <c r="BR110" s="52">
        <v>4.6848703961059899E-3</v>
      </c>
      <c r="BS110" s="52">
        <v>155.36965399002099</v>
      </c>
      <c r="BT110" s="52">
        <v>4.3659142383340697E-3</v>
      </c>
      <c r="BU110" s="52">
        <v>6.3084499308195697E-3</v>
      </c>
      <c r="BV110" s="52">
        <v>199.19186408977399</v>
      </c>
      <c r="BW110" s="52">
        <v>5.2486604747576902E-3</v>
      </c>
      <c r="BX110" s="52">
        <v>3.4826450053336102E-3</v>
      </c>
      <c r="BY110" s="52">
        <v>179.2726776808</v>
      </c>
      <c r="BZ110" s="52">
        <v>3.6332605323417901E-3</v>
      </c>
      <c r="CA110" s="52">
        <v>4.3722309269266903E-3</v>
      </c>
      <c r="CB110" s="52">
        <v>215.12721321696</v>
      </c>
      <c r="CC110" s="52">
        <v>4.2680093368059101E-3</v>
      </c>
      <c r="CD110" s="52">
        <v>6.0398932938311002E-3</v>
      </c>
      <c r="CE110" s="52">
        <v>278.86860972568797</v>
      </c>
      <c r="CF110" s="52">
        <v>5.2896590381219799E-3</v>
      </c>
      <c r="CT110" s="84"/>
      <c r="CU110" s="84"/>
      <c r="CW110" s="84"/>
      <c r="CX110" s="84"/>
    </row>
    <row r="111" spans="1:107">
      <c r="A111" s="83"/>
      <c r="B111" s="83"/>
      <c r="D111" s="83"/>
      <c r="E111" s="83"/>
      <c r="Q111" s="83"/>
      <c r="S111" s="52"/>
      <c r="T111" s="52"/>
      <c r="U111" s="52"/>
      <c r="V111" s="52"/>
      <c r="W111" s="52"/>
      <c r="AW111" s="80">
        <v>2.17459337481504E-3</v>
      </c>
      <c r="AX111" s="52">
        <v>45.037930174562803</v>
      </c>
      <c r="AY111" s="81">
        <v>1.5494670020288E-3</v>
      </c>
      <c r="AZ111" s="80">
        <v>2.6486946599099501E-3</v>
      </c>
      <c r="BA111" s="52">
        <v>59.112283354114702</v>
      </c>
      <c r="BB111" s="82">
        <v>1.9607319321301099E-3</v>
      </c>
      <c r="BC111" s="80">
        <v>3.7331717634086301E-3</v>
      </c>
      <c r="BD111" s="52">
        <v>100.53109413964999</v>
      </c>
      <c r="BE111" s="82">
        <v>3.02701764084696E-3</v>
      </c>
      <c r="BF111" s="80">
        <v>1.8470280442332301E-3</v>
      </c>
      <c r="BG111" s="52">
        <v>73.990885286781705</v>
      </c>
      <c r="BH111" s="82">
        <v>1.30101299427443E-3</v>
      </c>
      <c r="BI111" s="52">
        <v>2.1991834593569999E-3</v>
      </c>
      <c r="BJ111" s="52">
        <v>92.488606608480197</v>
      </c>
      <c r="BK111" s="52">
        <v>1.58591256354637E-3</v>
      </c>
      <c r="BL111" s="52">
        <v>4.0008209103544199E-3</v>
      </c>
      <c r="BM111" s="52">
        <v>128.67980049875101</v>
      </c>
      <c r="BN111" s="52">
        <v>2.24101925925386E-3</v>
      </c>
      <c r="BO111" s="52">
        <v>3.7476583216337601E-3</v>
      </c>
      <c r="BP111" s="52">
        <v>128.67980049875101</v>
      </c>
      <c r="BQ111" s="52">
        <v>3.7781863080960801E-3</v>
      </c>
      <c r="BR111" s="52">
        <v>4.74079343254171E-3</v>
      </c>
      <c r="BS111" s="52">
        <v>156.82850685785101</v>
      </c>
      <c r="BT111" s="52">
        <v>4.3971018648092204E-3</v>
      </c>
      <c r="BU111" s="52">
        <v>6.3814525934515398E-3</v>
      </c>
      <c r="BV111" s="52">
        <v>201.06218827929999</v>
      </c>
      <c r="BW111" s="52">
        <v>5.2795347925661601E-3</v>
      </c>
      <c r="BX111" s="52">
        <v>3.5250786832385799E-3</v>
      </c>
      <c r="BY111" s="52">
        <v>180.95596945137399</v>
      </c>
      <c r="BZ111" s="52">
        <v>3.6645597281495198E-3</v>
      </c>
      <c r="CA111" s="52">
        <v>4.4253142433396198E-3</v>
      </c>
      <c r="CB111" s="52">
        <v>217.14716334164899</v>
      </c>
      <c r="CC111" s="52">
        <v>4.3017358668096702E-3</v>
      </c>
      <c r="CD111" s="52">
        <v>6.1115955089644097E-3</v>
      </c>
      <c r="CE111" s="52">
        <v>281.48706359102403</v>
      </c>
      <c r="CF111" s="52">
        <v>5.3253964207435698E-3</v>
      </c>
      <c r="CT111" s="84"/>
      <c r="CU111" s="84"/>
      <c r="CW111" s="84"/>
      <c r="CX111" s="84"/>
    </row>
    <row r="112" spans="1:107">
      <c r="A112" s="83"/>
      <c r="B112" s="83"/>
      <c r="D112" s="83"/>
      <c r="E112" s="83"/>
      <c r="Q112" s="83"/>
      <c r="S112" s="52"/>
      <c r="T112" s="52"/>
      <c r="U112" s="52"/>
      <c r="V112" s="52"/>
      <c r="W112" s="52"/>
      <c r="AW112" s="80">
        <v>2.1915000396523698E-3</v>
      </c>
      <c r="AX112" s="52">
        <v>45.456882793016703</v>
      </c>
      <c r="AY112" s="81">
        <v>1.56212980937301E-3</v>
      </c>
      <c r="AZ112" s="80">
        <v>2.6676502780476502E-3</v>
      </c>
      <c r="BA112" s="52">
        <v>59.662158665835399</v>
      </c>
      <c r="BB112" s="82">
        <v>1.9762300406204599E-3</v>
      </c>
      <c r="BC112" s="80">
        <v>3.7562151682954499E-3</v>
      </c>
      <c r="BD112" s="52">
        <v>101.466256234413</v>
      </c>
      <c r="BE112" s="82">
        <v>3.0490036828387701E-3</v>
      </c>
      <c r="BF112" s="80">
        <v>1.8619303231201601E-3</v>
      </c>
      <c r="BG112" s="52">
        <v>74.6791645885273</v>
      </c>
      <c r="BH112" s="82">
        <v>1.31186408119764E-3</v>
      </c>
      <c r="BI112" s="52">
        <v>2.2159018306368598E-3</v>
      </c>
      <c r="BJ112" s="52">
        <v>93.348955735662202</v>
      </c>
      <c r="BK112" s="52">
        <v>1.5988347939399001E-3</v>
      </c>
      <c r="BL112" s="52">
        <v>4.0860538313113801E-3</v>
      </c>
      <c r="BM112" s="52">
        <v>129.876807980048</v>
      </c>
      <c r="BN112" s="52">
        <v>2.25916803798597E-3</v>
      </c>
      <c r="BO112" s="52">
        <v>3.7925663419928102E-3</v>
      </c>
      <c r="BP112" s="52">
        <v>129.876807980048</v>
      </c>
      <c r="BQ112" s="52">
        <v>3.8085057575932601E-3</v>
      </c>
      <c r="BR112" s="52">
        <v>4.7968742503645802E-3</v>
      </c>
      <c r="BS112" s="52">
        <v>158.28735972568199</v>
      </c>
      <c r="BT112" s="52">
        <v>4.4279994444754497E-3</v>
      </c>
      <c r="BU112" s="52">
        <v>6.4545891010004703E-3</v>
      </c>
      <c r="BV112" s="52">
        <v>202.93251246882701</v>
      </c>
      <c r="BW112" s="52">
        <v>5.3099869666454096E-3</v>
      </c>
      <c r="BX112" s="52">
        <v>3.5676689646897699E-3</v>
      </c>
      <c r="BY112" s="52">
        <v>182.639261221948</v>
      </c>
      <c r="BZ112" s="52">
        <v>3.6957191831444099E-3</v>
      </c>
      <c r="CA112" s="52">
        <v>4.4785662917356198E-3</v>
      </c>
      <c r="CB112" s="52">
        <v>219.16711346633701</v>
      </c>
      <c r="CC112" s="52">
        <v>4.3352361717368297E-3</v>
      </c>
      <c r="CD112" s="52">
        <v>6.1834586641249297E-3</v>
      </c>
      <c r="CE112" s="52">
        <v>284.10551745636099</v>
      </c>
      <c r="CF112" s="52">
        <v>5.3607694892135902E-3</v>
      </c>
      <c r="CT112" s="84"/>
      <c r="CU112" s="84"/>
      <c r="CW112" s="84"/>
      <c r="CX112" s="84"/>
    </row>
    <row r="113" spans="1:102">
      <c r="A113" s="83"/>
      <c r="B113" s="83"/>
      <c r="D113" s="83"/>
      <c r="E113" s="83"/>
      <c r="Q113" s="83"/>
      <c r="S113" s="52"/>
      <c r="T113" s="52"/>
      <c r="U113" s="52"/>
      <c r="V113" s="52"/>
      <c r="W113" s="52"/>
      <c r="AW113" s="80">
        <v>2.20835562139419E-3</v>
      </c>
      <c r="AX113" s="52">
        <v>45.875835411470497</v>
      </c>
      <c r="AY113" s="81">
        <v>1.57476550096929E-3</v>
      </c>
      <c r="AZ113" s="80">
        <v>2.6865306835615901E-3</v>
      </c>
      <c r="BA113" s="52">
        <v>60.212033977556104</v>
      </c>
      <c r="BB113" s="82">
        <v>1.9916875518722699E-3</v>
      </c>
      <c r="BC113" s="80">
        <v>3.7791489242634401E-3</v>
      </c>
      <c r="BD113" s="52">
        <v>102.401418329176</v>
      </c>
      <c r="BE113" s="82">
        <v>3.07090810599272E-3</v>
      </c>
      <c r="BF113" s="80">
        <v>1.8767952930716599E-3</v>
      </c>
      <c r="BG113" s="52">
        <v>75.367443890272995</v>
      </c>
      <c r="BH113" s="82">
        <v>1.3226952511891999E-3</v>
      </c>
      <c r="BI113" s="52">
        <v>2.23256361808249E-3</v>
      </c>
      <c r="BJ113" s="52">
        <v>94.209304862844206</v>
      </c>
      <c r="BK113" s="52">
        <v>1.6117287883927699E-3</v>
      </c>
      <c r="BL113" s="52">
        <v>4.1713750586791004E-3</v>
      </c>
      <c r="BM113" s="52">
        <v>131.073815461344</v>
      </c>
      <c r="BN113" s="52">
        <v>2.2767462059859098E-3</v>
      </c>
      <c r="BO113" s="52">
        <v>3.8376295747595602E-3</v>
      </c>
      <c r="BP113" s="52">
        <v>131.073815461344</v>
      </c>
      <c r="BQ113" s="52">
        <v>3.8386427571079499E-3</v>
      </c>
      <c r="BR113" s="52">
        <v>4.8531116290733804E-3</v>
      </c>
      <c r="BS113" s="52">
        <v>159.74621259351201</v>
      </c>
      <c r="BT113" s="52">
        <v>4.4586062499019502E-3</v>
      </c>
      <c r="BU113" s="52">
        <v>6.5278581172224801E-3</v>
      </c>
      <c r="BV113" s="52">
        <v>204.80283665835299</v>
      </c>
      <c r="BW113" s="52">
        <v>5.3400184217501602E-3</v>
      </c>
      <c r="BX113" s="52">
        <v>3.6104151746889799E-3</v>
      </c>
      <c r="BY113" s="52">
        <v>184.322552992521</v>
      </c>
      <c r="BZ113" s="52">
        <v>3.7267374807811401E-3</v>
      </c>
      <c r="CA113" s="52">
        <v>4.5319858700033199E-3</v>
      </c>
      <c r="CB113" s="52">
        <v>221.18706359102501</v>
      </c>
      <c r="CC113" s="52">
        <v>4.3685091438191602E-3</v>
      </c>
      <c r="CD113" s="52">
        <v>6.2554811594582602E-3</v>
      </c>
      <c r="CE113" s="52">
        <v>286.723971321698</v>
      </c>
      <c r="CF113" s="52">
        <v>5.3957788353321103E-3</v>
      </c>
      <c r="CT113" s="84"/>
      <c r="CU113" s="84"/>
      <c r="CW113" s="84"/>
      <c r="CX113" s="84"/>
    </row>
    <row r="114" spans="1:102">
      <c r="A114" s="83"/>
      <c r="B114" s="83"/>
      <c r="D114" s="83"/>
      <c r="E114" s="83"/>
      <c r="AW114" s="80">
        <v>2.2251604334159198E-3</v>
      </c>
      <c r="AX114" s="52">
        <v>46.294788029924398</v>
      </c>
      <c r="AY114" s="81">
        <v>1.5873741926930899E-3</v>
      </c>
      <c r="AZ114" s="80">
        <v>2.7053366128233199E-3</v>
      </c>
      <c r="BA114" s="52">
        <v>60.761909289276801</v>
      </c>
      <c r="BB114" s="82">
        <v>2.00710467800782E-3</v>
      </c>
      <c r="BC114" s="80">
        <v>3.80197443125471E-3</v>
      </c>
      <c r="BD114" s="52">
        <v>103.33658042394001</v>
      </c>
      <c r="BE114" s="82">
        <v>3.0927315140257101E-3</v>
      </c>
      <c r="BF114" s="80">
        <v>1.89162311174423E-3</v>
      </c>
      <c r="BG114" s="52">
        <v>76.055723192018604</v>
      </c>
      <c r="BH114" s="82">
        <v>1.3335065772257101E-3</v>
      </c>
      <c r="BI114" s="52">
        <v>2.2491692118370601E-3</v>
      </c>
      <c r="BJ114" s="52">
        <v>95.069653990026197</v>
      </c>
      <c r="BK114" s="52">
        <v>1.6245946700242E-3</v>
      </c>
      <c r="BL114" s="52">
        <v>4.2567846147202196E-3</v>
      </c>
      <c r="BM114" s="52">
        <v>132.27082294264099</v>
      </c>
      <c r="BN114" s="52">
        <v>2.2937578587216702E-3</v>
      </c>
      <c r="BO114" s="52">
        <v>3.8828472859415001E-3</v>
      </c>
      <c r="BP114" s="52">
        <v>132.27082294264099</v>
      </c>
      <c r="BQ114" s="52">
        <v>3.8685959529995702E-3</v>
      </c>
      <c r="BR114" s="52">
        <v>4.9095043785940097E-3</v>
      </c>
      <c r="BS114" s="52">
        <v>161.205065461343</v>
      </c>
      <c r="BT114" s="52">
        <v>4.4889215997110403E-3</v>
      </c>
      <c r="BU114" s="52">
        <v>6.6012583701952603E-3</v>
      </c>
      <c r="BV114" s="52">
        <v>206.67316084787899</v>
      </c>
      <c r="BW114" s="52">
        <v>5.3696306160532104E-3</v>
      </c>
      <c r="BX114" s="52">
        <v>3.6533166460544502E-3</v>
      </c>
      <c r="BY114" s="52">
        <v>186.00584476309501</v>
      </c>
      <c r="BZ114" s="52">
        <v>3.75761323245212E-3</v>
      </c>
      <c r="CA114" s="52">
        <v>4.5855717993654298E-3</v>
      </c>
      <c r="CB114" s="52">
        <v>223.207013715714</v>
      </c>
      <c r="CC114" s="52">
        <v>4.4015537194873298E-3</v>
      </c>
      <c r="CD114" s="52">
        <v>6.3276614564135797E-3</v>
      </c>
      <c r="CE114" s="52">
        <v>289.342425187034</v>
      </c>
      <c r="CF114" s="52">
        <v>5.4304250977127598E-3</v>
      </c>
      <c r="CT114" s="84"/>
      <c r="CU114" s="84"/>
      <c r="CW114" s="84"/>
      <c r="CX114" s="84"/>
    </row>
    <row r="115" spans="1:102">
      <c r="A115" s="83"/>
      <c r="B115" s="83"/>
      <c r="D115" s="83"/>
      <c r="E115" s="83"/>
      <c r="AW115" s="80">
        <v>2.2419147882886399E-3</v>
      </c>
      <c r="AX115" s="52">
        <v>46.713740648378298</v>
      </c>
      <c r="AY115" s="81">
        <v>1.59995599967886E-3</v>
      </c>
      <c r="AZ115" s="80">
        <v>2.72406879375934E-3</v>
      </c>
      <c r="BA115" s="52">
        <v>61.311784600997498</v>
      </c>
      <c r="BB115" s="82">
        <v>2.0224816294915301E-3</v>
      </c>
      <c r="BC115" s="80">
        <v>3.8246930574368601E-3</v>
      </c>
      <c r="BD115" s="52">
        <v>104.27174251870299</v>
      </c>
      <c r="BE115" s="82">
        <v>3.1144745039806002E-3</v>
      </c>
      <c r="BF115" s="80">
        <v>1.9064139370944999E-3</v>
      </c>
      <c r="BG115" s="52">
        <v>76.744002493764199</v>
      </c>
      <c r="BH115" s="82">
        <v>1.34429813188345E-3</v>
      </c>
      <c r="BI115" s="52">
        <v>2.2657190007382201E-3</v>
      </c>
      <c r="BJ115" s="52">
        <v>95.930003117208202</v>
      </c>
      <c r="BK115" s="52">
        <v>1.6374325611508099E-3</v>
      </c>
      <c r="BL115" s="52">
        <v>4.3422825834845699E-3</v>
      </c>
      <c r="BM115" s="52">
        <v>133.46783042393801</v>
      </c>
      <c r="BN115" s="52">
        <v>2.3102070572252201E-3</v>
      </c>
      <c r="BO115" s="52">
        <v>3.9282187528856096E-3</v>
      </c>
      <c r="BP115" s="52">
        <v>133.46783042393801</v>
      </c>
      <c r="BQ115" s="52">
        <v>3.8983640228034502E-3</v>
      </c>
      <c r="BR115" s="52">
        <v>4.9660513392402496E-3</v>
      </c>
      <c r="BS115" s="52">
        <v>162.66391832917299</v>
      </c>
      <c r="BT115" s="52">
        <v>4.5189448572162602E-3</v>
      </c>
      <c r="BU115" s="52">
        <v>6.6747886510448197E-3</v>
      </c>
      <c r="BV115" s="52">
        <v>208.54348503740499</v>
      </c>
      <c r="BW115" s="52">
        <v>5.3988250387264998E-3</v>
      </c>
      <c r="BX115" s="52">
        <v>3.6963727196157501E-3</v>
      </c>
      <c r="BY115" s="52">
        <v>187.68913653366801</v>
      </c>
      <c r="BZ115" s="52">
        <v>3.7883450770770199E-3</v>
      </c>
      <c r="CA115" s="52">
        <v>4.6393229244888201E-3</v>
      </c>
      <c r="CB115" s="52">
        <v>225.22696384040199</v>
      </c>
      <c r="CC115" s="52">
        <v>4.43436887833361E-3</v>
      </c>
      <c r="CD115" s="52">
        <v>6.3999980768314601E-3</v>
      </c>
      <c r="CE115" s="52">
        <v>291.96087905237101</v>
      </c>
      <c r="CF115" s="52">
        <v>5.46470895942857E-3</v>
      </c>
      <c r="CT115" s="84"/>
      <c r="CU115" s="84"/>
      <c r="CW115" s="84"/>
      <c r="CX115" s="84"/>
    </row>
    <row r="116" spans="1:102">
      <c r="A116" s="83"/>
      <c r="B116" s="83"/>
      <c r="D116" s="83"/>
      <c r="E116" s="83"/>
      <c r="AW116" s="80">
        <v>2.2586189977181802E-3</v>
      </c>
      <c r="AX116" s="52">
        <v>47.132693266832099</v>
      </c>
      <c r="AY116" s="81">
        <v>1.61251103632693E-3</v>
      </c>
      <c r="AZ116" s="80">
        <v>2.74272794584103E-3</v>
      </c>
      <c r="BA116" s="52">
        <v>61.861659912718103</v>
      </c>
      <c r="BB116" s="82">
        <v>2.0378186151467502E-3</v>
      </c>
      <c r="BC116" s="80">
        <v>3.8473061401555798E-3</v>
      </c>
      <c r="BD116" s="52">
        <v>105.20690461346599</v>
      </c>
      <c r="BE116" s="82">
        <v>3.1361376663248501E-3</v>
      </c>
      <c r="BF116" s="80">
        <v>1.9211679273505101E-3</v>
      </c>
      <c r="BG116" s="52">
        <v>77.432281795509795</v>
      </c>
      <c r="BH116" s="82">
        <v>1.3550699873414399E-3</v>
      </c>
      <c r="BI116" s="52">
        <v>2.2822133722336501E-3</v>
      </c>
      <c r="BJ116" s="52">
        <v>96.790352244390206</v>
      </c>
      <c r="BK116" s="52">
        <v>1.65024258329222E-3</v>
      </c>
      <c r="BL116" s="52">
        <v>4.4278691086062196E-3</v>
      </c>
      <c r="BM116" s="52">
        <v>134.664837905235</v>
      </c>
      <c r="BN116" s="52">
        <v>2.3260978269101099E-3</v>
      </c>
      <c r="BO116" s="52">
        <v>3.9737432644530698E-3</v>
      </c>
      <c r="BP116" s="52">
        <v>134.664837905235</v>
      </c>
      <c r="BQ116" s="52">
        <v>3.92794567467837E-3</v>
      </c>
      <c r="BR116" s="52">
        <v>5.0227513816612397E-3</v>
      </c>
      <c r="BS116" s="52">
        <v>164.122771197003</v>
      </c>
      <c r="BT116" s="52">
        <v>4.5486754290840403E-3</v>
      </c>
      <c r="BU116" s="52">
        <v>6.7484478126816202E-3</v>
      </c>
      <c r="BV116" s="52">
        <v>210.41380922693099</v>
      </c>
      <c r="BW116" s="52">
        <v>5.4276032076174298E-3</v>
      </c>
      <c r="BX116" s="52">
        <v>3.7395827444024702E-3</v>
      </c>
      <c r="BY116" s="52">
        <v>189.37242830424199</v>
      </c>
      <c r="BZ116" s="52">
        <v>3.8189316806940899E-3</v>
      </c>
      <c r="CA116" s="52">
        <v>4.6932381135808996E-3</v>
      </c>
      <c r="CB116" s="52">
        <v>227.24691396508999</v>
      </c>
      <c r="CC116" s="52">
        <v>4.4669536420866504E-3</v>
      </c>
      <c r="CD116" s="52">
        <v>6.4724896020264501E-3</v>
      </c>
      <c r="CE116" s="52">
        <v>294.57933291770797</v>
      </c>
      <c r="CF116" s="52">
        <v>5.4986311457320804E-3</v>
      </c>
      <c r="CT116" s="84"/>
      <c r="CU116" s="84"/>
      <c r="CW116" s="84"/>
      <c r="CX116" s="84"/>
    </row>
    <row r="117" spans="1:102">
      <c r="A117" s="83"/>
      <c r="B117" s="83"/>
      <c r="D117" s="83"/>
      <c r="E117" s="83"/>
      <c r="AW117" s="80">
        <v>2.2752733724853398E-3</v>
      </c>
      <c r="AX117" s="52">
        <v>47.551645885286</v>
      </c>
      <c r="AY117" s="81">
        <v>1.62503941630791E-3</v>
      </c>
      <c r="AZ117" s="80">
        <v>2.7613147800822501E-3</v>
      </c>
      <c r="BA117" s="52">
        <v>62.411535224438801</v>
      </c>
      <c r="BB117" s="82">
        <v>2.0531158421731098E-3</v>
      </c>
      <c r="BC117" s="80">
        <v>3.8698149868561199E-3</v>
      </c>
      <c r="BD117" s="52">
        <v>106.142066708229</v>
      </c>
      <c r="BE117" s="82">
        <v>3.1577215850463001E-3</v>
      </c>
      <c r="BF117" s="80">
        <v>1.9358852409829799E-3</v>
      </c>
      <c r="BG117" s="52">
        <v>78.120561097255504</v>
      </c>
      <c r="BH117" s="82">
        <v>1.3658222153836001E-3</v>
      </c>
      <c r="BI117" s="52">
        <v>2.2986527123002799E-3</v>
      </c>
      <c r="BJ117" s="52">
        <v>97.650701371572296</v>
      </c>
      <c r="BK117" s="52">
        <v>1.66302485717833E-3</v>
      </c>
      <c r="BL117" s="52">
        <v>4.5135443911808399E-3</v>
      </c>
      <c r="BM117" s="52">
        <v>135.861845386531</v>
      </c>
      <c r="BN117" s="52">
        <v>2.3414341565043502E-3</v>
      </c>
      <c r="BO117" s="52">
        <v>4.01942012118658E-3</v>
      </c>
      <c r="BP117" s="52">
        <v>135.861845386531</v>
      </c>
      <c r="BQ117" s="52">
        <v>3.9573396468573401E-3</v>
      </c>
      <c r="BR117" s="52">
        <v>5.0796034067759101E-3</v>
      </c>
      <c r="BS117" s="52">
        <v>165.58162406483399</v>
      </c>
      <c r="BT117" s="52">
        <v>4.5781127640182996E-3</v>
      </c>
      <c r="BU117" s="52">
        <v>6.8222347685466603E-3</v>
      </c>
      <c r="BV117" s="52">
        <v>212.284133416457</v>
      </c>
      <c r="BW117" s="52">
        <v>5.4559666670160999E-3</v>
      </c>
      <c r="BX117" s="52">
        <v>3.7829460778261098E-3</v>
      </c>
      <c r="BY117" s="52">
        <v>191.05572007481601</v>
      </c>
      <c r="BZ117" s="52">
        <v>3.8493717360509102E-3</v>
      </c>
      <c r="CA117" s="52">
        <v>4.7473162584727602E-3</v>
      </c>
      <c r="CB117" s="52">
        <v>229.26686408977901</v>
      </c>
      <c r="CC117" s="52">
        <v>4.4993070735981303E-3</v>
      </c>
      <c r="CD117" s="52">
        <v>6.5451346718656597E-3</v>
      </c>
      <c r="CE117" s="52">
        <v>297.19778678304402</v>
      </c>
      <c r="CF117" s="52">
        <v>5.5321924218470703E-3</v>
      </c>
      <c r="CT117" s="84"/>
      <c r="CU117" s="84"/>
      <c r="CW117" s="84"/>
      <c r="CX117" s="84"/>
    </row>
    <row r="118" spans="1:102">
      <c r="A118" s="83"/>
      <c r="B118" s="83"/>
      <c r="D118" s="83"/>
      <c r="E118" s="83"/>
      <c r="AW118" s="80">
        <v>2.2918782223891598E-3</v>
      </c>
      <c r="AX118" s="52">
        <v>47.970598503739801</v>
      </c>
      <c r="AY118" s="81">
        <v>1.6375412525707199E-3</v>
      </c>
      <c r="AZ118" s="80">
        <v>2.77982999904368E-3</v>
      </c>
      <c r="BA118" s="52">
        <v>62.961410536159498</v>
      </c>
      <c r="BB118" s="82">
        <v>2.06837351616301E-3</v>
      </c>
      <c r="BC118" s="80">
        <v>3.89222087597503E-3</v>
      </c>
      <c r="BD118" s="52">
        <v>107.077228802992</v>
      </c>
      <c r="BE118" s="82">
        <v>3.17922683774841E-3</v>
      </c>
      <c r="BF118" s="80">
        <v>1.95056603667765E-3</v>
      </c>
      <c r="BG118" s="52">
        <v>78.808840399001099</v>
      </c>
      <c r="BH118" s="82">
        <v>1.3765548874030899E-3</v>
      </c>
      <c r="BI118" s="52">
        <v>2.3150374053666602E-3</v>
      </c>
      <c r="BJ118" s="52">
        <v>98.511050498754301</v>
      </c>
      <c r="BK118" s="52">
        <v>1.67577950275656E-3</v>
      </c>
      <c r="BL118" s="52">
        <v>4.5993086877222497E-3</v>
      </c>
      <c r="BM118" s="52">
        <v>137.05885286782799</v>
      </c>
      <c r="BN118" s="52">
        <v>2.3562199970935801E-3</v>
      </c>
      <c r="BO118" s="52">
        <v>4.0652486354701501E-3</v>
      </c>
      <c r="BP118" s="52">
        <v>137.05885286782799</v>
      </c>
      <c r="BQ118" s="52">
        <v>3.98654470710049E-3</v>
      </c>
      <c r="BR118" s="52">
        <v>5.1366063456951896E-3</v>
      </c>
      <c r="BS118" s="52">
        <v>167.04047693266401</v>
      </c>
      <c r="BT118" s="52">
        <v>4.6072563514682197E-3</v>
      </c>
      <c r="BU118" s="52">
        <v>6.8961484913693796E-3</v>
      </c>
      <c r="BV118" s="52">
        <v>214.15445760598399</v>
      </c>
      <c r="BW118" s="52">
        <v>5.4839169855121399E-3</v>
      </c>
      <c r="BX118" s="52">
        <v>3.8264620858565099E-3</v>
      </c>
      <c r="BY118" s="52">
        <v>192.739011845389</v>
      </c>
      <c r="BZ118" s="52">
        <v>3.8796639621989201E-3</v>
      </c>
      <c r="CA118" s="52">
        <v>4.8015562746896896E-3</v>
      </c>
      <c r="CB118" s="52">
        <v>231.286814214467</v>
      </c>
      <c r="CC118" s="52">
        <v>4.5314282758417701E-3</v>
      </c>
      <c r="CD118" s="52">
        <v>6.6179319838450901E-3</v>
      </c>
      <c r="CE118" s="52">
        <v>299.81624064838098</v>
      </c>
      <c r="CF118" s="52">
        <v>5.5653935908318002E-3</v>
      </c>
      <c r="CT118" s="84"/>
      <c r="CU118" s="84"/>
      <c r="CW118" s="84"/>
      <c r="CX118" s="84"/>
    </row>
    <row r="119" spans="1:102">
      <c r="A119" s="83"/>
      <c r="B119" s="83"/>
      <c r="D119" s="83"/>
      <c r="E119" s="83"/>
      <c r="AW119" s="80">
        <v>2.30843385619115E-3</v>
      </c>
      <c r="AX119" s="52">
        <v>48.389551122193701</v>
      </c>
      <c r="AY119" s="81">
        <v>1.6500166573475399E-3</v>
      </c>
      <c r="AZ119" s="80">
        <v>2.7982742968439001E-3</v>
      </c>
      <c r="BA119" s="52">
        <v>63.511285847880202</v>
      </c>
      <c r="BB119" s="82">
        <v>2.0835918411179302E-3</v>
      </c>
      <c r="BC119" s="80">
        <v>3.9145250578022104E-3</v>
      </c>
      <c r="BD119" s="52">
        <v>108.012390897755</v>
      </c>
      <c r="BE119" s="82">
        <v>3.2006539957422499E-3</v>
      </c>
      <c r="BF119" s="80">
        <v>1.9652104733069399E-3</v>
      </c>
      <c r="BG119" s="52">
        <v>79.497119700746694</v>
      </c>
      <c r="BH119" s="82">
        <v>1.38726807440349E-3</v>
      </c>
      <c r="BI119" s="52">
        <v>2.3313678342382301E-3</v>
      </c>
      <c r="BJ119" s="52">
        <v>99.371399625936306</v>
      </c>
      <c r="BK119" s="52">
        <v>1.6885066391981E-3</v>
      </c>
      <c r="BL119" s="52">
        <v>4.6851623081956501E-3</v>
      </c>
      <c r="BM119" s="52">
        <v>138.25586034912499</v>
      </c>
      <c r="BN119" s="52">
        <v>2.3704592612663498E-3</v>
      </c>
      <c r="BO119" s="52">
        <v>4.1112281316825596E-3</v>
      </c>
      <c r="BP119" s="52">
        <v>138.25586034912499</v>
      </c>
      <c r="BQ119" s="52">
        <v>4.0155596521536099E-3</v>
      </c>
      <c r="BR119" s="52">
        <v>5.1937591596325702E-3</v>
      </c>
      <c r="BS119" s="52">
        <v>168.49932980049499</v>
      </c>
      <c r="BT119" s="52">
        <v>4.6361057203585902E-3</v>
      </c>
      <c r="BU119" s="52">
        <v>6.9701880119385504E-3</v>
      </c>
      <c r="BV119" s="52">
        <v>216.02478179550999</v>
      </c>
      <c r="BW119" s="52">
        <v>5.5114557539393703E-3</v>
      </c>
      <c r="BX119" s="52">
        <v>3.87013014319192E-3</v>
      </c>
      <c r="BY119" s="52">
        <v>194.42230361596299</v>
      </c>
      <c r="BZ119" s="52">
        <v>3.90980710408777E-3</v>
      </c>
      <c r="CA119" s="52">
        <v>4.8559571015098502E-3</v>
      </c>
      <c r="CB119" s="52">
        <v>233.306764339155</v>
      </c>
      <c r="CC119" s="52">
        <v>4.5633163909260498E-3</v>
      </c>
      <c r="CD119" s="52">
        <v>6.6908802921650402E-3</v>
      </c>
      <c r="CE119" s="52">
        <v>302.434694513718</v>
      </c>
      <c r="CF119" s="52">
        <v>5.5982354915118E-3</v>
      </c>
      <c r="CT119" s="84"/>
      <c r="CU119" s="84"/>
      <c r="CW119" s="84"/>
      <c r="CX119" s="84"/>
    </row>
    <row r="120" spans="1:102">
      <c r="A120" s="83"/>
      <c r="B120" s="83"/>
      <c r="D120" s="83"/>
      <c r="E120" s="83"/>
      <c r="AW120" s="80">
        <v>2.3249405815620001E-3</v>
      </c>
      <c r="AX120" s="52">
        <v>48.808503740647502</v>
      </c>
      <c r="AY120" s="81">
        <v>1.6624657421607199E-3</v>
      </c>
      <c r="AZ120" s="80">
        <v>2.81664835917715E-3</v>
      </c>
      <c r="BA120" s="52">
        <v>64.0611611596009</v>
      </c>
      <c r="BB120" s="82">
        <v>2.0987710194659199E-3</v>
      </c>
      <c r="BC120" s="80">
        <v>3.9367287553148502E-3</v>
      </c>
      <c r="BD120" s="52">
        <v>108.947552992518</v>
      </c>
      <c r="BE120" s="82">
        <v>3.2220036241375699E-3</v>
      </c>
      <c r="BF120" s="80">
        <v>1.97981870990286E-3</v>
      </c>
      <c r="BG120" s="52">
        <v>80.185399002492304</v>
      </c>
      <c r="BH120" s="82">
        <v>1.3979618470026599E-3</v>
      </c>
      <c r="BI120" s="52">
        <v>2.3476443800256801E-3</v>
      </c>
      <c r="BJ120" s="52">
        <v>100.231748753118</v>
      </c>
      <c r="BK120" s="52">
        <v>1.7012063849045601E-3</v>
      </c>
      <c r="BL120" s="52">
        <v>4.7711056141267003E-3</v>
      </c>
      <c r="BM120" s="52">
        <v>139.45286783042201</v>
      </c>
      <c r="BN120" s="52">
        <v>2.3841558223573899E-3</v>
      </c>
      <c r="BO120" s="52">
        <v>4.15735794634368E-3</v>
      </c>
      <c r="BP120" s="52">
        <v>139.45286783042101</v>
      </c>
      <c r="BQ120" s="52">
        <v>4.0443833072088698E-3</v>
      </c>
      <c r="BR120" s="52">
        <v>5.2510608398033303E-3</v>
      </c>
      <c r="BS120" s="52">
        <v>169.95818266832501</v>
      </c>
      <c r="BT120" s="52">
        <v>4.6646604378428099E-3</v>
      </c>
      <c r="BU120" s="52">
        <v>7.0443524178865702E-3</v>
      </c>
      <c r="BV120" s="52">
        <v>217.895105985036</v>
      </c>
      <c r="BW120" s="52">
        <v>5.5385845834032901E-3</v>
      </c>
      <c r="BX120" s="52">
        <v>3.9139496334232903E-3</v>
      </c>
      <c r="BY120" s="52">
        <v>196.10559538653601</v>
      </c>
      <c r="BZ120" s="52">
        <v>3.9397999321616698E-3</v>
      </c>
      <c r="CA120" s="52">
        <v>4.9105177020104902E-3</v>
      </c>
      <c r="CB120" s="52">
        <v>235.32671446384401</v>
      </c>
      <c r="CC120" s="52">
        <v>4.5949705991173697E-3</v>
      </c>
      <c r="CD120" s="52">
        <v>6.7639784068054499E-3</v>
      </c>
      <c r="CE120" s="52">
        <v>305.05314837905399</v>
      </c>
      <c r="CF120" s="52">
        <v>5.6307189964802098E-3</v>
      </c>
      <c r="CT120" s="84"/>
      <c r="CU120" s="84"/>
      <c r="CW120" s="84"/>
      <c r="CX120" s="84"/>
    </row>
    <row r="121" spans="1:102">
      <c r="A121" s="83"/>
      <c r="B121" s="83"/>
      <c r="D121" s="83"/>
      <c r="E121" s="83"/>
      <c r="AW121" s="80">
        <v>2.3413987050295202E-3</v>
      </c>
      <c r="AX121" s="52">
        <v>49.227456359101403</v>
      </c>
      <c r="AY121" s="81">
        <v>1.67488861782747E-3</v>
      </c>
      <c r="AZ121" s="80">
        <v>2.8349528633362202E-3</v>
      </c>
      <c r="BA121" s="52">
        <v>64.611036471321597</v>
      </c>
      <c r="BB121" s="82">
        <v>2.1139112520763901E-3</v>
      </c>
      <c r="BC121" s="80">
        <v>3.9588331649841099E-3</v>
      </c>
      <c r="BD121" s="52">
        <v>109.882715087281</v>
      </c>
      <c r="BE121" s="82">
        <v>3.2432762819328302E-3</v>
      </c>
      <c r="BF121" s="80">
        <v>1.9943909056298801E-3</v>
      </c>
      <c r="BG121" s="52">
        <v>80.873678304237998</v>
      </c>
      <c r="BH121" s="82">
        <v>1.4086362754355201E-3</v>
      </c>
      <c r="BI121" s="52">
        <v>2.3638674220766999E-3</v>
      </c>
      <c r="BJ121" s="52">
        <v>101.0920978803</v>
      </c>
      <c r="BK121" s="52">
        <v>1.71387885751527E-3</v>
      </c>
      <c r="BL121" s="52">
        <v>4.8571390167827999E-3</v>
      </c>
      <c r="BM121" s="52">
        <v>140.64987531171801</v>
      </c>
      <c r="BN121" s="52">
        <v>2.3973135137787399E-3</v>
      </c>
      <c r="BO121" s="52">
        <v>4.2036374282545504E-3</v>
      </c>
      <c r="BP121" s="52">
        <v>140.64987531171801</v>
      </c>
      <c r="BQ121" s="52">
        <v>4.0730145253705802E-3</v>
      </c>
      <c r="BR121" s="52">
        <v>5.3085104073139497E-3</v>
      </c>
      <c r="BS121" s="52">
        <v>171.417035536155</v>
      </c>
      <c r="BT121" s="52">
        <v>4.6929201080801201E-3</v>
      </c>
      <c r="BU121" s="52">
        <v>7.1186408524891304E-3</v>
      </c>
      <c r="BV121" s="52">
        <v>219.765430174562</v>
      </c>
      <c r="BW121" s="52">
        <v>5.5653051033923403E-3</v>
      </c>
      <c r="BX121" s="52">
        <v>3.9579199491927798E-3</v>
      </c>
      <c r="BY121" s="52">
        <v>197.78888715711</v>
      </c>
      <c r="BZ121" s="52">
        <v>3.9696412419574804E-3</v>
      </c>
      <c r="CA121" s="52">
        <v>4.9652370631041104E-3</v>
      </c>
      <c r="CB121" s="52">
        <v>237.34666458853201</v>
      </c>
      <c r="CC121" s="52">
        <v>4.6263901178794503E-3</v>
      </c>
      <c r="CD121" s="52">
        <v>6.8372251926035396E-3</v>
      </c>
      <c r="CE121" s="52">
        <v>307.67160224439101</v>
      </c>
      <c r="CF121" s="52">
        <v>5.6628450101666198E-3</v>
      </c>
      <c r="CT121" s="84"/>
      <c r="CU121" s="84"/>
      <c r="CW121" s="84"/>
      <c r="CX121" s="84"/>
    </row>
    <row r="122" spans="1:102">
      <c r="A122" s="83"/>
      <c r="B122" s="83"/>
      <c r="D122" s="83"/>
      <c r="E122" s="83"/>
      <c r="AW122" s="80">
        <v>2.3578085319293802E-3</v>
      </c>
      <c r="AX122" s="52">
        <v>49.646408977555303</v>
      </c>
      <c r="AY122" s="81">
        <v>1.6872853944675801E-3</v>
      </c>
      <c r="AZ122" s="80">
        <v>2.8531884782416902E-3</v>
      </c>
      <c r="BA122" s="52">
        <v>65.160911783042195</v>
      </c>
      <c r="BB122" s="82">
        <v>2.1290127382769101E-3</v>
      </c>
      <c r="BC122" s="80">
        <v>3.9808394575546304E-3</v>
      </c>
      <c r="BD122" s="52">
        <v>110.817877182044</v>
      </c>
      <c r="BE122" s="82">
        <v>3.2644725221024199E-3</v>
      </c>
      <c r="BF122" s="80">
        <v>2.0089272197580201E-3</v>
      </c>
      <c r="BG122" s="52">
        <v>81.561957605983594</v>
      </c>
      <c r="BH122" s="82">
        <v>1.41929142955624E-3</v>
      </c>
      <c r="BI122" s="52">
        <v>2.3800373379101701E-3</v>
      </c>
      <c r="BJ122" s="52">
        <v>101.95244700748199</v>
      </c>
      <c r="BK122" s="52">
        <v>1.7265241739130501E-3</v>
      </c>
      <c r="BL122" s="52">
        <v>4.9432629754269097E-3</v>
      </c>
      <c r="BM122" s="52">
        <v>141.846882793015</v>
      </c>
      <c r="BN122" s="52">
        <v>2.40993612843898E-3</v>
      </c>
      <c r="BO122" s="52">
        <v>4.2500659386309897E-3</v>
      </c>
      <c r="BP122" s="52">
        <v>141.846882793015</v>
      </c>
      <c r="BQ122" s="52">
        <v>4.1014521871245904E-3</v>
      </c>
      <c r="BR122" s="52">
        <v>5.3661069130412596E-3</v>
      </c>
      <c r="BS122" s="52">
        <v>172.87588840398601</v>
      </c>
      <c r="BT122" s="52">
        <v>4.7208843710345103E-3</v>
      </c>
      <c r="BU122" s="52">
        <v>7.1930525134802003E-3</v>
      </c>
      <c r="BV122" s="52">
        <v>221.635754364088</v>
      </c>
      <c r="BW122" s="52">
        <v>5.5916189599676596E-3</v>
      </c>
      <c r="BX122" s="52">
        <v>4.0020404923469402E-3</v>
      </c>
      <c r="BY122" s="52">
        <v>199.47217892768401</v>
      </c>
      <c r="BZ122" s="52">
        <v>3.9993298537048397E-3</v>
      </c>
      <c r="CA122" s="52">
        <v>5.0201141955628203E-3</v>
      </c>
      <c r="CB122" s="52">
        <v>239.36661471322</v>
      </c>
      <c r="CC122" s="52">
        <v>4.6575742009230103E-3</v>
      </c>
      <c r="CD122" s="52">
        <v>6.9106195683331902E-3</v>
      </c>
      <c r="CE122" s="52">
        <v>310.29005610972803</v>
      </c>
      <c r="CF122" s="52">
        <v>5.6946144669689797E-3</v>
      </c>
      <c r="CT122" s="84"/>
      <c r="CU122" s="84"/>
      <c r="CW122" s="84"/>
      <c r="CX122" s="84"/>
    </row>
    <row r="123" spans="1:102">
      <c r="A123" s="83"/>
      <c r="B123" s="83"/>
      <c r="D123" s="83"/>
      <c r="E123" s="83"/>
      <c r="AW123" s="80">
        <v>2.3741703663565901E-3</v>
      </c>
      <c r="AX123" s="52">
        <v>50.065361596009097</v>
      </c>
      <c r="AY123" s="81">
        <v>1.69965618150757E-3</v>
      </c>
      <c r="AZ123" s="80">
        <v>2.8713558644761199E-3</v>
      </c>
      <c r="BA123" s="52">
        <v>65.710787094762907</v>
      </c>
      <c r="BB123" s="82">
        <v>2.1440756758687898E-3</v>
      </c>
      <c r="BC123" s="80">
        <v>4.0027487787985599E-3</v>
      </c>
      <c r="BD123" s="52">
        <v>111.753039276807</v>
      </c>
      <c r="BE123" s="82">
        <v>3.2855928916831301E-3</v>
      </c>
      <c r="BF123" s="80">
        <v>2.0234278116364902E-3</v>
      </c>
      <c r="BG123" s="52">
        <v>82.250236907729203</v>
      </c>
      <c r="BH123" s="82">
        <v>1.42992737884097E-3</v>
      </c>
      <c r="BI123" s="52">
        <v>2.39615450315365E-3</v>
      </c>
      <c r="BJ123" s="52">
        <v>102.812796134664</v>
      </c>
      <c r="BK123" s="52">
        <v>1.73914245023099E-3</v>
      </c>
      <c r="BL123" s="52">
        <v>5.0294779956398398E-3</v>
      </c>
      <c r="BM123" s="52">
        <v>143.04389027431199</v>
      </c>
      <c r="BN123" s="52">
        <v>2.4220274182389198E-3</v>
      </c>
      <c r="BO123" s="52">
        <v>4.2966428512310204E-3</v>
      </c>
      <c r="BP123" s="52">
        <v>143.04389027431199</v>
      </c>
      <c r="BQ123" s="52">
        <v>4.1296951998114799E-3</v>
      </c>
      <c r="BR123" s="52">
        <v>5.42384943750286E-3</v>
      </c>
      <c r="BS123" s="52">
        <v>174.334741271816</v>
      </c>
      <c r="BT123" s="52">
        <v>4.7485529012980298E-3</v>
      </c>
      <c r="BU123" s="52">
        <v>7.2675866518834998E-3</v>
      </c>
      <c r="BV123" s="52">
        <v>223.506078553615</v>
      </c>
      <c r="BW123" s="52">
        <v>5.6175278140296698E-3</v>
      </c>
      <c r="BX123" s="52">
        <v>4.0463106740842303E-3</v>
      </c>
      <c r="BY123" s="52">
        <v>201.15547069825701</v>
      </c>
      <c r="BZ123" s="52">
        <v>4.0288646119278296E-3</v>
      </c>
      <c r="CA123" s="52">
        <v>5.0751481340325297E-3</v>
      </c>
      <c r="CB123" s="52">
        <v>241.386564837908</v>
      </c>
      <c r="CC123" s="52">
        <v>4.6885221372686301E-3</v>
      </c>
      <c r="CD123" s="52">
        <v>6.9841605057889998E-3</v>
      </c>
      <c r="CE123" s="52">
        <v>312.90850997506402</v>
      </c>
      <c r="CF123" s="52">
        <v>5.7260283294516996E-3</v>
      </c>
      <c r="CT123" s="84"/>
      <c r="CU123" s="84"/>
      <c r="CW123" s="84"/>
      <c r="CX123" s="84"/>
    </row>
    <row r="124" spans="1:102">
      <c r="A124" s="83"/>
      <c r="B124" s="83"/>
      <c r="D124" s="83"/>
      <c r="E124" s="83"/>
      <c r="AW124" s="80">
        <v>2.3904845111196601E-3</v>
      </c>
      <c r="AX124" s="52">
        <v>50.484314214462998</v>
      </c>
      <c r="AY124" s="81">
        <v>1.7120010876875999E-3</v>
      </c>
      <c r="AZ124" s="80">
        <v>2.8894556743231802E-3</v>
      </c>
      <c r="BA124" s="52">
        <v>66.260662406483604</v>
      </c>
      <c r="BB124" s="82">
        <v>2.15910026114258E-3</v>
      </c>
      <c r="BC124" s="80">
        <v>4.0245622502443797E-3</v>
      </c>
      <c r="BD124" s="52">
        <v>112.68820137157</v>
      </c>
      <c r="BE124" s="82">
        <v>3.30663793185882E-3</v>
      </c>
      <c r="BF124" s="80">
        <v>2.0378928406681401E-3</v>
      </c>
      <c r="BG124" s="52">
        <v>82.938516209474798</v>
      </c>
      <c r="BH124" s="82">
        <v>1.44054419239188E-3</v>
      </c>
      <c r="BI124" s="52">
        <v>2.4097996377943701E-3</v>
      </c>
      <c r="BJ124" s="52">
        <v>103.673145261846</v>
      </c>
      <c r="BK124" s="52">
        <v>1.7444748407908601E-3</v>
      </c>
      <c r="BL124" s="52">
        <v>5.11578462771063E-3</v>
      </c>
      <c r="BM124" s="52">
        <v>144.24089775560799</v>
      </c>
      <c r="BN124" s="52">
        <v>2.43359109364325E-3</v>
      </c>
      <c r="BO124" s="52">
        <v>4.3433675524763302E-3</v>
      </c>
      <c r="BP124" s="52">
        <v>144.24089775560799</v>
      </c>
      <c r="BQ124" s="52">
        <v>4.1577424971044096E-3</v>
      </c>
      <c r="BR124" s="52">
        <v>5.4817370907181001E-3</v>
      </c>
      <c r="BS124" s="52">
        <v>175.79359413964701</v>
      </c>
      <c r="BT124" s="52">
        <v>4.7759254069343103E-3</v>
      </c>
      <c r="BU124" s="52">
        <v>7.3422425708614602E-3</v>
      </c>
      <c r="BV124" s="52">
        <v>225.376402743141</v>
      </c>
      <c r="BW124" s="52">
        <v>5.6430333396603602E-3</v>
      </c>
      <c r="BX124" s="52">
        <v>4.0907299150973299E-3</v>
      </c>
      <c r="BY124" s="52">
        <v>202.83876246883099</v>
      </c>
      <c r="BZ124" s="52">
        <v>4.05824438504899E-3</v>
      </c>
      <c r="CA124" s="52">
        <v>5.1303379370382799E-3</v>
      </c>
      <c r="CB124" s="52">
        <v>243.40651496259699</v>
      </c>
      <c r="CC124" s="52">
        <v>4.7192332503261103E-3</v>
      </c>
      <c r="CD124" s="52">
        <v>7.0578470288745199E-3</v>
      </c>
      <c r="CE124" s="52">
        <v>315.52696384040098</v>
      </c>
      <c r="CF124" s="52">
        <v>5.7570875866045802E-3</v>
      </c>
      <c r="CT124" s="84"/>
      <c r="CU124" s="84"/>
      <c r="CW124" s="84"/>
      <c r="CX124" s="84"/>
    </row>
    <row r="125" spans="1:102">
      <c r="A125" s="83"/>
      <c r="B125" s="83"/>
      <c r="D125" s="83"/>
      <c r="E125" s="83"/>
      <c r="AW125" s="80">
        <v>2.4067512676960302E-3</v>
      </c>
      <c r="AX125" s="52">
        <v>50.903266832916799</v>
      </c>
      <c r="AY125" s="81">
        <v>1.7243202210663899E-3</v>
      </c>
      <c r="AZ125" s="80">
        <v>2.9074885518113802E-3</v>
      </c>
      <c r="BA125" s="52">
        <v>66.810537718204301</v>
      </c>
      <c r="BB125" s="82">
        <v>2.1740866888930602E-3</v>
      </c>
      <c r="BC125" s="80">
        <v>4.0462809698815798E-3</v>
      </c>
      <c r="BD125" s="52">
        <v>113.623363466333</v>
      </c>
      <c r="BE125" s="82">
        <v>3.3276081780436E-3</v>
      </c>
      <c r="BF125" s="80">
        <v>2.0523224662831901E-3</v>
      </c>
      <c r="BG125" s="52">
        <v>83.626795511220493</v>
      </c>
      <c r="BH125" s="82">
        <v>1.45114193893792E-3</v>
      </c>
      <c r="BI125" s="52">
        <v>2.4747325782115501E-3</v>
      </c>
      <c r="BJ125" s="52">
        <v>104.53349438902799</v>
      </c>
      <c r="BK125" s="52">
        <v>1.76537681267182E-3</v>
      </c>
      <c r="BL125" s="52">
        <v>5.2021834650922798E-3</v>
      </c>
      <c r="BM125" s="52">
        <v>145.43790523690501</v>
      </c>
      <c r="BN125" s="52">
        <v>2.4446308233209701E-3</v>
      </c>
      <c r="BO125" s="52">
        <v>4.3902394415678402E-3</v>
      </c>
      <c r="BP125" s="52">
        <v>145.43790523690501</v>
      </c>
      <c r="BQ125" s="52">
        <v>4.1855930384906096E-3</v>
      </c>
      <c r="BR125" s="52">
        <v>5.5397690120620397E-3</v>
      </c>
      <c r="BS125" s="52">
        <v>177.252447007477</v>
      </c>
      <c r="BT125" s="52">
        <v>4.8030016283482002E-3</v>
      </c>
      <c r="BU125" s="52">
        <v>7.4170196245818797E-3</v>
      </c>
      <c r="BV125" s="52">
        <v>227.246726932667</v>
      </c>
      <c r="BW125" s="52">
        <v>5.6681372225375597E-3</v>
      </c>
      <c r="BX125" s="52">
        <v>4.1352976457102097E-3</v>
      </c>
      <c r="BY125" s="52">
        <v>204.52205423940401</v>
      </c>
      <c r="BZ125" s="52">
        <v>4.0874680649948597E-3</v>
      </c>
      <c r="CA125" s="52">
        <v>5.1856826869786299E-3</v>
      </c>
      <c r="CB125" s="52">
        <v>245.42646508728501</v>
      </c>
      <c r="CC125" s="52">
        <v>4.74970689698276E-3</v>
      </c>
      <c r="CD125" s="52">
        <v>7.1316782126966804E-3</v>
      </c>
      <c r="CE125" s="52">
        <v>318.145417705738</v>
      </c>
      <c r="CF125" s="52">
        <v>5.7877932521641301E-3</v>
      </c>
      <c r="CT125" s="84"/>
      <c r="CU125" s="84"/>
      <c r="CW125" s="84"/>
      <c r="CX125" s="84"/>
    </row>
    <row r="126" spans="1:102">
      <c r="A126" s="83"/>
      <c r="B126" s="83"/>
      <c r="D126" s="83"/>
      <c r="E126" s="83"/>
      <c r="AW126" s="80">
        <v>2.4229709361898001E-3</v>
      </c>
      <c r="AX126" s="52">
        <v>51.3222194513707</v>
      </c>
      <c r="AY126" s="81">
        <v>1.7366136890279299E-3</v>
      </c>
      <c r="AZ126" s="80">
        <v>2.9254551327623601E-3</v>
      </c>
      <c r="BA126" s="52">
        <v>67.360413029924999</v>
      </c>
      <c r="BB126" s="82">
        <v>2.1890351524348102E-3</v>
      </c>
      <c r="BC126" s="80">
        <v>4.0679060128418496E-3</v>
      </c>
      <c r="BD126" s="52">
        <v>114.558525561097</v>
      </c>
      <c r="BE126" s="82">
        <v>3.3485041599637401E-3</v>
      </c>
      <c r="BF126" s="80">
        <v>2.0667168479144198E-3</v>
      </c>
      <c r="BG126" s="52">
        <v>84.315074812966103</v>
      </c>
      <c r="BH126" s="82">
        <v>1.4617206868387501E-3</v>
      </c>
      <c r="BI126" s="52">
        <v>2.53979085706665E-3</v>
      </c>
      <c r="BJ126" s="52">
        <v>105.39384351621</v>
      </c>
      <c r="BK126" s="52">
        <v>1.7858777272174999E-3</v>
      </c>
      <c r="BL126" s="52">
        <v>5.2886751429211797E-3</v>
      </c>
      <c r="BM126" s="52">
        <v>146.634912718202</v>
      </c>
      <c r="BN126" s="52">
        <v>2.4551502338504799E-3</v>
      </c>
      <c r="BO126" s="52">
        <v>4.4372579305959198E-3</v>
      </c>
      <c r="BP126" s="52">
        <v>146.634912718202</v>
      </c>
      <c r="BQ126" s="52">
        <v>4.2132458087583797E-3</v>
      </c>
      <c r="BR126" s="52">
        <v>5.5979443701108201E-3</v>
      </c>
      <c r="BS126" s="52">
        <v>178.71129987530699</v>
      </c>
      <c r="BT126" s="52">
        <v>4.8297813371745903E-3</v>
      </c>
      <c r="BU126" s="52">
        <v>7.4919172171030697E-3</v>
      </c>
      <c r="BV126" s="52">
        <v>229.117051122193</v>
      </c>
      <c r="BW126" s="52">
        <v>5.6928411584189799E-3</v>
      </c>
      <c r="BX126" s="52">
        <v>4.1800133060100201E-3</v>
      </c>
      <c r="BY126" s="52">
        <v>206.205346009978</v>
      </c>
      <c r="BZ126" s="52">
        <v>4.1165345668037201E-3</v>
      </c>
      <c r="CA126" s="52">
        <v>5.2411814901120596E-3</v>
      </c>
      <c r="CB126" s="52">
        <v>247.446415211973</v>
      </c>
      <c r="CC126" s="52">
        <v>4.7799424667080998E-3</v>
      </c>
      <c r="CD126" s="52">
        <v>7.2056531826664204E-3</v>
      </c>
      <c r="CE126" s="52">
        <v>320.76387157107399</v>
      </c>
      <c r="CF126" s="52">
        <v>5.8181463629930303E-3</v>
      </c>
      <c r="CT126" s="84"/>
      <c r="CU126" s="84"/>
      <c r="CW126" s="84"/>
      <c r="CX126" s="84"/>
    </row>
    <row r="127" spans="1:102">
      <c r="A127" s="83"/>
      <c r="B127" s="83"/>
      <c r="D127" s="83"/>
      <c r="E127" s="83"/>
      <c r="AW127" s="80">
        <v>2.4391438152906002E-3</v>
      </c>
      <c r="AX127" s="52">
        <v>51.741172069824501</v>
      </c>
      <c r="AY127" s="81">
        <v>1.7488815982860801E-3</v>
      </c>
      <c r="AZ127" s="80">
        <v>2.94335604484325E-3</v>
      </c>
      <c r="BA127" s="52">
        <v>67.910288341645696</v>
      </c>
      <c r="BB127" s="82">
        <v>2.2039458436174798E-3</v>
      </c>
      <c r="BC127" s="80">
        <v>4.0894384320575598E-3</v>
      </c>
      <c r="BD127" s="52">
        <v>115.49368765586</v>
      </c>
      <c r="BE127" s="82">
        <v>3.3693264017378099E-3</v>
      </c>
      <c r="BF127" s="80">
        <v>2.0810761449723599E-3</v>
      </c>
      <c r="BG127" s="52">
        <v>85.003354114711797</v>
      </c>
      <c r="BH127" s="82">
        <v>1.47228050408729E-3</v>
      </c>
      <c r="BI127" s="52">
        <v>2.6049739770580001E-3</v>
      </c>
      <c r="BJ127" s="52">
        <v>106.254192643392</v>
      </c>
      <c r="BK127" s="52">
        <v>1.8059783672763701E-3</v>
      </c>
      <c r="BL127" s="52">
        <v>5.3752603365984104E-3</v>
      </c>
      <c r="BM127" s="52">
        <v>147.831920199499</v>
      </c>
      <c r="BN127" s="52">
        <v>2.4651529094853099E-3</v>
      </c>
      <c r="BO127" s="52">
        <v>4.48442244464488E-3</v>
      </c>
      <c r="BP127" s="52">
        <v>147.831920199499</v>
      </c>
      <c r="BQ127" s="52">
        <v>4.2406998174875999E-3</v>
      </c>
      <c r="BR127" s="52">
        <v>5.65626236248071E-3</v>
      </c>
      <c r="BS127" s="52">
        <v>180.170152743138</v>
      </c>
      <c r="BT127" s="52">
        <v>4.8562643351921101E-3</v>
      </c>
      <c r="BU127" s="52">
        <v>7.5669348012782304E-3</v>
      </c>
      <c r="BV127" s="52">
        <v>230.98737531171901</v>
      </c>
      <c r="BW127" s="52">
        <v>5.7171468516951998E-3</v>
      </c>
      <c r="BX127" s="52">
        <v>4.2248763459746897E-3</v>
      </c>
      <c r="BY127" s="52">
        <v>207.88863778055099</v>
      </c>
      <c r="BZ127" s="52">
        <v>4.1454428282371499E-3</v>
      </c>
      <c r="CA127" s="52">
        <v>5.2968334765346103E-3</v>
      </c>
      <c r="CB127" s="52">
        <v>249.46636533666199</v>
      </c>
      <c r="CC127" s="52">
        <v>4.8099393806714397E-3</v>
      </c>
      <c r="CD127" s="52">
        <v>7.2797711136074602E-3</v>
      </c>
      <c r="CE127" s="52">
        <v>323.38232543641101</v>
      </c>
      <c r="CF127" s="52">
        <v>5.84814797751967E-3</v>
      </c>
      <c r="CT127" s="84"/>
      <c r="CU127" s="84"/>
      <c r="CW127" s="84"/>
      <c r="CX127" s="84"/>
    </row>
    <row r="128" spans="1:102">
      <c r="A128" s="83"/>
      <c r="B128" s="83"/>
      <c r="D128" s="83"/>
      <c r="E128" s="83"/>
      <c r="AW128" s="80">
        <v>2.4552702022346698E-3</v>
      </c>
      <c r="AX128" s="52">
        <v>52.160124688278401</v>
      </c>
      <c r="AY128" s="81">
        <v>1.7611240548905799E-3</v>
      </c>
      <c r="AZ128" s="80">
        <v>2.9611919076224101E-3</v>
      </c>
      <c r="BA128" s="52">
        <v>68.460163653366294</v>
      </c>
      <c r="BB128" s="82">
        <v>2.2188189528397299E-3</v>
      </c>
      <c r="BC128" s="80">
        <v>4.1108792588982201E-3</v>
      </c>
      <c r="BD128" s="52">
        <v>116.428849750623</v>
      </c>
      <c r="BE128" s="82">
        <v>3.3900754219555601E-3</v>
      </c>
      <c r="BF128" s="80">
        <v>2.0954005168206001E-3</v>
      </c>
      <c r="BG128" s="52">
        <v>85.691633416457407</v>
      </c>
      <c r="BH128" s="82">
        <v>1.4828214583118299E-3</v>
      </c>
      <c r="BI128" s="52">
        <v>2.67028147930987E-3</v>
      </c>
      <c r="BJ128" s="52">
        <v>107.11454177057399</v>
      </c>
      <c r="BK128" s="52">
        <v>1.8256795326510101E-3</v>
      </c>
      <c r="BL128" s="52">
        <v>5.4619397604307902E-3</v>
      </c>
      <c r="BM128" s="52">
        <v>149.02892768079499</v>
      </c>
      <c r="BN128" s="52">
        <v>2.4746423919756698E-3</v>
      </c>
      <c r="BO128" s="52">
        <v>4.5317324218919998E-3</v>
      </c>
      <c r="BP128" s="52">
        <v>149.02892768079499</v>
      </c>
      <c r="BQ128" s="52">
        <v>4.2679540985442301E-3</v>
      </c>
      <c r="BR128" s="52">
        <v>5.7147222156605296E-3</v>
      </c>
      <c r="BS128" s="52">
        <v>181.62900561096799</v>
      </c>
      <c r="BT128" s="52">
        <v>4.8824504532584603E-3</v>
      </c>
      <c r="BU128" s="52">
        <v>7.6420718776787104E-3</v>
      </c>
      <c r="BV128" s="52">
        <v>232.85769950124501</v>
      </c>
      <c r="BW128" s="52">
        <v>5.74105601400632E-3</v>
      </c>
      <c r="BX128" s="52">
        <v>4.26988622559473E-3</v>
      </c>
      <c r="BY128" s="52">
        <v>209.57192955112501</v>
      </c>
      <c r="BZ128" s="52">
        <v>4.1741918093909404E-3</v>
      </c>
      <c r="CA128" s="52">
        <v>5.3526378001489596E-3</v>
      </c>
      <c r="CB128" s="52">
        <v>251.48631546134999</v>
      </c>
      <c r="CC128" s="52">
        <v>4.8396970908721696E-3</v>
      </c>
      <c r="CD128" s="52">
        <v>7.3540312288725802E-3</v>
      </c>
      <c r="CE128" s="52">
        <v>326.00077930174803</v>
      </c>
      <c r="CF128" s="52">
        <v>5.8777991742322696E-3</v>
      </c>
      <c r="CT128" s="84"/>
      <c r="CU128" s="84"/>
      <c r="CW128" s="84"/>
      <c r="CX128" s="84"/>
    </row>
    <row r="129" spans="1:102">
      <c r="A129" s="83"/>
      <c r="B129" s="83"/>
      <c r="D129" s="83"/>
      <c r="E129" s="83"/>
      <c r="AW129" s="80">
        <v>2.47135039276756E-3</v>
      </c>
      <c r="AX129" s="52">
        <v>52.579077306732302</v>
      </c>
      <c r="AY129" s="81">
        <v>1.7733411642325101E-3</v>
      </c>
      <c r="AZ129" s="80">
        <v>2.97896333262921E-3</v>
      </c>
      <c r="BA129" s="52">
        <v>69.010038965087006</v>
      </c>
      <c r="BB129" s="82">
        <v>2.2336546690646599E-3</v>
      </c>
      <c r="BC129" s="80">
        <v>4.1322295037857903E-3</v>
      </c>
      <c r="BD129" s="52">
        <v>117.364011845386</v>
      </c>
      <c r="BE129" s="82">
        <v>3.41075173375499E-3</v>
      </c>
      <c r="BF129" s="80">
        <v>2.1096901227520299E-3</v>
      </c>
      <c r="BG129" s="52">
        <v>86.379912718203101</v>
      </c>
      <c r="BH129" s="82">
        <v>1.4933436167791599E-3</v>
      </c>
      <c r="BI129" s="52">
        <v>2.7357129428236902E-3</v>
      </c>
      <c r="BJ129" s="52">
        <v>107.97489089775701</v>
      </c>
      <c r="BK129" s="52">
        <v>1.84498203882829E-3</v>
      </c>
      <c r="BL129" s="52">
        <v>5.5487141663302297E-3</v>
      </c>
      <c r="BM129" s="52">
        <v>150.22593516209199</v>
      </c>
      <c r="BN129" s="52">
        <v>2.48362218044282E-3</v>
      </c>
      <c r="BO129" s="52">
        <v>4.5791873137020203E-3</v>
      </c>
      <c r="BP129" s="52">
        <v>150.22593516209199</v>
      </c>
      <c r="BQ129" s="52">
        <v>4.2950077095812497E-3</v>
      </c>
      <c r="BR129" s="52">
        <v>5.7733231848378398E-3</v>
      </c>
      <c r="BS129" s="52">
        <v>183.08785847879901</v>
      </c>
      <c r="BT129" s="52">
        <v>4.9083395502675401E-3</v>
      </c>
      <c r="BU129" s="52">
        <v>7.7173279935376501E-3</v>
      </c>
      <c r="BV129" s="52">
        <v>234.72802369077201</v>
      </c>
      <c r="BW129" s="52">
        <v>5.7645703629238404E-3</v>
      </c>
      <c r="BX129" s="52">
        <v>4.3150424149911203E-3</v>
      </c>
      <c r="BY129" s="52">
        <v>211.255221321699</v>
      </c>
      <c r="BZ129" s="52">
        <v>4.2027804923108298E-3</v>
      </c>
      <c r="CA129" s="52">
        <v>5.4085936386260702E-3</v>
      </c>
      <c r="CB129" s="52">
        <v>253.50626558603801</v>
      </c>
      <c r="CC129" s="52">
        <v>4.8692150792844302E-3</v>
      </c>
      <c r="CD129" s="52">
        <v>7.4284327994694E-3</v>
      </c>
      <c r="CE129" s="52">
        <v>328.61923316708402</v>
      </c>
      <c r="CF129" s="52">
        <v>5.9071010502298E-3</v>
      </c>
      <c r="CT129" s="84"/>
      <c r="CU129" s="84"/>
      <c r="CW129" s="84"/>
      <c r="CX129" s="84"/>
    </row>
    <row r="130" spans="1:102">
      <c r="A130" s="83"/>
      <c r="B130" s="83"/>
      <c r="D130" s="83"/>
      <c r="E130" s="83"/>
      <c r="AW130" s="80">
        <v>2.4873846811084501E-3</v>
      </c>
      <c r="AX130" s="52">
        <v>52.998029925186103</v>
      </c>
      <c r="AY130" s="81">
        <v>1.7855330310498599E-3</v>
      </c>
      <c r="AZ130" s="80">
        <v>2.9966709234165402E-3</v>
      </c>
      <c r="BA130" s="52">
        <v>69.559914276807703</v>
      </c>
      <c r="BB130" s="82">
        <v>2.2484531798332898E-3</v>
      </c>
      <c r="BC130" s="80">
        <v>4.1534901567896404E-3</v>
      </c>
      <c r="BD130" s="52">
        <v>118.299173940149</v>
      </c>
      <c r="BE130" s="82">
        <v>3.4313558448991698E-3</v>
      </c>
      <c r="BF130" s="80">
        <v>2.1239451219649099E-3</v>
      </c>
      <c r="BG130" s="52">
        <v>87.068192019948796</v>
      </c>
      <c r="BH130" s="82">
        <v>1.5038470463964099E-3</v>
      </c>
      <c r="BI130" s="52">
        <v>2.8012679839349601E-3</v>
      </c>
      <c r="BJ130" s="52">
        <v>108.835240024939</v>
      </c>
      <c r="BK130" s="52">
        <v>1.86388671575522E-3</v>
      </c>
      <c r="BL130" s="52">
        <v>5.6355843425688196E-3</v>
      </c>
      <c r="BM130" s="52">
        <v>151.42294264338901</v>
      </c>
      <c r="BN130" s="52">
        <v>2.4920957313009301E-3</v>
      </c>
      <c r="BO130" s="52">
        <v>4.6267865847161097E-3</v>
      </c>
      <c r="BP130" s="52">
        <v>151.42294264338901</v>
      </c>
      <c r="BQ130" s="52">
        <v>4.32185973154239E-3</v>
      </c>
      <c r="BR130" s="52">
        <v>5.8320645537194796E-3</v>
      </c>
      <c r="BS130" s="52">
        <v>184.546711346629</v>
      </c>
      <c r="BT130" s="52">
        <v>4.9339315121279996E-3</v>
      </c>
      <c r="BU130" s="52">
        <v>7.79270274171365E-3</v>
      </c>
      <c r="BV130" s="52">
        <v>236.59834788029801</v>
      </c>
      <c r="BW130" s="52">
        <v>5.7876916206932296E-3</v>
      </c>
      <c r="BX130" s="52">
        <v>4.3603443945285899E-3</v>
      </c>
      <c r="BY130" s="52">
        <v>212.93851309227199</v>
      </c>
      <c r="BZ130" s="52">
        <v>4.23120788061022E-3</v>
      </c>
      <c r="CA130" s="52">
        <v>5.4647001933591901E-3</v>
      </c>
      <c r="CB130" s="52">
        <v>255.526215710727</v>
      </c>
      <c r="CC130" s="52">
        <v>4.8984928570148904E-3</v>
      </c>
      <c r="CD130" s="52">
        <v>7.5029751431956596E-3</v>
      </c>
      <c r="CE130" s="52">
        <v>331.23768703242098</v>
      </c>
      <c r="CF130" s="52">
        <v>5.9360547198262304E-3</v>
      </c>
      <c r="CT130" s="84"/>
      <c r="CU130" s="84"/>
      <c r="CW130" s="84"/>
      <c r="CX130" s="84"/>
    </row>
    <row r="131" spans="1:102">
      <c r="A131" s="83"/>
      <c r="B131" s="83"/>
      <c r="D131" s="83"/>
      <c r="E131" s="83"/>
      <c r="AW131" s="80">
        <v>2.50337335991614E-3</v>
      </c>
      <c r="AX131" s="52">
        <v>53.416982543640003</v>
      </c>
      <c r="AY131" s="81">
        <v>1.79769975943259E-3</v>
      </c>
      <c r="AZ131" s="80">
        <v>3.01431527562685E-3</v>
      </c>
      <c r="BA131" s="52">
        <v>70.1097895885284</v>
      </c>
      <c r="BB131" s="82">
        <v>2.2632146712795701E-3</v>
      </c>
      <c r="BC131" s="80">
        <v>4.1746621882017198E-3</v>
      </c>
      <c r="BD131" s="52">
        <v>119.234336034912</v>
      </c>
      <c r="BE131" s="82">
        <v>3.4518882578512501E-3</v>
      </c>
      <c r="BF131" s="80">
        <v>2.1381656735400502E-3</v>
      </c>
      <c r="BG131" s="52">
        <v>87.756471321694406</v>
      </c>
      <c r="BH131" s="82">
        <v>1.5143318137147001E-3</v>
      </c>
      <c r="BI131" s="52">
        <v>2.8669462557748401E-3</v>
      </c>
      <c r="BJ131" s="52">
        <v>109.695589152121</v>
      </c>
      <c r="BK131" s="52">
        <v>1.88239440665361E-3</v>
      </c>
      <c r="BL131" s="52">
        <v>5.7225511125887397E-3</v>
      </c>
      <c r="BM131" s="52">
        <v>152.619950124686</v>
      </c>
      <c r="BN131" s="52">
        <v>2.5000664582249098E-3</v>
      </c>
      <c r="BO131" s="52">
        <v>4.6745297129363698E-3</v>
      </c>
      <c r="BP131" s="52">
        <v>152.619950124686</v>
      </c>
      <c r="BQ131" s="52">
        <v>4.3485092681717604E-3</v>
      </c>
      <c r="BR131" s="52">
        <v>5.8909456343477296E-3</v>
      </c>
      <c r="BS131" s="52">
        <v>186.00556421445901</v>
      </c>
      <c r="BT131" s="52">
        <v>4.9592262507659199E-3</v>
      </c>
      <c r="BU131" s="52">
        <v>7.8681957596745695E-3</v>
      </c>
      <c r="BV131" s="52">
        <v>238.46867206982401</v>
      </c>
      <c r="BW131" s="52">
        <v>5.81042151303463E-3</v>
      </c>
      <c r="BX131" s="52">
        <v>4.4057916549240898E-3</v>
      </c>
      <c r="BY131" s="52">
        <v>214.62180486284601</v>
      </c>
      <c r="BZ131" s="52">
        <v>4.2594729990893896E-3</v>
      </c>
      <c r="CA131" s="52">
        <v>5.5209566894111901E-3</v>
      </c>
      <c r="CB131" s="52">
        <v>257.54616583541502</v>
      </c>
      <c r="CC131" s="52">
        <v>4.9275299634750297E-3</v>
      </c>
      <c r="CD131" s="52">
        <v>7.5776576237845004E-3</v>
      </c>
      <c r="CE131" s="52">
        <v>333.856140897758</v>
      </c>
      <c r="CF131" s="52">
        <v>5.9646613132064603E-3</v>
      </c>
      <c r="CT131" s="84"/>
      <c r="CU131" s="84"/>
      <c r="CW131" s="84"/>
      <c r="CX131" s="84"/>
    </row>
    <row r="132" spans="1:102">
      <c r="A132" s="83"/>
      <c r="B132" s="83"/>
      <c r="D132" s="83"/>
      <c r="E132" s="83"/>
      <c r="AW132" s="80">
        <v>2.5193167202568201E-3</v>
      </c>
      <c r="AX132" s="52">
        <v>53.835935162093797</v>
      </c>
      <c r="AY132" s="81">
        <v>1.8098414528283601E-3</v>
      </c>
      <c r="AZ132" s="80">
        <v>3.0318969770607102E-3</v>
      </c>
      <c r="BA132" s="52">
        <v>70.659664900249098</v>
      </c>
      <c r="BB132" s="82">
        <v>2.27793932814431E-3</v>
      </c>
      <c r="BC132" s="80">
        <v>4.19574654909199E-3</v>
      </c>
      <c r="BD132" s="52">
        <v>120.16949812967501</v>
      </c>
      <c r="BE132" s="82">
        <v>3.4723494698466902E-3</v>
      </c>
      <c r="BF132" s="80">
        <v>2.1523519364176902E-3</v>
      </c>
      <c r="BG132" s="52">
        <v>88.4447506234401</v>
      </c>
      <c r="BH132" s="82">
        <v>1.5247979849307E-3</v>
      </c>
      <c r="BI132" s="52">
        <v>2.93274744773876E-3</v>
      </c>
      <c r="BJ132" s="52">
        <v>110.55593827930301</v>
      </c>
      <c r="BK132" s="52">
        <v>1.9005059668792601E-3</v>
      </c>
      <c r="BL132" s="52">
        <v>5.8096153338647698E-3</v>
      </c>
      <c r="BM132" s="52">
        <v>153.816957605982</v>
      </c>
      <c r="BN132" s="52">
        <v>2.5075377321600902E-3</v>
      </c>
      <c r="BO132" s="52">
        <v>4.7224161898056297E-3</v>
      </c>
      <c r="BP132" s="52">
        <v>153.816957605982</v>
      </c>
      <c r="BQ132" s="52">
        <v>4.3749554455276398E-3</v>
      </c>
      <c r="BR132" s="52">
        <v>5.9499657669108202E-3</v>
      </c>
      <c r="BS132" s="52">
        <v>187.46441708229</v>
      </c>
      <c r="BT132" s="52">
        <v>4.9842237031457598E-3</v>
      </c>
      <c r="BU132" s="52">
        <v>7.9438067285023603E-3</v>
      </c>
      <c r="BV132" s="52">
        <v>240.33899625935001</v>
      </c>
      <c r="BW132" s="52">
        <v>5.8327617680016403E-3</v>
      </c>
      <c r="BX132" s="52">
        <v>4.4513836973512797E-3</v>
      </c>
      <c r="BY132" s="52">
        <v>216.305096633419</v>
      </c>
      <c r="BZ132" s="52">
        <v>4.2875748933584304E-3</v>
      </c>
      <c r="CA132" s="52">
        <v>5.5773623754546003E-3</v>
      </c>
      <c r="CB132" s="52">
        <v>259.56611596010299</v>
      </c>
      <c r="CC132" s="52">
        <v>4.9563259655651896E-3</v>
      </c>
      <c r="CD132" s="52">
        <v>7.6524796500612004E-3</v>
      </c>
      <c r="CE132" s="52">
        <v>336.47459476309399</v>
      </c>
      <c r="CF132" s="52">
        <v>5.9929219751351003E-3</v>
      </c>
      <c r="CT132" s="84"/>
      <c r="CU132" s="84"/>
      <c r="CW132" s="84"/>
      <c r="CX132" s="84"/>
    </row>
    <row r="133" spans="1:102">
      <c r="A133" s="83"/>
      <c r="B133" s="83"/>
      <c r="D133" s="83"/>
      <c r="E133" s="83"/>
      <c r="AW133" s="80">
        <v>2.5352150515732599E-3</v>
      </c>
      <c r="AX133" s="52">
        <v>54.254887780547698</v>
      </c>
      <c r="AY133" s="81">
        <v>1.82195821404727E-3</v>
      </c>
      <c r="AZ133" s="80">
        <v>3.04941660774769E-3</v>
      </c>
      <c r="BA133" s="52">
        <v>71.209540211969795</v>
      </c>
      <c r="BB133" s="82">
        <v>2.2926273337884199E-3</v>
      </c>
      <c r="BC133" s="80">
        <v>4.2167441718463901E-3</v>
      </c>
      <c r="BD133" s="52">
        <v>121.10466022443801</v>
      </c>
      <c r="BE133" s="82">
        <v>3.4927399729669201E-3</v>
      </c>
      <c r="BF133" s="80">
        <v>2.1665040693753098E-3</v>
      </c>
      <c r="BG133" s="52">
        <v>89.133029925185795</v>
      </c>
      <c r="BH133" s="82">
        <v>1.5352456258896699E-3</v>
      </c>
      <c r="BI133" s="52">
        <v>2.99867128496055E-3</v>
      </c>
      <c r="BJ133" s="52">
        <v>111.416287406485</v>
      </c>
      <c r="BK133" s="52">
        <v>1.9182222628179801E-3</v>
      </c>
      <c r="BL133" s="52">
        <v>5.8967778968171099E-3</v>
      </c>
      <c r="BM133" s="52">
        <v>155.01396508727899</v>
      </c>
      <c r="BN133" s="52">
        <v>2.51451288136861E-3</v>
      </c>
      <c r="BO133" s="52">
        <v>4.7704455202825704E-3</v>
      </c>
      <c r="BP133" s="52">
        <v>155.01396508727899</v>
      </c>
      <c r="BQ133" s="52">
        <v>4.4011974115008897E-3</v>
      </c>
      <c r="BR133" s="52">
        <v>6.0091243195501496E-3</v>
      </c>
      <c r="BS133" s="52">
        <v>188.92326995011999</v>
      </c>
      <c r="BT133" s="52">
        <v>5.0089238303156099E-3</v>
      </c>
      <c r="BU133" s="52">
        <v>8.0195353719188303E-3</v>
      </c>
      <c r="BV133" s="52">
        <v>242.20932044887601</v>
      </c>
      <c r="BW133" s="52">
        <v>5.8547141148954304E-3</v>
      </c>
      <c r="BX133" s="52">
        <v>4.4971200335408501E-3</v>
      </c>
      <c r="BY133" s="52">
        <v>217.98838840399301</v>
      </c>
      <c r="BZ133" s="52">
        <v>4.3155126294623404E-3</v>
      </c>
      <c r="CA133" s="52">
        <v>5.6339165237060699E-3</v>
      </c>
      <c r="CB133" s="52">
        <v>261.58606608479198</v>
      </c>
      <c r="CC133" s="52">
        <v>4.9848804568743696E-3</v>
      </c>
      <c r="CD133" s="52">
        <v>7.7274406751104002E-3</v>
      </c>
      <c r="CE133" s="52">
        <v>339.09304862843101</v>
      </c>
      <c r="CF133" s="52">
        <v>6.0208378637124802E-3</v>
      </c>
      <c r="CT133" s="84"/>
      <c r="CU133" s="84"/>
      <c r="CW133" s="84"/>
      <c r="CX133" s="84"/>
    </row>
    <row r="134" spans="1:102">
      <c r="A134" s="83"/>
      <c r="B134" s="83"/>
      <c r="D134" s="83"/>
      <c r="E134" s="83"/>
      <c r="AW134" s="80">
        <v>2.5510686416558999E-3</v>
      </c>
      <c r="AX134" s="52">
        <v>54.673840399001598</v>
      </c>
      <c r="AY134" s="81">
        <v>1.8340501452678601E-3</v>
      </c>
      <c r="AZ134" s="80">
        <v>3.0668747400202198E-3</v>
      </c>
      <c r="BA134" s="52">
        <v>71.759415523690393</v>
      </c>
      <c r="BB134" s="82">
        <v>2.30727887020789E-3</v>
      </c>
      <c r="BC134" s="80">
        <v>4.23765597068608E-3</v>
      </c>
      <c r="BD134" s="52">
        <v>122.03982231920099</v>
      </c>
      <c r="BE134" s="82">
        <v>3.5130602542093299E-3</v>
      </c>
      <c r="BF134" s="80">
        <v>2.1806222310055299E-3</v>
      </c>
      <c r="BG134" s="52">
        <v>89.821309226931504</v>
      </c>
      <c r="BH134" s="82">
        <v>1.5456748020874699E-3</v>
      </c>
      <c r="BI134" s="52">
        <v>3.0647175277941901E-3</v>
      </c>
      <c r="BJ134" s="52">
        <v>112.276636533667</v>
      </c>
      <c r="BK134" s="52">
        <v>1.9355441708232999E-3</v>
      </c>
      <c r="BL134" s="52">
        <v>5.98403972377434E-3</v>
      </c>
      <c r="BM134" s="52">
        <v>156.21097256857601</v>
      </c>
      <c r="BN134" s="52">
        <v>2.5209951915145501E-3</v>
      </c>
      <c r="BO134" s="52">
        <v>4.8186172229128304E-3</v>
      </c>
      <c r="BP134" s="52">
        <v>156.21097256857601</v>
      </c>
      <c r="BQ134" s="52">
        <v>4.4272343353386904E-3</v>
      </c>
      <c r="BR134" s="52">
        <v>6.0684206881632301E-3</v>
      </c>
      <c r="BS134" s="52">
        <v>190.38212281795001</v>
      </c>
      <c r="BT134" s="52">
        <v>5.0333266164718903E-3</v>
      </c>
      <c r="BU134" s="52">
        <v>8.0953814553320104E-3</v>
      </c>
      <c r="BV134" s="52">
        <v>244.07964463840199</v>
      </c>
      <c r="BW134" s="52">
        <v>5.8762802832304497E-3</v>
      </c>
      <c r="BX134" s="52">
        <v>4.5430001858764897E-3</v>
      </c>
      <c r="BY134" s="52">
        <v>219.671680174567</v>
      </c>
      <c r="BZ134" s="52">
        <v>4.3432852935085097E-3</v>
      </c>
      <c r="CA134" s="52">
        <v>5.6906184298544096E-3</v>
      </c>
      <c r="CB134" s="52">
        <v>263.60601620948</v>
      </c>
      <c r="CC134" s="52">
        <v>5.0131930568921004E-3</v>
      </c>
      <c r="CD134" s="52">
        <v>7.8025401954555998E-3</v>
      </c>
      <c r="CE134" s="52">
        <v>341.71150249376802</v>
      </c>
      <c r="CF134" s="52">
        <v>6.0484101491799797E-3</v>
      </c>
      <c r="CT134" s="84"/>
      <c r="CU134" s="84"/>
      <c r="CW134" s="84"/>
      <c r="CX134" s="84"/>
    </row>
    <row r="135" spans="1:102">
      <c r="A135" s="83"/>
      <c r="B135" s="83"/>
      <c r="D135" s="83"/>
      <c r="E135" s="83"/>
      <c r="AW135" s="80">
        <v>2.5668777766151402E-3</v>
      </c>
      <c r="AX135" s="52">
        <v>55.092793017455399</v>
      </c>
      <c r="AY135" s="81">
        <v>1.84611734804164E-3</v>
      </c>
      <c r="AZ135" s="80">
        <v>3.0842719385885901E-3</v>
      </c>
      <c r="BA135" s="52">
        <v>72.309290835411105</v>
      </c>
      <c r="BB135" s="82">
        <v>2.3218941180455101E-3</v>
      </c>
      <c r="BC135" s="80">
        <v>4.2584828421701401E-3</v>
      </c>
      <c r="BD135" s="52">
        <v>122.97498441396399</v>
      </c>
      <c r="BE135" s="82">
        <v>3.5333107955578999E-3</v>
      </c>
      <c r="BF135" s="80">
        <v>2.1947065796948601E-3</v>
      </c>
      <c r="BG135" s="52">
        <v>90.509588528677099</v>
      </c>
      <c r="BH135" s="82">
        <v>1.55608557867391E-3</v>
      </c>
      <c r="BI135" s="52">
        <v>3.1308859713020699E-3</v>
      </c>
      <c r="BJ135" s="52">
        <v>113.13698566084901</v>
      </c>
      <c r="BK135" s="52">
        <v>1.9524725761895501E-3</v>
      </c>
      <c r="BL135" s="52">
        <v>6.07140176798292E-3</v>
      </c>
      <c r="BM135" s="52">
        <v>157.407980049873</v>
      </c>
      <c r="BN135" s="52">
        <v>2.52698790577869E-3</v>
      </c>
      <c r="BO135" s="52">
        <v>4.8669308298957704E-3</v>
      </c>
      <c r="BP135" s="52">
        <v>157.40798004987201</v>
      </c>
      <c r="BQ135" s="52">
        <v>4.45306540717287E-3</v>
      </c>
      <c r="BR135" s="52">
        <v>6.1278542962034197E-3</v>
      </c>
      <c r="BS135" s="52">
        <v>191.84097568578099</v>
      </c>
      <c r="BT135" s="52">
        <v>5.0574320680456001E-3</v>
      </c>
      <c r="BU135" s="52">
        <v>8.1713447849039306E-3</v>
      </c>
      <c r="BV135" s="52">
        <v>245.94996882792901</v>
      </c>
      <c r="BW135" s="52">
        <v>5.8974620017521904E-3</v>
      </c>
      <c r="BX135" s="52">
        <v>4.5890236874875602E-3</v>
      </c>
      <c r="BY135" s="52">
        <v>221.35497194513999</v>
      </c>
      <c r="BZ135" s="52">
        <v>4.3708919912985198E-3</v>
      </c>
      <c r="CA135" s="52">
        <v>5.7474674129831304E-3</v>
      </c>
      <c r="CB135" s="52">
        <v>265.62596633416803</v>
      </c>
      <c r="CC135" s="52">
        <v>5.0412634102341104E-3</v>
      </c>
      <c r="CD135" s="52">
        <v>7.8777777502511605E-3</v>
      </c>
      <c r="CE135" s="52">
        <v>344.32995635910498</v>
      </c>
      <c r="CF135" s="52">
        <v>6.0756400127731499E-3</v>
      </c>
      <c r="CT135" s="84"/>
      <c r="CU135" s="84"/>
      <c r="CW135" s="84"/>
      <c r="CX135" s="84"/>
    </row>
    <row r="136" spans="1:102">
      <c r="A136" s="83"/>
      <c r="B136" s="83"/>
      <c r="D136" s="83"/>
      <c r="E136" s="83"/>
      <c r="AW136" s="80">
        <v>2.5826427408552799E-3</v>
      </c>
      <c r="AX136" s="52">
        <v>55.5117456359093</v>
      </c>
      <c r="AY136" s="81">
        <v>1.85815992329808E-3</v>
      </c>
      <c r="AZ136" s="80">
        <v>3.1016087606189802E-3</v>
      </c>
      <c r="BA136" s="52">
        <v>72.859166147131802</v>
      </c>
      <c r="BB136" s="82">
        <v>2.3364732566060601E-3</v>
      </c>
      <c r="BC136" s="80">
        <v>4.2792256656810504E-3</v>
      </c>
      <c r="BD136" s="52">
        <v>123.910146508727</v>
      </c>
      <c r="BE136" s="82">
        <v>3.5534920740508801E-3</v>
      </c>
      <c r="BF136" s="80">
        <v>2.2087572736022398E-3</v>
      </c>
      <c r="BG136" s="52">
        <v>91.197867830422794</v>
      </c>
      <c r="BH136" s="82">
        <v>1.5664780204539899E-3</v>
      </c>
      <c r="BI136" s="52">
        <v>3.19717644475145E-3</v>
      </c>
      <c r="BJ136" s="52">
        <v>113.997334788031</v>
      </c>
      <c r="BK136" s="52">
        <v>1.9690083721644099E-3</v>
      </c>
      <c r="BL136" s="52">
        <v>6.15886501266329E-3</v>
      </c>
      <c r="BM136" s="52">
        <v>158.604987531169</v>
      </c>
      <c r="BN136" s="52">
        <v>2.53249422500588E-3</v>
      </c>
      <c r="BO136" s="52">
        <v>4.9153858871476101E-3</v>
      </c>
      <c r="BP136" s="52">
        <v>158.604987531169</v>
      </c>
      <c r="BQ136" s="52">
        <v>4.4786898375541902E-3</v>
      </c>
      <c r="BR136" s="52">
        <v>6.1874245944766298E-3</v>
      </c>
      <c r="BS136" s="52">
        <v>193.29982855361101</v>
      </c>
      <c r="BT136" s="52">
        <v>5.0812402128090602E-3</v>
      </c>
      <c r="BU136" s="52">
        <v>8.2474252066395502E-3</v>
      </c>
      <c r="BV136" s="52">
        <v>247.82029301745499</v>
      </c>
      <c r="BW136" s="52">
        <v>5.9182609975041598E-3</v>
      </c>
      <c r="BX136" s="52">
        <v>4.6351900823369497E-3</v>
      </c>
      <c r="BY136" s="52">
        <v>223.03826371571401</v>
      </c>
      <c r="BZ136" s="52">
        <v>4.3983318479598396E-3</v>
      </c>
      <c r="CA136" s="52">
        <v>5.80446281548779E-3</v>
      </c>
      <c r="CB136" s="52">
        <v>267.64591645885599</v>
      </c>
      <c r="CC136" s="52">
        <v>5.06909118588178E-3</v>
      </c>
      <c r="CD136" s="52">
        <v>7.9531529204860101E-3</v>
      </c>
      <c r="CE136" s="52">
        <v>346.94841022444098</v>
      </c>
      <c r="CF136" s="52">
        <v>6.1025286456176204E-3</v>
      </c>
      <c r="CT136" s="84"/>
      <c r="CU136" s="84"/>
      <c r="CW136" s="84"/>
      <c r="CX136" s="84"/>
    </row>
    <row r="137" spans="1:102">
      <c r="A137" s="83"/>
      <c r="B137" s="83"/>
      <c r="D137" s="83"/>
      <c r="E137" s="83"/>
      <c r="AW137" s="80">
        <v>2.5983638170504302E-3</v>
      </c>
      <c r="AX137" s="52">
        <v>55.930698254363101</v>
      </c>
      <c r="AY137" s="81">
        <v>1.8701779713507899E-3</v>
      </c>
      <c r="AZ137" s="80">
        <v>3.1188857558122501E-3</v>
      </c>
      <c r="BA137" s="52">
        <v>73.409041458852499</v>
      </c>
      <c r="BB137" s="82">
        <v>2.3510164638680898E-3</v>
      </c>
      <c r="BC137" s="80">
        <v>4.2998853038947399E-3</v>
      </c>
      <c r="BD137" s="52">
        <v>124.84530860349</v>
      </c>
      <c r="BE137" s="82">
        <v>3.5736045618489699E-3</v>
      </c>
      <c r="BF137" s="80">
        <v>2.2227744706386802E-3</v>
      </c>
      <c r="BG137" s="52">
        <v>91.886147132168503</v>
      </c>
      <c r="BH137" s="82">
        <v>1.57685219189132E-3</v>
      </c>
      <c r="BI137" s="52">
        <v>3.2635888111182099E-3</v>
      </c>
      <c r="BJ137" s="52">
        <v>114.857683915213</v>
      </c>
      <c r="BK137" s="52">
        <v>1.9851524589951999E-3</v>
      </c>
      <c r="BL137" s="52">
        <v>6.2464304701098103E-3</v>
      </c>
      <c r="BM137" s="52">
        <v>159.80199501246599</v>
      </c>
      <c r="BN137" s="52">
        <v>2.5375173078787702E-3</v>
      </c>
      <c r="BO137" s="52">
        <v>4.9639819543599297E-3</v>
      </c>
      <c r="BP137" s="52">
        <v>159.80199501246599</v>
      </c>
      <c r="BQ137" s="52">
        <v>4.50410685698918E-3</v>
      </c>
      <c r="BR137" s="52">
        <v>6.2471310609355799E-3</v>
      </c>
      <c r="BS137" s="52">
        <v>194.75868142144199</v>
      </c>
      <c r="BT137" s="52">
        <v>5.1047510990034099E-3</v>
      </c>
      <c r="BU137" s="52">
        <v>8.3236226054968897E-3</v>
      </c>
      <c r="BV137" s="52">
        <v>249.69061720698099</v>
      </c>
      <c r="BW137" s="52">
        <v>5.9386789949421202E-3</v>
      </c>
      <c r="BX137" s="52">
        <v>4.68149892530629E-3</v>
      </c>
      <c r="BY137" s="52">
        <v>224.721555486287</v>
      </c>
      <c r="BZ137" s="52">
        <v>4.4256040075836304E-3</v>
      </c>
      <c r="CA137" s="52">
        <v>5.8616040029885602E-3</v>
      </c>
      <c r="CB137" s="52">
        <v>269.66586658354498</v>
      </c>
      <c r="CC137" s="52">
        <v>5.0966760764353299E-3</v>
      </c>
      <c r="CD137" s="52">
        <v>8.0286653282012205E-3</v>
      </c>
      <c r="CE137" s="52">
        <v>349.56686408977799</v>
      </c>
      <c r="CF137" s="52">
        <v>6.1290772476718597E-3</v>
      </c>
      <c r="CT137" s="84"/>
      <c r="CU137" s="84"/>
      <c r="CW137" s="84"/>
      <c r="CX137" s="84"/>
    </row>
    <row r="138" spans="1:102">
      <c r="A138" s="83"/>
      <c r="B138" s="83"/>
      <c r="D138" s="83"/>
      <c r="E138" s="83"/>
      <c r="AW138" s="80">
        <v>2.61404128612095E-3</v>
      </c>
      <c r="AX138" s="52">
        <v>56.349650872817001</v>
      </c>
      <c r="AY138" s="81">
        <v>1.88217159190099E-3</v>
      </c>
      <c r="AZ138" s="80">
        <v>3.1361034664850501E-3</v>
      </c>
      <c r="BA138" s="52">
        <v>73.958916770573197</v>
      </c>
      <c r="BB138" s="82">
        <v>2.3655239164981899E-3</v>
      </c>
      <c r="BC138" s="80">
        <v>4.3204626032349001E-3</v>
      </c>
      <c r="BD138" s="52">
        <v>125.78047069825401</v>
      </c>
      <c r="BE138" s="82">
        <v>3.5936487263015602E-3</v>
      </c>
      <c r="BF138" s="80">
        <v>2.23675832844692E-3</v>
      </c>
      <c r="BG138" s="52">
        <v>92.574426433914098</v>
      </c>
      <c r="BH138" s="82">
        <v>1.58720815711003E-3</v>
      </c>
      <c r="BI138" s="52">
        <v>3.3301229665991501E-3</v>
      </c>
      <c r="BJ138" s="52">
        <v>115.71803304239501</v>
      </c>
      <c r="BK138" s="52">
        <v>2.0009057430116E-3</v>
      </c>
      <c r="BL138" s="52">
        <v>6.3340991808336503E-3</v>
      </c>
      <c r="BM138" s="52">
        <v>160.99900249376299</v>
      </c>
      <c r="BN138" s="52">
        <v>2.5420602711175798E-3</v>
      </c>
      <c r="BO138" s="52">
        <v>5.0127186050552804E-3</v>
      </c>
      <c r="BP138" s="52">
        <v>160.99900249376299</v>
      </c>
      <c r="BQ138" s="52">
        <v>4.5293157154843904E-3</v>
      </c>
      <c r="BR138" s="52">
        <v>6.3069732004716397E-3</v>
      </c>
      <c r="BS138" s="52">
        <v>196.21753428927201</v>
      </c>
      <c r="BT138" s="52">
        <v>5.1279647944858604E-3</v>
      </c>
      <c r="BU138" s="52">
        <v>8.3999369045179607E-3</v>
      </c>
      <c r="BV138" s="52">
        <v>251.56094139650699</v>
      </c>
      <c r="BW138" s="52">
        <v>5.9587177150927104E-3</v>
      </c>
      <c r="BX138" s="52">
        <v>4.7279497822767204E-3</v>
      </c>
      <c r="BY138" s="52">
        <v>226.40484725686099</v>
      </c>
      <c r="BZ138" s="52">
        <v>4.45270763286283E-3</v>
      </c>
      <c r="CA138" s="52">
        <v>5.9188903642377402E-3</v>
      </c>
      <c r="CB138" s="52">
        <v>271.68581670823301</v>
      </c>
      <c r="CC138" s="52">
        <v>5.1240177973792397E-3</v>
      </c>
      <c r="CD138" s="52">
        <v>8.1043146357203891E-3</v>
      </c>
      <c r="CE138" s="52">
        <v>352.18531795511501</v>
      </c>
      <c r="CF138" s="52">
        <v>6.1552870267110602E-3</v>
      </c>
      <c r="CT138" s="84"/>
      <c r="CU138" s="84"/>
      <c r="CW138" s="84"/>
      <c r="CX138" s="84"/>
    </row>
    <row r="139" spans="1:102">
      <c r="A139" s="83"/>
      <c r="B139" s="83"/>
      <c r="D139" s="83"/>
      <c r="E139" s="83"/>
      <c r="AW139" s="80">
        <v>2.6296754272122302E-3</v>
      </c>
      <c r="AX139" s="52">
        <v>56.768603491270802</v>
      </c>
      <c r="AY139" s="81">
        <v>1.8941408840434501E-3</v>
      </c>
      <c r="AZ139" s="80">
        <v>3.1532624276515899E-3</v>
      </c>
      <c r="BA139" s="52">
        <v>74.508792082293894</v>
      </c>
      <c r="BB139" s="82">
        <v>2.3799957898626299E-3</v>
      </c>
      <c r="BC139" s="80">
        <v>4.3409583943119501E-3</v>
      </c>
      <c r="BD139" s="52">
        <v>126.71563279301699</v>
      </c>
      <c r="BE139" s="82">
        <v>3.61362503001093E-3</v>
      </c>
      <c r="BF139" s="80">
        <v>2.25070900438168E-3</v>
      </c>
      <c r="BG139" s="52">
        <v>93.262705735659793</v>
      </c>
      <c r="BH139" s="82">
        <v>1.5975459798973099E-3</v>
      </c>
      <c r="BI139" s="52">
        <v>3.3967788401323001E-3</v>
      </c>
      <c r="BJ139" s="52">
        <v>116.578382169577</v>
      </c>
      <c r="BK139" s="52">
        <v>2.0162691357409599E-3</v>
      </c>
      <c r="BL139" s="52">
        <v>6.4218722127468699E-3</v>
      </c>
      <c r="BM139" s="52">
        <v>162.19600997506001</v>
      </c>
      <c r="BN139" s="52">
        <v>2.54612618970298E-3</v>
      </c>
      <c r="BO139" s="52">
        <v>5.06159542663884E-3</v>
      </c>
      <c r="BP139" s="52">
        <v>162.19600997505901</v>
      </c>
      <c r="BQ139" s="52">
        <v>4.5543156820946097E-3</v>
      </c>
      <c r="BR139" s="52">
        <v>6.3669505447047896E-3</v>
      </c>
      <c r="BS139" s="52">
        <v>197.676387157102</v>
      </c>
      <c r="BT139" s="52">
        <v>5.1508813858966301E-3</v>
      </c>
      <c r="BU139" s="52">
        <v>8.47636806398166E-3</v>
      </c>
      <c r="BV139" s="52">
        <v>253.43126558603299</v>
      </c>
      <c r="BW139" s="52">
        <v>5.9783788747584301E-3</v>
      </c>
      <c r="BX139" s="52">
        <v>4.7745422302069799E-3</v>
      </c>
      <c r="BY139" s="52">
        <v>228.08813902743501</v>
      </c>
      <c r="BZ139" s="52">
        <v>4.4796419047356201E-3</v>
      </c>
      <c r="CA139" s="52">
        <v>5.9763213110234897E-3</v>
      </c>
      <c r="CB139" s="52">
        <v>273.70576683292097</v>
      </c>
      <c r="CC139" s="52">
        <v>5.1511160863623399E-3</v>
      </c>
      <c r="CD139" s="52">
        <v>8.1801005448935305E-3</v>
      </c>
      <c r="CE139" s="52">
        <v>354.803771820451</v>
      </c>
      <c r="CF139" s="52">
        <v>6.1811591973528904E-3</v>
      </c>
      <c r="CT139" s="84"/>
      <c r="CU139" s="84"/>
      <c r="CW139" s="84"/>
      <c r="CX139" s="84"/>
    </row>
    <row r="140" spans="1:102">
      <c r="A140" s="83"/>
      <c r="B140" s="83"/>
      <c r="D140" s="83"/>
      <c r="E140" s="83"/>
      <c r="AW140" s="80">
        <v>2.6452665176744999E-3</v>
      </c>
      <c r="AX140" s="52">
        <v>57.187556109724703</v>
      </c>
      <c r="AY140" s="81">
        <v>1.9060859462713001E-3</v>
      </c>
      <c r="AZ140" s="80">
        <v>3.1703631671071001E-3</v>
      </c>
      <c r="BA140" s="52">
        <v>75.058667394014506</v>
      </c>
      <c r="BB140" s="82">
        <v>2.3944322580406198E-3</v>
      </c>
      <c r="BC140" s="80">
        <v>4.3613734923486297E-3</v>
      </c>
      <c r="BD140" s="52">
        <v>127.65079488777999</v>
      </c>
      <c r="BE140" s="82">
        <v>3.6335339308976801E-3</v>
      </c>
      <c r="BF140" s="80">
        <v>2.2646266554902702E-3</v>
      </c>
      <c r="BG140" s="52">
        <v>93.950985037405502</v>
      </c>
      <c r="BH140" s="82">
        <v>1.6078657237057E-3</v>
      </c>
      <c r="BI140" s="52">
        <v>3.4635563929260602E-3</v>
      </c>
      <c r="BJ140" s="52">
        <v>117.438731296759</v>
      </c>
      <c r="BK140" s="52">
        <v>2.0312435530572201E-3</v>
      </c>
      <c r="BL140" s="52">
        <v>6.5097506603862699E-3</v>
      </c>
      <c r="BM140" s="52">
        <v>163.39301745635601</v>
      </c>
      <c r="BN140" s="52">
        <v>2.5497180971202002E-3</v>
      </c>
      <c r="BO140" s="52">
        <v>5.1106120204466596E-3</v>
      </c>
      <c r="BP140" s="52">
        <v>163.39301745635601</v>
      </c>
      <c r="BQ140" s="52">
        <v>4.5791060444757298E-3</v>
      </c>
      <c r="BR140" s="52">
        <v>6.4270626517723703E-3</v>
      </c>
      <c r="BS140" s="52">
        <v>199.13524002493301</v>
      </c>
      <c r="BT140" s="52">
        <v>5.1735009778468202E-3</v>
      </c>
      <c r="BU140" s="52">
        <v>8.5529160805768306E-3</v>
      </c>
      <c r="BV140" s="52">
        <v>255.30158977555899</v>
      </c>
      <c r="BW140" s="52">
        <v>5.9976641857617903E-3</v>
      </c>
      <c r="BX140" s="52">
        <v>4.8212758572071203E-3</v>
      </c>
      <c r="BY140" s="52">
        <v>229.771430798008</v>
      </c>
      <c r="BZ140" s="52">
        <v>4.5064060220287401E-3</v>
      </c>
      <c r="CA140" s="52">
        <v>6.0338962780692E-3</v>
      </c>
      <c r="CB140" s="52">
        <v>275.72571695761002</v>
      </c>
      <c r="CC140" s="52">
        <v>5.1779707024900796E-3</v>
      </c>
      <c r="CD140" s="52">
        <v>8.2560227963547894E-3</v>
      </c>
      <c r="CE140" s="52">
        <v>357.42222568578802</v>
      </c>
      <c r="CF140" s="52">
        <v>6.2066949801232799E-3</v>
      </c>
      <c r="CT140" s="84"/>
      <c r="CU140" s="84"/>
      <c r="CW140" s="84"/>
      <c r="CX140" s="84"/>
    </row>
    <row r="141" spans="1:102">
      <c r="A141" s="83"/>
      <c r="B141" s="83"/>
      <c r="D141" s="83"/>
      <c r="E141" s="83"/>
      <c r="AW141" s="80">
        <v>2.6608148330439299E-3</v>
      </c>
      <c r="AX141" s="52">
        <v>57.606508728178603</v>
      </c>
      <c r="AY141" s="81">
        <v>1.9180068764804599E-3</v>
      </c>
      <c r="AZ141" s="80">
        <v>3.1874062055125998E-3</v>
      </c>
      <c r="BA141" s="52">
        <v>75.608542705735204</v>
      </c>
      <c r="BB141" s="82">
        <v>2.40883349383782E-3</v>
      </c>
      <c r="BC141" s="80">
        <v>4.3817086975906699E-3</v>
      </c>
      <c r="BD141" s="52">
        <v>128.585956982543</v>
      </c>
      <c r="BE141" s="82">
        <v>3.65337588226268E-3</v>
      </c>
      <c r="BF141" s="80">
        <v>2.2785114384936199E-3</v>
      </c>
      <c r="BG141" s="52">
        <v>94.639264339151097</v>
      </c>
      <c r="BH141" s="82">
        <v>1.6181674516551601E-3</v>
      </c>
      <c r="BI141" s="52">
        <v>3.5304556179972502E-3</v>
      </c>
      <c r="BJ141" s="52">
        <v>118.29908042394101</v>
      </c>
      <c r="BK141" s="52">
        <v>2.0458299143619901E-3</v>
      </c>
      <c r="BL141" s="52">
        <v>6.5977356441755302E-3</v>
      </c>
      <c r="BM141" s="52">
        <v>164.590024937653</v>
      </c>
      <c r="BN141" s="52">
        <v>2.5528389856222101E-3</v>
      </c>
      <c r="BO141" s="52">
        <v>5.1597680017909601E-3</v>
      </c>
      <c r="BP141" s="52">
        <v>164.590024937653</v>
      </c>
      <c r="BQ141" s="52">
        <v>4.6036861084440203E-3</v>
      </c>
      <c r="BR141" s="52">
        <v>6.4873091061163502E-3</v>
      </c>
      <c r="BS141" s="52">
        <v>200.594092892763</v>
      </c>
      <c r="BT141" s="52">
        <v>5.1958236921243704E-3</v>
      </c>
      <c r="BU141" s="52">
        <v>8.6295809865969703E-3</v>
      </c>
      <c r="BV141" s="52">
        <v>257.17191396508599</v>
      </c>
      <c r="BW141" s="52">
        <v>6.0165753542321902E-3</v>
      </c>
      <c r="BX141" s="52">
        <v>4.8681502626102199E-3</v>
      </c>
      <c r="BY141" s="52">
        <v>231.45472256858201</v>
      </c>
      <c r="BZ141" s="52">
        <v>4.5329992011076898E-3</v>
      </c>
      <c r="CA141" s="52">
        <v>6.0916147229293496E-3</v>
      </c>
      <c r="CB141" s="52">
        <v>277.74566708229798</v>
      </c>
      <c r="CC141" s="52">
        <v>5.2045814256306199E-3</v>
      </c>
      <c r="CD141" s="52">
        <v>8.3320811687942805E-3</v>
      </c>
      <c r="CE141" s="52">
        <v>360.04067955112498</v>
      </c>
      <c r="CF141" s="52">
        <v>6.23189560056173E-3</v>
      </c>
      <c r="CT141" s="84"/>
      <c r="CU141" s="84"/>
      <c r="CW141" s="84"/>
      <c r="CX141" s="84"/>
    </row>
    <row r="142" spans="1:102">
      <c r="A142" s="83"/>
      <c r="B142" s="83"/>
      <c r="D142" s="83"/>
      <c r="E142" s="83"/>
      <c r="AW142" s="80">
        <v>2.67632064702542E-3</v>
      </c>
      <c r="AX142" s="52">
        <v>58.025461346632397</v>
      </c>
      <c r="AY142" s="81">
        <v>1.9299037719751899E-3</v>
      </c>
      <c r="AZ142" s="80">
        <v>3.2043920564793901E-3</v>
      </c>
      <c r="BA142" s="52">
        <v>76.158418017455901</v>
      </c>
      <c r="BB142" s="82">
        <v>2.4231996687965199E-3</v>
      </c>
      <c r="BC142" s="80">
        <v>4.4019647957046597E-3</v>
      </c>
      <c r="BD142" s="52">
        <v>129.521119077306</v>
      </c>
      <c r="BE142" s="82">
        <v>3.6731513328492902E-3</v>
      </c>
      <c r="BF142" s="80">
        <v>2.2923635097680901E-3</v>
      </c>
      <c r="BG142" s="52">
        <v>95.327543640896806</v>
      </c>
      <c r="BH142" s="82">
        <v>1.62845122653626E-3</v>
      </c>
      <c r="BI142" s="52">
        <v>3.5974765397179401E-3</v>
      </c>
      <c r="BJ142" s="52">
        <v>119.159429551123</v>
      </c>
      <c r="BK142" s="52">
        <v>2.0600291417958599E-3</v>
      </c>
      <c r="BL142" s="52">
        <v>6.6858283097245104E-3</v>
      </c>
      <c r="BM142" s="52">
        <v>165.78703241894999</v>
      </c>
      <c r="BN142" s="52">
        <v>2.5554918065110602E-3</v>
      </c>
      <c r="BO142" s="52">
        <v>5.2090630000018803E-3</v>
      </c>
      <c r="BP142" s="52">
        <v>165.78703241894999</v>
      </c>
      <c r="BQ142" s="52">
        <v>4.6280551975389E-3</v>
      </c>
      <c r="BR142" s="52">
        <v>6.5476895182697897E-3</v>
      </c>
      <c r="BS142" s="52">
        <v>202.05294576059401</v>
      </c>
      <c r="BT142" s="52">
        <v>5.2178496669197001E-3</v>
      </c>
      <c r="BU142" s="52">
        <v>8.7063628491553004E-3</v>
      </c>
      <c r="BV142" s="52">
        <v>259.04223815461199</v>
      </c>
      <c r="BW142" s="52">
        <v>6.0351140799298902E-3</v>
      </c>
      <c r="BX142" s="52">
        <v>4.9151650570397202E-3</v>
      </c>
      <c r="BY142" s="52">
        <v>233.13801433915501</v>
      </c>
      <c r="BZ142" s="52">
        <v>4.55942067552631E-3</v>
      </c>
      <c r="CA142" s="52">
        <v>6.1494761258817201E-3</v>
      </c>
      <c r="CB142" s="52">
        <v>279.76561720698601</v>
      </c>
      <c r="CC142" s="52">
        <v>5.2309480557332002E-3</v>
      </c>
      <c r="CD142" s="52">
        <v>8.4082754782437794E-3</v>
      </c>
      <c r="CE142" s="52">
        <v>362.65913341646097</v>
      </c>
      <c r="CF142" s="52">
        <v>6.2567622883633297E-3</v>
      </c>
      <c r="CT142" s="84"/>
      <c r="CU142" s="84"/>
      <c r="CW142" s="84"/>
      <c r="CX142" s="84"/>
    </row>
    <row r="143" spans="1:102">
      <c r="A143" s="83"/>
      <c r="B143" s="83"/>
      <c r="D143" s="83"/>
      <c r="E143" s="83"/>
      <c r="AW143" s="80">
        <v>2.6917842314763702E-3</v>
      </c>
      <c r="AX143" s="52">
        <v>58.444413965086298</v>
      </c>
      <c r="AY143" s="81">
        <v>1.9417767294723099E-3</v>
      </c>
      <c r="AZ143" s="80">
        <v>3.2213212266560599E-3</v>
      </c>
      <c r="BA143" s="52">
        <v>76.708293329176598</v>
      </c>
      <c r="BB143" s="82">
        <v>2.43753095321066E-3</v>
      </c>
      <c r="BC143" s="80">
        <v>4.42214255816307E-3</v>
      </c>
      <c r="BD143" s="52">
        <v>130.456281172069</v>
      </c>
      <c r="BE143" s="82">
        <v>3.6928607269049001E-3</v>
      </c>
      <c r="BF143" s="80">
        <v>2.3061830253270901E-3</v>
      </c>
      <c r="BG143" s="52">
        <v>96.015822942642401</v>
      </c>
      <c r="BH143" s="82">
        <v>1.6387171108112599E-3</v>
      </c>
      <c r="BI143" s="52">
        <v>3.6646192133718801E-3</v>
      </c>
      <c r="BJ143" s="52">
        <v>120.019778678305</v>
      </c>
      <c r="BK143" s="52">
        <v>2.07384215948074E-3</v>
      </c>
      <c r="BL143" s="52">
        <v>6.7740298271638296E-3</v>
      </c>
      <c r="BM143" s="52">
        <v>166.98403990024599</v>
      </c>
      <c r="BN143" s="52">
        <v>2.55767947043388E-3</v>
      </c>
      <c r="BO143" s="52">
        <v>5.2584966584662898E-3</v>
      </c>
      <c r="BP143" s="52">
        <v>166.98403990024599</v>
      </c>
      <c r="BQ143" s="52">
        <v>4.6522126525910604E-3</v>
      </c>
      <c r="BR143" s="52">
        <v>6.6082035246425802E-3</v>
      </c>
      <c r="BS143" s="52">
        <v>203.511798628424</v>
      </c>
      <c r="BT143" s="52">
        <v>5.2395790560695798E-3</v>
      </c>
      <c r="BU143" s="52">
        <v>8.7832617694211003E-3</v>
      </c>
      <c r="BV143" s="52">
        <v>260.912562344138</v>
      </c>
      <c r="BW143" s="52">
        <v>6.0532820556089204E-3</v>
      </c>
      <c r="BX143" s="52">
        <v>4.9623198624746297E-3</v>
      </c>
      <c r="BY143" s="52">
        <v>234.82130610972899</v>
      </c>
      <c r="BZ143" s="52">
        <v>4.5856696956820403E-3</v>
      </c>
      <c r="CA143" s="52">
        <v>6.2074799898170297E-3</v>
      </c>
      <c r="CB143" s="52">
        <v>281.785567331675</v>
      </c>
      <c r="CC143" s="52">
        <v>5.2570704121609997E-3</v>
      </c>
      <c r="CD143" s="52">
        <v>8.4846055773770204E-3</v>
      </c>
      <c r="CE143" s="52">
        <v>365.27758728179799</v>
      </c>
      <c r="CF143" s="52">
        <v>6.2812962765582802E-3</v>
      </c>
      <c r="CT143" s="84"/>
      <c r="CU143" s="84"/>
      <c r="CW143" s="84"/>
      <c r="CX143" s="84"/>
    </row>
    <row r="144" spans="1:102">
      <c r="A144" s="83"/>
      <c r="B144" s="83"/>
      <c r="D144" s="83"/>
      <c r="E144" s="83"/>
      <c r="AW144" s="80">
        <v>2.7072058563917699E-3</v>
      </c>
      <c r="AX144" s="52">
        <v>58.863366583540099</v>
      </c>
      <c r="AY144" s="81">
        <v>1.95362584510566E-3</v>
      </c>
      <c r="AZ144" s="80">
        <v>3.2381942158143402E-3</v>
      </c>
      <c r="BA144" s="52">
        <v>77.258168640897296</v>
      </c>
      <c r="BB144" s="82">
        <v>2.45182751613533E-3</v>
      </c>
      <c r="BC144" s="80">
        <v>4.4422427426161603E-3</v>
      </c>
      <c r="BD144" s="52">
        <v>131.391443266832</v>
      </c>
      <c r="BE144" s="82">
        <v>3.71250450423955E-3</v>
      </c>
      <c r="BF144" s="80">
        <v>2.3199701408037499E-3</v>
      </c>
      <c r="BG144" s="52">
        <v>96.704102244388096</v>
      </c>
      <c r="BH144" s="82">
        <v>1.64896516661742E-3</v>
      </c>
      <c r="BI144" s="52">
        <v>3.73188372471973E-3</v>
      </c>
      <c r="BJ144" s="52">
        <v>120.88012780548701</v>
      </c>
      <c r="BK144" s="52">
        <v>2.0872698927899701E-3</v>
      </c>
      <c r="BL144" s="52">
        <v>6.8623413905142304E-3</v>
      </c>
      <c r="BM144" s="52">
        <v>168.18104738154301</v>
      </c>
      <c r="BN144" s="52">
        <v>2.55940484769451E-3</v>
      </c>
      <c r="BO144" s="52">
        <v>5.3080686346642899E-3</v>
      </c>
      <c r="BP144" s="52">
        <v>168.18104738154301</v>
      </c>
      <c r="BQ144" s="52">
        <v>4.6761578312972301E-3</v>
      </c>
      <c r="BR144" s="52">
        <v>6.6688507873071201E-3</v>
      </c>
      <c r="BS144" s="52">
        <v>204.97065149625399</v>
      </c>
      <c r="BT144" s="52">
        <v>5.2610120283201299E-3</v>
      </c>
      <c r="BU144" s="52">
        <v>8.8602778818759591E-3</v>
      </c>
      <c r="BV144" s="52">
        <v>262.782886533664</v>
      </c>
      <c r="BW144" s="52">
        <v>6.0710809664140898E-3</v>
      </c>
      <c r="BX144" s="52">
        <v>5.0096143123113598E-3</v>
      </c>
      <c r="BY144" s="52">
        <v>236.50459788030301</v>
      </c>
      <c r="BZ144" s="52">
        <v>4.6117455284730401E-3</v>
      </c>
      <c r="CA144" s="52">
        <v>6.2656258401249804E-3</v>
      </c>
      <c r="CB144" s="52">
        <v>283.80551745636302</v>
      </c>
      <c r="CC144" s="52">
        <v>5.2829483330349303E-3</v>
      </c>
      <c r="CD144" s="52">
        <v>8.5610713548240798E-3</v>
      </c>
      <c r="CE144" s="52">
        <v>367.89604114713501</v>
      </c>
      <c r="CF144" s="52">
        <v>6.30549880072579E-3</v>
      </c>
      <c r="CT144" s="84"/>
      <c r="CU144" s="84"/>
      <c r="CW144" s="84"/>
      <c r="CX144" s="84"/>
    </row>
    <row r="145" spans="1:102">
      <c r="A145" s="83"/>
      <c r="B145" s="83"/>
      <c r="D145" s="83"/>
      <c r="E145" s="83"/>
      <c r="AW145" s="80">
        <v>2.7225857898908602E-3</v>
      </c>
      <c r="AX145" s="52">
        <v>59.282319201994</v>
      </c>
      <c r="AY145" s="81">
        <v>1.96545121443148E-3</v>
      </c>
      <c r="AZ145" s="80">
        <v>3.25501151693685E-3</v>
      </c>
      <c r="BA145" s="52">
        <v>77.808043952617993</v>
      </c>
      <c r="BB145" s="82">
        <v>2.4660895254005701E-3</v>
      </c>
      <c r="BC145" s="80">
        <v>4.4622660932527296E-3</v>
      </c>
      <c r="BD145" s="52">
        <v>132.326605361595</v>
      </c>
      <c r="BE145" s="82">
        <v>3.73208310028591E-3</v>
      </c>
      <c r="BF145" s="80">
        <v>2.3337250114337299E-3</v>
      </c>
      <c r="BG145" s="52">
        <v>97.392381546133805</v>
      </c>
      <c r="BH145" s="82">
        <v>1.6591954557687999E-3</v>
      </c>
      <c r="BI145" s="52">
        <v>3.79927018957441E-3</v>
      </c>
      <c r="BJ145" s="52">
        <v>121.740476932669</v>
      </c>
      <c r="BK145" s="52">
        <v>2.1003132676481601E-3</v>
      </c>
      <c r="BL145" s="52">
        <v>6.9507642170887202E-3</v>
      </c>
      <c r="BM145" s="52">
        <v>169.37805486284</v>
      </c>
      <c r="BN145" s="52">
        <v>2.5606707685768598E-3</v>
      </c>
      <c r="BO145" s="52">
        <v>5.3577786002023198E-3</v>
      </c>
      <c r="BP145" s="52">
        <v>169.37805486284</v>
      </c>
      <c r="BQ145" s="52">
        <v>4.6998901077979103E-3</v>
      </c>
      <c r="BR145" s="52">
        <v>6.7296309937841603E-3</v>
      </c>
      <c r="BS145" s="52">
        <v>206.42950436408501</v>
      </c>
      <c r="BT145" s="52">
        <v>5.2821487666086702E-3</v>
      </c>
      <c r="BU145" s="52">
        <v>8.9374113535909006E-3</v>
      </c>
      <c r="BV145" s="52">
        <v>264.65321072319</v>
      </c>
      <c r="BW145" s="52">
        <v>6.0885124893135601E-3</v>
      </c>
      <c r="BX145" s="52">
        <v>5.05704805142289E-3</v>
      </c>
      <c r="BY145" s="52">
        <v>238.187889650876</v>
      </c>
      <c r="BZ145" s="52">
        <v>4.6376474569589203E-3</v>
      </c>
      <c r="CA145" s="52">
        <v>6.3239132245781898E-3</v>
      </c>
      <c r="CB145" s="52">
        <v>285.82546758105099</v>
      </c>
      <c r="CC145" s="52">
        <v>5.3085816745914198E-3</v>
      </c>
      <c r="CD145" s="52">
        <v>8.6376727345005896E-3</v>
      </c>
      <c r="CE145" s="52">
        <v>370.514495012471</v>
      </c>
      <c r="CF145" s="52">
        <v>6.3293710982428803E-3</v>
      </c>
      <c r="CT145" s="84"/>
      <c r="CU145" s="84"/>
      <c r="CW145" s="84"/>
      <c r="CX145" s="84"/>
    </row>
    <row r="146" spans="1:102">
      <c r="A146" s="83"/>
      <c r="B146" s="83"/>
      <c r="D146" s="83"/>
      <c r="E146" s="83"/>
      <c r="AW146" s="80">
        <v>2.7379242982047401E-3</v>
      </c>
      <c r="AX146" s="52">
        <v>59.701271820447801</v>
      </c>
      <c r="AY146" s="81">
        <v>1.9772529324327999E-3</v>
      </c>
      <c r="AZ146" s="80">
        <v>3.2717736163043799E-3</v>
      </c>
      <c r="BA146" s="52">
        <v>78.357919264338605</v>
      </c>
      <c r="BB146" s="82">
        <v>2.48031714762209E-3</v>
      </c>
      <c r="BC146" s="80">
        <v>4.4822133411484997E-3</v>
      </c>
      <c r="BD146" s="52">
        <v>133.261767456358</v>
      </c>
      <c r="BE146" s="82">
        <v>3.7515969461561901E-3</v>
      </c>
      <c r="BF146" s="80">
        <v>2.3474477920383701E-3</v>
      </c>
      <c r="BG146" s="52">
        <v>98.0806608478794</v>
      </c>
      <c r="BH146" s="82">
        <v>1.66940803975829E-3</v>
      </c>
      <c r="BI146" s="52">
        <v>3.86677875338557E-3</v>
      </c>
      <c r="BJ146" s="52">
        <v>122.600826059851</v>
      </c>
      <c r="BK146" s="52">
        <v>2.1129732098571401E-3</v>
      </c>
      <c r="BL146" s="52">
        <v>7.0392995469264301E-3</v>
      </c>
      <c r="BM146" s="52">
        <v>170.575062344137</v>
      </c>
      <c r="BN146" s="52">
        <v>2.5614800236792999E-3</v>
      </c>
      <c r="BO146" s="52">
        <v>5.4076262408439E-3</v>
      </c>
      <c r="BP146" s="52">
        <v>170.575062344137</v>
      </c>
      <c r="BQ146" s="52">
        <v>4.7234088722609797E-3</v>
      </c>
      <c r="BR146" s="52">
        <v>6.7905438568280803E-3</v>
      </c>
      <c r="BS146" s="52">
        <v>207.88835723191499</v>
      </c>
      <c r="BT146" s="52">
        <v>5.3029894673609001E-3</v>
      </c>
      <c r="BU146" s="52">
        <v>9.0146623835234696E-3</v>
      </c>
      <c r="BV146" s="52">
        <v>266.523534912716</v>
      </c>
      <c r="BW146" s="52">
        <v>6.1055782925638199E-3</v>
      </c>
      <c r="BX146" s="52">
        <v>5.1046207362150098E-3</v>
      </c>
      <c r="BY146" s="52">
        <v>239.87118142144999</v>
      </c>
      <c r="BZ146" s="52">
        <v>4.6633747800241101E-3</v>
      </c>
      <c r="CA146" s="52">
        <v>6.3823417132136797E-3</v>
      </c>
      <c r="CB146" s="52">
        <v>287.84541770573998</v>
      </c>
      <c r="CC146" s="52">
        <v>5.3339703105525797E-3</v>
      </c>
      <c r="CD146" s="52">
        <v>8.7144096749511794E-3</v>
      </c>
      <c r="CE146" s="52">
        <v>373.13294887780802</v>
      </c>
      <c r="CF146" s="52">
        <v>6.3529144075653203E-3</v>
      </c>
      <c r="CT146" s="84"/>
      <c r="CU146" s="84"/>
      <c r="CW146" s="84"/>
      <c r="CX146" s="84"/>
    </row>
    <row r="147" spans="1:102">
      <c r="A147" s="83"/>
      <c r="B147" s="83"/>
      <c r="D147" s="83"/>
      <c r="E147" s="83"/>
      <c r="AW147" s="80">
        <v>2.75322164566514E-3</v>
      </c>
      <c r="AX147" s="52">
        <v>60.120224438901701</v>
      </c>
      <c r="AY147" s="81">
        <v>1.9890310935237799E-3</v>
      </c>
      <c r="AZ147" s="80">
        <v>3.2884809935841302E-3</v>
      </c>
      <c r="BA147" s="52">
        <v>78.907794576059302</v>
      </c>
      <c r="BB147" s="82">
        <v>2.4945105482141201E-3</v>
      </c>
      <c r="BC147" s="80">
        <v>4.5020852046042097E-3</v>
      </c>
      <c r="BD147" s="52">
        <v>134.196929551121</v>
      </c>
      <c r="BE147" s="82">
        <v>3.7710464687005399E-3</v>
      </c>
      <c r="BF147" s="80">
        <v>2.3611386370086902E-3</v>
      </c>
      <c r="BG147" s="52">
        <v>98.768940149625095</v>
      </c>
      <c r="BH147" s="82">
        <v>1.67960297976044E-3</v>
      </c>
      <c r="BI147" s="52">
        <v>3.9344095908342303E-3</v>
      </c>
      <c r="BJ147" s="52">
        <v>123.46117518703301</v>
      </c>
      <c r="BK147" s="52">
        <v>2.1252506444493602E-3</v>
      </c>
      <c r="BL147" s="52">
        <v>7.1279486422577898E-3</v>
      </c>
      <c r="BM147" s="52">
        <v>171.77206982543299</v>
      </c>
      <c r="BN147" s="52">
        <v>2.5618353642608499E-3</v>
      </c>
      <c r="BO147" s="52">
        <v>5.4576112565384903E-3</v>
      </c>
      <c r="BP147" s="52">
        <v>171.77206982543299</v>
      </c>
      <c r="BQ147" s="52">
        <v>4.7467135304720201E-3</v>
      </c>
      <c r="BR147" s="52">
        <v>6.8515891142139898E-3</v>
      </c>
      <c r="BS147" s="52">
        <v>209.34721009974501</v>
      </c>
      <c r="BT147" s="52">
        <v>5.3235343398095498E-3</v>
      </c>
      <c r="BU147" s="52">
        <v>9.0920312018345599E-3</v>
      </c>
      <c r="BV147" s="52">
        <v>268.39385910224303</v>
      </c>
      <c r="BW147" s="52">
        <v>6.1222800352054201E-3</v>
      </c>
      <c r="BX147" s="52">
        <v>5.1523320346805101E-3</v>
      </c>
      <c r="BY147" s="52">
        <v>241.55447319202301</v>
      </c>
      <c r="BZ147" s="52">
        <v>4.6889268120459101E-3</v>
      </c>
      <c r="CA147" s="52">
        <v>6.4409108982123103E-3</v>
      </c>
      <c r="CB147" s="52">
        <v>289.865367830428</v>
      </c>
      <c r="CC147" s="52">
        <v>5.3591141315090102E-3</v>
      </c>
      <c r="CD147" s="52">
        <v>8.7912821687079305E-3</v>
      </c>
      <c r="CE147" s="52">
        <v>375.75140274314498</v>
      </c>
      <c r="CF147" s="52">
        <v>6.3761299675413599E-3</v>
      </c>
      <c r="CT147" s="84"/>
      <c r="CU147" s="84"/>
      <c r="CW147" s="84"/>
      <c r="CX147" s="84"/>
    </row>
    <row r="148" spans="1:102">
      <c r="A148" s="83"/>
      <c r="B148" s="83"/>
      <c r="D148" s="83"/>
      <c r="E148" s="83"/>
      <c r="AW148" s="80">
        <v>2.76847809469437E-3</v>
      </c>
      <c r="AX148" s="52">
        <v>60.539177057355602</v>
      </c>
      <c r="AY148" s="81">
        <v>2.0007857915540299E-3</v>
      </c>
      <c r="AZ148" s="80">
        <v>3.3051341219172202E-3</v>
      </c>
      <c r="BA148" s="52">
        <v>79.45766988778</v>
      </c>
      <c r="BB148" s="82">
        <v>2.5086698913994198E-3</v>
      </c>
      <c r="BC148" s="80">
        <v>4.5218823894718797E-3</v>
      </c>
      <c r="BD148" s="52">
        <v>135.132091645884</v>
      </c>
      <c r="BE148" s="82">
        <v>3.7904320905614601E-3</v>
      </c>
      <c r="BF148" s="80">
        <v>2.3747977002893002E-3</v>
      </c>
      <c r="BG148" s="52">
        <v>99.457219451370804</v>
      </c>
      <c r="BH148" s="82">
        <v>1.6897803366328801E-3</v>
      </c>
      <c r="BI148" s="52">
        <v>4.0021629054366997E-3</v>
      </c>
      <c r="BJ148" s="52">
        <v>124.321524314215</v>
      </c>
      <c r="BK148" s="52">
        <v>2.1371464950656598E-3</v>
      </c>
      <c r="BL148" s="52">
        <v>7.2167127869984899E-3</v>
      </c>
      <c r="BM148" s="52">
        <v>172.96907730672999</v>
      </c>
      <c r="BN148" s="52">
        <v>2.5617395025938402E-3</v>
      </c>
      <c r="BO148" s="52">
        <v>5.5077333614469903E-3</v>
      </c>
      <c r="BP148" s="52">
        <v>172.96907730672999</v>
      </c>
      <c r="BQ148" s="52">
        <v>4.7698035034264997E-3</v>
      </c>
      <c r="BR148" s="52">
        <v>6.9127665285242199E-3</v>
      </c>
      <c r="BS148" s="52">
        <v>210.806062967576</v>
      </c>
      <c r="BT148" s="52">
        <v>5.3437836053263996E-3</v>
      </c>
      <c r="BU148" s="52">
        <v>9.1695180692254394E-3</v>
      </c>
      <c r="BV148" s="52">
        <v>270.26418329176897</v>
      </c>
      <c r="BW148" s="52">
        <v>6.1386193665903801E-3</v>
      </c>
      <c r="BX148" s="52">
        <v>5.2001816264499404E-3</v>
      </c>
      <c r="BY148" s="52">
        <v>243.237764962597</v>
      </c>
      <c r="BZ148" s="52">
        <v>4.7143028825632396E-3</v>
      </c>
      <c r="CA148" s="52">
        <v>6.4996203937760996E-3</v>
      </c>
      <c r="CB148" s="52">
        <v>291.88531795511602</v>
      </c>
      <c r="CC148" s="52">
        <v>5.3840130443141999E-3</v>
      </c>
      <c r="CD148" s="52">
        <v>8.8682902416630308E-3</v>
      </c>
      <c r="CE148" s="52">
        <v>378.36985660848097</v>
      </c>
      <c r="CF148" s="52">
        <v>6.3990190167552696E-3</v>
      </c>
      <c r="CT148" s="84"/>
      <c r="CU148" s="84"/>
      <c r="CW148" s="84"/>
      <c r="CX148" s="84"/>
    </row>
    <row r="149" spans="1:102">
      <c r="A149" s="83"/>
      <c r="B149" s="83"/>
      <c r="D149" s="83"/>
      <c r="E149" s="83"/>
      <c r="AW149" s="80">
        <v>2.7836939057967699E-3</v>
      </c>
      <c r="AX149" s="52">
        <v>60.958129675809403</v>
      </c>
      <c r="AY149" s="81">
        <v>2.0125171198141002E-3</v>
      </c>
      <c r="AZ149" s="80">
        <v>3.32173346800727E-3</v>
      </c>
      <c r="BA149" s="52">
        <v>80.007545199500697</v>
      </c>
      <c r="BB149" s="82">
        <v>2.5227953402219999E-3</v>
      </c>
      <c r="BC149" s="80">
        <v>4.5416055894716102E-3</v>
      </c>
      <c r="BD149" s="52">
        <v>136.067253740648</v>
      </c>
      <c r="BE149" s="82">
        <v>3.8097542302300202E-3</v>
      </c>
      <c r="BF149" s="80">
        <v>2.38842513536329E-3</v>
      </c>
      <c r="BG149" s="52">
        <v>100.145498753116</v>
      </c>
      <c r="BH149" s="82">
        <v>1.6999401709194E-3</v>
      </c>
      <c r="BI149" s="52">
        <v>4.0700389291588902E-3</v>
      </c>
      <c r="BJ149" s="52">
        <v>125.181873441397</v>
      </c>
      <c r="BK149" s="52">
        <v>2.1486616833588301E-3</v>
      </c>
      <c r="BL149" s="52">
        <v>7.3055932862725204E-3</v>
      </c>
      <c r="BM149" s="52">
        <v>174.16608478802701</v>
      </c>
      <c r="BN149" s="52">
        <v>2.56119511232639E-3</v>
      </c>
      <c r="BO149" s="52">
        <v>5.5579922839658303E-3</v>
      </c>
      <c r="BP149" s="52">
        <v>174.16608478802701</v>
      </c>
      <c r="BQ149" s="52">
        <v>4.7926782269296104E-3</v>
      </c>
      <c r="BR149" s="52">
        <v>6.9740758869370097E-3</v>
      </c>
      <c r="BS149" s="52">
        <v>212.26491583540599</v>
      </c>
      <c r="BT149" s="52">
        <v>5.3637374967746001E-3</v>
      </c>
      <c r="BU149" s="52">
        <v>9.2471232762939403E-3</v>
      </c>
      <c r="BV149" s="52">
        <v>272.13450748129497</v>
      </c>
      <c r="BW149" s="52">
        <v>6.1545979259375796E-3</v>
      </c>
      <c r="BX149" s="52">
        <v>5.2481692028408496E-3</v>
      </c>
      <c r="BY149" s="52">
        <v>244.92105673316999</v>
      </c>
      <c r="BZ149" s="52">
        <v>4.73950233595104E-3</v>
      </c>
      <c r="CA149" s="52">
        <v>6.5584698360044904E-3</v>
      </c>
      <c r="CB149" s="52">
        <v>293.90526807980399</v>
      </c>
      <c r="CC149" s="52">
        <v>5.4086669714927997E-3</v>
      </c>
      <c r="CD149" s="52">
        <v>8.9454339524564792E-3</v>
      </c>
      <c r="CE149" s="52">
        <v>380.98831047381799</v>
      </c>
      <c r="CF149" s="52">
        <v>6.4215827929013803E-3</v>
      </c>
      <c r="CT149" s="84"/>
      <c r="CU149" s="84"/>
      <c r="CW149" s="84"/>
      <c r="CX149" s="84"/>
    </row>
    <row r="150" spans="1:102">
      <c r="A150" s="83"/>
      <c r="B150" s="83"/>
      <c r="D150" s="83"/>
      <c r="E150" s="83"/>
      <c r="AW150" s="80">
        <v>2.7988693375505598E-3</v>
      </c>
      <c r="AX150" s="52">
        <v>61.377082294263303</v>
      </c>
      <c r="AY150" s="81">
        <v>2.0242251710387198E-3</v>
      </c>
      <c r="AZ150" s="80">
        <v>3.33827949220817E-3</v>
      </c>
      <c r="BA150" s="52">
        <v>80.557420511221395</v>
      </c>
      <c r="BB150" s="82">
        <v>2.5368870565575801E-3</v>
      </c>
      <c r="BC150" s="80">
        <v>4.5612554864976401E-3</v>
      </c>
      <c r="BD150" s="52">
        <v>137.002415835411</v>
      </c>
      <c r="BE150" s="82">
        <v>3.82901330209915E-3</v>
      </c>
      <c r="BF150" s="80">
        <v>2.4011939663327801E-3</v>
      </c>
      <c r="BG150" s="52">
        <v>100.83377805486199</v>
      </c>
      <c r="BH150" s="82">
        <v>1.7076011561384099E-3</v>
      </c>
      <c r="BI150" s="52">
        <v>4.1380379220405297E-3</v>
      </c>
      <c r="BJ150" s="52">
        <v>126.04222256857901</v>
      </c>
      <c r="BK150" s="52">
        <v>2.15979712842139E-3</v>
      </c>
      <c r="BL150" s="52">
        <v>7.3945914659624698E-3</v>
      </c>
      <c r="BM150" s="52">
        <v>175.363092269324</v>
      </c>
      <c r="BN150" s="52">
        <v>2.5602048288506001E-3</v>
      </c>
      <c r="BO150" s="52">
        <v>5.6083877667487498E-3</v>
      </c>
      <c r="BP150" s="52">
        <v>175.363092269324</v>
      </c>
      <c r="BQ150" s="52">
        <v>4.8153371512002097E-3</v>
      </c>
      <c r="BR150" s="52">
        <v>7.0355170010156301E-3</v>
      </c>
      <c r="BS150" s="52">
        <v>213.723768703237</v>
      </c>
      <c r="BT150" s="52">
        <v>5.3833962578755399E-3</v>
      </c>
      <c r="BU150" s="52">
        <v>9.3248471429095998E-3</v>
      </c>
      <c r="BV150" s="52">
        <v>274.00483167082098</v>
      </c>
      <c r="BW150" s="52">
        <v>6.1702173419149204E-3</v>
      </c>
      <c r="BX150" s="52">
        <v>5.29629446690409E-3</v>
      </c>
      <c r="BY150" s="52">
        <v>246.60434850374401</v>
      </c>
      <c r="BZ150" s="52">
        <v>4.7645245310964299E-3</v>
      </c>
      <c r="CA150" s="52">
        <v>6.6174588827685402E-3</v>
      </c>
      <c r="CB150" s="52">
        <v>295.92521820449298</v>
      </c>
      <c r="CC150" s="52">
        <v>5.4330758506591003E-3</v>
      </c>
      <c r="CD150" s="52">
        <v>9.0227133918782693E-3</v>
      </c>
      <c r="CE150" s="52">
        <v>383.60676433915501</v>
      </c>
      <c r="CF150" s="52">
        <v>6.4438225321865597E-3</v>
      </c>
      <c r="CT150" s="84"/>
      <c r="CU150" s="84"/>
      <c r="CW150" s="84"/>
      <c r="CX150" s="84"/>
    </row>
    <row r="151" spans="1:102">
      <c r="A151" s="83"/>
      <c r="B151" s="83"/>
      <c r="D151" s="83"/>
      <c r="E151" s="83"/>
      <c r="AW151" s="80">
        <v>2.8140046466013599E-3</v>
      </c>
      <c r="AX151" s="52">
        <v>61.796034912717097</v>
      </c>
      <c r="AY151" s="81">
        <v>2.03591003741194E-3</v>
      </c>
      <c r="AZ151" s="80">
        <v>3.35477264861229E-3</v>
      </c>
      <c r="BA151" s="52">
        <v>81.107295822942106</v>
      </c>
      <c r="BB151" s="82">
        <v>2.5509452011251402E-3</v>
      </c>
      <c r="BC151" s="80">
        <v>4.5808327509156499E-3</v>
      </c>
      <c r="BD151" s="52">
        <v>137.937577930174</v>
      </c>
      <c r="BE151" s="82">
        <v>3.8482097165184899E-3</v>
      </c>
      <c r="BF151" s="80">
        <v>2.45660213139872E-3</v>
      </c>
      <c r="BG151" s="52">
        <v>101.522057356608</v>
      </c>
      <c r="BH151" s="82">
        <v>1.7244372123153E-3</v>
      </c>
      <c r="BI151" s="52">
        <v>4.2061601718290098E-3</v>
      </c>
      <c r="BJ151" s="52">
        <v>126.902571695761</v>
      </c>
      <c r="BK151" s="52">
        <v>2.170553746235E-3</v>
      </c>
      <c r="BL151" s="52">
        <v>7.4837086722859304E-3</v>
      </c>
      <c r="BM151" s="52">
        <v>176.56009975062</v>
      </c>
      <c r="BN151" s="52">
        <v>2.558771249676E-3</v>
      </c>
      <c r="BO151" s="52">
        <v>5.6589195667265399E-3</v>
      </c>
      <c r="BP151" s="52">
        <v>176.56009975062</v>
      </c>
      <c r="BQ151" s="52">
        <v>4.83777974047975E-3</v>
      </c>
      <c r="BR151" s="52">
        <v>7.0970897064993304E-3</v>
      </c>
      <c r="BS151" s="52">
        <v>215.18262157106699</v>
      </c>
      <c r="BT151" s="52">
        <v>5.4027601425928502E-3</v>
      </c>
      <c r="BU151" s="52">
        <v>9.4026900176083193E-3</v>
      </c>
      <c r="BV151" s="52">
        <v>275.87515586034698</v>
      </c>
      <c r="BW151" s="52">
        <v>6.1854792322494903E-3</v>
      </c>
      <c r="BX151" s="52">
        <v>5.3445571334686101E-3</v>
      </c>
      <c r="BY151" s="52">
        <v>248.28764027431799</v>
      </c>
      <c r="BZ151" s="52">
        <v>4.7893688410798503E-3</v>
      </c>
      <c r="CA151" s="52">
        <v>6.6765872135844898E-3</v>
      </c>
      <c r="CB151" s="52">
        <v>297.945168329181</v>
      </c>
      <c r="CC151" s="52">
        <v>5.4572396339489801E-3</v>
      </c>
      <c r="CD151" s="52">
        <v>9.1001286822851302E-3</v>
      </c>
      <c r="CE151" s="52">
        <v>386.225218204491</v>
      </c>
      <c r="CF151" s="52">
        <v>6.4657394687600298E-3</v>
      </c>
      <c r="CT151" s="84"/>
      <c r="CU151" s="84"/>
      <c r="CW151" s="84"/>
      <c r="CX151" s="84"/>
    </row>
    <row r="152" spans="1:102">
      <c r="A152" s="83"/>
      <c r="B152" s="83"/>
      <c r="D152" s="83"/>
      <c r="E152" s="83"/>
      <c r="AW152" s="80">
        <v>2.8291000876564899E-3</v>
      </c>
      <c r="AX152" s="52">
        <v>62.214987531170998</v>
      </c>
      <c r="AY152" s="81">
        <v>2.0475718105715402E-3</v>
      </c>
      <c r="AZ152" s="80">
        <v>3.37121338513821E-3</v>
      </c>
      <c r="BA152" s="52">
        <v>81.657171134662704</v>
      </c>
      <c r="BB152" s="82">
        <v>2.5649699334979801E-3</v>
      </c>
      <c r="BC152" s="80">
        <v>4.6003380418493996E-3</v>
      </c>
      <c r="BD152" s="52">
        <v>138.872740024937</v>
      </c>
      <c r="BE152" s="82">
        <v>3.86734387984477E-3</v>
      </c>
      <c r="BF152" s="80">
        <v>2.5121404993608599E-3</v>
      </c>
      <c r="BG152" s="52">
        <v>102.210336658353</v>
      </c>
      <c r="BH152" s="82">
        <v>1.7409765366942201E-3</v>
      </c>
      <c r="BI152" s="52">
        <v>4.2744059936236896E-3</v>
      </c>
      <c r="BJ152" s="52">
        <v>127.762920822943</v>
      </c>
      <c r="BK152" s="52">
        <v>2.1809324491436901E-3</v>
      </c>
      <c r="BL152" s="52">
        <v>7.57294627139785E-3</v>
      </c>
      <c r="BM152" s="52">
        <v>177.75710723191699</v>
      </c>
      <c r="BN152" s="52">
        <v>2.55689693480885E-3</v>
      </c>
      <c r="BO152" s="52">
        <v>5.70958745512522E-3</v>
      </c>
      <c r="BP152" s="52">
        <v>177.75710723191699</v>
      </c>
      <c r="BQ152" s="52">
        <v>4.8600054726467496E-3</v>
      </c>
      <c r="BR152" s="52">
        <v>7.1587938630959498E-3</v>
      </c>
      <c r="BS152" s="52">
        <v>216.64147443889701</v>
      </c>
      <c r="BT152" s="52">
        <v>5.4218294145329804E-3</v>
      </c>
      <c r="BU152" s="52">
        <v>9.4806522770053102E-3</v>
      </c>
      <c r="BV152" s="52">
        <v>277.745480049874</v>
      </c>
      <c r="BW152" s="52">
        <v>6.2003852033619099E-3</v>
      </c>
      <c r="BX152" s="52">
        <v>5.3929569291829502E-3</v>
      </c>
      <c r="BY152" s="52">
        <v>249.97093204489099</v>
      </c>
      <c r="BZ152" s="52">
        <v>4.8140346528561502E-3</v>
      </c>
      <c r="CA152" s="52">
        <v>6.7358545294861297E-3</v>
      </c>
      <c r="CB152" s="52">
        <v>299.96511845386902</v>
      </c>
      <c r="CC152" s="52">
        <v>5.4811582874630498E-3</v>
      </c>
      <c r="CD152" s="52">
        <v>9.1776799770319894E-3</v>
      </c>
      <c r="CE152" s="52">
        <v>388.84367206982802</v>
      </c>
      <c r="CF152" s="52">
        <v>6.4873348341704003E-3</v>
      </c>
      <c r="CT152" s="84"/>
      <c r="CU152" s="84"/>
      <c r="CW152" s="84"/>
      <c r="CX152" s="84"/>
    </row>
    <row r="153" spans="1:102">
      <c r="A153" s="83"/>
      <c r="B153" s="83"/>
      <c r="D153" s="83"/>
      <c r="E153" s="83"/>
      <c r="AW153" s="80">
        <v>2.8441559134800699E-3</v>
      </c>
      <c r="AX153" s="52">
        <v>62.633940149624799</v>
      </c>
      <c r="AY153" s="81">
        <v>2.0592105816126202E-3</v>
      </c>
      <c r="AZ153" s="80">
        <v>3.38760214361812E-3</v>
      </c>
      <c r="BA153" s="52">
        <v>82.207046446383401</v>
      </c>
      <c r="BB153" s="82">
        <v>2.5789614121140502E-3</v>
      </c>
      <c r="BC153" s="80">
        <v>4.6197720074597701E-3</v>
      </c>
      <c r="BD153" s="52">
        <v>139.8079021197</v>
      </c>
      <c r="BE153" s="82">
        <v>3.8864161944950999E-3</v>
      </c>
      <c r="BF153" s="80">
        <v>2.5678090181030398E-3</v>
      </c>
      <c r="BG153" s="52">
        <v>102.89861596009899</v>
      </c>
      <c r="BH153" s="82">
        <v>1.75721893000343E-3</v>
      </c>
      <c r="BI153" s="52">
        <v>4.3427757295300901E-3</v>
      </c>
      <c r="BJ153" s="52">
        <v>128.62326995012501</v>
      </c>
      <c r="BK153" s="52">
        <v>2.1909341453478898E-3</v>
      </c>
      <c r="BL153" s="52">
        <v>7.6623056490170002E-3</v>
      </c>
      <c r="BM153" s="52">
        <v>178.95411471321401</v>
      </c>
      <c r="BN153" s="52">
        <v>2.5545844071345998E-3</v>
      </c>
      <c r="BO153" s="52">
        <v>5.7603912174820698E-3</v>
      </c>
      <c r="BP153" s="52">
        <v>178.95411471321401</v>
      </c>
      <c r="BQ153" s="52">
        <v>4.88201383883547E-3</v>
      </c>
      <c r="BR153" s="52">
        <v>7.2206293542761797E-3</v>
      </c>
      <c r="BS153" s="52">
        <v>218.10032730672799</v>
      </c>
      <c r="BT153" s="52">
        <v>5.4406043463604203E-3</v>
      </c>
      <c r="BU153" s="52">
        <v>9.5587343252267008E-3</v>
      </c>
      <c r="BV153" s="52">
        <v>279.61580423940001</v>
      </c>
      <c r="BW153" s="52">
        <v>6.2149368500256999E-3</v>
      </c>
      <c r="BX153" s="52">
        <v>5.4414935925560298E-3</v>
      </c>
      <c r="BY153" s="52">
        <v>251.654223815465</v>
      </c>
      <c r="BZ153" s="52">
        <v>4.8385213669429501E-3</v>
      </c>
      <c r="CA153" s="52">
        <v>6.7952605528965402E-3</v>
      </c>
      <c r="CB153" s="52">
        <v>301.98506857855801</v>
      </c>
      <c r="CC153" s="52">
        <v>5.5048317907218803E-3</v>
      </c>
      <c r="CD153" s="52">
        <v>9.2553674599178092E-3</v>
      </c>
      <c r="CE153" s="52">
        <v>391.46212593516498</v>
      </c>
      <c r="CF153" s="52">
        <v>6.5086098568479401E-3</v>
      </c>
      <c r="CT153" s="84"/>
      <c r="CU153" s="84"/>
      <c r="CW153" s="84"/>
      <c r="CX153" s="84"/>
    </row>
    <row r="154" spans="1:102">
      <c r="A154" s="83"/>
      <c r="B154" s="83"/>
      <c r="D154" s="83"/>
      <c r="E154" s="83"/>
      <c r="AW154" s="80">
        <v>2.8591723748895301E-3</v>
      </c>
      <c r="AX154" s="52">
        <v>63.052892768078699</v>
      </c>
      <c r="AY154" s="81">
        <v>2.0708264410925601E-3</v>
      </c>
      <c r="AZ154" s="80">
        <v>3.4039393598851802E-3</v>
      </c>
      <c r="BA154" s="52">
        <v>82.756921758104099</v>
      </c>
      <c r="BB154" s="82">
        <v>2.5929197942872102E-3</v>
      </c>
      <c r="BC154" s="80">
        <v>4.6391352852142203E-3</v>
      </c>
      <c r="BD154" s="52">
        <v>140.743064214463</v>
      </c>
      <c r="BE154" s="82">
        <v>3.90542705899699E-3</v>
      </c>
      <c r="BF154" s="80">
        <v>2.6236076549665602E-3</v>
      </c>
      <c r="BG154" s="52">
        <v>103.586895261845</v>
      </c>
      <c r="BH154" s="82">
        <v>1.7731642024346301E-3</v>
      </c>
      <c r="BI154" s="52">
        <v>4.41126974832424E-3</v>
      </c>
      <c r="BJ154" s="52">
        <v>129.483619077307</v>
      </c>
      <c r="BK154" s="52">
        <v>2.20055973841964E-3</v>
      </c>
      <c r="BL154" s="52">
        <v>7.75178821007598E-3</v>
      </c>
      <c r="BM154" s="52">
        <v>180.151122194511</v>
      </c>
      <c r="BN154" s="52">
        <v>2.55183615280312E-3</v>
      </c>
      <c r="BO154" s="52">
        <v>5.8113306536607401E-3</v>
      </c>
      <c r="BP154" s="52">
        <v>180.15112219451001</v>
      </c>
      <c r="BQ154" s="52">
        <v>4.90380434306104E-3</v>
      </c>
      <c r="BR154" s="52">
        <v>7.2825960870701303E-3</v>
      </c>
      <c r="BS154" s="52">
        <v>219.55918017455801</v>
      </c>
      <c r="BT154" s="52">
        <v>5.4590852192294504E-3</v>
      </c>
      <c r="BU154" s="52">
        <v>9.6369365933589093E-3</v>
      </c>
      <c r="BV154" s="52">
        <v>281.48612842892601</v>
      </c>
      <c r="BW154" s="52">
        <v>6.2291357550484103E-3</v>
      </c>
      <c r="BX154" s="52">
        <v>5.4901668739951899E-3</v>
      </c>
      <c r="BY154" s="52">
        <v>253.33751558603799</v>
      </c>
      <c r="BZ154" s="52">
        <v>4.8628283971098099E-3</v>
      </c>
      <c r="CA154" s="52">
        <v>6.8548050274989296E-3</v>
      </c>
      <c r="CB154" s="52">
        <v>304.00501870324598</v>
      </c>
      <c r="CC154" s="52">
        <v>5.5282601361315402E-3</v>
      </c>
      <c r="CD154" s="52">
        <v>9.33319134464578E-3</v>
      </c>
      <c r="CE154" s="52">
        <v>394.08057980050103</v>
      </c>
      <c r="CF154" s="52">
        <v>6.5295657616113801E-3</v>
      </c>
      <c r="CT154" s="84"/>
      <c r="CU154" s="84"/>
      <c r="CW154" s="84"/>
      <c r="CX154" s="84"/>
    </row>
    <row r="155" spans="1:102">
      <c r="A155" s="83"/>
      <c r="B155" s="83"/>
      <c r="D155" s="83"/>
      <c r="E155" s="83"/>
      <c r="AW155" s="80">
        <v>2.8741497207526601E-3</v>
      </c>
      <c r="AX155" s="52">
        <v>63.4718453865326</v>
      </c>
      <c r="AY155" s="81">
        <v>2.0824194790350502E-3</v>
      </c>
      <c r="AZ155" s="80">
        <v>3.4202254638602101E-3</v>
      </c>
      <c r="BA155" s="52">
        <v>83.306797069824796</v>
      </c>
      <c r="BB155" s="82">
        <v>2.6068452362176201E-3</v>
      </c>
      <c r="BC155" s="80">
        <v>4.6584285021481998E-3</v>
      </c>
      <c r="BD155" s="52">
        <v>141.67822630922601</v>
      </c>
      <c r="BE155" s="82">
        <v>3.9243768680384703E-3</v>
      </c>
      <c r="BF155" s="80">
        <v>2.6795363966869799E-3</v>
      </c>
      <c r="BG155" s="52">
        <v>104.27517456359</v>
      </c>
      <c r="BH155" s="82">
        <v>1.7888121731531299E-3</v>
      </c>
      <c r="BI155" s="52">
        <v>4.4798884451269297E-3</v>
      </c>
      <c r="BJ155" s="52">
        <v>130.34396820448899</v>
      </c>
      <c r="BK155" s="52">
        <v>2.2098101268372E-3</v>
      </c>
      <c r="BL155" s="52">
        <v>7.84139537839444E-3</v>
      </c>
      <c r="BM155" s="52">
        <v>181.348129675807</v>
      </c>
      <c r="BN155" s="52">
        <v>2.5486546216179498E-3</v>
      </c>
      <c r="BO155" s="52">
        <v>5.8624055778639097E-3</v>
      </c>
      <c r="BP155" s="52">
        <v>181.348129675807</v>
      </c>
      <c r="BQ155" s="52">
        <v>4.9253765018469403E-3</v>
      </c>
      <c r="BR155" s="52">
        <v>7.3446939918660904E-3</v>
      </c>
      <c r="BS155" s="52">
        <v>221.01803304238899</v>
      </c>
      <c r="BT155" s="52">
        <v>5.4772723222308896E-3</v>
      </c>
      <c r="BU155" s="52">
        <v>9.7152595389160407E-3</v>
      </c>
      <c r="BV155" s="52">
        <v>283.35645261845201</v>
      </c>
      <c r="BW155" s="52">
        <v>6.2429834889753703E-3</v>
      </c>
      <c r="BX155" s="52">
        <v>5.53897653584263E-3</v>
      </c>
      <c r="BY155" s="52">
        <v>255.02080735661201</v>
      </c>
      <c r="BZ155" s="52">
        <v>4.8869551700712697E-3</v>
      </c>
      <c r="CA155" s="52">
        <v>6.91448771810788E-3</v>
      </c>
      <c r="CB155" s="52">
        <v>306.024968827934</v>
      </c>
      <c r="CC155" s="52">
        <v>5.5514433284633196E-3</v>
      </c>
      <c r="CD155" s="52">
        <v>9.4111518742983104E-3</v>
      </c>
      <c r="CE155" s="52">
        <v>396.69903366583799</v>
      </c>
      <c r="CF155" s="52">
        <v>6.5502037691999703E-3</v>
      </c>
      <c r="CT155" s="84"/>
      <c r="CU155" s="84"/>
      <c r="CW155" s="84"/>
      <c r="CX155" s="84"/>
    </row>
    <row r="156" spans="1:102">
      <c r="A156" s="83"/>
      <c r="B156" s="83"/>
      <c r="D156" s="83"/>
      <c r="E156" s="83"/>
      <c r="AW156" s="80">
        <v>2.8890881979858102E-3</v>
      </c>
      <c r="AX156" s="52">
        <v>63.890798004986401</v>
      </c>
      <c r="AY156" s="81">
        <v>2.0939897849343498E-3</v>
      </c>
      <c r="AZ156" s="80">
        <v>3.43646087963805E-3</v>
      </c>
      <c r="BA156" s="52">
        <v>83.856672381545494</v>
      </c>
      <c r="BB156" s="82">
        <v>2.6207378930021802E-3</v>
      </c>
      <c r="BC156" s="80">
        <v>4.6776522751185703E-3</v>
      </c>
      <c r="BD156" s="52">
        <v>142.61338840398901</v>
      </c>
      <c r="BE156" s="82">
        <v>3.9432660125174697E-3</v>
      </c>
      <c r="BF156" s="80">
        <v>2.7355952493313801E-3</v>
      </c>
      <c r="BG156" s="52">
        <v>104.96345386533601</v>
      </c>
      <c r="BH156" s="82">
        <v>1.80416266981727E-3</v>
      </c>
      <c r="BI156" s="52">
        <v>4.5486322410886798E-3</v>
      </c>
      <c r="BJ156" s="52">
        <v>131.20431733167101</v>
      </c>
      <c r="BK156" s="52">
        <v>2.21868620354089E-3</v>
      </c>
      <c r="BL156" s="52">
        <v>7.9311285963737307E-3</v>
      </c>
      <c r="BM156" s="52">
        <v>182.54513715710399</v>
      </c>
      <c r="BN156" s="52">
        <v>2.5450422274257102E-3</v>
      </c>
      <c r="BO156" s="52">
        <v>5.9136158186455703E-3</v>
      </c>
      <c r="BP156" s="52">
        <v>182.54513715710399</v>
      </c>
      <c r="BQ156" s="52">
        <v>4.9467298438605201E-3</v>
      </c>
      <c r="BR156" s="52">
        <v>7.4069230222113302E-3</v>
      </c>
      <c r="BS156" s="52">
        <v>222.47688591021901</v>
      </c>
      <c r="BT156" s="52">
        <v>5.49516595185226E-3</v>
      </c>
      <c r="BU156" s="52">
        <v>9.7937036453249193E-3</v>
      </c>
      <c r="BV156" s="52">
        <v>285.22677680797801</v>
      </c>
      <c r="BW156" s="52">
        <v>6.2564816098149897E-3</v>
      </c>
      <c r="BX156" s="52">
        <v>5.5879223524100997E-3</v>
      </c>
      <c r="BY156" s="52">
        <v>256.704099127186</v>
      </c>
      <c r="BZ156" s="52">
        <v>4.9109011251833902E-3</v>
      </c>
      <c r="CA156" s="52">
        <v>6.9743084105394898E-3</v>
      </c>
      <c r="CB156" s="52">
        <v>308.04491895262299</v>
      </c>
      <c r="CC156" s="52">
        <v>5.5743813843411099E-3</v>
      </c>
      <c r="CD156" s="52">
        <v>9.4892493208256004E-3</v>
      </c>
      <c r="CE156" s="52">
        <v>399.317487531175</v>
      </c>
      <c r="CF156" s="52">
        <v>6.5705250958262998E-3</v>
      </c>
      <c r="CT156" s="84"/>
      <c r="CU156" s="84"/>
      <c r="CW156" s="84"/>
      <c r="CX156" s="84"/>
    </row>
    <row r="157" spans="1:102">
      <c r="A157" s="83"/>
      <c r="B157" s="83"/>
      <c r="D157" s="83"/>
      <c r="E157" s="83"/>
      <c r="AW157" s="80">
        <v>2.90398805155262E-3</v>
      </c>
      <c r="AX157" s="52">
        <v>64.309750623440294</v>
      </c>
      <c r="AY157" s="81">
        <v>2.1055374477588601E-3</v>
      </c>
      <c r="AZ157" s="80">
        <v>3.4526460255734702E-3</v>
      </c>
      <c r="BA157" s="52">
        <v>84.406547693266205</v>
      </c>
      <c r="BB157" s="82">
        <v>2.6345979186452699E-3</v>
      </c>
      <c r="BC157" s="80">
        <v>4.6968072110487201E-3</v>
      </c>
      <c r="BD157" s="52">
        <v>143.54855049875201</v>
      </c>
      <c r="BE157" s="82">
        <v>3.9620948795892497E-3</v>
      </c>
      <c r="BF157" s="80">
        <v>2.7917842382368602E-3</v>
      </c>
      <c r="BG157" s="52">
        <v>105.651733167082</v>
      </c>
      <c r="BH157" s="82">
        <v>1.8192155281087201E-3</v>
      </c>
      <c r="BI157" s="52">
        <v>4.6175015830839201E-3</v>
      </c>
      <c r="BJ157" s="52">
        <v>132.064666458853</v>
      </c>
      <c r="BK157" s="52">
        <v>2.22718885550497E-3</v>
      </c>
      <c r="BL157" s="52">
        <v>8.0209893247125894E-3</v>
      </c>
      <c r="BM157" s="52">
        <v>183.74214463840099</v>
      </c>
      <c r="BN157" s="52">
        <v>2.54100134850662E-3</v>
      </c>
      <c r="BO157" s="52">
        <v>5.9649612189215002E-3</v>
      </c>
      <c r="BP157" s="52">
        <v>183.74214463840099</v>
      </c>
      <c r="BQ157" s="52">
        <v>4.96786390955149E-3</v>
      </c>
      <c r="BR157" s="52">
        <v>7.4692831546160797E-3</v>
      </c>
      <c r="BS157" s="52">
        <v>223.935738778049</v>
      </c>
      <c r="BT157" s="52">
        <v>5.5127664114549601E-3</v>
      </c>
      <c r="BU157" s="52">
        <v>9.8722694214271895E-3</v>
      </c>
      <c r="BV157" s="52">
        <v>287.09710099750401</v>
      </c>
      <c r="BW157" s="52">
        <v>6.2696316627833702E-3</v>
      </c>
      <c r="BX157" s="52">
        <v>5.6370041100118297E-3</v>
      </c>
      <c r="BY157" s="52">
        <v>258.38739089775902</v>
      </c>
      <c r="BZ157" s="52">
        <v>4.9346657141431998E-3</v>
      </c>
      <c r="CA157" s="52">
        <v>7.03426691148219E-3</v>
      </c>
      <c r="CB157" s="52">
        <v>310.06486907731102</v>
      </c>
      <c r="CC157" s="52">
        <v>5.5970743317427596E-3</v>
      </c>
      <c r="CD157" s="52">
        <v>9.5674839845490307E-3</v>
      </c>
      <c r="CE157" s="52">
        <v>401.935941396511</v>
      </c>
      <c r="CF157" s="52">
        <v>6.5905309527535304E-3</v>
      </c>
      <c r="CT157" s="84"/>
      <c r="CU157" s="84"/>
      <c r="CW157" s="84"/>
      <c r="CX157" s="84"/>
    </row>
    <row r="158" spans="1:102">
      <c r="A158" s="83"/>
      <c r="B158" s="83"/>
      <c r="D158" s="83"/>
      <c r="E158" s="83"/>
      <c r="AW158" s="80">
        <v>2.9188495244642202E-3</v>
      </c>
      <c r="AX158" s="52">
        <v>64.728703241894095</v>
      </c>
      <c r="AY158" s="81">
        <v>2.11706255595643E-3</v>
      </c>
      <c r="AZ158" s="80">
        <v>3.4687813143662398E-3</v>
      </c>
      <c r="BA158" s="52">
        <v>84.956423004986803</v>
      </c>
      <c r="BB158" s="82">
        <v>2.6484254660685698E-3</v>
      </c>
      <c r="BC158" s="80">
        <v>4.7158939071671596E-3</v>
      </c>
      <c r="BD158" s="52">
        <v>144.48371259351501</v>
      </c>
      <c r="BE158" s="82">
        <v>3.9808638527155001E-3</v>
      </c>
      <c r="BF158" s="80">
        <v>2.8481034079494601E-3</v>
      </c>
      <c r="BG158" s="52">
        <v>106.340012468827</v>
      </c>
      <c r="BH158" s="82">
        <v>1.83397059127055E-3</v>
      </c>
      <c r="BI158" s="52">
        <v>4.6864969434159201E-3</v>
      </c>
      <c r="BJ158" s="52">
        <v>132.92501558603499</v>
      </c>
      <c r="BK158" s="52">
        <v>2.23531896332947E-3</v>
      </c>
      <c r="BL158" s="52">
        <v>8.1109790421437303E-3</v>
      </c>
      <c r="BM158" s="52">
        <v>184.93915211969801</v>
      </c>
      <c r="BN158" s="52">
        <v>2.5365343279671899E-3</v>
      </c>
      <c r="BO158" s="52">
        <v>6.0164416359786404E-3</v>
      </c>
      <c r="BP158" s="52">
        <v>184.93915211969701</v>
      </c>
      <c r="BQ158" s="52">
        <v>4.9887782507957602E-3</v>
      </c>
      <c r="BR158" s="52">
        <v>7.5317743883599499E-3</v>
      </c>
      <c r="BS158" s="52">
        <v>225.39459164588001</v>
      </c>
      <c r="BT158" s="52">
        <v>5.5300740107640601E-3</v>
      </c>
      <c r="BU158" s="52">
        <v>9.9509574009980194E-3</v>
      </c>
      <c r="BV158" s="52">
        <v>288.96742518703098</v>
      </c>
      <c r="BW158" s="52">
        <v>6.2824351800671203E-3</v>
      </c>
      <c r="BX158" s="52">
        <v>5.6862216069960897E-3</v>
      </c>
      <c r="BY158" s="52">
        <v>260.07068266833301</v>
      </c>
      <c r="BZ158" s="52">
        <v>4.9582484006920301E-3</v>
      </c>
      <c r="CA158" s="52">
        <v>7.0943630483675801E-3</v>
      </c>
      <c r="CB158" s="52">
        <v>312.08481920199898</v>
      </c>
      <c r="CC158" s="52">
        <v>5.61952220951109E-3</v>
      </c>
      <c r="CD158" s="52">
        <v>9.6458561936781009E-3</v>
      </c>
      <c r="CE158" s="52">
        <v>404.55439526184801</v>
      </c>
      <c r="CF158" s="52">
        <v>6.6102225458921698E-3</v>
      </c>
      <c r="CT158" s="84"/>
      <c r="CU158" s="84"/>
      <c r="CW158" s="84"/>
      <c r="CX158" s="84"/>
    </row>
    <row r="159" spans="1:102">
      <c r="A159" s="83"/>
      <c r="B159" s="83"/>
      <c r="D159" s="83"/>
      <c r="E159" s="83"/>
      <c r="AW159" s="80">
        <v>2.9336728577793901E-3</v>
      </c>
      <c r="AX159" s="52">
        <v>65.147655860347996</v>
      </c>
      <c r="AY159" s="81">
        <v>2.1285651974570501E-3</v>
      </c>
      <c r="AZ159" s="80">
        <v>3.4848671531456802E-3</v>
      </c>
      <c r="BA159" s="52">
        <v>85.5062983167075</v>
      </c>
      <c r="BB159" s="82">
        <v>2.6622206871208202E-3</v>
      </c>
      <c r="BC159" s="80">
        <v>4.7349129512378896E-3</v>
      </c>
      <c r="BD159" s="52">
        <v>145.41887468827801</v>
      </c>
      <c r="BE159" s="82">
        <v>3.9995733117103504E-3</v>
      </c>
      <c r="BF159" s="80">
        <v>2.9045528221646301E-3</v>
      </c>
      <c r="BG159" s="52">
        <v>107.02829177057301</v>
      </c>
      <c r="BH159" s="82">
        <v>1.8484277096558401E-3</v>
      </c>
      <c r="BI159" s="52">
        <v>4.7556188195314901E-3</v>
      </c>
      <c r="BJ159" s="52">
        <v>133.78536471321701</v>
      </c>
      <c r="BK159" s="52">
        <v>2.2430774008487002E-3</v>
      </c>
      <c r="BL159" s="52">
        <v>8.2010992451891206E-3</v>
      </c>
      <c r="BM159" s="52">
        <v>186.13615960099401</v>
      </c>
      <c r="BN159" s="52">
        <v>2.5316434741302699E-3</v>
      </c>
      <c r="BO159" s="52">
        <v>6.0680569414834603E-3</v>
      </c>
      <c r="BP159" s="52">
        <v>186.13615960099401</v>
      </c>
      <c r="BQ159" s="52">
        <v>5.0094724305438801E-3</v>
      </c>
      <c r="BR159" s="52">
        <v>7.5943967453007202E-3</v>
      </c>
      <c r="BS159" s="52">
        <v>226.85344451371</v>
      </c>
      <c r="BT159" s="52">
        <v>5.5470890653710999E-3</v>
      </c>
      <c r="BU159" s="52">
        <v>1.0029768142282401E-2</v>
      </c>
      <c r="BV159" s="52">
        <v>290.83774937655699</v>
      </c>
      <c r="BW159" s="52">
        <v>6.2948936806073996E-3</v>
      </c>
      <c r="BX159" s="52">
        <v>5.7355746537750898E-3</v>
      </c>
      <c r="BY159" s="52">
        <v>261.75397443890603</v>
      </c>
      <c r="BZ159" s="52">
        <v>4.9816486603216402E-3</v>
      </c>
      <c r="CA159" s="52">
        <v>7.1545966692413802E-3</v>
      </c>
      <c r="CB159" s="52">
        <v>314.10476932668797</v>
      </c>
      <c r="CC159" s="52">
        <v>5.6417250668755704E-3</v>
      </c>
      <c r="CD159" s="52">
        <v>9.7243663038414693E-3</v>
      </c>
      <c r="CE159" s="52">
        <v>407.17284912718497</v>
      </c>
      <c r="CF159" s="52">
        <v>6.6296010754180101E-3</v>
      </c>
      <c r="CT159" s="84"/>
      <c r="CU159" s="84"/>
      <c r="CW159" s="84"/>
      <c r="CX159" s="84"/>
    </row>
    <row r="160" spans="1:102">
      <c r="A160" s="83"/>
      <c r="B160" s="83"/>
      <c r="D160" s="83"/>
      <c r="E160" s="83"/>
      <c r="AW160" s="80">
        <v>2.9484582906062502E-3</v>
      </c>
      <c r="AX160" s="52">
        <v>65.566608478801896</v>
      </c>
      <c r="AY160" s="81">
        <v>2.1400454596778502E-3</v>
      </c>
      <c r="AZ160" s="80">
        <v>3.5009039435550801E-3</v>
      </c>
      <c r="BA160" s="52">
        <v>86.056173628428198</v>
      </c>
      <c r="BB160" s="82">
        <v>2.67598373258941E-3</v>
      </c>
      <c r="BC160" s="80">
        <v>4.75386492178409E-3</v>
      </c>
      <c r="BD160" s="52">
        <v>146.35403678304101</v>
      </c>
      <c r="BE160" s="82">
        <v>4.0182236327860601E-3</v>
      </c>
      <c r="BF160" s="80">
        <v>2.9611325636685602E-3</v>
      </c>
      <c r="BG160" s="52">
        <v>107.716571072319</v>
      </c>
      <c r="BH160" s="82">
        <v>1.8625867402847799E-3</v>
      </c>
      <c r="BI160" s="52">
        <v>4.8248677337458697E-3</v>
      </c>
      <c r="BJ160" s="52">
        <v>134.645713840399</v>
      </c>
      <c r="BK160" s="52">
        <v>2.2504650347566E-3</v>
      </c>
      <c r="BL160" s="52">
        <v>8.2913514479349797E-3</v>
      </c>
      <c r="BM160" s="52">
        <v>187.333167082291</v>
      </c>
      <c r="BN160" s="52">
        <v>2.52633106092704E-3</v>
      </c>
      <c r="BO160" s="52">
        <v>6.1198070214895399E-3</v>
      </c>
      <c r="BP160" s="52">
        <v>187.333167082291</v>
      </c>
      <c r="BQ160" s="52">
        <v>5.0299460224752304E-3</v>
      </c>
      <c r="BR160" s="52">
        <v>7.6571502696872601E-3</v>
      </c>
      <c r="BS160" s="52">
        <v>228.31229738154099</v>
      </c>
      <c r="BT160" s="52">
        <v>5.5638118962534197E-3</v>
      </c>
      <c r="BU160" s="52">
        <v>1.01087022275465E-2</v>
      </c>
      <c r="BV160" s="52">
        <v>292.70807356608299</v>
      </c>
      <c r="BW160" s="52">
        <v>6.3070086698967303E-3</v>
      </c>
      <c r="BX160" s="52">
        <v>5.7850630728535201E-3</v>
      </c>
      <c r="BY160" s="52">
        <v>263.43726620948001</v>
      </c>
      <c r="BZ160" s="52">
        <v>5.0048659799837901E-3</v>
      </c>
      <c r="CA160" s="52">
        <v>7.2149676426352203E-3</v>
      </c>
      <c r="CB160" s="52">
        <v>316.124719451376</v>
      </c>
      <c r="CC160" s="52">
        <v>5.6636829629851896E-3</v>
      </c>
      <c r="CD160" s="52">
        <v>9.8030146976317793E-3</v>
      </c>
      <c r="CE160" s="52">
        <v>409.79130299252103</v>
      </c>
      <c r="CF160" s="52">
        <v>6.6486677354096703E-3</v>
      </c>
      <c r="CT160" s="84"/>
      <c r="CU160" s="84"/>
      <c r="CW160" s="84"/>
      <c r="CX160" s="84"/>
    </row>
    <row r="161" spans="1:102">
      <c r="A161" s="83"/>
      <c r="B161" s="83"/>
      <c r="D161" s="83"/>
      <c r="E161" s="83"/>
      <c r="AW161" s="80">
        <v>2.9632060601042899E-3</v>
      </c>
      <c r="AX161" s="52">
        <v>65.985561097255697</v>
      </c>
      <c r="AY161" s="81">
        <v>2.1515034295267201E-3</v>
      </c>
      <c r="AZ161" s="80">
        <v>3.5168920818343099E-3</v>
      </c>
      <c r="BA161" s="52">
        <v>86.606048940148895</v>
      </c>
      <c r="BB161" s="82">
        <v>2.6897147522082099E-3</v>
      </c>
      <c r="BC161" s="80">
        <v>4.7727503883053203E-3</v>
      </c>
      <c r="BD161" s="52">
        <v>147.28919887780501</v>
      </c>
      <c r="BE161" s="82">
        <v>4.03681518859923E-3</v>
      </c>
      <c r="BF161" s="80">
        <v>3.0178427342810298E-3</v>
      </c>
      <c r="BG161" s="52">
        <v>108.404850374064</v>
      </c>
      <c r="BH161" s="82">
        <v>1.8764475464105299E-3</v>
      </c>
      <c r="BI161" s="52">
        <v>4.8942442329774002E-3</v>
      </c>
      <c r="BJ161" s="52">
        <v>135.50606296758099</v>
      </c>
      <c r="BK161" s="52">
        <v>2.2574827242479098E-3</v>
      </c>
      <c r="BL161" s="52">
        <v>8.3817371818245903E-3</v>
      </c>
      <c r="BM161" s="52">
        <v>188.53017456358799</v>
      </c>
      <c r="BN161" s="52">
        <v>2.5205993282869398E-3</v>
      </c>
      <c r="BO161" s="52">
        <v>6.1716917764441598E-3</v>
      </c>
      <c r="BP161" s="52">
        <v>188.53017456358799</v>
      </c>
      <c r="BQ161" s="52">
        <v>5.0501986106562102E-3</v>
      </c>
      <c r="BR161" s="52">
        <v>7.7200350279745802E-3</v>
      </c>
      <c r="BS161" s="52">
        <v>229.771150249371</v>
      </c>
      <c r="BT161" s="52">
        <v>5.5802428293041202E-3</v>
      </c>
      <c r="BU161" s="52">
        <v>1.0187760262645699E-2</v>
      </c>
      <c r="BV161" s="52">
        <v>294.57839775560899</v>
      </c>
      <c r="BW161" s="52">
        <v>6.3187816397963998E-3</v>
      </c>
      <c r="BX161" s="52">
        <v>5.8346866988560299E-3</v>
      </c>
      <c r="BY161" s="52">
        <v>265.120557980054</v>
      </c>
      <c r="BZ161" s="52">
        <v>5.0278998578036898E-3</v>
      </c>
      <c r="CA161" s="52">
        <v>7.2754758574389696E-3</v>
      </c>
      <c r="CB161" s="52">
        <v>318.14466957606402</v>
      </c>
      <c r="CC161" s="52">
        <v>5.6853959664516498E-3</v>
      </c>
      <c r="CD161" s="52">
        <v>9.8818017841640002E-3</v>
      </c>
      <c r="CE161" s="52">
        <v>412.40975685785799</v>
      </c>
      <c r="CF161" s="52">
        <v>6.6674237135050003E-3</v>
      </c>
      <c r="CT161" s="84"/>
      <c r="CU161" s="84"/>
      <c r="CW161" s="84"/>
      <c r="CX161" s="84"/>
    </row>
    <row r="162" spans="1:102">
      <c r="A162" s="83"/>
      <c r="B162" s="83"/>
      <c r="D162" s="83"/>
      <c r="E162" s="83"/>
      <c r="AW162" s="80">
        <v>2.97791640148719E-3</v>
      </c>
      <c r="AX162" s="52">
        <v>66.404513715709598</v>
      </c>
      <c r="AY162" s="81">
        <v>2.1629391934062602E-3</v>
      </c>
      <c r="AZ162" s="80">
        <v>3.5328319589026701E-3</v>
      </c>
      <c r="BA162" s="52">
        <v>87.155924251869607</v>
      </c>
      <c r="BB162" s="82">
        <v>2.70341389466862E-3</v>
      </c>
      <c r="BC162" s="80">
        <v>4.7915699114879596E-3</v>
      </c>
      <c r="BD162" s="52">
        <v>148.22436097256801</v>
      </c>
      <c r="BE162" s="82">
        <v>4.0553483482951899E-3</v>
      </c>
      <c r="BF162" s="80">
        <v>3.0746834547993101E-3</v>
      </c>
      <c r="BG162" s="52">
        <v>109.09312967581</v>
      </c>
      <c r="BH162" s="82">
        <v>1.89000999709334E-3</v>
      </c>
      <c r="BI162" s="52">
        <v>4.9637488884923297E-3</v>
      </c>
      <c r="BJ162" s="52">
        <v>136.36641209476301</v>
      </c>
      <c r="BK162" s="52">
        <v>2.2641313206750199E-3</v>
      </c>
      <c r="BL162" s="52">
        <v>8.4722579954686003E-3</v>
      </c>
      <c r="BM162" s="52">
        <v>189.72718204488399</v>
      </c>
      <c r="BN162" s="52">
        <v>2.5144504825259E-3</v>
      </c>
      <c r="BO162" s="52">
        <v>6.2237111211939696E-3</v>
      </c>
      <c r="BP162" s="52">
        <v>189.72718204488399</v>
      </c>
      <c r="BQ162" s="52">
        <v>5.0702297892026302E-3</v>
      </c>
      <c r="BR162" s="52">
        <v>7.7830511086425698E-3</v>
      </c>
      <c r="BS162" s="52">
        <v>231.23000311720099</v>
      </c>
      <c r="BT162" s="52">
        <v>5.59638219487595E-3</v>
      </c>
      <c r="BU162" s="52">
        <v>1.02669428766087E-2</v>
      </c>
      <c r="BV162" s="52">
        <v>296.44872194513499</v>
      </c>
      <c r="BW162" s="52">
        <v>6.3302140683674001E-3</v>
      </c>
      <c r="BX162" s="52">
        <v>5.8844453785528803E-3</v>
      </c>
      <c r="BY162" s="52">
        <v>266.80384975062702</v>
      </c>
      <c r="BZ162" s="52">
        <v>5.05074980279517E-3</v>
      </c>
      <c r="CA162" s="52">
        <v>7.3361212227739496E-3</v>
      </c>
      <c r="CB162" s="52">
        <v>320.16461970075301</v>
      </c>
      <c r="CC162" s="52">
        <v>5.7068641549027398E-3</v>
      </c>
      <c r="CD162" s="52">
        <v>9.9607279986475197E-3</v>
      </c>
      <c r="CE162" s="52">
        <v>415.028210723195</v>
      </c>
      <c r="CF162" s="52">
        <v>6.6858701905759804E-3</v>
      </c>
      <c r="CT162" s="84"/>
      <c r="CU162" s="84"/>
      <c r="CW162" s="84"/>
      <c r="CX162" s="84"/>
    </row>
    <row r="163" spans="1:102">
      <c r="A163" s="83"/>
      <c r="B163" s="83"/>
      <c r="D163" s="83"/>
      <c r="E163" s="83"/>
      <c r="AW163" s="80">
        <v>2.9925895480264102E-3</v>
      </c>
      <c r="AX163" s="52">
        <v>66.823466334163399</v>
      </c>
      <c r="AY163" s="81">
        <v>2.1743528372178199E-3</v>
      </c>
      <c r="AZ163" s="80">
        <v>3.5487239604406399E-3</v>
      </c>
      <c r="BA163" s="52">
        <v>87.705799563590304</v>
      </c>
      <c r="BB163" s="82">
        <v>2.7170813076290799E-3</v>
      </c>
      <c r="BC163" s="80">
        <v>4.8103240434092696E-3</v>
      </c>
      <c r="BD163" s="52">
        <v>149.15952306733101</v>
      </c>
      <c r="BE163" s="82">
        <v>4.0738234775516803E-3</v>
      </c>
      <c r="BF163" s="80">
        <v>3.1316548649442202E-3</v>
      </c>
      <c r="BG163" s="52">
        <v>109.781408977556</v>
      </c>
      <c r="BH163" s="82">
        <v>1.9032739667845899E-3</v>
      </c>
      <c r="BI163" s="52">
        <v>5.0333822956594903E-3</v>
      </c>
      <c r="BJ163" s="52">
        <v>137.226761221945</v>
      </c>
      <c r="BK163" s="52">
        <v>2.27041166721972E-3</v>
      </c>
      <c r="BL163" s="52">
        <v>8.5629154544722402E-3</v>
      </c>
      <c r="BM163" s="52">
        <v>190.92418952618101</v>
      </c>
      <c r="BN163" s="52">
        <v>2.50788669673294E-3</v>
      </c>
      <c r="BO163" s="52">
        <v>6.2758649849905803E-3</v>
      </c>
      <c r="BP163" s="52">
        <v>190.92418952618101</v>
      </c>
      <c r="BQ163" s="52">
        <v>5.0900391619487697E-3</v>
      </c>
      <c r="BR163" s="52">
        <v>7.84619862201817E-3</v>
      </c>
      <c r="BS163" s="52">
        <v>232.68885598503201</v>
      </c>
      <c r="BT163" s="52">
        <v>5.6122303273382504E-3</v>
      </c>
      <c r="BU163" s="52">
        <v>1.0346250721235999E-2</v>
      </c>
      <c r="BV163" s="52">
        <v>298.31904613466099</v>
      </c>
      <c r="BW163" s="52">
        <v>6.3413074197163997E-3</v>
      </c>
      <c r="BX163" s="52">
        <v>5.9343389708851604E-3</v>
      </c>
      <c r="BY163" s="52">
        <v>268.48714152120101</v>
      </c>
      <c r="BZ163" s="52">
        <v>5.0734153345811002E-3</v>
      </c>
      <c r="CA163" s="52">
        <v>7.3969036678666897E-3</v>
      </c>
      <c r="CB163" s="52">
        <v>322.18456982544097</v>
      </c>
      <c r="CC163" s="52">
        <v>5.7280876145450101E-3</v>
      </c>
      <c r="CD163" s="52">
        <v>1.0039793801971101E-2</v>
      </c>
      <c r="CE163" s="52">
        <v>417.646664588531</v>
      </c>
      <c r="CF163" s="52">
        <v>6.7040083404198798E-3</v>
      </c>
      <c r="CT163" s="84"/>
      <c r="CU163" s="84"/>
      <c r="CW163" s="84"/>
      <c r="CX163" s="84"/>
    </row>
    <row r="164" spans="1:102">
      <c r="A164" s="83"/>
      <c r="B164" s="83"/>
      <c r="D164" s="83"/>
      <c r="E164" s="83"/>
      <c r="AW164" s="80">
        <v>3.0072257310552399E-3</v>
      </c>
      <c r="AX164" s="52">
        <v>67.2424189526173</v>
      </c>
      <c r="AY164" s="81">
        <v>2.1857444463647901E-3</v>
      </c>
      <c r="AZ164" s="80">
        <v>3.5645684669706099E-3</v>
      </c>
      <c r="BA164" s="52">
        <v>88.255674875310902</v>
      </c>
      <c r="BB164" s="82">
        <v>2.73071713772428E-3</v>
      </c>
      <c r="BC164" s="80">
        <v>4.8290133277357596E-3</v>
      </c>
      <c r="BD164" s="52">
        <v>150.09468516209401</v>
      </c>
      <c r="BE164" s="82">
        <v>4.0922409386229697E-3</v>
      </c>
      <c r="BF164" s="80">
        <v>3.1887571233075299E-3</v>
      </c>
      <c r="BG164" s="52">
        <v>110.469688279301</v>
      </c>
      <c r="BH164" s="82">
        <v>1.9162393349181201E-3</v>
      </c>
      <c r="BI164" s="52">
        <v>5.1031450737145396E-3</v>
      </c>
      <c r="BJ164" s="52">
        <v>138.08711034912699</v>
      </c>
      <c r="BK164" s="52">
        <v>2.2763245985784699E-3</v>
      </c>
      <c r="BL164" s="52">
        <v>8.6537111412792796E-3</v>
      </c>
      <c r="BM164" s="52">
        <v>192.121197007478</v>
      </c>
      <c r="BN164" s="52">
        <v>2.5009101111555798E-3</v>
      </c>
      <c r="BO164" s="52">
        <v>6.3281533114949197E-3</v>
      </c>
      <c r="BP164" s="52">
        <v>192.121197007478</v>
      </c>
      <c r="BQ164" s="52">
        <v>5.1096263421187803E-3</v>
      </c>
      <c r="BR164" s="52">
        <v>7.9094777001010395E-3</v>
      </c>
      <c r="BS164" s="52">
        <v>234.147708852862</v>
      </c>
      <c r="BT164" s="52">
        <v>5.6277875646461402E-3</v>
      </c>
      <c r="BU164" s="52">
        <v>1.0425684470714699E-2</v>
      </c>
      <c r="BV164" s="52">
        <v>300.18937032418802</v>
      </c>
      <c r="BW164" s="52">
        <v>6.3520631438565602E-3</v>
      </c>
      <c r="BX164" s="52">
        <v>5.9843673469883304E-3</v>
      </c>
      <c r="BY164" s="52">
        <v>270.17043329177397</v>
      </c>
      <c r="BZ164" s="52">
        <v>5.0958959831152398E-3</v>
      </c>
      <c r="CA164" s="52">
        <v>7.4578231419244996E-3</v>
      </c>
      <c r="CB164" s="52">
        <v>324.204519950129</v>
      </c>
      <c r="CC164" s="52">
        <v>5.7490664397379897E-3</v>
      </c>
      <c r="CD164" s="52">
        <v>1.01189996803014E-2</v>
      </c>
      <c r="CE164" s="52">
        <v>420.26511845386801</v>
      </c>
      <c r="CF164" s="52">
        <v>6.7218393294686202E-3</v>
      </c>
      <c r="CT164" s="84"/>
      <c r="CU164" s="84"/>
      <c r="CW164" s="84"/>
      <c r="CX164" s="84"/>
    </row>
    <row r="165" spans="1:102">
      <c r="A165" s="83"/>
      <c r="B165" s="83"/>
      <c r="D165" s="83"/>
      <c r="E165" s="83"/>
      <c r="AW165" s="80">
        <v>3.0218251799739898E-3</v>
      </c>
      <c r="AX165" s="52">
        <v>67.661371571071101</v>
      </c>
      <c r="AY165" s="81">
        <v>2.1971141057577398E-3</v>
      </c>
      <c r="AZ165" s="80">
        <v>3.580365853937E-3</v>
      </c>
      <c r="BA165" s="52">
        <v>88.805550187031599</v>
      </c>
      <c r="BB165" s="82">
        <v>2.7443215305746902E-3</v>
      </c>
      <c r="BC165" s="80">
        <v>4.8476382999149701E-3</v>
      </c>
      <c r="BD165" s="52">
        <v>151.02984725685701</v>
      </c>
      <c r="BE165" s="82">
        <v>4.1106010903809104E-3</v>
      </c>
      <c r="BF165" s="80">
        <v>3.2459904073007702E-3</v>
      </c>
      <c r="BG165" s="52">
        <v>111.157967581047</v>
      </c>
      <c r="BH165" s="82">
        <v>1.9289059855091501E-3</v>
      </c>
      <c r="BI165" s="52">
        <v>5.1730378655347204E-3</v>
      </c>
      <c r="BJ165" s="52">
        <v>138.94745947630901</v>
      </c>
      <c r="BK165" s="52">
        <v>2.28187094066328E-3</v>
      </c>
      <c r="BL165" s="52">
        <v>8.7446466550311509E-3</v>
      </c>
      <c r="BM165" s="52">
        <v>193.318204488775</v>
      </c>
      <c r="BN165" s="52">
        <v>2.4935228335812199E-3</v>
      </c>
      <c r="BO165" s="52">
        <v>6.3805760587818099E-3</v>
      </c>
      <c r="BP165" s="52">
        <v>193.318204488775</v>
      </c>
      <c r="BQ165" s="52">
        <v>5.1289909520046998E-3</v>
      </c>
      <c r="BR165" s="52">
        <v>7.9728884963925408E-3</v>
      </c>
      <c r="BS165" s="52">
        <v>235.60656172069201</v>
      </c>
      <c r="BT165" s="52">
        <v>5.6430542479210003E-3</v>
      </c>
      <c r="BU165" s="52">
        <v>1.0505244821246399E-2</v>
      </c>
      <c r="BV165" s="52">
        <v>302.05969451371402</v>
      </c>
      <c r="BW165" s="52">
        <v>6.3624826765804401E-3</v>
      </c>
      <c r="BX165" s="52">
        <v>6.03453039021545E-3</v>
      </c>
      <c r="BY165" s="52">
        <v>271.85372506234802</v>
      </c>
      <c r="BZ165" s="52">
        <v>5.1181912884094996E-3</v>
      </c>
      <c r="CA165" s="52">
        <v>7.5188796140118301E-3</v>
      </c>
      <c r="CB165" s="52">
        <v>326.22447007481702</v>
      </c>
      <c r="CC165" s="52">
        <v>5.7698007325772604E-3</v>
      </c>
      <c r="CD165" s="52">
        <v>1.0198346144694399E-2</v>
      </c>
      <c r="CE165" s="52">
        <v>422.88357231920497</v>
      </c>
      <c r="CF165" s="52">
        <v>6.7393643165135101E-3</v>
      </c>
      <c r="CT165" s="84"/>
      <c r="CU165" s="84"/>
      <c r="CW165" s="84"/>
      <c r="CX165" s="84"/>
    </row>
    <row r="166" spans="1:102">
      <c r="A166" s="83"/>
      <c r="B166" s="83"/>
      <c r="D166" s="83"/>
      <c r="E166" s="83"/>
      <c r="AW166" s="80">
        <v>3.0363881222549801E-3</v>
      </c>
      <c r="AX166" s="52">
        <v>68.080324189525001</v>
      </c>
      <c r="AY166" s="81">
        <v>2.2084618998165998E-3</v>
      </c>
      <c r="AZ166" s="80">
        <v>3.5961164917856798E-3</v>
      </c>
      <c r="BA166" s="52">
        <v>89.355425498752297</v>
      </c>
      <c r="BB166" s="82">
        <v>2.75789463079649E-3</v>
      </c>
      <c r="BC166" s="80">
        <v>4.86619948736269E-3</v>
      </c>
      <c r="BD166" s="52">
        <v>151.96500935162001</v>
      </c>
      <c r="BE166" s="82">
        <v>4.1289042883589002E-3</v>
      </c>
      <c r="BF166" s="80">
        <v>3.3033549131069799E-3</v>
      </c>
      <c r="BG166" s="52">
        <v>111.846246882793</v>
      </c>
      <c r="BH166" s="82">
        <v>1.94127380676377E-3</v>
      </c>
      <c r="BI166" s="52">
        <v>5.2430613374224704E-3</v>
      </c>
      <c r="BJ166" s="52">
        <v>139.807808603491</v>
      </c>
      <c r="BK166" s="52">
        <v>2.2870515103132101E-3</v>
      </c>
      <c r="BL166" s="52">
        <v>8.8357236114417394E-3</v>
      </c>
      <c r="BM166" s="52">
        <v>194.51521197007099</v>
      </c>
      <c r="BN166" s="52">
        <v>2.4857269397168401E-3</v>
      </c>
      <c r="BO166" s="52">
        <v>6.4331331993436004E-3</v>
      </c>
      <c r="BP166" s="52">
        <v>194.51521197007099</v>
      </c>
      <c r="BQ166" s="52">
        <v>5.1481326226475799E-3</v>
      </c>
      <c r="BR166" s="52">
        <v>8.03643118572883E-3</v>
      </c>
      <c r="BS166" s="52">
        <v>237.065414588523</v>
      </c>
      <c r="BT166" s="52">
        <v>5.6580307210440401E-3</v>
      </c>
      <c r="BU166" s="52">
        <v>1.05849324906916E-2</v>
      </c>
      <c r="BV166" s="52">
        <v>303.93001870324002</v>
      </c>
      <c r="BW166" s="52">
        <v>6.3725674393476399E-3</v>
      </c>
      <c r="BX166" s="52">
        <v>6.0848279961586297E-3</v>
      </c>
      <c r="BY166" s="52">
        <v>273.53701683292098</v>
      </c>
      <c r="BZ166" s="52">
        <v>5.1403008002616499E-3</v>
      </c>
      <c r="CA166" s="52">
        <v>7.5800730729279498E-3</v>
      </c>
      <c r="CB166" s="52">
        <v>328.24442019950601</v>
      </c>
      <c r="CC166" s="52">
        <v>5.7902906024868903E-3</v>
      </c>
      <c r="CD166" s="52">
        <v>1.02778337307199E-2</v>
      </c>
      <c r="CE166" s="52">
        <v>425.50202618454199</v>
      </c>
      <c r="CF166" s="52">
        <v>6.7565844524453298E-3</v>
      </c>
      <c r="CT166" s="84"/>
      <c r="CU166" s="84"/>
      <c r="CW166" s="84"/>
      <c r="CX166" s="84"/>
    </row>
    <row r="167" spans="1:102">
      <c r="A167" s="83"/>
      <c r="B167" s="83"/>
      <c r="D167" s="83"/>
      <c r="E167" s="83"/>
      <c r="AW167" s="80">
        <v>3.0509147834489698E-3</v>
      </c>
      <c r="AX167" s="52">
        <v>68.499276807978902</v>
      </c>
      <c r="AY167" s="81">
        <v>2.2197879124758002E-3</v>
      </c>
      <c r="AZ167" s="80">
        <v>3.6118207460418298E-3</v>
      </c>
      <c r="BA167" s="52">
        <v>89.905300810472994</v>
      </c>
      <c r="BB167" s="82">
        <v>2.7714365820095399E-3</v>
      </c>
      <c r="BC167" s="80">
        <v>4.8846974096435399E-3</v>
      </c>
      <c r="BD167" s="52">
        <v>152.90017144638301</v>
      </c>
      <c r="BE167" s="82">
        <v>4.1471508847915999E-3</v>
      </c>
      <c r="BF167" s="80">
        <v>3.3608508556333501E-3</v>
      </c>
      <c r="BG167" s="52">
        <v>112.534526184538</v>
      </c>
      <c r="BH167" s="82">
        <v>1.95334269069335E-3</v>
      </c>
      <c r="BI167" s="52">
        <v>5.3132161788993597E-3</v>
      </c>
      <c r="BJ167" s="52">
        <v>140.66815773067299</v>
      </c>
      <c r="BK167" s="52">
        <v>2.29186711502049E-3</v>
      </c>
      <c r="BL167" s="52">
        <v>8.9269436426867195E-3</v>
      </c>
      <c r="BM167" s="52">
        <v>195.71221945136799</v>
      </c>
      <c r="BN167" s="52">
        <v>2.4775244735653901E-3</v>
      </c>
      <c r="BO167" s="52">
        <v>6.4858247200938798E-3</v>
      </c>
      <c r="BP167" s="52">
        <v>195.71221945136799</v>
      </c>
      <c r="BQ167" s="52">
        <v>5.1670509935238399E-3</v>
      </c>
      <c r="BR167" s="52">
        <v>8.1001059641176206E-3</v>
      </c>
      <c r="BS167" s="52">
        <v>238.52426745635299</v>
      </c>
      <c r="BT167" s="52">
        <v>5.6727173302606997E-3</v>
      </c>
      <c r="BU167" s="52">
        <v>1.06647482182269E-2</v>
      </c>
      <c r="BV167" s="52">
        <v>305.80034289276603</v>
      </c>
      <c r="BW167" s="52">
        <v>6.3823188391825304E-3</v>
      </c>
      <c r="BX167" s="52">
        <v>6.1352600726705302E-3</v>
      </c>
      <c r="BY167" s="52">
        <v>275.22030860349503</v>
      </c>
      <c r="BZ167" s="52">
        <v>5.1622240779889703E-3</v>
      </c>
      <c r="CA167" s="52">
        <v>7.64140352708633E-3</v>
      </c>
      <c r="CB167" s="52">
        <v>330.26437032419398</v>
      </c>
      <c r="CC167" s="52">
        <v>5.8105361658217104E-3</v>
      </c>
      <c r="CD167" s="52">
        <v>1.0357462998097901E-2</v>
      </c>
      <c r="CE167" s="52">
        <v>428.12048004987798</v>
      </c>
      <c r="CF167" s="52">
        <v>6.7735008800088202E-3</v>
      </c>
      <c r="CT167" s="84"/>
      <c r="CU167" s="84"/>
      <c r="CW167" s="84"/>
      <c r="CX167" s="84"/>
    </row>
    <row r="168" spans="1:102">
      <c r="A168" s="83"/>
      <c r="B168" s="83"/>
      <c r="D168" s="83"/>
      <c r="E168" s="83"/>
      <c r="AW168" s="80">
        <v>3.0654053871913799E-3</v>
      </c>
      <c r="AX168" s="52">
        <v>68.918229426432703</v>
      </c>
      <c r="AY168" s="81">
        <v>2.2310922271868302E-3</v>
      </c>
      <c r="AZ168" s="80">
        <v>3.6274789773879201E-3</v>
      </c>
      <c r="BA168" s="52">
        <v>90.455176122193706</v>
      </c>
      <c r="BB168" s="82">
        <v>2.78494752684801E-3</v>
      </c>
      <c r="BC168" s="80">
        <v>4.9031325786470402E-3</v>
      </c>
      <c r="BD168" s="52">
        <v>153.83533354114601</v>
      </c>
      <c r="BE168" s="82">
        <v>4.1653412286562002E-3</v>
      </c>
      <c r="BF168" s="80">
        <v>3.41847846846649E-3</v>
      </c>
      <c r="BG168" s="52">
        <v>113.222805486284</v>
      </c>
      <c r="BH168" s="82">
        <v>1.9651125327381398E-3</v>
      </c>
      <c r="BI168" s="52">
        <v>5.3835031025092801E-3</v>
      </c>
      <c r="BJ168" s="52">
        <v>141.52850685785501</v>
      </c>
      <c r="BK168" s="52">
        <v>2.2963185526675501E-3</v>
      </c>
      <c r="BL168" s="52">
        <v>9.0183083973071308E-3</v>
      </c>
      <c r="BM168" s="52">
        <v>196.90922693266501</v>
      </c>
      <c r="BN168" s="52">
        <v>2.46891744779879E-3</v>
      </c>
      <c r="BO168" s="52">
        <v>6.53865062237108E-3</v>
      </c>
      <c r="BP168" s="52">
        <v>196.90922693266501</v>
      </c>
      <c r="BQ168" s="52">
        <v>5.1857457122364897E-3</v>
      </c>
      <c r="BR168" s="52">
        <v>8.1639130485785597E-3</v>
      </c>
      <c r="BS168" s="52">
        <v>239.983120324184</v>
      </c>
      <c r="BT168" s="52">
        <v>5.6871144237959498E-3</v>
      </c>
      <c r="BU168" s="52">
        <v>1.0744692764016199E-2</v>
      </c>
      <c r="BV168" s="52">
        <v>307.67066708229203</v>
      </c>
      <c r="BW168" s="52">
        <v>6.39173826858509E-3</v>
      </c>
      <c r="BX168" s="52">
        <v>6.1858265398844498E-3</v>
      </c>
      <c r="BY168" s="52">
        <v>276.90360037406901</v>
      </c>
      <c r="BZ168" s="52">
        <v>5.1839606901630999E-3</v>
      </c>
      <c r="CA168" s="52">
        <v>7.7028710043955499E-3</v>
      </c>
      <c r="CB168" s="52">
        <v>332.284320448882</v>
      </c>
      <c r="CC168" s="52">
        <v>5.8305375454790797E-3</v>
      </c>
      <c r="CD168" s="52">
        <v>1.04372345303485E-2</v>
      </c>
      <c r="CE168" s="52">
        <v>430.738933915215</v>
      </c>
      <c r="CF168" s="52">
        <v>6.7901147335721499E-3</v>
      </c>
      <c r="CT168" s="84"/>
      <c r="CU168" s="84"/>
      <c r="CW168" s="84"/>
      <c r="CX168" s="84"/>
    </row>
    <row r="169" spans="1:102">
      <c r="A169" s="83"/>
      <c r="B169" s="83"/>
      <c r="D169" s="83"/>
      <c r="E169" s="83"/>
      <c r="AW169" s="80">
        <v>3.0798601552099098E-3</v>
      </c>
      <c r="AX169" s="52">
        <v>69.337182044886603</v>
      </c>
      <c r="AY169" s="81">
        <v>2.24237492692345E-3</v>
      </c>
      <c r="AZ169" s="80">
        <v>3.6430915417396698E-3</v>
      </c>
      <c r="BA169" s="52">
        <v>91.005051433914304</v>
      </c>
      <c r="BB169" s="82">
        <v>2.7984276069680999E-3</v>
      </c>
      <c r="BC169" s="80">
        <v>4.9215054987583797E-3</v>
      </c>
      <c r="BD169" s="52">
        <v>154.77049563590899</v>
      </c>
      <c r="BE169" s="82">
        <v>4.1834756657126099E-3</v>
      </c>
      <c r="BF169" s="80">
        <v>3.47623800383004E-3</v>
      </c>
      <c r="BG169" s="52">
        <v>113.91108478803</v>
      </c>
      <c r="BH169" s="82">
        <v>1.97658323139893E-3</v>
      </c>
      <c r="BI169" s="52">
        <v>5.4539228436316697E-3</v>
      </c>
      <c r="BJ169" s="52">
        <v>142.388855985037</v>
      </c>
      <c r="BK169" s="52">
        <v>2.30040661127718E-3</v>
      </c>
      <c r="BL169" s="52">
        <v>9.1098195401267193E-3</v>
      </c>
      <c r="BM169" s="52">
        <v>198.106234413962</v>
      </c>
      <c r="BN169" s="52">
        <v>2.45990784412766E-3</v>
      </c>
      <c r="BO169" s="52">
        <v>6.5916109219418201E-3</v>
      </c>
      <c r="BP169" s="52">
        <v>198.106234413962</v>
      </c>
      <c r="BQ169" s="52">
        <v>5.2042164342102097E-3</v>
      </c>
      <c r="BR169" s="52">
        <v>8.2278526769882492E-3</v>
      </c>
      <c r="BS169" s="52">
        <v>241.44197319201399</v>
      </c>
      <c r="BT169" s="52">
        <v>5.7012223514819899E-3</v>
      </c>
      <c r="BU169" s="52">
        <v>1.0824766908896701E-2</v>
      </c>
      <c r="BV169" s="52">
        <v>309.54099127181797</v>
      </c>
      <c r="BW169" s="52">
        <v>6.4008271054512402E-3</v>
      </c>
      <c r="BX169" s="52">
        <v>6.2365273302342396E-3</v>
      </c>
      <c r="BY169" s="52">
        <v>278.58689214464198</v>
      </c>
      <c r="BZ169" s="52">
        <v>5.2055102143497003E-3</v>
      </c>
      <c r="CA169" s="52">
        <v>7.7644755521418798E-3</v>
      </c>
      <c r="CB169" s="52">
        <v>334.30427057357099</v>
      </c>
      <c r="CC169" s="52">
        <v>5.8502948705190698E-3</v>
      </c>
      <c r="CD169" s="52">
        <v>1.0517148934453401E-2</v>
      </c>
      <c r="CE169" s="52">
        <v>433.35738778055202</v>
      </c>
      <c r="CF169" s="52">
        <v>6.8064271389100201E-3</v>
      </c>
      <c r="CT169" s="84"/>
      <c r="CU169" s="84"/>
      <c r="CW169" s="84"/>
      <c r="CX169" s="84"/>
    </row>
    <row r="170" spans="1:102">
      <c r="A170" s="83"/>
      <c r="B170" s="83"/>
      <c r="D170" s="83"/>
      <c r="E170" s="83"/>
      <c r="AW170" s="80">
        <v>3.09427930733141E-3</v>
      </c>
      <c r="AX170" s="52">
        <v>69.756134663340404</v>
      </c>
      <c r="AY170" s="81">
        <v>2.2536360941831E-3</v>
      </c>
      <c r="AZ170" s="80">
        <v>3.65865879032185E-3</v>
      </c>
      <c r="BA170" s="52">
        <v>91.554926745635001</v>
      </c>
      <c r="BB170" s="82">
        <v>2.81187696305739E-3</v>
      </c>
      <c r="BC170" s="80">
        <v>4.9398166670240901E-3</v>
      </c>
      <c r="BD170" s="52">
        <v>155.70565773067199</v>
      </c>
      <c r="BE170" s="82">
        <v>4.2015545385425098E-3</v>
      </c>
      <c r="BF170" s="80">
        <v>3.53412973254427E-3</v>
      </c>
      <c r="BG170" s="52">
        <v>114.59936408977499</v>
      </c>
      <c r="BH170" s="82">
        <v>1.9877546878748799E-3</v>
      </c>
      <c r="BI170" s="52">
        <v>5.5244761603034697E-3</v>
      </c>
      <c r="BJ170" s="52">
        <v>143.24920511221899</v>
      </c>
      <c r="BK170" s="52">
        <v>2.3041320687714698E-3</v>
      </c>
      <c r="BL170" s="52">
        <v>9.2014787521823502E-3</v>
      </c>
      <c r="BM170" s="52">
        <v>199.303241895258</v>
      </c>
      <c r="BN170" s="52">
        <v>2.4504976136663702E-3</v>
      </c>
      <c r="BO170" s="52">
        <v>6.6447056490041801E-3</v>
      </c>
      <c r="BP170" s="52">
        <v>199.303241895258</v>
      </c>
      <c r="BQ170" s="52">
        <v>5.2224628223906597E-3</v>
      </c>
      <c r="BR170" s="52">
        <v>8.2919251079287097E-3</v>
      </c>
      <c r="BS170" s="52">
        <v>242.90082605984401</v>
      </c>
      <c r="BT170" s="52">
        <v>5.7150414643952104E-3</v>
      </c>
      <c r="BU170" s="52">
        <v>1.0904971454076101E-2</v>
      </c>
      <c r="BV170" s="52">
        <v>311.411315461345</v>
      </c>
      <c r="BW170" s="52">
        <v>6.4095867130042599E-3</v>
      </c>
      <c r="BX170" s="52">
        <v>6.2873623884731203E-3</v>
      </c>
      <c r="BY170" s="52">
        <v>280.27018391521602</v>
      </c>
      <c r="BZ170" s="52">
        <v>5.2268722368495699E-3</v>
      </c>
      <c r="CA170" s="52">
        <v>7.8262172368739405E-3</v>
      </c>
      <c r="CB170" s="52">
        <v>336.32422069825901</v>
      </c>
      <c r="CC170" s="52">
        <v>5.8698082757947401E-3</v>
      </c>
      <c r="CD170" s="52">
        <v>1.0597206840529901E-2</v>
      </c>
      <c r="CE170" s="52">
        <v>435.97584164588801</v>
      </c>
      <c r="CF170" s="52">
        <v>6.8224392129977596E-3</v>
      </c>
      <c r="CT170" s="84"/>
      <c r="CU170" s="84"/>
      <c r="CW170" s="84"/>
      <c r="CX170" s="84"/>
    </row>
    <row r="171" spans="1:102">
      <c r="A171" s="83"/>
      <c r="B171" s="83"/>
      <c r="D171" s="83"/>
      <c r="E171" s="83"/>
      <c r="AW171" s="80">
        <v>3.10866306149083E-3</v>
      </c>
      <c r="AX171" s="52">
        <v>70.175087281794305</v>
      </c>
      <c r="AY171" s="81">
        <v>2.26487581099307E-3</v>
      </c>
      <c r="AZ171" s="80">
        <v>3.6741810697430398E-3</v>
      </c>
      <c r="BA171" s="52">
        <v>92.104802057355698</v>
      </c>
      <c r="BB171" s="82">
        <v>2.82529573484439E-3</v>
      </c>
      <c r="BC171" s="80">
        <v>4.9580665733132698E-3</v>
      </c>
      <c r="BD171" s="52">
        <v>156.64081982543499</v>
      </c>
      <c r="BE171" s="82">
        <v>4.2195781865886498E-3</v>
      </c>
      <c r="BF171" s="80">
        <v>3.5921539439882702E-3</v>
      </c>
      <c r="BG171" s="52">
        <v>115.287643391521</v>
      </c>
      <c r="BH171" s="82">
        <v>1.9986268057094899E-3</v>
      </c>
      <c r="BI171" s="52">
        <v>5.5951638330514102E-3</v>
      </c>
      <c r="BJ171" s="52">
        <v>144.10955423940101</v>
      </c>
      <c r="BK171" s="52">
        <v>2.3074956927440701E-3</v>
      </c>
      <c r="BL171" s="52">
        <v>9.2932877306677094E-3</v>
      </c>
      <c r="BM171" s="52">
        <v>200.50024937655499</v>
      </c>
      <c r="BN171" s="52">
        <v>2.4406886772959302E-3</v>
      </c>
      <c r="BO171" s="52">
        <v>6.6979348481912603E-3</v>
      </c>
      <c r="BP171" s="52">
        <v>200.50024937655499</v>
      </c>
      <c r="BQ171" s="52">
        <v>5.2404845469486002E-3</v>
      </c>
      <c r="BR171" s="52">
        <v>8.3561306205398103E-3</v>
      </c>
      <c r="BS171" s="52">
        <v>244.35967892767499</v>
      </c>
      <c r="BT171" s="52">
        <v>5.7285721145030203E-3</v>
      </c>
      <c r="BU171" s="52">
        <v>1.0985307220845401E-2</v>
      </c>
      <c r="BV171" s="52">
        <v>313.281639650871</v>
      </c>
      <c r="BW171" s="52">
        <v>6.4180184397357497E-3</v>
      </c>
      <c r="BX171" s="52">
        <v>6.3383316716924803E-3</v>
      </c>
      <c r="BY171" s="52">
        <v>281.95347568578899</v>
      </c>
      <c r="BZ171" s="52">
        <v>5.2480463524447601E-3</v>
      </c>
      <c r="CA171" s="52">
        <v>7.8880961442887206E-3</v>
      </c>
      <c r="CB171" s="52">
        <v>338.34417082294698</v>
      </c>
      <c r="CC171" s="52">
        <v>5.88907790158919E-3</v>
      </c>
      <c r="CD171" s="52">
        <v>1.0677408901516999E-2</v>
      </c>
      <c r="CE171" s="52">
        <v>438.59429551122503</v>
      </c>
      <c r="CF171" s="52">
        <v>6.8381520638210198E-3</v>
      </c>
      <c r="CT171" s="84"/>
      <c r="CU171" s="84"/>
      <c r="CW171" s="84"/>
      <c r="CX171" s="84"/>
    </row>
    <row r="172" spans="1:102">
      <c r="A172" s="83"/>
      <c r="B172" s="83"/>
      <c r="D172" s="83"/>
      <c r="E172" s="83"/>
      <c r="AW172" s="80">
        <v>3.12301163373909E-3</v>
      </c>
      <c r="AX172" s="52">
        <v>70.594039900248106</v>
      </c>
      <c r="AY172" s="81">
        <v>2.2760941589119398E-3</v>
      </c>
      <c r="AZ172" s="80">
        <v>3.6896587220688701E-3</v>
      </c>
      <c r="BA172" s="52">
        <v>92.654677369076396</v>
      </c>
      <c r="BB172" s="82">
        <v>2.83868406110593E-3</v>
      </c>
      <c r="BC172" s="80">
        <v>4.9762557004738202E-3</v>
      </c>
      <c r="BD172" s="52">
        <v>157.57598192019901</v>
      </c>
      <c r="BE172" s="82">
        <v>4.2375469461924603E-3</v>
      </c>
      <c r="BF172" s="80">
        <v>3.6503109460645101E-3</v>
      </c>
      <c r="BG172" s="52">
        <v>115.97592269326699</v>
      </c>
      <c r="BH172" s="82">
        <v>2.0091994904431502E-3</v>
      </c>
      <c r="BI172" s="52">
        <v>5.6659866647327901E-3</v>
      </c>
      <c r="BJ172" s="52">
        <v>144.969903366583</v>
      </c>
      <c r="BK172" s="52">
        <v>2.3104982402404701E-3</v>
      </c>
      <c r="BL172" s="52">
        <v>9.3852481888892694E-3</v>
      </c>
      <c r="BM172" s="52">
        <v>201.69725685785201</v>
      </c>
      <c r="BN172" s="52">
        <v>2.4304829260216598E-3</v>
      </c>
      <c r="BO172" s="52">
        <v>6.7512985785750596E-3</v>
      </c>
      <c r="BP172" s="52">
        <v>201.69725685785201</v>
      </c>
      <c r="BQ172" s="52">
        <v>5.25828128498897E-3</v>
      </c>
      <c r="BR172" s="52">
        <v>8.4204695143770495E-3</v>
      </c>
      <c r="BS172" s="52">
        <v>245.81853179550501</v>
      </c>
      <c r="BT172" s="52">
        <v>5.7418146543238499E-3</v>
      </c>
      <c r="BU172" s="52">
        <v>1.1065775050302099E-2</v>
      </c>
      <c r="BV172" s="52">
        <v>315.151963840397</v>
      </c>
      <c r="BW172" s="52">
        <v>6.4261236193558502E-3</v>
      </c>
      <c r="BX172" s="52">
        <v>6.3894351493397304E-3</v>
      </c>
      <c r="BY172" s="52">
        <v>283.63676745636297</v>
      </c>
      <c r="BZ172" s="52">
        <v>5.2690321641459701E-3</v>
      </c>
      <c r="CA172" s="52">
        <v>7.9501123791202392E-3</v>
      </c>
      <c r="CB172" s="52">
        <v>340.36412094763602</v>
      </c>
      <c r="CC172" s="52">
        <v>5.9081038932632104E-3</v>
      </c>
      <c r="CD172" s="52">
        <v>1.0757755792872701E-2</v>
      </c>
      <c r="CE172" s="52">
        <v>441.21274937656199</v>
      </c>
      <c r="CF172" s="52">
        <v>6.8535667901945801E-3</v>
      </c>
      <c r="CT172" s="84"/>
      <c r="CU172" s="84"/>
      <c r="CW172" s="84"/>
      <c r="CX172" s="84"/>
    </row>
    <row r="173" spans="1:102">
      <c r="A173" s="83"/>
      <c r="B173" s="83"/>
      <c r="D173" s="83"/>
      <c r="E173" s="83"/>
      <c r="AW173" s="80">
        <v>3.1373252382524502E-3</v>
      </c>
      <c r="AX173" s="52">
        <v>71.012992518702006</v>
      </c>
      <c r="AY173" s="81">
        <v>2.28729121903434E-3</v>
      </c>
      <c r="AZ173" s="80">
        <v>3.7050920848949501E-3</v>
      </c>
      <c r="BA173" s="52">
        <v>93.204552680797093</v>
      </c>
      <c r="BB173" s="82">
        <v>2.85204207967674E-3</v>
      </c>
      <c r="BC173" s="80">
        <v>4.9943845244846399E-3</v>
      </c>
      <c r="BD173" s="52">
        <v>158.51114401496201</v>
      </c>
      <c r="BE173" s="82">
        <v>4.2554611506323203E-3</v>
      </c>
      <c r="BF173" s="80">
        <v>3.70860106516614E-3</v>
      </c>
      <c r="BG173" s="52">
        <v>116.66420199501199</v>
      </c>
      <c r="BH173" s="82">
        <v>2.0194726492729301E-3</v>
      </c>
      <c r="BI173" s="52">
        <v>5.7369454803860602E-3</v>
      </c>
      <c r="BJ173" s="52">
        <v>145.83025249376499</v>
      </c>
      <c r="BK173" s="52">
        <v>2.31314045754898E-3</v>
      </c>
      <c r="BL173" s="52">
        <v>9.4773618562339502E-3</v>
      </c>
      <c r="BM173" s="52">
        <v>202.894264339149</v>
      </c>
      <c r="BN173" s="52">
        <v>2.4198822213261201E-3</v>
      </c>
      <c r="BO173" s="52">
        <v>6.8047969136701397E-3</v>
      </c>
      <c r="BP173" s="52">
        <v>202.89426433914801</v>
      </c>
      <c r="BQ173" s="52">
        <v>5.2758527202625902E-3</v>
      </c>
      <c r="BR173" s="52">
        <v>8.484942109272E-3</v>
      </c>
      <c r="BS173" s="52">
        <v>247.27738466333599</v>
      </c>
      <c r="BT173" s="52">
        <v>5.7547694365928399E-3</v>
      </c>
      <c r="BU173" s="52">
        <v>1.11463758030874E-2</v>
      </c>
      <c r="BV173" s="52">
        <v>317.022288029923</v>
      </c>
      <c r="BW173" s="52">
        <v>6.4339035707512903E-3</v>
      </c>
      <c r="BX173" s="52">
        <v>6.4406728032362802E-3</v>
      </c>
      <c r="BY173" s="52">
        <v>285.32005922693702</v>
      </c>
      <c r="BZ173" s="52">
        <v>5.28982928294506E-3</v>
      </c>
      <c r="CA173" s="52">
        <v>8.0122660650302803E-3</v>
      </c>
      <c r="CB173" s="52">
        <v>342.38407107232399</v>
      </c>
      <c r="CC173" s="52">
        <v>5.9268864009108099E-3</v>
      </c>
      <c r="CD173" s="52">
        <v>1.08382482122838E-2</v>
      </c>
      <c r="CE173" s="52">
        <v>443.83120324189798</v>
      </c>
      <c r="CF173" s="52">
        <v>6.8686844815942696E-3</v>
      </c>
      <c r="CT173" s="84"/>
      <c r="CU173" s="84"/>
      <c r="CW173" s="84"/>
      <c r="CX173" s="84"/>
    </row>
    <row r="174" spans="1:102">
      <c r="A174" s="83"/>
      <c r="B174" s="83"/>
      <c r="D174" s="83"/>
      <c r="E174" s="83"/>
      <c r="AW174" s="80">
        <v>3.1516040873419198E-3</v>
      </c>
      <c r="AX174" s="52">
        <v>71.431945137155907</v>
      </c>
      <c r="AY174" s="81">
        <v>2.2984670719943599E-3</v>
      </c>
      <c r="AZ174" s="80">
        <v>3.7204814914185498E-3</v>
      </c>
      <c r="BA174" s="52">
        <v>93.754427992517805</v>
      </c>
      <c r="BB174" s="82">
        <v>2.8653699274577798E-3</v>
      </c>
      <c r="BC174" s="80">
        <v>5.0124535146032602E-3</v>
      </c>
      <c r="BD174" s="52">
        <v>159.44630610972499</v>
      </c>
      <c r="BE174" s="82">
        <v>4.2733211301603496E-3</v>
      </c>
      <c r="BF174" s="80">
        <v>3.76702464614664E-3</v>
      </c>
      <c r="BG174" s="52">
        <v>117.352481296758</v>
      </c>
      <c r="BH174" s="82">
        <v>2.0294461907185502E-3</v>
      </c>
      <c r="BI174" s="52">
        <v>5.80804112709064E-3</v>
      </c>
      <c r="BJ174" s="52">
        <v>146.69060162094701</v>
      </c>
      <c r="BK174" s="52">
        <v>2.3154230800015701E-3</v>
      </c>
      <c r="BL174" s="52">
        <v>9.5696304781490594E-3</v>
      </c>
      <c r="BM174" s="52">
        <v>204.091271820445</v>
      </c>
      <c r="BN174" s="52">
        <v>2.4088883955189302E-3</v>
      </c>
      <c r="BO174" s="52">
        <v>6.85842994143788E-3</v>
      </c>
      <c r="BP174" s="52">
        <v>204.091271820445</v>
      </c>
      <c r="BQ174" s="52">
        <v>5.2931985428827802E-3</v>
      </c>
      <c r="BR174" s="52">
        <v>8.5495487451985996E-3</v>
      </c>
      <c r="BS174" s="52">
        <v>248.73623753116601</v>
      </c>
      <c r="BT174" s="52">
        <v>5.7674368139412598E-3</v>
      </c>
      <c r="BU174" s="52">
        <v>1.12271103591353E-2</v>
      </c>
      <c r="BV174" s="52">
        <v>318.89261221944901</v>
      </c>
      <c r="BW174" s="52">
        <v>6.4413595979532796E-3</v>
      </c>
      <c r="BX174" s="52">
        <v>6.4920446275946696E-3</v>
      </c>
      <c r="BY174" s="52">
        <v>287.00335099750998</v>
      </c>
      <c r="BZ174" s="52">
        <v>5.3104373275685204E-3</v>
      </c>
      <c r="CA174" s="52">
        <v>8.0745573445008094E-3</v>
      </c>
      <c r="CB174" s="52">
        <v>344.40402119701201</v>
      </c>
      <c r="CC174" s="52">
        <v>5.9454255790218303E-3</v>
      </c>
      <c r="CD174" s="52">
        <v>1.09188868793861E-2</v>
      </c>
      <c r="CE174" s="52">
        <v>446.449657107235</v>
      </c>
      <c r="CF174" s="52">
        <v>6.8835062179984901E-3</v>
      </c>
      <c r="CT174" s="84"/>
      <c r="CU174" s="84"/>
      <c r="CW174" s="84"/>
      <c r="CX174" s="84"/>
    </row>
    <row r="175" spans="1:102">
      <c r="A175" s="83"/>
      <c r="B175" s="83"/>
      <c r="D175" s="83"/>
      <c r="E175" s="83"/>
      <c r="AW175" s="80">
        <v>3.1658483914628601E-3</v>
      </c>
      <c r="AX175" s="52">
        <v>71.850897755609694</v>
      </c>
      <c r="AY175" s="81">
        <v>2.30962179796846E-3</v>
      </c>
      <c r="AZ175" s="80">
        <v>3.7358272705089999E-3</v>
      </c>
      <c r="BA175" s="52">
        <v>94.304303304238402</v>
      </c>
      <c r="BB175" s="82">
        <v>2.87866774042401E-3</v>
      </c>
      <c r="BC175" s="80">
        <v>5.0304631335092997E-3</v>
      </c>
      <c r="BD175" s="52">
        <v>160.38146820448799</v>
      </c>
      <c r="BE175" s="82">
        <v>4.2911272120386701E-3</v>
      </c>
      <c r="BF175" s="80">
        <v>3.8255820522928598E-3</v>
      </c>
      <c r="BG175" s="52">
        <v>118.04076059850399</v>
      </c>
      <c r="BH175" s="82">
        <v>2.0391200242963802E-3</v>
      </c>
      <c r="BI175" s="52">
        <v>5.87927447383559E-3</v>
      </c>
      <c r="BJ175" s="52">
        <v>147.550950748129</v>
      </c>
      <c r="BK175" s="52">
        <v>2.31734683178257E-3</v>
      </c>
      <c r="BL175" s="52">
        <v>9.6620558161334205E-3</v>
      </c>
      <c r="BM175" s="52">
        <v>205.28827930174199</v>
      </c>
      <c r="BN175" s="52">
        <v>2.3975032520819001E-3</v>
      </c>
      <c r="BO175" s="52">
        <v>6.9121977642914298E-3</v>
      </c>
      <c r="BP175" s="52">
        <v>205.28827930174199</v>
      </c>
      <c r="BQ175" s="52">
        <v>5.3103184490473397E-3</v>
      </c>
      <c r="BR175" s="52">
        <v>8.6142897821425996E-3</v>
      </c>
      <c r="BS175" s="52">
        <v>250.195090398996</v>
      </c>
      <c r="BT175" s="52">
        <v>5.7798171385816197E-3</v>
      </c>
      <c r="BU175" s="52">
        <v>1.1307979617433401E-2</v>
      </c>
      <c r="BV175" s="52">
        <v>320.76293640897501</v>
      </c>
      <c r="BW175" s="52">
        <v>6.4484929901121001E-3</v>
      </c>
      <c r="BX175" s="52">
        <v>6.5435506290359401E-3</v>
      </c>
      <c r="BY175" s="52">
        <v>288.68664276808403</v>
      </c>
      <c r="BZ175" s="52">
        <v>5.3308559242360096E-3</v>
      </c>
      <c r="CA175" s="52">
        <v>8.1369863787293904E-3</v>
      </c>
      <c r="CB175" s="52">
        <v>346.42397132169998</v>
      </c>
      <c r="CC175" s="52">
        <v>5.9637215861543203E-3</v>
      </c>
      <c r="CD175" s="52">
        <v>1.09996725354968E-2</v>
      </c>
      <c r="CE175" s="52">
        <v>449.06811097257201</v>
      </c>
      <c r="CF175" s="52">
        <v>6.8980330697408403E-3</v>
      </c>
      <c r="CT175" s="84"/>
      <c r="CU175" s="84"/>
      <c r="CW175" s="84"/>
      <c r="CX175" s="84"/>
    </row>
    <row r="176" spans="1:102">
      <c r="A176" s="83"/>
      <c r="B176" s="83"/>
      <c r="D176" s="83"/>
      <c r="E176" s="83"/>
      <c r="AW176" s="80">
        <v>3.1800583592254601E-3</v>
      </c>
      <c r="AX176" s="52">
        <v>72.269850374063594</v>
      </c>
      <c r="AY176" s="81">
        <v>2.3207554766797702E-3</v>
      </c>
      <c r="AZ176" s="80">
        <v>3.7511297467778099E-3</v>
      </c>
      <c r="BA176" s="52">
        <v>94.8541786159591</v>
      </c>
      <c r="BB176" s="82">
        <v>2.89193565363391E-3</v>
      </c>
      <c r="BC176" s="80">
        <v>5.0484138374443498E-3</v>
      </c>
      <c r="BD176" s="52">
        <v>161.31663029925099</v>
      </c>
      <c r="BE176" s="82">
        <v>4.3088797205763597E-3</v>
      </c>
      <c r="BF176" s="80">
        <v>3.8842736653002001E-3</v>
      </c>
      <c r="BG176" s="52">
        <v>118.72903990024901</v>
      </c>
      <c r="BH176" s="82">
        <v>2.0484940601980901E-3</v>
      </c>
      <c r="BI176" s="52">
        <v>5.9506464113974998E-3</v>
      </c>
      <c r="BJ176" s="52">
        <v>148.41129987531099</v>
      </c>
      <c r="BK176" s="52">
        <v>2.3189124257463902E-3</v>
      </c>
      <c r="BL176" s="52">
        <v>9.7546396477392501E-3</v>
      </c>
      <c r="BM176" s="52">
        <v>206.48528678303899</v>
      </c>
      <c r="BN176" s="52">
        <v>2.3857285660088402E-3</v>
      </c>
      <c r="BO176" s="52">
        <v>6.9661004991007401E-3</v>
      </c>
      <c r="BP176" s="52">
        <v>206.48528678303899</v>
      </c>
      <c r="BQ176" s="52">
        <v>5.3272121407628202E-3</v>
      </c>
      <c r="BR176" s="52">
        <v>8.6791655999763403E-3</v>
      </c>
      <c r="BS176" s="52">
        <v>251.65394326682701</v>
      </c>
      <c r="BT176" s="52">
        <v>5.7919107620047301E-3</v>
      </c>
      <c r="BU176" s="52">
        <v>1.13889844957955E-2</v>
      </c>
      <c r="BV176" s="52">
        <v>322.63326059850198</v>
      </c>
      <c r="BW176" s="52">
        <v>6.4553050214780699E-3</v>
      </c>
      <c r="BX176" s="52">
        <v>6.59519082660639E-3</v>
      </c>
      <c r="BY176" s="52">
        <v>290.36993453865699</v>
      </c>
      <c r="BZ176" s="52">
        <v>5.35108470642018E-3</v>
      </c>
      <c r="CA176" s="52">
        <v>8.19955334752661E-3</v>
      </c>
      <c r="CB176" s="52">
        <v>348.44392144638903</v>
      </c>
      <c r="CC176" s="52">
        <v>5.9817745846138101E-3</v>
      </c>
      <c r="CD176" s="52">
        <v>1.1080605943357601E-2</v>
      </c>
      <c r="CE176" s="52">
        <v>451.68656483790801</v>
      </c>
      <c r="CF176" s="52">
        <v>6.9122660973731098E-3</v>
      </c>
      <c r="CT176" s="84"/>
      <c r="CU176" s="84"/>
      <c r="CW176" s="84"/>
      <c r="CX176" s="84"/>
    </row>
    <row r="177" spans="1:102">
      <c r="A177" s="83"/>
      <c r="B177" s="83"/>
      <c r="D177" s="83"/>
      <c r="E177" s="83"/>
      <c r="AW177" s="80">
        <v>3.19423419740486E-3</v>
      </c>
      <c r="AX177" s="52">
        <v>72.688802992517395</v>
      </c>
      <c r="AY177" s="81">
        <v>2.3318681874004098E-3</v>
      </c>
      <c r="AZ177" s="80">
        <v>3.76638924064698E-3</v>
      </c>
      <c r="BA177" s="52">
        <v>95.404053927679797</v>
      </c>
      <c r="BB177" s="82">
        <v>2.90517380123647E-3</v>
      </c>
      <c r="BC177" s="80">
        <v>5.0663060763471001E-3</v>
      </c>
      <c r="BD177" s="52">
        <v>162.25179239401399</v>
      </c>
      <c r="BE177" s="82">
        <v>4.3265789771634398E-3</v>
      </c>
      <c r="BF177" s="80">
        <v>3.9430998852508998E-3</v>
      </c>
      <c r="BG177" s="52">
        <v>119.417319201995</v>
      </c>
      <c r="BH177" s="82">
        <v>2.0575682089762101E-3</v>
      </c>
      <c r="BI177" s="52">
        <v>6.0221578522275396E-3</v>
      </c>
      <c r="BJ177" s="52">
        <v>149.27164900249301</v>
      </c>
      <c r="BK177" s="52">
        <v>2.3201205632437699E-3</v>
      </c>
      <c r="BL177" s="52">
        <v>9.8473837665849408E-3</v>
      </c>
      <c r="BM177" s="52">
        <v>207.68229426433601</v>
      </c>
      <c r="BN177" s="52">
        <v>2.3735660841410302E-3</v>
      </c>
      <c r="BO177" s="52">
        <v>7.0201382771983602E-3</v>
      </c>
      <c r="BP177" s="52">
        <v>207.68229426433501</v>
      </c>
      <c r="BQ177" s="52">
        <v>5.3438793255738398E-3</v>
      </c>
      <c r="BR177" s="52">
        <v>8.7441765983375299E-3</v>
      </c>
      <c r="BS177" s="52">
        <v>253.112796134657</v>
      </c>
      <c r="BT177" s="52">
        <v>5.8037180346840796E-3</v>
      </c>
      <c r="BU177" s="52">
        <v>1.14701259306456E-2</v>
      </c>
      <c r="BV177" s="52">
        <v>324.50358478802798</v>
      </c>
      <c r="BW177" s="52">
        <v>6.4617969513912701E-3</v>
      </c>
      <c r="BX177" s="52">
        <v>6.6469652517945899E-3</v>
      </c>
      <c r="BY177" s="52">
        <v>292.05322630923098</v>
      </c>
      <c r="BZ177" s="52">
        <v>5.3711233146108896E-3</v>
      </c>
      <c r="CA177" s="52">
        <v>8.2622584492159402E-3</v>
      </c>
      <c r="CB177" s="52">
        <v>350.46387157107699</v>
      </c>
      <c r="CC177" s="52">
        <v>5.9995847401400296E-3</v>
      </c>
      <c r="CD177" s="52">
        <v>1.1161687886888901E-2</v>
      </c>
      <c r="CE177" s="52">
        <v>454.30501870324503</v>
      </c>
      <c r="CF177" s="52">
        <v>6.9262063515367501E-3</v>
      </c>
      <c r="CT177" s="84"/>
      <c r="CU177" s="84"/>
      <c r="CW177" s="84"/>
      <c r="CX177" s="84"/>
    </row>
    <row r="178" spans="1:102">
      <c r="A178" s="83"/>
      <c r="B178" s="83"/>
      <c r="D178" s="83"/>
      <c r="E178" s="83"/>
      <c r="AW178" s="80">
        <v>3.2083761109524202E-3</v>
      </c>
      <c r="AX178" s="52">
        <v>73.107755610971296</v>
      </c>
      <c r="AY178" s="81">
        <v>2.34296000895593E-3</v>
      </c>
      <c r="AZ178" s="80">
        <v>3.7816060684170601E-3</v>
      </c>
      <c r="BA178" s="52">
        <v>95.953929239400495</v>
      </c>
      <c r="BB178" s="82">
        <v>2.9183823164805698E-3</v>
      </c>
      <c r="BC178" s="80">
        <v>5.0841402939857897E-3</v>
      </c>
      <c r="BD178" s="52">
        <v>163.18695448877699</v>
      </c>
      <c r="BE178" s="82">
        <v>4.34422530030713E-3</v>
      </c>
      <c r="BF178" s="80">
        <v>4.0020611305955703E-3</v>
      </c>
      <c r="BG178" s="52">
        <v>120.10559850374101</v>
      </c>
      <c r="BH178" s="82">
        <v>2.0663423812362098E-3</v>
      </c>
      <c r="BI178" s="52">
        <v>6.09380973034712E-3</v>
      </c>
      <c r="BJ178" s="52">
        <v>150.131998129675</v>
      </c>
      <c r="BK178" s="52">
        <v>2.3209719339547198E-3</v>
      </c>
      <c r="BL178" s="52">
        <v>9.9402899823783208E-3</v>
      </c>
      <c r="BM178" s="52">
        <v>208.87930174563201</v>
      </c>
      <c r="BN178" s="52">
        <v>2.3610175254985899E-3</v>
      </c>
      <c r="BO178" s="52">
        <v>7.0743112443857302E-3</v>
      </c>
      <c r="BP178" s="52">
        <v>208.87930174563201</v>
      </c>
      <c r="BQ178" s="52">
        <v>5.3603197162956301E-3</v>
      </c>
      <c r="BR178" s="52">
        <v>8.8093231965126195E-3</v>
      </c>
      <c r="BS178" s="52">
        <v>254.57164900248699</v>
      </c>
      <c r="BT178" s="52">
        <v>5.8152393057888602E-3</v>
      </c>
      <c r="BU178" s="52">
        <v>1.15514048768139E-2</v>
      </c>
      <c r="BV178" s="52">
        <v>326.37390897755398</v>
      </c>
      <c r="BW178" s="52">
        <v>6.4679700242769901E-3</v>
      </c>
      <c r="BX178" s="52">
        <v>6.6988739485482696E-3</v>
      </c>
      <c r="BY178" s="52">
        <v>293.73651807980502</v>
      </c>
      <c r="BZ178" s="52">
        <v>5.3909713960820704E-3</v>
      </c>
      <c r="CA178" s="52">
        <v>8.3251019005365409E-3</v>
      </c>
      <c r="CB178" s="52">
        <v>352.48382169576502</v>
      </c>
      <c r="CC178" s="52">
        <v>6.0171522216027097E-3</v>
      </c>
      <c r="CD178" s="52">
        <v>1.12429191709543E-2</v>
      </c>
      <c r="CE178" s="52">
        <v>456.92347256858199</v>
      </c>
      <c r="CF178" s="52">
        <v>6.9398548728437301E-3</v>
      </c>
      <c r="CT178" s="84"/>
      <c r="CU178" s="84"/>
      <c r="CW178" s="84"/>
      <c r="CX178" s="84"/>
    </row>
    <row r="179" spans="1:102">
      <c r="A179" s="83"/>
      <c r="B179" s="83"/>
      <c r="D179" s="83"/>
      <c r="E179" s="83"/>
      <c r="AW179" s="80">
        <v>3.2224843030066899E-3</v>
      </c>
      <c r="AX179" s="52">
        <v>73.526708229425196</v>
      </c>
      <c r="AY179" s="81">
        <v>2.3540310197281899E-3</v>
      </c>
      <c r="AZ179" s="80">
        <v>3.7967805423333501E-3</v>
      </c>
      <c r="BA179" s="52">
        <v>96.503804551121206</v>
      </c>
      <c r="BB179" s="82">
        <v>2.9315613317213701E-3</v>
      </c>
      <c r="BC179" s="80">
        <v>5.1019169280861103E-3</v>
      </c>
      <c r="BD179" s="52">
        <v>164.12211658353999</v>
      </c>
      <c r="BE179" s="82">
        <v>4.3618190056653999E-3</v>
      </c>
      <c r="BF179" s="80">
        <v>4.0611578381378197E-3</v>
      </c>
      <c r="BG179" s="52">
        <v>120.79387780548601</v>
      </c>
      <c r="BH179" s="82">
        <v>2.0748164873350002E-3</v>
      </c>
      <c r="BI179" s="52">
        <v>6.1656030012526399E-3</v>
      </c>
      <c r="BJ179" s="52">
        <v>150.99234725685699</v>
      </c>
      <c r="BK179" s="52">
        <v>2.3214672157297802E-3</v>
      </c>
      <c r="BL179" s="52">
        <v>1.0033360120949899E-2</v>
      </c>
      <c r="BM179" s="52">
        <v>210.076309226929</v>
      </c>
      <c r="BN179" s="52">
        <v>2.3480845816063701E-3</v>
      </c>
      <c r="BO179" s="52">
        <v>7.1286195609405901E-3</v>
      </c>
      <c r="BP179" s="52">
        <v>210.076309226929</v>
      </c>
      <c r="BQ179" s="52">
        <v>5.3765330307519498E-3</v>
      </c>
      <c r="BR179" s="52">
        <v>8.8746058333250607E-3</v>
      </c>
      <c r="BS179" s="52">
        <v>256.03050187031801</v>
      </c>
      <c r="BT179" s="52">
        <v>5.8264749229062496E-3</v>
      </c>
      <c r="BU179" s="52">
        <v>1.16328223073425E-2</v>
      </c>
      <c r="BV179" s="52">
        <v>328.24423316707998</v>
      </c>
      <c r="BW179" s="52">
        <v>6.4738254696462402E-3</v>
      </c>
      <c r="BX179" s="52">
        <v>6.7509169732907796E-3</v>
      </c>
      <c r="BY179" s="52">
        <v>295.41980985037799</v>
      </c>
      <c r="BZ179" s="52">
        <v>5.4106286046601802E-3</v>
      </c>
      <c r="CA179" s="52">
        <v>8.3880839365483902E-3</v>
      </c>
      <c r="CB179" s="52">
        <v>354.50377182045401</v>
      </c>
      <c r="CC179" s="52">
        <v>6.0344772007033202E-3</v>
      </c>
      <c r="CD179" s="52">
        <v>1.1324300621135999E-2</v>
      </c>
      <c r="CE179" s="52">
        <v>459.54192643391798</v>
      </c>
      <c r="CF179" s="52">
        <v>6.9532126917664699E-3</v>
      </c>
      <c r="CT179" s="84"/>
      <c r="CU179" s="84"/>
      <c r="CW179" s="84"/>
      <c r="CX179" s="84"/>
    </row>
    <row r="180" spans="1:102">
      <c r="A180" s="83"/>
      <c r="B180" s="83"/>
      <c r="D180" s="83"/>
      <c r="E180" s="83"/>
      <c r="AW180" s="80">
        <v>3.2365589749047499E-3</v>
      </c>
      <c r="AX180" s="52">
        <v>73.945660847878997</v>
      </c>
      <c r="AY180" s="81">
        <v>2.3650812976582802E-3</v>
      </c>
      <c r="AZ180" s="80">
        <v>3.8119129706522298E-3</v>
      </c>
      <c r="BA180" s="52">
        <v>97.053679862841904</v>
      </c>
      <c r="BB180" s="82">
        <v>2.9447109784303E-3</v>
      </c>
      <c r="BC180" s="80">
        <v>4.94143761634041E-3</v>
      </c>
      <c r="BD180" s="52">
        <v>165.05727867830299</v>
      </c>
      <c r="BE180" s="82">
        <v>3.8447640237339502E-3</v>
      </c>
      <c r="BF180" s="80">
        <v>4.1203904630215697E-3</v>
      </c>
      <c r="BG180" s="52">
        <v>121.482157107232</v>
      </c>
      <c r="BH180" s="82">
        <v>2.0829904370836001E-3</v>
      </c>
      <c r="BI180" s="52">
        <v>6.2375386418290699E-3</v>
      </c>
      <c r="BJ180" s="52">
        <v>151.85269638403901</v>
      </c>
      <c r="BK180" s="52">
        <v>2.3216070744380801E-3</v>
      </c>
      <c r="BL180" s="52">
        <v>1.0126596024296299E-2</v>
      </c>
      <c r="BM180" s="52">
        <v>211.27331670822599</v>
      </c>
      <c r="BN180" s="52">
        <v>2.3347689168153598E-3</v>
      </c>
      <c r="BO180" s="52">
        <v>7.18306340162471E-3</v>
      </c>
      <c r="BP180" s="52">
        <v>211.27331670822599</v>
      </c>
      <c r="BQ180" s="52">
        <v>5.3925189915151198E-3</v>
      </c>
      <c r="BR180" s="52">
        <v>8.9400249670274993E-3</v>
      </c>
      <c r="BS180" s="52">
        <v>257.48935473814799</v>
      </c>
      <c r="BT180" s="52">
        <v>5.8374252317700799E-3</v>
      </c>
      <c r="BU180" s="52">
        <v>1.17143792133021E-2</v>
      </c>
      <c r="BV180" s="52">
        <v>330.11455735660599</v>
      </c>
      <c r="BW180" s="52">
        <v>6.4793645021025302E-3</v>
      </c>
      <c r="BX180" s="52">
        <v>6.8030943949385402E-3</v>
      </c>
      <c r="BY180" s="52">
        <v>297.10310162095197</v>
      </c>
      <c r="BZ180" s="52">
        <v>5.4300946004984399E-3</v>
      </c>
      <c r="CA180" s="52">
        <v>8.4512048105401406E-3</v>
      </c>
      <c r="CB180" s="52">
        <v>356.52372194514197</v>
      </c>
      <c r="CC180" s="52">
        <v>6.0515598516845898E-3</v>
      </c>
      <c r="CD180" s="52">
        <v>1.14058330835208E-2</v>
      </c>
      <c r="CE180" s="52">
        <v>462.160380299255</v>
      </c>
      <c r="CF180" s="52">
        <v>6.9662808285354304E-3</v>
      </c>
      <c r="CT180" s="84"/>
      <c r="CU180" s="84"/>
      <c r="CW180" s="84"/>
      <c r="CX180" s="84"/>
    </row>
    <row r="181" spans="1:102">
      <c r="A181" s="83"/>
      <c r="B181" s="83"/>
      <c r="D181" s="83"/>
      <c r="E181" s="83"/>
      <c r="AW181" s="80">
        <v>3.2506003261943799E-3</v>
      </c>
      <c r="AX181" s="52">
        <v>74.364613466332898</v>
      </c>
      <c r="AY181" s="81">
        <v>2.3761109202510701E-3</v>
      </c>
      <c r="AZ181" s="80">
        <v>3.8270036577054E-3</v>
      </c>
      <c r="BA181" s="52">
        <v>97.603555174562501</v>
      </c>
      <c r="BB181" s="82">
        <v>2.9578313872013198E-3</v>
      </c>
      <c r="BC181" s="80">
        <v>5.05830863377894E-3</v>
      </c>
      <c r="BD181" s="52">
        <v>165.99244077306599</v>
      </c>
      <c r="BE181" s="82">
        <v>3.77201515294487E-3</v>
      </c>
      <c r="BF181" s="80">
        <v>4.1797594787219196E-3</v>
      </c>
      <c r="BG181" s="52">
        <v>122.17043640897801</v>
      </c>
      <c r="BH181" s="82">
        <v>2.0908641394564902E-3</v>
      </c>
      <c r="BI181" s="52">
        <v>6.3096176502722302E-3</v>
      </c>
      <c r="BJ181" s="52">
        <v>152.71304551122199</v>
      </c>
      <c r="BK181" s="52">
        <v>2.3213921638221202E-3</v>
      </c>
      <c r="BL181" s="52">
        <v>1.02199995506322E-2</v>
      </c>
      <c r="BM181" s="52">
        <v>212.47032418952199</v>
      </c>
      <c r="BN181" s="52">
        <v>2.32107216861859E-3</v>
      </c>
      <c r="BO181" s="52">
        <v>7.2376429556927696E-3</v>
      </c>
      <c r="BP181" s="52">
        <v>212.47032418952199</v>
      </c>
      <c r="BQ181" s="52">
        <v>5.4082773256509701E-3</v>
      </c>
      <c r="BR181" s="52">
        <v>9.0055810751997391E-3</v>
      </c>
      <c r="BS181" s="52">
        <v>258.94820760597901</v>
      </c>
      <c r="BT181" s="52">
        <v>5.8480905760002304E-3</v>
      </c>
      <c r="BU181" s="52">
        <v>1.1796076603620901E-2</v>
      </c>
      <c r="BV181" s="52">
        <v>331.98488154613301</v>
      </c>
      <c r="BW181" s="52">
        <v>6.4845883213555102E-3</v>
      </c>
      <c r="BX181" s="52">
        <v>6.8554062949175796E-3</v>
      </c>
      <c r="BY181" s="52">
        <v>298.786393391525</v>
      </c>
      <c r="BZ181" s="52">
        <v>5.4493690498506201E-3</v>
      </c>
      <c r="CA181" s="52">
        <v>8.5144647939398195E-3</v>
      </c>
      <c r="CB181" s="52">
        <v>358.54367206983</v>
      </c>
      <c r="CC181" s="52">
        <v>6.06840035104712E-3</v>
      </c>
      <c r="CD181" s="52">
        <v>1.1487517424496101E-2</v>
      </c>
      <c r="CE181" s="52">
        <v>464.77883416459201</v>
      </c>
      <c r="CF181" s="52">
        <v>6.9790602930443696E-3</v>
      </c>
      <c r="CT181" s="84"/>
      <c r="CU181" s="84"/>
      <c r="CW181" s="84"/>
      <c r="CX181" s="84"/>
    </row>
    <row r="182" spans="1:102">
      <c r="A182" s="83"/>
      <c r="B182" s="83"/>
      <c r="D182" s="83"/>
      <c r="E182" s="83"/>
      <c r="AW182" s="80">
        <v>3.2646085546455799E-3</v>
      </c>
      <c r="AX182" s="52">
        <v>74.783566084786699</v>
      </c>
      <c r="AY182" s="81">
        <v>2.3871199645769999E-3</v>
      </c>
      <c r="AZ182" s="80">
        <v>3.8420529039636699E-3</v>
      </c>
      <c r="BA182" s="52">
        <v>98.153430486283199</v>
      </c>
      <c r="BB182" s="82">
        <v>2.9709226877591799E-3</v>
      </c>
      <c r="BC182" s="80">
        <v>5.1754625001050897E-3</v>
      </c>
      <c r="BD182" s="52">
        <v>166.92760286782899</v>
      </c>
      <c r="BE182" s="82">
        <v>3.6988076511293602E-3</v>
      </c>
      <c r="BF182" s="80">
        <v>4.2392653770394603E-3</v>
      </c>
      <c r="BG182" s="52">
        <v>122.858715710723</v>
      </c>
      <c r="BH182" s="82">
        <v>2.0984375023070799E-3</v>
      </c>
      <c r="BI182" s="52">
        <v>6.3818410460195702E-3</v>
      </c>
      <c r="BJ182" s="52">
        <v>153.57339463840401</v>
      </c>
      <c r="BK182" s="52">
        <v>2.3208231253584598E-3</v>
      </c>
      <c r="BL182" s="52">
        <v>1.03135725744535E-2</v>
      </c>
      <c r="BM182" s="52">
        <v>213.66733167081901</v>
      </c>
      <c r="BN182" s="52">
        <v>2.3069959479630401E-3</v>
      </c>
      <c r="BO182" s="52">
        <v>7.2923584269022701E-3</v>
      </c>
      <c r="BP182" s="52">
        <v>213.66733167081901</v>
      </c>
      <c r="BQ182" s="52">
        <v>5.4238077644675996E-3</v>
      </c>
      <c r="BR182" s="52">
        <v>9.0712746546500102E-3</v>
      </c>
      <c r="BS182" s="52">
        <v>260.407060473809</v>
      </c>
      <c r="BT182" s="52">
        <v>5.8584712968458496E-3</v>
      </c>
      <c r="BU182" s="52">
        <v>1.1877915504921E-2</v>
      </c>
      <c r="BV182" s="52">
        <v>333.85520573565901</v>
      </c>
      <c r="BW182" s="52">
        <v>6.4894981122368403E-3</v>
      </c>
      <c r="BX182" s="52">
        <v>6.9078527671812802E-3</v>
      </c>
      <c r="BY182" s="52">
        <v>300.46968516209898</v>
      </c>
      <c r="BZ182" s="52">
        <v>5.4684516248508603E-3</v>
      </c>
      <c r="CA182" s="52">
        <v>8.5778641762284495E-3</v>
      </c>
      <c r="CB182" s="52">
        <v>360.56362219451898</v>
      </c>
      <c r="CC182" s="52">
        <v>6.0849988772731399E-3</v>
      </c>
      <c r="CD182" s="52">
        <v>1.1569354530555799E-2</v>
      </c>
      <c r="CE182" s="52">
        <v>467.39728802992801</v>
      </c>
      <c r="CF182" s="52">
        <v>6.99155208476463E-3</v>
      </c>
      <c r="CT182" s="84"/>
      <c r="CU182" s="84"/>
      <c r="CW182" s="84"/>
      <c r="CX182" s="84"/>
    </row>
    <row r="183" spans="1:102">
      <c r="A183" s="83"/>
      <c r="B183" s="83"/>
      <c r="D183" s="83"/>
      <c r="E183" s="83"/>
      <c r="AW183" s="80">
        <v>3.278583856263E-3</v>
      </c>
      <c r="AX183" s="52">
        <v>75.2025187032406</v>
      </c>
      <c r="AY183" s="81">
        <v>2.3981085072761E-3</v>
      </c>
      <c r="AZ183" s="80">
        <v>3.85706100609984E-3</v>
      </c>
      <c r="BA183" s="52">
        <v>98.703305798003896</v>
      </c>
      <c r="BB183" s="82">
        <v>2.98398500896738E-3</v>
      </c>
      <c r="BC183" s="80">
        <v>5.2929030748660498E-3</v>
      </c>
      <c r="BD183" s="52">
        <v>167.862764962592</v>
      </c>
      <c r="BE183" s="82">
        <v>3.6251438396664002E-3</v>
      </c>
      <c r="BF183" s="80">
        <v>4.2989086680975197E-3</v>
      </c>
      <c r="BG183" s="52">
        <v>123.546995012469</v>
      </c>
      <c r="BH183" s="82">
        <v>2.10571043208704E-3</v>
      </c>
      <c r="BI183" s="52">
        <v>6.4542098696897497E-3</v>
      </c>
      <c r="BJ183" s="52">
        <v>154.433743765586</v>
      </c>
      <c r="BK183" s="52">
        <v>2.3199005881248502E-3</v>
      </c>
      <c r="BL183" s="52">
        <v>1.0407316986607899E-2</v>
      </c>
      <c r="BM183" s="52">
        <v>214.864339152116</v>
      </c>
      <c r="BN183" s="52">
        <v>2.2925418395558601E-3</v>
      </c>
      <c r="BO183" s="52">
        <v>7.3472100335239803E-3</v>
      </c>
      <c r="BP183" s="52">
        <v>214.864339152116</v>
      </c>
      <c r="BQ183" s="52">
        <v>5.4391100432666104E-3</v>
      </c>
      <c r="BR183" s="52">
        <v>9.13710622132222E-3</v>
      </c>
      <c r="BS183" s="52">
        <v>261.86591334163899</v>
      </c>
      <c r="BT183" s="52">
        <v>5.86856773293957E-3</v>
      </c>
      <c r="BU183" s="52">
        <v>1.1959896961367501E-2</v>
      </c>
      <c r="BV183" s="52">
        <v>335.72552992518501</v>
      </c>
      <c r="BW183" s="52">
        <v>6.4940950447226501E-3</v>
      </c>
      <c r="BX183" s="52">
        <v>6.9604339182276096E-3</v>
      </c>
      <c r="BY183" s="52">
        <v>302.15297693267303</v>
      </c>
      <c r="BZ183" s="52">
        <v>5.4873420032937898E-3</v>
      </c>
      <c r="CA183" s="52">
        <v>8.6414032648564707E-3</v>
      </c>
      <c r="CB183" s="52">
        <v>362.58357231920701</v>
      </c>
      <c r="CC183" s="52">
        <v>6.10135561055668E-3</v>
      </c>
      <c r="CD183" s="52">
        <v>1.1651345308116399E-2</v>
      </c>
      <c r="CE183" s="52">
        <v>470.01574189526502</v>
      </c>
      <c r="CF183" s="52">
        <v>7.0037571926634297E-3</v>
      </c>
      <c r="CT183" s="84"/>
      <c r="CU183" s="84"/>
      <c r="CW183" s="84"/>
      <c r="CX183" s="84"/>
    </row>
    <row r="184" spans="1:102">
      <c r="A184" s="83"/>
      <c r="B184" s="83"/>
      <c r="D184" s="83"/>
      <c r="E184" s="83"/>
      <c r="AW184" s="80">
        <v>3.2925264252984302E-3</v>
      </c>
      <c r="AX184" s="52">
        <v>75.6214713216945</v>
      </c>
      <c r="AY184" s="81">
        <v>2.4090766245609902E-3</v>
      </c>
      <c r="AZ184" s="80">
        <v>3.8720282570503901E-3</v>
      </c>
      <c r="BA184" s="52">
        <v>99.253181109724594</v>
      </c>
      <c r="BB184" s="82">
        <v>2.9970184788356601E-3</v>
      </c>
      <c r="BC184" s="80">
        <v>5.4106342434352001E-3</v>
      </c>
      <c r="BD184" s="52">
        <v>168.79792705735599</v>
      </c>
      <c r="BE184" s="82">
        <v>3.551025998572E-3</v>
      </c>
      <c r="BF184" s="80">
        <v>4.3586898803434498E-3</v>
      </c>
      <c r="BG184" s="52">
        <v>124.235274314215</v>
      </c>
      <c r="BH184" s="82">
        <v>2.1126828335726799E-3</v>
      </c>
      <c r="BI184" s="52">
        <v>6.5267251830306598E-3</v>
      </c>
      <c r="BJ184" s="52">
        <v>155.29409289276799</v>
      </c>
      <c r="BK184" s="52">
        <v>2.3186251686728998E-3</v>
      </c>
      <c r="BL184" s="52">
        <v>1.05012346943752E-2</v>
      </c>
      <c r="BM184" s="52">
        <v>216.061346633413</v>
      </c>
      <c r="BN184" s="52">
        <v>2.2777114021658401E-3</v>
      </c>
      <c r="BO184" s="52">
        <v>7.4021980083541199E-3</v>
      </c>
      <c r="BP184" s="52">
        <v>216.061346633413</v>
      </c>
      <c r="BQ184" s="52">
        <v>5.4541839010996997E-3</v>
      </c>
      <c r="BR184" s="52">
        <v>9.2030763102071405E-3</v>
      </c>
      <c r="BS184" s="52">
        <v>263.32476620947</v>
      </c>
      <c r="BT184" s="52">
        <v>5.8783802200565701E-3</v>
      </c>
      <c r="BU184" s="52">
        <v>1.20420220345253E-2</v>
      </c>
      <c r="BV184" s="52">
        <v>337.59585411471102</v>
      </c>
      <c r="BW184" s="52">
        <v>6.4983802739597297E-3</v>
      </c>
      <c r="BX184" s="52">
        <v>7.0131498671170498E-3</v>
      </c>
      <c r="BY184" s="52">
        <v>303.83626870324599</v>
      </c>
      <c r="BZ184" s="52">
        <v>5.5060398684187301E-3</v>
      </c>
      <c r="CA184" s="52">
        <v>8.7050823851629808E-3</v>
      </c>
      <c r="CB184" s="52">
        <v>364.60352244389497</v>
      </c>
      <c r="CC184" s="52">
        <v>6.1174707325401204E-3</v>
      </c>
      <c r="CD184" s="52">
        <v>1.1733490683342699E-2</v>
      </c>
      <c r="CE184" s="52">
        <v>472.63419576060198</v>
      </c>
      <c r="CF184" s="52">
        <v>7.0156765951325702E-3</v>
      </c>
      <c r="CT184" s="84"/>
      <c r="CU184" s="84"/>
      <c r="CW184" s="84"/>
      <c r="CX184" s="84"/>
    </row>
    <row r="185" spans="1:102">
      <c r="A185" s="83"/>
      <c r="B185" s="83"/>
      <c r="D185" s="83"/>
      <c r="E185" s="83"/>
      <c r="AW185" s="80">
        <v>3.3064364542635702E-3</v>
      </c>
      <c r="AX185" s="52">
        <v>76.040423940148301</v>
      </c>
      <c r="AY185" s="81">
        <v>2.4200243922205401E-3</v>
      </c>
      <c r="AZ185" s="80">
        <v>3.8869549460761699E-3</v>
      </c>
      <c r="BA185" s="52">
        <v>99.803056421445305</v>
      </c>
      <c r="BB185" s="82">
        <v>3.0100232245274198E-3</v>
      </c>
      <c r="BC185" s="80">
        <v>5.5286599176387697E-3</v>
      </c>
      <c r="BD185" s="52">
        <v>169.73308915211899</v>
      </c>
      <c r="BE185" s="82">
        <v>3.4764563671052799E-3</v>
      </c>
      <c r="BF185" s="80">
        <v>4.4186095605524998E-3</v>
      </c>
      <c r="BG185" s="52">
        <v>124.92355361596</v>
      </c>
      <c r="BH185" s="82">
        <v>2.11935460959376E-3</v>
      </c>
      <c r="BI185" s="52">
        <v>6.5993880688762401E-3</v>
      </c>
      <c r="BJ185" s="52">
        <v>156.15444201995001</v>
      </c>
      <c r="BK185" s="52">
        <v>2.3169974709070602E-3</v>
      </c>
      <c r="BL185" s="52">
        <v>1.0595327621556501E-2</v>
      </c>
      <c r="BM185" s="52">
        <v>217.25835411470899</v>
      </c>
      <c r="BN185" s="52">
        <v>2.2625061689202802E-3</v>
      </c>
      <c r="BO185" s="52">
        <v>7.4573225987271501E-3</v>
      </c>
      <c r="BP185" s="52">
        <v>217.25835411470899</v>
      </c>
      <c r="BQ185" s="52">
        <v>5.4690290805274001E-3</v>
      </c>
      <c r="BR185" s="52">
        <v>9.2691854752588697E-3</v>
      </c>
      <c r="BS185" s="52">
        <v>264.78361907729999</v>
      </c>
      <c r="BT185" s="52">
        <v>5.8879090908819697E-3</v>
      </c>
      <c r="BU185" s="52">
        <v>1.21242918032274E-2</v>
      </c>
      <c r="BV185" s="52">
        <v>339.46617830423702</v>
      </c>
      <c r="BW185" s="52">
        <v>6.5023549402962203E-3</v>
      </c>
      <c r="BX185" s="52">
        <v>7.0660007454910797E-3</v>
      </c>
      <c r="BY185" s="52">
        <v>305.51956047381998</v>
      </c>
      <c r="BZ185" s="52">
        <v>5.5245449086972001E-3</v>
      </c>
      <c r="CA185" s="52">
        <v>8.7689018802986404E-3</v>
      </c>
      <c r="CB185" s="52">
        <v>366.62347256858402</v>
      </c>
      <c r="CC185" s="52">
        <v>6.1333444260588703E-3</v>
      </c>
      <c r="CD185" s="52">
        <v>1.18157916019835E-2</v>
      </c>
      <c r="CE185" s="52">
        <v>475.25264962593798</v>
      </c>
      <c r="CF185" s="52">
        <v>7.0273112599209698E-3</v>
      </c>
      <c r="CT185" s="84"/>
      <c r="CU185" s="84"/>
      <c r="CW185" s="84"/>
      <c r="CX185" s="84"/>
    </row>
    <row r="186" spans="1:102">
      <c r="A186" s="83"/>
      <c r="B186" s="83"/>
      <c r="D186" s="83"/>
      <c r="E186" s="83"/>
      <c r="AW186" s="80">
        <v>3.3203141339425402E-3</v>
      </c>
      <c r="AX186" s="52">
        <v>76.459376558602202</v>
      </c>
      <c r="AY186" s="81">
        <v>2.430951885622E-3</v>
      </c>
      <c r="AZ186" s="80">
        <v>3.90184135882217E-3</v>
      </c>
      <c r="BA186" s="52">
        <v>100.352931733166</v>
      </c>
      <c r="BB186" s="82">
        <v>3.0229993723670402E-3</v>
      </c>
      <c r="BC186" s="80">
        <v>5.6469840363904296E-3</v>
      </c>
      <c r="BD186" s="52">
        <v>170.66825124688199</v>
      </c>
      <c r="BE186" s="82">
        <v>3.4014371443599999E-3</v>
      </c>
      <c r="BF186" s="80">
        <v>4.4786682738363597E-3</v>
      </c>
      <c r="BG186" s="52">
        <v>125.611832917706</v>
      </c>
      <c r="BH186" s="82">
        <v>2.1257256607704199E-3</v>
      </c>
      <c r="BI186" s="52">
        <v>6.6721996311112303E-3</v>
      </c>
      <c r="BJ186" s="52">
        <v>157.014791147132</v>
      </c>
      <c r="BK186" s="52">
        <v>2.3150180859671699E-3</v>
      </c>
      <c r="BL186" s="52">
        <v>1.0689597708571299E-2</v>
      </c>
      <c r="BM186" s="52">
        <v>218.45536159600599</v>
      </c>
      <c r="BN186" s="52">
        <v>2.2469276475957402E-3</v>
      </c>
      <c r="BO186" s="52">
        <v>7.51258406653014E-3</v>
      </c>
      <c r="BP186" s="52">
        <v>218.45536159600599</v>
      </c>
      <c r="BQ186" s="52">
        <v>5.4836453273822104E-3</v>
      </c>
      <c r="BR186" s="52">
        <v>9.3354342893156791E-3</v>
      </c>
      <c r="BS186" s="52">
        <v>266.242471945131</v>
      </c>
      <c r="BT186" s="52">
        <v>5.8971546747837696E-3</v>
      </c>
      <c r="BU186" s="52">
        <v>1.22067073634512E-2</v>
      </c>
      <c r="BV186" s="52">
        <v>341.33650249376302</v>
      </c>
      <c r="BW186" s="52">
        <v>6.5060201693143997E-3</v>
      </c>
      <c r="BX186" s="52">
        <v>7.1189866975905902E-3</v>
      </c>
      <c r="BY186" s="52">
        <v>307.202852244393</v>
      </c>
      <c r="BZ186" s="52">
        <v>5.5428568176212499E-3</v>
      </c>
      <c r="CA186" s="52">
        <v>8.8328621111505995E-3</v>
      </c>
      <c r="CB186" s="52">
        <v>368.64342269327199</v>
      </c>
      <c r="CC186" s="52">
        <v>6.1489768748893099E-3</v>
      </c>
      <c r="CD186" s="52">
        <v>1.1898249029215499E-2</v>
      </c>
      <c r="CE186" s="52">
        <v>477.87110349127499</v>
      </c>
      <c r="CF186" s="52">
        <v>7.0386621440738399E-3</v>
      </c>
      <c r="CT186" s="84"/>
      <c r="CU186" s="84"/>
      <c r="CW186" s="84"/>
      <c r="CX186" s="84"/>
    </row>
    <row r="187" spans="1:102">
      <c r="A187" s="83"/>
      <c r="B187" s="83"/>
      <c r="D187" s="83"/>
      <c r="E187" s="83"/>
      <c r="AW187" s="80">
        <v>3.3341596534052298E-3</v>
      </c>
      <c r="AX187" s="52">
        <v>76.878329177056003</v>
      </c>
      <c r="AY187" s="81">
        <v>2.4418591797149298E-3</v>
      </c>
      <c r="AZ187" s="80">
        <v>3.9166877773764101E-3</v>
      </c>
      <c r="BA187" s="52">
        <v>100.902807044887</v>
      </c>
      <c r="BB187" s="82">
        <v>3.0359470478474502E-3</v>
      </c>
      <c r="BC187" s="80">
        <v>5.7656105663331098E-3</v>
      </c>
      <c r="BD187" s="52">
        <v>171.60341334164499</v>
      </c>
      <c r="BE187" s="82">
        <v>3.3259704898401499E-3</v>
      </c>
      <c r="BF187" s="80">
        <v>4.5388666036546201E-3</v>
      </c>
      <c r="BG187" s="52">
        <v>126.300112219452</v>
      </c>
      <c r="BH187" s="82">
        <v>2.1317958852526101E-3</v>
      </c>
      <c r="BI187" s="52">
        <v>6.7451609946444797E-3</v>
      </c>
      <c r="BJ187" s="52">
        <v>157.87514027431399</v>
      </c>
      <c r="BK187" s="52">
        <v>2.31268759211644E-3</v>
      </c>
      <c r="BL187" s="52">
        <v>1.0784046912563501E-2</v>
      </c>
      <c r="BM187" s="52">
        <v>219.65236907730301</v>
      </c>
      <c r="BN187" s="52">
        <v>2.23097732090515E-3</v>
      </c>
      <c r="BO187" s="52">
        <v>7.5679826882181604E-3</v>
      </c>
      <c r="BP187" s="52">
        <v>219.65236907730301</v>
      </c>
      <c r="BQ187" s="52">
        <v>5.4980323905346401E-3</v>
      </c>
      <c r="BR187" s="52">
        <v>9.4018233440260196E-3</v>
      </c>
      <c r="BS187" s="52">
        <v>267.70132481296099</v>
      </c>
      <c r="BT187" s="52">
        <v>5.9061172975932502E-3</v>
      </c>
      <c r="BU187" s="52">
        <v>1.2289269828205201E-2</v>
      </c>
      <c r="BV187" s="52">
        <v>343.20682668328999</v>
      </c>
      <c r="BW187" s="52">
        <v>6.5093770718699703E-3</v>
      </c>
      <c r="BX187" s="52">
        <v>7.1721078802753097E-3</v>
      </c>
      <c r="BY187" s="52">
        <v>308.88614401496699</v>
      </c>
      <c r="BZ187" s="52">
        <v>5.5609752934964998E-3</v>
      </c>
      <c r="CA187" s="52">
        <v>8.8969634562716896E-3</v>
      </c>
      <c r="CB187" s="52">
        <v>370.66337281796001</v>
      </c>
      <c r="CC187" s="52">
        <v>6.1643682635062402E-3</v>
      </c>
      <c r="CD187" s="52">
        <v>1.19808639494985E-2</v>
      </c>
      <c r="CE187" s="52">
        <v>480.48955735661201</v>
      </c>
      <c r="CF187" s="52">
        <v>7.04973019387874E-3</v>
      </c>
      <c r="CT187" s="84"/>
      <c r="CU187" s="84"/>
      <c r="CW187" s="84"/>
      <c r="CX187" s="84"/>
    </row>
    <row r="188" spans="1:102">
      <c r="A188" s="83"/>
      <c r="B188" s="83"/>
      <c r="D188" s="83"/>
      <c r="E188" s="83"/>
      <c r="AW188" s="80">
        <v>3.34797320002045E-3</v>
      </c>
      <c r="AX188" s="52">
        <v>77.297281795509903</v>
      </c>
      <c r="AY188" s="81">
        <v>2.4527463490342E-3</v>
      </c>
      <c r="AZ188" s="80">
        <v>3.9314944803279604E-3</v>
      </c>
      <c r="BA188" s="52">
        <v>101.452682356607</v>
      </c>
      <c r="BB188" s="82">
        <v>3.0488663756378402E-3</v>
      </c>
      <c r="BC188" s="80">
        <v>5.8845435024888603E-3</v>
      </c>
      <c r="BD188" s="52">
        <v>172.538575436408</v>
      </c>
      <c r="BE188" s="82">
        <v>3.2500585240205402E-3</v>
      </c>
      <c r="BF188" s="80">
        <v>4.5992051518300003E-3</v>
      </c>
      <c r="BG188" s="52">
        <v>126.988391521197</v>
      </c>
      <c r="BH188" s="82">
        <v>2.1375651784645501E-3</v>
      </c>
      <c r="BI188" s="52">
        <v>6.8182733053909102E-3</v>
      </c>
      <c r="BJ188" s="52">
        <v>158.73548940149601</v>
      </c>
      <c r="BK188" s="52">
        <v>2.3100065546351402E-3</v>
      </c>
      <c r="BL188" s="52">
        <v>1.08786772075154E-2</v>
      </c>
      <c r="BM188" s="52">
        <v>220.8493765586</v>
      </c>
      <c r="BN188" s="52">
        <v>2.2146566467786499E-3</v>
      </c>
      <c r="BO188" s="52">
        <v>7.6235187548313399E-3</v>
      </c>
      <c r="BP188" s="52">
        <v>220.8493765586</v>
      </c>
      <c r="BQ188" s="52">
        <v>5.5121900216635001E-3</v>
      </c>
      <c r="BR188" s="52">
        <v>9.46835324977921E-3</v>
      </c>
      <c r="BS188" s="52">
        <v>269.16017768079098</v>
      </c>
      <c r="BT188" s="52">
        <v>5.91479728139125E-3</v>
      </c>
      <c r="BU188" s="52">
        <v>1.2371980327423499E-2</v>
      </c>
      <c r="BV188" s="52">
        <v>345.07715087281599</v>
      </c>
      <c r="BW188" s="52">
        <v>6.5124267441314604E-3</v>
      </c>
      <c r="BX188" s="52">
        <v>7.2253644630436101E-3</v>
      </c>
      <c r="BY188" s="52">
        <v>310.56943578554001</v>
      </c>
      <c r="BZ188" s="52">
        <v>5.5789000392369803E-3</v>
      </c>
      <c r="CA188" s="52">
        <v>8.96120631181185E-3</v>
      </c>
      <c r="CB188" s="52">
        <v>372.68332294264798</v>
      </c>
      <c r="CC188" s="52">
        <v>6.1795187768435801E-3</v>
      </c>
      <c r="CD188" s="52">
        <v>1.20636373664377E-2</v>
      </c>
      <c r="CE188" s="52">
        <v>483.108011221948</v>
      </c>
      <c r="CF188" s="52">
        <v>7.06051634481607E-3</v>
      </c>
      <c r="CT188" s="84"/>
      <c r="CU188" s="84"/>
      <c r="CW188" s="84"/>
      <c r="CX188" s="84"/>
    </row>
    <row r="189" spans="1:102">
      <c r="A189" s="83"/>
      <c r="B189" s="83"/>
      <c r="D189" s="83"/>
      <c r="E189" s="83"/>
      <c r="AW189" s="80">
        <v>3.3617549594692799E-3</v>
      </c>
      <c r="AX189" s="52">
        <v>77.716234413963704</v>
      </c>
      <c r="AY189" s="81">
        <v>2.4636134677030498E-3</v>
      </c>
      <c r="AZ189" s="80">
        <v>3.9462617428233397E-3</v>
      </c>
      <c r="BA189" s="52">
        <v>102.002557668328</v>
      </c>
      <c r="BB189" s="82">
        <v>3.0617574795894901E-3</v>
      </c>
      <c r="BC189" s="80">
        <v>6.0037868689165903E-3</v>
      </c>
      <c r="BD189" s="52">
        <v>173.473737531171</v>
      </c>
      <c r="BE189" s="82">
        <v>3.1737033288928101E-3</v>
      </c>
      <c r="BF189" s="80">
        <v>4.6596845385674804E-3</v>
      </c>
      <c r="BG189" s="52">
        <v>127.676670822943</v>
      </c>
      <c r="BH189" s="82">
        <v>2.1430334328537801E-3</v>
      </c>
      <c r="BI189" s="52">
        <v>6.8915377302613198E-3</v>
      </c>
      <c r="BJ189" s="52">
        <v>159.595838528678</v>
      </c>
      <c r="BK189" s="52">
        <v>2.3069755257170599E-3</v>
      </c>
      <c r="BL189" s="52">
        <v>1.09734905843702E-2</v>
      </c>
      <c r="BM189" s="52">
        <v>222.046384039896</v>
      </c>
      <c r="BN189" s="52">
        <v>2.1979670586409501E-3</v>
      </c>
      <c r="BO189" s="52">
        <v>7.6791925720126001E-3</v>
      </c>
      <c r="BP189" s="52">
        <v>222.046384039896</v>
      </c>
      <c r="BQ189" s="52">
        <v>5.5261179750271203E-3</v>
      </c>
      <c r="BR189" s="52">
        <v>9.53502463564114E-3</v>
      </c>
      <c r="BS189" s="52">
        <v>270.61903054862199</v>
      </c>
      <c r="BT189" s="52">
        <v>5.9231949443007796E-3</v>
      </c>
      <c r="BU189" s="52">
        <v>1.24548400078708E-2</v>
      </c>
      <c r="BV189" s="52">
        <v>346.94747506234199</v>
      </c>
      <c r="BW189" s="52">
        <v>6.5151702676245404E-3</v>
      </c>
      <c r="BX189" s="52">
        <v>7.2787566280527903E-3</v>
      </c>
      <c r="BY189" s="52">
        <v>312.252727556114</v>
      </c>
      <c r="BZ189" s="52">
        <v>5.5966307621623003E-3</v>
      </c>
      <c r="CA189" s="52">
        <v>9.0255910914536098E-3</v>
      </c>
      <c r="CB189" s="52">
        <v>374.70327306733702</v>
      </c>
      <c r="CC189" s="52">
        <v>6.19442860006308E-3</v>
      </c>
      <c r="CD189" s="52">
        <v>1.21465703026563E-2</v>
      </c>
      <c r="CE189" s="52">
        <v>485.72646508728502</v>
      </c>
      <c r="CF189" s="52">
        <v>7.0710215215142001E-3</v>
      </c>
      <c r="CT189" s="84"/>
      <c r="CU189" s="84"/>
      <c r="CW189" s="84"/>
      <c r="CX189" s="84"/>
    </row>
    <row r="190" spans="1:102">
      <c r="A190" s="83"/>
      <c r="B190" s="83"/>
      <c r="D190" s="83"/>
      <c r="E190" s="83"/>
      <c r="AW190" s="80">
        <v>3.3755051157582801E-3</v>
      </c>
      <c r="AX190" s="52">
        <v>78.135187032417605</v>
      </c>
      <c r="AY190" s="81">
        <v>2.4744606094352899E-3</v>
      </c>
      <c r="AZ190" s="80">
        <v>3.9609898366231404E-3</v>
      </c>
      <c r="BA190" s="52">
        <v>102.55243298004901</v>
      </c>
      <c r="BB190" s="82">
        <v>3.0746204827446998E-3</v>
      </c>
      <c r="BC190" s="80">
        <v>6.1233447193782299E-3</v>
      </c>
      <c r="BD190" s="52">
        <v>174.408899625934</v>
      </c>
      <c r="BE190" s="82">
        <v>3.0969069484966701E-3</v>
      </c>
      <c r="BF190" s="80">
        <v>4.7203054024774803E-3</v>
      </c>
      <c r="BG190" s="52">
        <v>128.36495012468899</v>
      </c>
      <c r="BH190" s="82">
        <v>2.14820053764551E-3</v>
      </c>
      <c r="BI190" s="52">
        <v>6.9649554571607E-3</v>
      </c>
      <c r="BJ190" s="52">
        <v>160.45618765585999</v>
      </c>
      <c r="BK190" s="52">
        <v>2.30359504437092E-3</v>
      </c>
      <c r="BL190" s="52">
        <v>1.10684890511613E-2</v>
      </c>
      <c r="BM190" s="52">
        <v>223.24339152119299</v>
      </c>
      <c r="BN190" s="52">
        <v>2.1809099656818101E-3</v>
      </c>
      <c r="BO190" s="52">
        <v>7.7350044600281304E-3</v>
      </c>
      <c r="BP190" s="52">
        <v>223.24339152119299</v>
      </c>
      <c r="BQ190" s="52">
        <v>5.5398160072420103E-3</v>
      </c>
      <c r="BR190" s="52">
        <v>9.6018381492948592E-3</v>
      </c>
      <c r="BS190" s="52">
        <v>272.07788341645198</v>
      </c>
      <c r="BT190" s="52">
        <v>5.9313106002857998E-3</v>
      </c>
      <c r="BU190" s="52">
        <v>1.2537850033054699E-2</v>
      </c>
      <c r="BV190" s="52">
        <v>348.817799251868</v>
      </c>
      <c r="BW190" s="52">
        <v>6.51760870927831E-3</v>
      </c>
      <c r="BX190" s="52">
        <v>7.3322845701403903E-3</v>
      </c>
      <c r="BY190" s="52">
        <v>313.93601932668798</v>
      </c>
      <c r="BZ190" s="52">
        <v>5.6141671737983201E-3</v>
      </c>
      <c r="CA190" s="52">
        <v>9.0901182263501308E-3</v>
      </c>
      <c r="CB190" s="52">
        <v>376.72322319202499</v>
      </c>
      <c r="CC190" s="52">
        <v>6.2090979183270197E-3</v>
      </c>
      <c r="CD190" s="52">
        <v>1.22296637996765E-2</v>
      </c>
      <c r="CE190" s="52">
        <v>488.34491895262198</v>
      </c>
      <c r="CF190" s="52">
        <v>7.08124663771139E-3</v>
      </c>
      <c r="CT190" s="84"/>
      <c r="CU190" s="84"/>
      <c r="CW190" s="84"/>
      <c r="CX190" s="84"/>
    </row>
    <row r="191" spans="1:102">
      <c r="A191" s="83"/>
      <c r="B191" s="83"/>
      <c r="D191" s="83"/>
      <c r="E191" s="83"/>
      <c r="AW191" s="80">
        <v>3.3892238512335301E-3</v>
      </c>
      <c r="AX191" s="52">
        <v>78.554139650871505</v>
      </c>
      <c r="AY191" s="81">
        <v>2.4852878475397099E-3</v>
      </c>
      <c r="AZ191" s="80">
        <v>3.9756790301565797E-3</v>
      </c>
      <c r="BA191" s="52">
        <v>103.10230829176901</v>
      </c>
      <c r="BB191" s="82">
        <v>3.08745550734243E-3</v>
      </c>
      <c r="BC191" s="80">
        <v>6.24322113801356E-3</v>
      </c>
      <c r="BD191" s="52">
        <v>175.344061720697</v>
      </c>
      <c r="BE191" s="82">
        <v>3.0196713894380602E-3</v>
      </c>
      <c r="BF191" s="80">
        <v>4.7810684006025202E-3</v>
      </c>
      <c r="BG191" s="52">
        <v>129.053229426434</v>
      </c>
      <c r="BH191" s="82">
        <v>2.1530663785996702E-3</v>
      </c>
      <c r="BI191" s="52">
        <v>7.0385276949944597E-3</v>
      </c>
      <c r="BJ191" s="52">
        <v>161.31653678304201</v>
      </c>
      <c r="BK191" s="52">
        <v>2.2998656363250698E-3</v>
      </c>
      <c r="BL191" s="52">
        <v>1.11636746331507E-2</v>
      </c>
      <c r="BM191" s="52">
        <v>224.44039900249001</v>
      </c>
      <c r="BN191" s="52">
        <v>2.1634867531233701E-3</v>
      </c>
      <c r="BO191" s="52">
        <v>7.79095475378802E-3</v>
      </c>
      <c r="BP191" s="52">
        <v>224.44039900249001</v>
      </c>
      <c r="BQ191" s="52">
        <v>5.5532838770602196E-3</v>
      </c>
      <c r="BR191" s="52">
        <v>9.6687944569857995E-3</v>
      </c>
      <c r="BS191" s="52">
        <v>273.53673628428299</v>
      </c>
      <c r="BT191" s="52">
        <v>5.93914455895458E-3</v>
      </c>
      <c r="BU191" s="52">
        <v>1.26210115831471E-2</v>
      </c>
      <c r="BV191" s="52">
        <v>350.688123441394</v>
      </c>
      <c r="BW191" s="52">
        <v>6.5197431214745602E-3</v>
      </c>
      <c r="BX191" s="52">
        <v>7.3859484968457302E-3</v>
      </c>
      <c r="BY191" s="52">
        <v>315.619311097261</v>
      </c>
      <c r="BZ191" s="52">
        <v>5.6315089896791896E-3</v>
      </c>
      <c r="CA191" s="52">
        <v>9.1547881650672E-3</v>
      </c>
      <c r="CB191" s="52">
        <v>378.74317331671301</v>
      </c>
      <c r="CC191" s="52">
        <v>6.2235269165780297E-3</v>
      </c>
      <c r="CD191" s="52">
        <v>1.2312918917809E-2</v>
      </c>
      <c r="CE191" s="52">
        <v>490.96337281795797</v>
      </c>
      <c r="CF191" s="52">
        <v>7.0911925962209802E-3</v>
      </c>
      <c r="CT191" s="84"/>
      <c r="CU191" s="84"/>
      <c r="CW191" s="84"/>
      <c r="CX191" s="84"/>
    </row>
    <row r="192" spans="1:102">
      <c r="A192" s="83"/>
      <c r="B192" s="83"/>
      <c r="D192" s="83"/>
      <c r="E192" s="83"/>
      <c r="AW192" s="80">
        <v>3.40291134659408E-3</v>
      </c>
      <c r="AX192" s="52">
        <v>78.973092269325306</v>
      </c>
      <c r="AY192" s="81">
        <v>2.4960952549220598E-3</v>
      </c>
      <c r="AZ192" s="80">
        <v>3.9903295885757402E-3</v>
      </c>
      <c r="BA192" s="52">
        <v>103.65218360349</v>
      </c>
      <c r="BB192" s="82">
        <v>3.1002626748258002E-3</v>
      </c>
      <c r="BC192" s="80">
        <v>6.36342024002386E-3</v>
      </c>
      <c r="BD192" s="52">
        <v>176.27922381546</v>
      </c>
      <c r="BE192" s="82">
        <v>2.94199862139331E-3</v>
      </c>
      <c r="BF192" s="80">
        <v>4.8419742084479401E-3</v>
      </c>
      <c r="BG192" s="52">
        <v>129.74150872818001</v>
      </c>
      <c r="BH192" s="82">
        <v>2.1576308377723899E-3</v>
      </c>
      <c r="BI192" s="52">
        <v>7.1122556736833301E-3</v>
      </c>
      <c r="BJ192" s="52">
        <v>162.176885910224</v>
      </c>
      <c r="BK192" s="52">
        <v>2.2957878139368399E-3</v>
      </c>
      <c r="BL192" s="52">
        <v>1.12590493729741E-2</v>
      </c>
      <c r="BM192" s="52">
        <v>225.637406483787</v>
      </c>
      <c r="BN192" s="52">
        <v>2.1456987824805102E-3</v>
      </c>
      <c r="BO192" s="52">
        <v>7.8470438028694894E-3</v>
      </c>
      <c r="BP192" s="52">
        <v>225.63740648378601</v>
      </c>
      <c r="BQ192" s="52">
        <v>5.5665213451530698E-3</v>
      </c>
      <c r="BR192" s="52">
        <v>9.7358942434722599E-3</v>
      </c>
      <c r="BS192" s="52">
        <v>274.99558915211298</v>
      </c>
      <c r="BT192" s="52">
        <v>5.9466971253697397E-3</v>
      </c>
      <c r="BU192" s="52">
        <v>1.2704325854914499E-2</v>
      </c>
      <c r="BV192" s="52">
        <v>352.55844763092</v>
      </c>
      <c r="BW192" s="52">
        <v>6.5215745420989296E-3</v>
      </c>
      <c r="BX192" s="52">
        <v>7.4397486284329102E-3</v>
      </c>
      <c r="BY192" s="52">
        <v>317.30260286783499</v>
      </c>
      <c r="BZ192" s="52">
        <v>5.64865592915351E-3</v>
      </c>
      <c r="CA192" s="52">
        <v>9.2196013735278606E-3</v>
      </c>
      <c r="CB192" s="52">
        <v>380.763123441402</v>
      </c>
      <c r="CC192" s="52">
        <v>6.2377157793222001E-3</v>
      </c>
      <c r="CD192" s="52">
        <v>1.23963367360515E-2</v>
      </c>
      <c r="CE192" s="52">
        <v>493.58182668329499</v>
      </c>
      <c r="CF192" s="52">
        <v>7.1008602889012602E-3</v>
      </c>
      <c r="CT192" s="84"/>
      <c r="CU192" s="84"/>
      <c r="CW192" s="84"/>
      <c r="CX192" s="84"/>
    </row>
    <row r="193" spans="1:102">
      <c r="A193" s="83"/>
      <c r="B193" s="83"/>
      <c r="D193" s="83"/>
      <c r="E193" s="83"/>
      <c r="AW193" s="80">
        <v>3.4165677809056098E-3</v>
      </c>
      <c r="AX193" s="52">
        <v>79.392044887779207</v>
      </c>
      <c r="AY193" s="81">
        <v>2.5068829040877298E-3</v>
      </c>
      <c r="AZ193" s="80">
        <v>4.0049417738089099E-3</v>
      </c>
      <c r="BA193" s="52">
        <v>104.202058915211</v>
      </c>
      <c r="BB193" s="82">
        <v>3.11304210584919E-3</v>
      </c>
      <c r="BC193" s="80">
        <v>6.4839461723646798E-3</v>
      </c>
      <c r="BD193" s="52">
        <v>177.214385910223</v>
      </c>
      <c r="BE193" s="82">
        <v>2.8638905776000399E-3</v>
      </c>
      <c r="BF193" s="80">
        <v>4.9030235200171199E-3</v>
      </c>
      <c r="BG193" s="52">
        <v>130.42978802992599</v>
      </c>
      <c r="BH193" s="82">
        <v>2.16189379328278E-3</v>
      </c>
      <c r="BI193" s="52">
        <v>7.1861406441855197E-3</v>
      </c>
      <c r="BJ193" s="52">
        <v>163.03723503740599</v>
      </c>
      <c r="BK193" s="52">
        <v>2.2913620761032699E-3</v>
      </c>
      <c r="BL193" s="52">
        <v>1.1354615330794701E-2</v>
      </c>
      <c r="BM193" s="52">
        <v>226.834413965083</v>
      </c>
      <c r="BN193" s="52">
        <v>2.1275473918193999E-3</v>
      </c>
      <c r="BO193" s="52">
        <v>7.9032719715413403E-3</v>
      </c>
      <c r="BP193" s="52">
        <v>226.834413965083</v>
      </c>
      <c r="BQ193" s="52">
        <v>5.5795281738964904E-3</v>
      </c>
      <c r="BR193" s="52">
        <v>9.8031382119810103E-3</v>
      </c>
      <c r="BS193" s="52">
        <v>276.45444201994297</v>
      </c>
      <c r="BT193" s="52">
        <v>5.9539685998641597E-3</v>
      </c>
      <c r="BU193" s="52">
        <v>1.27877940616552E-2</v>
      </c>
      <c r="BV193" s="52">
        <v>354.42877182044703</v>
      </c>
      <c r="BW193" s="52">
        <v>6.5231039945948602E-3</v>
      </c>
      <c r="BX193" s="52">
        <v>7.49368519791393E-3</v>
      </c>
      <c r="BY193" s="52">
        <v>318.98589463840801</v>
      </c>
      <c r="BZ193" s="52">
        <v>5.66560771519126E-3</v>
      </c>
      <c r="CA193" s="52">
        <v>9.2845583349613903E-3</v>
      </c>
      <c r="CB193" s="52">
        <v>382.78307356609002</v>
      </c>
      <c r="CC193" s="52">
        <v>6.2516646904201998E-3</v>
      </c>
      <c r="CD193" s="52">
        <v>1.2479918351995901E-2</v>
      </c>
      <c r="CE193" s="52">
        <v>496.20028054863201</v>
      </c>
      <c r="CF193" s="52">
        <v>7.1102505966301396E-3</v>
      </c>
      <c r="CT193" s="84"/>
      <c r="CU193" s="84"/>
      <c r="CW193" s="84"/>
      <c r="CX193" s="84"/>
    </row>
    <row r="194" spans="1:102">
      <c r="A194" s="83"/>
      <c r="B194" s="83"/>
      <c r="D194" s="83"/>
      <c r="E194" s="83"/>
      <c r="AW194" s="80">
        <v>3.4301933316148799E-3</v>
      </c>
      <c r="AX194" s="52">
        <v>79.810997506232994</v>
      </c>
      <c r="AY194" s="81">
        <v>2.5176508671462699E-3</v>
      </c>
      <c r="AZ194" s="80">
        <v>4.0195158446125799E-3</v>
      </c>
      <c r="BA194" s="52">
        <v>104.751934226931</v>
      </c>
      <c r="BB194" s="82">
        <v>3.1257939202845001E-3</v>
      </c>
      <c r="BC194" s="80">
        <v>6.6048031144478802E-3</v>
      </c>
      <c r="BD194" s="52">
        <v>178.149548004986</v>
      </c>
      <c r="BE194" s="82">
        <v>2.7853491553347502E-3</v>
      </c>
      <c r="BF194" s="80">
        <v>4.9642170478498603E-3</v>
      </c>
      <c r="BG194" s="52">
        <v>131.118067331671</v>
      </c>
      <c r="BH194" s="82">
        <v>2.1658551190808701E-3</v>
      </c>
      <c r="BI194" s="52">
        <v>7.2601838785280202E-3</v>
      </c>
      <c r="BJ194" s="52">
        <v>163.89758416458801</v>
      </c>
      <c r="BK194" s="52">
        <v>2.2865889081777101E-3</v>
      </c>
      <c r="BL194" s="52">
        <v>1.14503745844624E-2</v>
      </c>
      <c r="BM194" s="52">
        <v>228.03142144637999</v>
      </c>
      <c r="BN194" s="52">
        <v>2.1090338960070999E-3</v>
      </c>
      <c r="BO194" s="52">
        <v>7.95963963879006E-3</v>
      </c>
      <c r="BP194" s="52">
        <v>228.03142144637999</v>
      </c>
      <c r="BQ194" s="52">
        <v>5.5923041271594203E-3</v>
      </c>
      <c r="BR194" s="52">
        <v>9.8705270841672292E-3</v>
      </c>
      <c r="BS194" s="52">
        <v>277.91329488777399</v>
      </c>
      <c r="BT194" s="52">
        <v>5.9609592778599304E-3</v>
      </c>
      <c r="BU194" s="52">
        <v>1.28714174331463E-2</v>
      </c>
      <c r="BV194" s="52">
        <v>356.29909600997303</v>
      </c>
      <c r="BW194" s="52">
        <v>6.5243324880180902E-3</v>
      </c>
      <c r="BX194" s="52">
        <v>7.5477584510733296E-3</v>
      </c>
      <c r="BY194" s="52">
        <v>320.669186408982</v>
      </c>
      <c r="BZ194" s="52">
        <v>5.6823640741946804E-3</v>
      </c>
      <c r="CA194" s="52">
        <v>9.34965954985492E-3</v>
      </c>
      <c r="CB194" s="52">
        <v>384.80302369077799</v>
      </c>
      <c r="CC194" s="52">
        <v>6.2653738328814299E-3</v>
      </c>
      <c r="CD194" s="52">
        <v>1.2563664881742299E-2</v>
      </c>
      <c r="CE194" s="52">
        <v>498.818734413968</v>
      </c>
      <c r="CF194" s="52">
        <v>7.1193643892822501E-3</v>
      </c>
      <c r="CT194" s="84"/>
      <c r="CU194" s="84"/>
      <c r="CW194" s="84"/>
      <c r="CX194" s="84"/>
    </row>
    <row r="195" spans="1:102">
      <c r="A195" s="83"/>
      <c r="B195" s="83"/>
      <c r="D195" s="83"/>
      <c r="E195" s="83"/>
      <c r="AW195" s="80">
        <v>3.44378817456302E-3</v>
      </c>
      <c r="AX195" s="52">
        <v>80.229950124686894</v>
      </c>
      <c r="AY195" s="81">
        <v>2.5283992158121101E-3</v>
      </c>
      <c r="AZ195" s="80">
        <v>4.03405205662314E-3</v>
      </c>
      <c r="BA195" s="52">
        <v>105.30180953865199</v>
      </c>
      <c r="BB195" s="82">
        <v>3.1385182372284199E-3</v>
      </c>
      <c r="BC195" s="80">
        <v>6.7259952788535499E-3</v>
      </c>
      <c r="BD195" s="52">
        <v>179.084710099749</v>
      </c>
      <c r="BE195" s="82">
        <v>2.7063762163783102E-3</v>
      </c>
      <c r="BF195" s="80">
        <v>5.0255555230658E-3</v>
      </c>
      <c r="BG195" s="52">
        <v>131.80634663341701</v>
      </c>
      <c r="BH195" s="82">
        <v>2.1695146847216899E-3</v>
      </c>
      <c r="BI195" s="52">
        <v>7.3343866698448697E-3</v>
      </c>
      <c r="BJ195" s="52">
        <v>164.75793329177</v>
      </c>
      <c r="BK195" s="52">
        <v>2.2814687818864302E-3</v>
      </c>
      <c r="BL195" s="52">
        <v>1.15463292296831E-2</v>
      </c>
      <c r="BM195" s="52">
        <v>229.22842892767699</v>
      </c>
      <c r="BN195" s="52">
        <v>2.0901595869599701E-3</v>
      </c>
      <c r="BO195" s="52">
        <v>8.0161471983481707E-3</v>
      </c>
      <c r="BP195" s="52">
        <v>229.22842892767699</v>
      </c>
      <c r="BQ195" s="52">
        <v>5.6048489700961501E-3</v>
      </c>
      <c r="BR195" s="52">
        <v>9.9380616000797894E-3</v>
      </c>
      <c r="BS195" s="52">
        <v>279.37214775560398</v>
      </c>
      <c r="BT195" s="52">
        <v>5.9676694496935698E-3</v>
      </c>
      <c r="BU195" s="52">
        <v>1.2955197215596801E-2</v>
      </c>
      <c r="BV195" s="52">
        <v>358.16942019949897</v>
      </c>
      <c r="BW195" s="52">
        <v>6.52526101709481E-3</v>
      </c>
      <c r="BX195" s="52">
        <v>7.6019686464933204E-3</v>
      </c>
      <c r="BY195" s="52">
        <v>322.35247817955599</v>
      </c>
      <c r="BZ195" s="52">
        <v>5.6989247358104102E-3</v>
      </c>
      <c r="CA195" s="52">
        <v>9.4149055359090909E-3</v>
      </c>
      <c r="CB195" s="52">
        <v>386.82297381546698</v>
      </c>
      <c r="CC195" s="52">
        <v>6.2788433886643898E-3</v>
      </c>
      <c r="CD195" s="52">
        <v>1.2647577459823299E-2</v>
      </c>
      <c r="CE195" s="52">
        <v>501.43718827930502</v>
      </c>
      <c r="CF195" s="52">
        <v>7.1282025257117304E-3</v>
      </c>
      <c r="CT195" s="84"/>
      <c r="CU195" s="84"/>
      <c r="CW195" s="84"/>
      <c r="CX195" s="84"/>
    </row>
    <row r="196" spans="1:102">
      <c r="A196" s="83"/>
      <c r="B196" s="83"/>
      <c r="D196" s="83"/>
      <c r="E196" s="83"/>
      <c r="AW196" s="80">
        <v>3.4573524840001398E-3</v>
      </c>
      <c r="AX196" s="52">
        <v>80.648902743140695</v>
      </c>
      <c r="AY196" s="81">
        <v>2.5391280214093598E-3</v>
      </c>
      <c r="AZ196" s="80">
        <v>4.0485506624071497E-3</v>
      </c>
      <c r="BA196" s="52">
        <v>105.851684850373</v>
      </c>
      <c r="BB196" s="82">
        <v>3.1512151750088101E-3</v>
      </c>
      <c r="BC196" s="80">
        <v>6.8475269120522198E-3</v>
      </c>
      <c r="BD196" s="52">
        <v>180.019872194513</v>
      </c>
      <c r="BE196" s="82">
        <v>2.6269735874700998E-3</v>
      </c>
      <c r="BF196" s="80">
        <v>5.0870396954118E-3</v>
      </c>
      <c r="BG196" s="52">
        <v>132.49462593516299</v>
      </c>
      <c r="BH196" s="82">
        <v>2.1728723551421299E-3</v>
      </c>
      <c r="BI196" s="52">
        <v>7.40875033242425E-3</v>
      </c>
      <c r="BJ196" s="52">
        <v>165.61828241895199</v>
      </c>
      <c r="BK196" s="52">
        <v>2.2760021552501101E-3</v>
      </c>
      <c r="BL196" s="52">
        <v>1.1642481380192899E-2</v>
      </c>
      <c r="BM196" s="52">
        <v>230.42543640897301</v>
      </c>
      <c r="BN196" s="52">
        <v>2.07092573388465E-3</v>
      </c>
      <c r="BO196" s="52">
        <v>8.0727950587235805E-3</v>
      </c>
      <c r="BP196" s="52">
        <v>230.42543640897301</v>
      </c>
      <c r="BQ196" s="52">
        <v>5.6171624689394196E-3</v>
      </c>
      <c r="BR196" s="52">
        <v>1.0005742518132099E-2</v>
      </c>
      <c r="BS196" s="52">
        <v>280.83100062343402</v>
      </c>
      <c r="BT196" s="52">
        <v>5.9740994004476499E-3</v>
      </c>
      <c r="BU196" s="52">
        <v>1.3039134671610201E-2</v>
      </c>
      <c r="BV196" s="52">
        <v>360.03974438902497</v>
      </c>
      <c r="BW196" s="52">
        <v>6.5258905622796E-3</v>
      </c>
      <c r="BX196" s="52">
        <v>7.6563160555801497E-3</v>
      </c>
      <c r="BY196" s="52">
        <v>324.03576995012901</v>
      </c>
      <c r="BZ196" s="52">
        <v>5.7152894327447204E-3</v>
      </c>
      <c r="CA196" s="52">
        <v>9.4802968279965802E-3</v>
      </c>
      <c r="CB196" s="52">
        <v>388.842923940155</v>
      </c>
      <c r="CC196" s="52">
        <v>6.2920735384802001E-3</v>
      </c>
      <c r="CD196" s="52">
        <v>1.2731657239135E-2</v>
      </c>
      <c r="CE196" s="52">
        <v>504.05564214464198</v>
      </c>
      <c r="CF196" s="52">
        <v>7.1367658537374E-3</v>
      </c>
      <c r="CT196" s="84"/>
      <c r="CU196" s="84"/>
      <c r="CW196" s="84"/>
      <c r="CX196" s="84"/>
    </row>
    <row r="197" spans="1:102">
      <c r="A197" s="83"/>
      <c r="B197" s="83"/>
      <c r="D197" s="83"/>
      <c r="E197" s="83"/>
      <c r="AW197" s="80">
        <v>3.47088643259911E-3</v>
      </c>
      <c r="AX197" s="52">
        <v>81.067855361594596</v>
      </c>
      <c r="AY197" s="81">
        <v>2.54983735487354E-3</v>
      </c>
      <c r="AZ197" s="80">
        <v>4.0630119115112702E-3</v>
      </c>
      <c r="BA197" s="52">
        <v>106.40156016209301</v>
      </c>
      <c r="BB197" s="82">
        <v>3.1638848511918302E-3</v>
      </c>
      <c r="BC197" s="80">
        <v>6.9694022951367098E-3</v>
      </c>
      <c r="BD197" s="52">
        <v>180.955034289276</v>
      </c>
      <c r="BE197" s="82">
        <v>2.5471430607479002E-3</v>
      </c>
      <c r="BF197" s="80">
        <v>5.14867033331307E-3</v>
      </c>
      <c r="BG197" s="52">
        <v>133.182905236908</v>
      </c>
      <c r="BH197" s="82">
        <v>2.1759279904396702E-3</v>
      </c>
      <c r="BI197" s="52">
        <v>7.4832762017630998E-3</v>
      </c>
      <c r="BJ197" s="52">
        <v>166.47863154613401</v>
      </c>
      <c r="BK197" s="52">
        <v>2.27018947250674E-3</v>
      </c>
      <c r="BL197" s="52">
        <v>1.1738833167940801E-2</v>
      </c>
      <c r="BM197" s="52">
        <v>231.62244389027001</v>
      </c>
      <c r="BN197" s="52">
        <v>2.0513335835156401E-3</v>
      </c>
      <c r="BO197" s="52">
        <v>8.1295836432319392E-3</v>
      </c>
      <c r="BP197" s="52">
        <v>231.62244389027001</v>
      </c>
      <c r="BQ197" s="52">
        <v>5.62924439079942E-3</v>
      </c>
      <c r="BR197" s="52">
        <v>1.00735706150767E-2</v>
      </c>
      <c r="BS197" s="52">
        <v>282.28985349126498</v>
      </c>
      <c r="BT197" s="52">
        <v>5.9802494097831501E-3</v>
      </c>
      <c r="BU197" s="52">
        <v>1.3123231080153199E-2</v>
      </c>
      <c r="BV197" s="52">
        <v>361.91006857855098</v>
      </c>
      <c r="BW197" s="52">
        <v>6.5262220898159003E-3</v>
      </c>
      <c r="BX197" s="52">
        <v>7.7108009625916204E-3</v>
      </c>
      <c r="BY197" s="52">
        <v>325.719061720703</v>
      </c>
      <c r="BZ197" s="52">
        <v>5.73145790058119E-3</v>
      </c>
      <c r="CA197" s="52">
        <v>9.5458339781251695E-3</v>
      </c>
      <c r="CB197" s="52">
        <v>390.86287406484303</v>
      </c>
      <c r="CC197" s="52">
        <v>6.3050644616036797E-3</v>
      </c>
      <c r="CD197" s="52">
        <v>1.28159053908759E-2</v>
      </c>
      <c r="CE197" s="52">
        <v>506.67409600997797</v>
      </c>
      <c r="CF197" s="52">
        <v>7.1450552101308502E-3</v>
      </c>
      <c r="CT197" s="84"/>
      <c r="CU197" s="84"/>
      <c r="CW197" s="84"/>
      <c r="CX197" s="84"/>
    </row>
    <row r="198" spans="1:102">
      <c r="A198" s="83"/>
      <c r="B198" s="83"/>
      <c r="D198" s="83"/>
      <c r="E198" s="83"/>
      <c r="AW198" s="80">
        <v>3.4843901914696101E-3</v>
      </c>
      <c r="AX198" s="52">
        <v>81.486807980048496</v>
      </c>
      <c r="AY198" s="81">
        <v>2.5605272867542201E-3</v>
      </c>
      <c r="AZ198" s="80">
        <v>4.0774360505105899E-3</v>
      </c>
      <c r="BA198" s="52">
        <v>106.951435473814</v>
      </c>
      <c r="BB198" s="82">
        <v>3.17652738258735E-3</v>
      </c>
      <c r="BC198" s="80">
        <v>7.0916257445651299E-3</v>
      </c>
      <c r="BD198" s="52">
        <v>181.890196384039</v>
      </c>
      <c r="BE198" s="82">
        <v>2.4668863941779699E-3</v>
      </c>
      <c r="BF198" s="80">
        <v>5.2104482239296703E-3</v>
      </c>
      <c r="BG198" s="52">
        <v>133.87118453865401</v>
      </c>
      <c r="BH198" s="82">
        <v>2.1786814456575001E-3</v>
      </c>
      <c r="BI198" s="52">
        <v>7.5579656346300497E-3</v>
      </c>
      <c r="BJ198" s="52">
        <v>167.338980673316</v>
      </c>
      <c r="BK198" s="52">
        <v>2.2640311640376E-3</v>
      </c>
      <c r="BL198" s="52">
        <v>1.1835386743278499E-2</v>
      </c>
      <c r="BM198" s="52">
        <v>232.819451371567</v>
      </c>
      <c r="BN198" s="52">
        <v>2.0313843603482302E-3</v>
      </c>
      <c r="BO198" s="52">
        <v>8.1865133900298308E-3</v>
      </c>
      <c r="BP198" s="52">
        <v>232.819451371567</v>
      </c>
      <c r="BQ198" s="52">
        <v>5.6410945034623596E-3</v>
      </c>
      <c r="BR198" s="52">
        <v>1.0141546685986101E-2</v>
      </c>
      <c r="BS198" s="52">
        <v>283.74870635909502</v>
      </c>
      <c r="BT198" s="52">
        <v>5.9861197517799497E-3</v>
      </c>
      <c r="BU198" s="52">
        <v>1.32074877365333E-2</v>
      </c>
      <c r="BV198" s="52">
        <v>363.78039276807698</v>
      </c>
      <c r="BW198" s="52">
        <v>6.5262565517973103E-3</v>
      </c>
      <c r="BX198" s="52">
        <v>7.7654236646655002E-3</v>
      </c>
      <c r="BY198" s="52">
        <v>327.40235349127602</v>
      </c>
      <c r="BZ198" s="52">
        <v>5.7474298776002096E-3</v>
      </c>
      <c r="CA198" s="52">
        <v>9.6115175554034905E-3</v>
      </c>
      <c r="CB198" s="52">
        <v>392.88282418953202</v>
      </c>
      <c r="CC198" s="52">
        <v>6.3178163356863298E-3</v>
      </c>
      <c r="CD198" s="52">
        <v>1.29003231044948E-2</v>
      </c>
      <c r="CE198" s="52">
        <v>509.29254987531499</v>
      </c>
      <c r="CF198" s="52">
        <v>7.1530714206085502E-3</v>
      </c>
      <c r="CT198" s="84"/>
      <c r="CU198" s="84"/>
      <c r="CW198" s="84"/>
      <c r="CX198" s="84"/>
    </row>
    <row r="199" spans="1:102">
      <c r="A199" s="83"/>
      <c r="B199" s="83"/>
      <c r="D199" s="83"/>
      <c r="E199" s="83"/>
      <c r="AW199" s="80">
        <v>3.49786393017272E-3</v>
      </c>
      <c r="AX199" s="52">
        <v>81.905760598502297</v>
      </c>
      <c r="AY199" s="81">
        <v>2.5711978872190399E-3</v>
      </c>
      <c r="AZ199" s="80">
        <v>4.0918233230569003E-3</v>
      </c>
      <c r="BA199" s="52">
        <v>107.501310785535</v>
      </c>
      <c r="BB199" s="82">
        <v>3.1891428852563598E-3</v>
      </c>
      <c r="BC199" s="80">
        <v>7.2142016129146998E-3</v>
      </c>
      <c r="BD199" s="52">
        <v>182.825358478802</v>
      </c>
      <c r="BE199" s="82">
        <v>2.38620531197323E-3</v>
      </c>
      <c r="BF199" s="80">
        <v>5.2723741732160099E-3</v>
      </c>
      <c r="BG199" s="52">
        <v>134.55946384040001</v>
      </c>
      <c r="BH199" s="82">
        <v>2.1811325705684498E-3</v>
      </c>
      <c r="BI199" s="52">
        <v>7.6328200091360099E-3</v>
      </c>
      <c r="BJ199" s="52">
        <v>168.19932980049799</v>
      </c>
      <c r="BK199" s="52">
        <v>2.25752764629476E-3</v>
      </c>
      <c r="BL199" s="52">
        <v>1.19321442751565E-2</v>
      </c>
      <c r="BM199" s="52">
        <v>234.01645885286399</v>
      </c>
      <c r="BN199" s="52">
        <v>2.0110792668653799E-3</v>
      </c>
      <c r="BO199" s="52">
        <v>8.2435847521509197E-3</v>
      </c>
      <c r="BP199" s="52">
        <v>234.01645885286399</v>
      </c>
      <c r="BQ199" s="52">
        <v>5.6527125751944301E-3</v>
      </c>
      <c r="BR199" s="52">
        <v>1.0209671544238101E-2</v>
      </c>
      <c r="BS199" s="52">
        <v>285.20755922692598</v>
      </c>
      <c r="BT199" s="52">
        <v>5.9917106947801699E-3</v>
      </c>
      <c r="BU199" s="52">
        <v>1.32919059523827E-2</v>
      </c>
      <c r="BV199" s="52">
        <v>365.650716957604</v>
      </c>
      <c r="BW199" s="52">
        <v>6.5259948862302197E-3</v>
      </c>
      <c r="BX199" s="52">
        <v>7.8201844718489393E-3</v>
      </c>
      <c r="BY199" s="52">
        <v>329.08564526185</v>
      </c>
      <c r="BZ199" s="52">
        <v>5.7632051046004502E-3</v>
      </c>
      <c r="CA199" s="52">
        <v>9.6773481460107596E-3</v>
      </c>
      <c r="CB199" s="52">
        <v>394.90277431421998</v>
      </c>
      <c r="CC199" s="52">
        <v>6.3303293365748201E-3</v>
      </c>
      <c r="CD199" s="52">
        <v>1.2984911587645E-2</v>
      </c>
      <c r="CE199" s="52">
        <v>511.91100374065201</v>
      </c>
      <c r="CF199" s="52">
        <v>7.1608152998267702E-3</v>
      </c>
      <c r="CT199" s="84"/>
      <c r="CU199" s="84"/>
      <c r="CW199" s="84"/>
      <c r="CX199" s="84"/>
    </row>
    <row r="200" spans="1:102">
      <c r="A200" s="83"/>
      <c r="B200" s="83"/>
      <c r="D200" s="83"/>
      <c r="E200" s="83"/>
      <c r="AW200" s="80">
        <v>3.5113078167346001E-3</v>
      </c>
      <c r="AX200" s="52">
        <v>82.324713216956198</v>
      </c>
      <c r="AY200" s="81">
        <v>2.5818492260549198E-3</v>
      </c>
      <c r="AZ200" s="80">
        <v>4.1061739699257199E-3</v>
      </c>
      <c r="BA200" s="52">
        <v>108.05118609725599</v>
      </c>
      <c r="BB200" s="82">
        <v>3.20173147451721E-3</v>
      </c>
      <c r="BC200" s="80">
        <v>7.3371342896464504E-3</v>
      </c>
      <c r="BD200" s="52">
        <v>183.760520573565</v>
      </c>
      <c r="BE200" s="82">
        <v>2.3051015049991202E-3</v>
      </c>
      <c r="BF200" s="80">
        <v>5.3344490059864403E-3</v>
      </c>
      <c r="BG200" s="52">
        <v>135.247743142145</v>
      </c>
      <c r="BH200" s="82">
        <v>2.1832812094668302E-3</v>
      </c>
      <c r="BI200" s="52">
        <v>7.7078407248127104E-3</v>
      </c>
      <c r="BJ200" s="52">
        <v>169.05967892768001</v>
      </c>
      <c r="BK200" s="52">
        <v>2.2506793217303002E-3</v>
      </c>
      <c r="BL200" s="52">
        <v>1.2029107951328E-2</v>
      </c>
      <c r="BM200" s="52">
        <v>235.21346633415999</v>
      </c>
      <c r="BN200" s="52">
        <v>1.9904194837603501E-3</v>
      </c>
      <c r="BO200" s="52">
        <v>8.3007981975434294E-3</v>
      </c>
      <c r="BP200" s="52">
        <v>235.21346633415999</v>
      </c>
      <c r="BQ200" s="52">
        <v>5.6640983745460801E-3</v>
      </c>
      <c r="BR200" s="52">
        <v>1.0277946021506E-2</v>
      </c>
      <c r="BS200" s="52">
        <v>286.66641209475603</v>
      </c>
      <c r="BT200" s="52">
        <v>5.9970225012348898E-3</v>
      </c>
      <c r="BU200" s="52">
        <v>1.3376487055650201E-2</v>
      </c>
      <c r="BV200" s="52">
        <v>367.52104114713001</v>
      </c>
      <c r="BW200" s="52">
        <v>6.5254380170969503E-3</v>
      </c>
      <c r="BX200" s="52">
        <v>7.8750837071296393E-3</v>
      </c>
      <c r="BY200" s="52">
        <v>330.76893703242399</v>
      </c>
      <c r="BZ200" s="52">
        <v>5.7787833247237401E-3</v>
      </c>
      <c r="CA200" s="52">
        <v>9.7433263531706005E-3</v>
      </c>
      <c r="CB200" s="52">
        <v>396.92272443890801</v>
      </c>
      <c r="CC200" s="52">
        <v>6.3426036381349603E-3</v>
      </c>
      <c r="CD200" s="52">
        <v>1.30696720661472E-2</v>
      </c>
      <c r="CE200" s="52">
        <v>514.52945760598902</v>
      </c>
      <c r="CF200" s="52">
        <v>7.1682876513786097E-3</v>
      </c>
      <c r="CT200" s="84"/>
      <c r="CU200" s="84"/>
      <c r="CW200" s="84"/>
      <c r="CX200" s="84"/>
    </row>
    <row r="201" spans="1:102">
      <c r="A201" s="83"/>
      <c r="B201" s="83"/>
      <c r="D201" s="83"/>
      <c r="E201" s="83"/>
      <c r="AW201" s="80">
        <v>3.52472201766116E-3</v>
      </c>
      <c r="AX201" s="52">
        <v>82.743665835409999</v>
      </c>
      <c r="AY201" s="81">
        <v>2.59248137267211E-3</v>
      </c>
      <c r="AZ201" s="80">
        <v>4.1204882290625296E-3</v>
      </c>
      <c r="BA201" s="52">
        <v>108.60106140897599</v>
      </c>
      <c r="BB201" s="82">
        <v>3.2142932649519402E-3</v>
      </c>
      <c r="BC201" s="80">
        <v>7.4604282018823397E-3</v>
      </c>
      <c r="BD201" s="52">
        <v>184.695682668328</v>
      </c>
      <c r="BE201" s="82">
        <v>2.2235766311708301E-3</v>
      </c>
      <c r="BF201" s="80">
        <v>5.3966735659840698E-3</v>
      </c>
      <c r="BG201" s="52">
        <v>135.93602244389101</v>
      </c>
      <c r="BH201" s="82">
        <v>2.18512720095923E-3</v>
      </c>
      <c r="BI201" s="52">
        <v>7.78302920269963E-3</v>
      </c>
      <c r="BJ201" s="52">
        <v>169.920028054862</v>
      </c>
      <c r="BK201" s="52">
        <v>2.24348657872896E-3</v>
      </c>
      <c r="BL201" s="52">
        <v>1.21262799785599E-2</v>
      </c>
      <c r="BM201" s="52">
        <v>236.41047381545701</v>
      </c>
      <c r="BN201" s="52">
        <v>1.9694061701565199E-3</v>
      </c>
      <c r="BO201" s="52">
        <v>8.3581542091103293E-3</v>
      </c>
      <c r="BP201" s="52">
        <v>236.41047381545701</v>
      </c>
      <c r="BQ201" s="52">
        <v>5.67525167016105E-3</v>
      </c>
      <c r="BR201" s="52">
        <v>1.03463709677545E-2</v>
      </c>
      <c r="BS201" s="52">
        <v>288.12526496258602</v>
      </c>
      <c r="BT201" s="52">
        <v>6.0020554275560297E-3</v>
      </c>
      <c r="BU201" s="52">
        <v>1.3461232390599501E-2</v>
      </c>
      <c r="BV201" s="52">
        <v>369.39136533665601</v>
      </c>
      <c r="BW201" s="52">
        <v>6.5245868544199902E-3</v>
      </c>
      <c r="BX201" s="52">
        <v>7.9301217064678999E-3</v>
      </c>
      <c r="BY201" s="52">
        <v>332.45222880299701</v>
      </c>
      <c r="BZ201" s="52">
        <v>5.7941642832813898E-3</v>
      </c>
      <c r="CA201" s="52">
        <v>9.8094527971276692E-3</v>
      </c>
      <c r="CB201" s="52">
        <v>398.94267456359597</v>
      </c>
      <c r="CC201" s="52">
        <v>6.3546394120775401E-3</v>
      </c>
      <c r="CD201" s="52">
        <v>1.3154605783959401E-2</v>
      </c>
      <c r="CE201" s="52">
        <v>517.14791147132496</v>
      </c>
      <c r="CF201" s="52">
        <v>7.1754892677936997E-3</v>
      </c>
      <c r="CT201" s="84"/>
      <c r="CU201" s="84"/>
      <c r="CW201" s="84"/>
      <c r="CX201" s="84"/>
    </row>
    <row r="202" spans="1:102">
      <c r="A202" s="83"/>
      <c r="B202" s="83"/>
      <c r="D202" s="83"/>
      <c r="E202" s="83"/>
      <c r="AW202" s="80">
        <v>3.5381066979519398E-3</v>
      </c>
      <c r="AX202" s="52">
        <v>83.1626184538639</v>
      </c>
      <c r="AY202" s="81">
        <v>2.6030943961059599E-3</v>
      </c>
      <c r="AZ202" s="80">
        <v>4.1347663356281102E-3</v>
      </c>
      <c r="BA202" s="52">
        <v>109.150936720697</v>
      </c>
      <c r="BB202" s="82">
        <v>3.2268283704120801E-3</v>
      </c>
      <c r="BC202" s="80">
        <v>7.5840878151935001E-3</v>
      </c>
      <c r="BD202" s="52">
        <v>185.63084476309101</v>
      </c>
      <c r="BE202" s="82">
        <v>2.1416323158379999E-3</v>
      </c>
      <c r="BF202" s="80">
        <v>5.4590487159545597E-3</v>
      </c>
      <c r="BG202" s="52">
        <v>136.62430174563701</v>
      </c>
      <c r="BH202" s="82">
        <v>2.1866703777593901E-3</v>
      </c>
      <c r="BI202" s="52">
        <v>7.8583868854380599E-3</v>
      </c>
      <c r="BJ202" s="52">
        <v>170.78037718204399</v>
      </c>
      <c r="BK202" s="52">
        <v>2.23594979153979E-3</v>
      </c>
      <c r="BL202" s="52">
        <v>1.2223662582850001E-2</v>
      </c>
      <c r="BM202" s="52">
        <v>237.607481296754</v>
      </c>
      <c r="BN202" s="52">
        <v>1.9480404638199599E-3</v>
      </c>
      <c r="BO202" s="52">
        <v>8.4156532847511397E-3</v>
      </c>
      <c r="BP202" s="52">
        <v>237.607481296754</v>
      </c>
      <c r="BQ202" s="52">
        <v>5.6861722305856103E-3</v>
      </c>
      <c r="BR202" s="52">
        <v>1.04149472512403E-2</v>
      </c>
      <c r="BS202" s="52">
        <v>289.58411783041697</v>
      </c>
      <c r="BT202" s="52">
        <v>6.00680972397222E-3</v>
      </c>
      <c r="BU202" s="52">
        <v>1.35461433178155E-2</v>
      </c>
      <c r="BV202" s="52">
        <v>371.26168952618201</v>
      </c>
      <c r="BW202" s="52">
        <v>6.5234422943269699E-3</v>
      </c>
      <c r="BX202" s="52">
        <v>7.9852988188298304E-3</v>
      </c>
      <c r="BY202" s="52">
        <v>334.135520573571</v>
      </c>
      <c r="BZ202" s="52">
        <v>5.8093477275821797E-3</v>
      </c>
      <c r="CA202" s="52">
        <v>9.8757281151287107E-3</v>
      </c>
      <c r="CB202" s="52">
        <v>400.96262468828502</v>
      </c>
      <c r="CC202" s="52">
        <v>6.3664368277898502E-3</v>
      </c>
      <c r="CD202" s="52">
        <v>1.3239714003154501E-2</v>
      </c>
      <c r="CE202" s="52">
        <v>519.76636533666203</v>
      </c>
      <c r="CF202" s="52">
        <v>7.1824209305411399E-3</v>
      </c>
      <c r="CT202" s="84"/>
      <c r="CU202" s="84"/>
      <c r="CW202" s="84"/>
      <c r="CX202" s="84"/>
    </row>
    <row r="203" spans="1:102">
      <c r="A203" s="83"/>
      <c r="B203" s="83"/>
      <c r="D203" s="83"/>
      <c r="E203" s="83"/>
      <c r="AW203" s="80">
        <v>3.5514620211146799E-3</v>
      </c>
      <c r="AX203" s="52">
        <v>83.581571072317701</v>
      </c>
      <c r="AY203" s="81">
        <v>2.6136883650206399E-3</v>
      </c>
      <c r="AZ203" s="80">
        <v>4.1490085220432802E-3</v>
      </c>
      <c r="BA203" s="52">
        <v>109.700812032418</v>
      </c>
      <c r="BB203" s="82">
        <v>3.2393369040252299E-3</v>
      </c>
      <c r="BC203" s="80">
        <v>7.7081176344011397E-3</v>
      </c>
      <c r="BD203" s="52">
        <v>186.56600685785401</v>
      </c>
      <c r="BE203" s="82">
        <v>2.0592701521593699E-3</v>
      </c>
      <c r="BF203" s="80">
        <v>5.5215753377250796E-3</v>
      </c>
      <c r="BG203" s="52">
        <v>137.312581047382</v>
      </c>
      <c r="BH203" s="82">
        <v>2.1879105664867901E-3</v>
      </c>
      <c r="BI203" s="52">
        <v>7.9339152373737194E-3</v>
      </c>
      <c r="BJ203" s="52">
        <v>171.64072630922601</v>
      </c>
      <c r="BK203" s="52">
        <v>2.22806932021141E-3</v>
      </c>
      <c r="BL203" s="52">
        <v>1.2321258009651699E-2</v>
      </c>
      <c r="BM203" s="52">
        <v>238.804488778051</v>
      </c>
      <c r="BN203" s="52">
        <v>1.9263234813686699E-3</v>
      </c>
      <c r="BO203" s="52">
        <v>8.4732959374067204E-3</v>
      </c>
      <c r="BP203" s="52">
        <v>238.804488778051</v>
      </c>
      <c r="BQ203" s="52">
        <v>5.6968598240828699E-3</v>
      </c>
      <c r="BR203" s="52">
        <v>1.0483675758517301E-2</v>
      </c>
      <c r="BS203" s="52">
        <v>291.04297069824702</v>
      </c>
      <c r="BT203" s="52">
        <v>6.0112856343866802E-3</v>
      </c>
      <c r="BU203" s="52">
        <v>1.3631221214217001E-2</v>
      </c>
      <c r="BV203" s="52">
        <v>373.13201371570801</v>
      </c>
      <c r="BW203" s="52">
        <v>6.52200521911639E-3</v>
      </c>
      <c r="BX203" s="52">
        <v>8.0406154062224594E-3</v>
      </c>
      <c r="BY203" s="52">
        <v>335.81881234414402</v>
      </c>
      <c r="BZ203" s="52">
        <v>5.8243334067638996E-3</v>
      </c>
      <c r="CA203" s="52">
        <v>9.9421529614073193E-3</v>
      </c>
      <c r="CB203" s="52">
        <v>402.98257481297298</v>
      </c>
      <c r="CC203" s="52">
        <v>6.3779960521715903E-3</v>
      </c>
      <c r="CD203" s="52">
        <v>1.33249980039049E-2</v>
      </c>
      <c r="CE203" s="52">
        <v>522.38481920199797</v>
      </c>
      <c r="CF203" s="52">
        <v>7.1890834100336396E-3</v>
      </c>
      <c r="CT203" s="84"/>
      <c r="CU203" s="84"/>
      <c r="CW203" s="84"/>
      <c r="CX203" s="84"/>
    </row>
    <row r="204" spans="1:102">
      <c r="A204" s="83"/>
      <c r="B204" s="83"/>
      <c r="D204" s="83"/>
      <c r="E204" s="83"/>
      <c r="AW204" s="80">
        <v>3.5647881491791202E-3</v>
      </c>
      <c r="AX204" s="52">
        <v>84.000523690771601</v>
      </c>
      <c r="AY204" s="81">
        <v>2.6242633477103999E-3</v>
      </c>
      <c r="AZ204" s="80">
        <v>4.1632150180328101E-3</v>
      </c>
      <c r="BA204" s="52">
        <v>110.250687344138</v>
      </c>
      <c r="BB204" s="82">
        <v>3.25181897820146E-3</v>
      </c>
      <c r="BC204" s="80">
        <v>7.8325222043900498E-3</v>
      </c>
      <c r="BD204" s="52">
        <v>187.50116895261701</v>
      </c>
      <c r="BE204" s="82">
        <v>1.9764917014676898E-3</v>
      </c>
      <c r="BF204" s="80">
        <v>5.5842543322871798E-3</v>
      </c>
      <c r="BG204" s="52">
        <v>138.000860349128</v>
      </c>
      <c r="BH204" s="82">
        <v>2.1888475874657599E-3</v>
      </c>
      <c r="BI204" s="52">
        <v>8.0096157446671208E-3</v>
      </c>
      <c r="BJ204" s="52">
        <v>172.501075436408</v>
      </c>
      <c r="BK204" s="52">
        <v>2.21984551052777E-3</v>
      </c>
      <c r="BL204" s="52">
        <v>1.24190685241057E-2</v>
      </c>
      <c r="BM204" s="52">
        <v>240.00149625934699</v>
      </c>
      <c r="BN204" s="52">
        <v>1.9042563184771401E-3</v>
      </c>
      <c r="BO204" s="52">
        <v>8.5310826951056108E-3</v>
      </c>
      <c r="BP204" s="52">
        <v>240.00149625934699</v>
      </c>
      <c r="BQ204" s="52">
        <v>5.7073142184470797E-3</v>
      </c>
      <c r="BR204" s="52">
        <v>1.05525573944484E-2</v>
      </c>
      <c r="BS204" s="52">
        <v>292.50182356607797</v>
      </c>
      <c r="BT204" s="52">
        <v>6.01548339624063E-3</v>
      </c>
      <c r="BU204" s="52">
        <v>1.3716467473076E-2</v>
      </c>
      <c r="BV204" s="52">
        <v>375.00233790523498</v>
      </c>
      <c r="BW204" s="52">
        <v>6.5202764973230597E-3</v>
      </c>
      <c r="BX204" s="52">
        <v>8.0960718437296294E-3</v>
      </c>
      <c r="BY204" s="52">
        <v>337.50210411471801</v>
      </c>
      <c r="BZ204" s="52">
        <v>5.8391210716252397E-3</v>
      </c>
      <c r="CA204" s="52">
        <v>1.0008728007172099E-2</v>
      </c>
      <c r="CB204" s="52">
        <v>405.00252493766101</v>
      </c>
      <c r="CC204" s="52">
        <v>6.3893172494727197E-3</v>
      </c>
      <c r="CD204" s="52">
        <v>1.3410459084474699E-2</v>
      </c>
      <c r="CE204" s="52">
        <v>525.00327306733504</v>
      </c>
      <c r="CF204" s="52">
        <v>7.1954774656340301E-3</v>
      </c>
      <c r="CT204" s="84"/>
      <c r="CU204" s="84"/>
      <c r="CW204" s="84"/>
      <c r="CX204" s="84"/>
    </row>
    <row r="205" spans="1:102">
      <c r="A205" s="83"/>
      <c r="B205" s="83"/>
      <c r="D205" s="83"/>
      <c r="E205" s="83"/>
      <c r="AW205" s="80">
        <v>3.57808524271156E-3</v>
      </c>
      <c r="AX205" s="52">
        <v>84.419476309225502</v>
      </c>
      <c r="AY205" s="81">
        <v>2.6348194121034499E-3</v>
      </c>
      <c r="AZ205" s="80">
        <v>4.1773860506682603E-3</v>
      </c>
      <c r="BA205" s="52">
        <v>110.800562655859</v>
      </c>
      <c r="BB205" s="82">
        <v>3.2642747046385001E-3</v>
      </c>
      <c r="BC205" s="80">
        <v>7.9573061109349894E-3</v>
      </c>
      <c r="BD205" s="52">
        <v>188.43633104738001</v>
      </c>
      <c r="BE205" s="82">
        <v>1.8932984936240701E-3</v>
      </c>
      <c r="BF205" s="80">
        <v>5.6470866198849601E-3</v>
      </c>
      <c r="BG205" s="52">
        <v>138.68913965087401</v>
      </c>
      <c r="BH205" s="82">
        <v>2.1894812545283598E-3</v>
      </c>
      <c r="BI205" s="52">
        <v>8.0854899154118795E-3</v>
      </c>
      <c r="BJ205" s="52">
        <v>173.36142456358999</v>
      </c>
      <c r="BK205" s="52">
        <v>2.21127869394538E-3</v>
      </c>
      <c r="BL205" s="52">
        <v>1.25170964112781E-2</v>
      </c>
      <c r="BM205" s="52">
        <v>241.19850374064399</v>
      </c>
      <c r="BN205" s="52">
        <v>1.88184005007646E-3</v>
      </c>
      <c r="BO205" s="52">
        <v>8.5890141010129609E-3</v>
      </c>
      <c r="BP205" s="52">
        <v>241.19850374064399</v>
      </c>
      <c r="BQ205" s="52">
        <v>5.7175351808209998E-3</v>
      </c>
      <c r="BR205" s="52">
        <v>1.06215930822206E-2</v>
      </c>
      <c r="BS205" s="52">
        <v>293.96067643390802</v>
      </c>
      <c r="BT205" s="52">
        <v>6.0194032403783999E-3</v>
      </c>
      <c r="BU205" s="52">
        <v>1.3801883504044101E-2</v>
      </c>
      <c r="BV205" s="52">
        <v>376.87266209476098</v>
      </c>
      <c r="BW205" s="52">
        <v>6.5182569837848002E-3</v>
      </c>
      <c r="BX205" s="52">
        <v>8.1516685195497096E-3</v>
      </c>
      <c r="BY205" s="52">
        <v>339.18539588529097</v>
      </c>
      <c r="BZ205" s="52">
        <v>5.8537104744606902E-3</v>
      </c>
      <c r="CA205" s="52">
        <v>1.0075453940598901E-2</v>
      </c>
      <c r="CB205" s="52">
        <v>407.02247506235</v>
      </c>
      <c r="CC205" s="52">
        <v>6.4004005811371997E-3</v>
      </c>
      <c r="CD205" s="52">
        <v>1.34960985612188E-2</v>
      </c>
      <c r="CE205" s="52">
        <v>527.621726932672</v>
      </c>
      <c r="CF205" s="52">
        <v>7.20160384566373E-3</v>
      </c>
      <c r="CT205" s="84"/>
      <c r="CU205" s="84"/>
      <c r="CW205" s="84"/>
      <c r="CX205" s="84"/>
    </row>
    <row r="206" spans="1:102">
      <c r="A206" s="83"/>
      <c r="B206" s="83"/>
      <c r="D206" s="83"/>
      <c r="E206" s="83"/>
      <c r="AW206" s="80">
        <v>3.5913534608288502E-3</v>
      </c>
      <c r="AX206" s="52">
        <v>84.838428927679303</v>
      </c>
      <c r="AY206" s="81">
        <v>2.6453566257638502E-3</v>
      </c>
      <c r="AZ206" s="80">
        <v>4.19152184441065E-3</v>
      </c>
      <c r="BA206" s="52">
        <v>111.35043796758001</v>
      </c>
      <c r="BB206" s="82">
        <v>3.2767041943291002E-3</v>
      </c>
      <c r="BC206" s="80">
        <v>8.0824739815406697E-3</v>
      </c>
      <c r="BD206" s="52">
        <v>189.37149314214301</v>
      </c>
      <c r="BE206" s="82">
        <v>1.8096920273629701E-3</v>
      </c>
      <c r="BF206" s="80">
        <v>5.7100731401082197E-3</v>
      </c>
      <c r="BG206" s="52">
        <v>139.377418952619</v>
      </c>
      <c r="BH206" s="82">
        <v>2.18981137481966E-3</v>
      </c>
      <c r="BI206" s="52">
        <v>8.1615392797606302E-3</v>
      </c>
      <c r="BJ206" s="52">
        <v>174.22177369077201</v>
      </c>
      <c r="BK206" s="52">
        <v>2.20236918753027E-3</v>
      </c>
      <c r="BL206" s="52">
        <v>1.2615343976406001E-2</v>
      </c>
      <c r="BM206" s="52">
        <v>242.39551122194101</v>
      </c>
      <c r="BN206" s="52">
        <v>1.85907573055068E-3</v>
      </c>
      <c r="BO206" s="52">
        <v>8.6470907134823805E-3</v>
      </c>
      <c r="BP206" s="52">
        <v>242.39551122194101</v>
      </c>
      <c r="BQ206" s="52">
        <v>5.7275224775170204E-3</v>
      </c>
      <c r="BR206" s="52">
        <v>1.06907837633669E-2</v>
      </c>
      <c r="BS206" s="52">
        <v>295.41952930173801</v>
      </c>
      <c r="BT206" s="52">
        <v>6.0230453909169302E-3</v>
      </c>
      <c r="BU206" s="52">
        <v>1.38874707331856E-2</v>
      </c>
      <c r="BV206" s="52">
        <v>378.74298628428699</v>
      </c>
      <c r="BW206" s="52">
        <v>6.51594751970866E-3</v>
      </c>
      <c r="BX206" s="52">
        <v>8.2074058350349102E-3</v>
      </c>
      <c r="BY206" s="52">
        <v>340.86868765586502</v>
      </c>
      <c r="BZ206" s="52">
        <v>5.8681013688979501E-3</v>
      </c>
      <c r="CA206" s="52">
        <v>1.01423314668273E-2</v>
      </c>
      <c r="CB206" s="52">
        <v>409.04242518703802</v>
      </c>
      <c r="CC206" s="52">
        <v>6.4112462056488597E-3</v>
      </c>
      <c r="CD206" s="52">
        <v>1.3581917768589601E-2</v>
      </c>
      <c r="CE206" s="52">
        <v>530.24018079800896</v>
      </c>
      <c r="CF206" s="52">
        <v>7.20746328741384E-3</v>
      </c>
      <c r="CT206" s="84"/>
      <c r="CU206" s="84"/>
      <c r="CW206" s="84"/>
      <c r="CX206" s="84"/>
    </row>
    <row r="207" spans="1:102">
      <c r="A207" s="83"/>
      <c r="B207" s="83"/>
      <c r="D207" s="83"/>
      <c r="E207" s="83"/>
      <c r="AW207" s="80">
        <v>3.6045929612128001E-3</v>
      </c>
      <c r="AX207" s="52">
        <v>85.257381546133203</v>
      </c>
      <c r="AY207" s="81">
        <v>2.6558750558948901E-3</v>
      </c>
      <c r="AZ207" s="80">
        <v>4.2056226211515599E-3</v>
      </c>
      <c r="BA207" s="52">
        <v>111.90031327929999</v>
      </c>
      <c r="BB207" s="82">
        <v>3.28910755756539E-3</v>
      </c>
      <c r="BC207" s="80">
        <v>8.2080304862954395E-3</v>
      </c>
      <c r="BD207" s="52">
        <v>190.30665523690701</v>
      </c>
      <c r="BE207" s="82">
        <v>1.725673770628E-3</v>
      </c>
      <c r="BF207" s="80">
        <v>5.7732148519896798E-3</v>
      </c>
      <c r="BG207" s="52">
        <v>140.065698254365</v>
      </c>
      <c r="BH207" s="82">
        <v>2.1898377486028698E-3</v>
      </c>
      <c r="BI207" s="52">
        <v>8.2377653900594806E-3</v>
      </c>
      <c r="BJ207" s="52">
        <v>175.082122817954</v>
      </c>
      <c r="BK207" s="52">
        <v>2.1931172938978601E-3</v>
      </c>
      <c r="BL207" s="52">
        <v>1.2713813545149499E-2</v>
      </c>
      <c r="BM207" s="52">
        <v>243.592518703238</v>
      </c>
      <c r="BN207" s="52">
        <v>1.83596439392691E-3</v>
      </c>
      <c r="BO207" s="52">
        <v>8.7053131061093202E-3</v>
      </c>
      <c r="BP207" s="52">
        <v>243.592518703238</v>
      </c>
      <c r="BQ207" s="52">
        <v>5.7372758738375796E-3</v>
      </c>
      <c r="BR207" s="52">
        <v>1.0760130397792099E-2</v>
      </c>
      <c r="BS207" s="52">
        <v>296.87838216956902</v>
      </c>
      <c r="BT207" s="52">
        <v>6.0264100651182999E-3</v>
      </c>
      <c r="BU207" s="52">
        <v>1.3973230603017301E-2</v>
      </c>
      <c r="BV207" s="52">
        <v>380.61331047381299</v>
      </c>
      <c r="BW207" s="52">
        <v>6.5133489327379697E-3</v>
      </c>
      <c r="BX207" s="52">
        <v>8.2632842047318002E-3</v>
      </c>
      <c r="BY207" s="52">
        <v>342.551979426439</v>
      </c>
      <c r="BZ207" s="52">
        <v>5.8822935097359403E-3</v>
      </c>
      <c r="CA207" s="52">
        <v>1.02093613079601E-2</v>
      </c>
      <c r="CB207" s="52">
        <v>411.06237531172599</v>
      </c>
      <c r="CC207" s="52">
        <v>6.4218542783814198E-3</v>
      </c>
      <c r="CD207" s="52">
        <v>1.366791805915E-2</v>
      </c>
      <c r="CE207" s="52">
        <v>532.85863466334501</v>
      </c>
      <c r="CF207" s="52">
        <v>7.21305651715621E-3</v>
      </c>
      <c r="CT207" s="84"/>
      <c r="CU207" s="84"/>
      <c r="CW207" s="84"/>
      <c r="CX207" s="84"/>
    </row>
    <row r="208" spans="1:102">
      <c r="A208" s="83"/>
      <c r="B208" s="83"/>
      <c r="D208" s="83"/>
      <c r="E208" s="83"/>
      <c r="AW208" s="80">
        <v>3.6178039001237899E-3</v>
      </c>
      <c r="AX208" s="52">
        <v>85.676334164587004</v>
      </c>
      <c r="AY208" s="81">
        <v>2.6663747693401198E-3</v>
      </c>
      <c r="AZ208" s="80">
        <v>4.2196886002542396E-3</v>
      </c>
      <c r="BA208" s="52">
        <v>112.450188591021</v>
      </c>
      <c r="BB208" s="82">
        <v>3.3014849039459402E-3</v>
      </c>
      <c r="BC208" s="80">
        <v>8.3339803387389808E-3</v>
      </c>
      <c r="BD208" s="52">
        <v>191.24181733167001</v>
      </c>
      <c r="BE208" s="82">
        <v>1.6412451608971801E-3</v>
      </c>
      <c r="BF208" s="80">
        <v>5.8365127341087003E-3</v>
      </c>
      <c r="BG208" s="52">
        <v>140.75397755611101</v>
      </c>
      <c r="BH208" s="82">
        <v>2.1895601690708399E-3</v>
      </c>
      <c r="BI208" s="52">
        <v>8.3141698209899893E-3</v>
      </c>
      <c r="BJ208" s="52">
        <v>175.94247194513599</v>
      </c>
      <c r="BK208" s="52">
        <v>2.1835233011518302E-3</v>
      </c>
      <c r="BL208" s="52">
        <v>1.28125074638512E-2</v>
      </c>
      <c r="BM208" s="52">
        <v>244.789526184534</v>
      </c>
      <c r="BN208" s="52">
        <v>1.81250705406258E-3</v>
      </c>
      <c r="BO208" s="52">
        <v>8.7636818677877606E-3</v>
      </c>
      <c r="BP208" s="52">
        <v>244.789526184534</v>
      </c>
      <c r="BQ208" s="52">
        <v>5.7467951339002302E-3</v>
      </c>
      <c r="BR208" s="52">
        <v>1.08296339638048E-2</v>
      </c>
      <c r="BS208" s="52">
        <v>298.33723503739901</v>
      </c>
      <c r="BT208" s="52">
        <v>6.0294974732639601E-3</v>
      </c>
      <c r="BU208" s="52">
        <v>1.4059164572553901E-2</v>
      </c>
      <c r="BV208" s="52">
        <v>382.48363466333899</v>
      </c>
      <c r="BW208" s="52">
        <v>6.5104620370184099E-3</v>
      </c>
      <c r="BX208" s="52">
        <v>8.3193040564235095E-3</v>
      </c>
      <c r="BY208" s="52">
        <v>344.23527119701203</v>
      </c>
      <c r="BZ208" s="52">
        <v>5.8962866527850896E-3</v>
      </c>
      <c r="CA208" s="52">
        <v>1.02765442030671E-2</v>
      </c>
      <c r="CB208" s="52">
        <v>413.08232543641498</v>
      </c>
      <c r="CC208" s="52">
        <v>6.4322249514512401E-3</v>
      </c>
      <c r="CD208" s="52">
        <v>1.3754100803593501E-2</v>
      </c>
      <c r="CE208" s="52">
        <v>535.47708852868197</v>
      </c>
      <c r="CF208" s="52">
        <v>7.2183842501571897E-3</v>
      </c>
      <c r="CT208" s="84"/>
      <c r="CU208" s="84"/>
      <c r="CW208" s="84"/>
      <c r="CX208" s="84"/>
    </row>
    <row r="209" spans="1:102">
      <c r="A209" s="83"/>
      <c r="B209" s="83"/>
      <c r="D209" s="83"/>
      <c r="E209" s="83"/>
      <c r="AW209" s="80">
        <v>3.6309864324156E-3</v>
      </c>
      <c r="AX209" s="52">
        <v>86.095286783040905</v>
      </c>
      <c r="AY209" s="81">
        <v>2.6768558325881101E-3</v>
      </c>
      <c r="AZ209" s="80">
        <v>4.23371999859346E-3</v>
      </c>
      <c r="BA209" s="52">
        <v>113.000063902742</v>
      </c>
      <c r="BB209" s="82">
        <v>3.3138363423807198E-3</v>
      </c>
      <c r="BC209" s="80">
        <v>8.4603282967447499E-3</v>
      </c>
      <c r="BD209" s="52">
        <v>192.17697942643301</v>
      </c>
      <c r="BE209" s="82">
        <v>1.55640760550021E-3</v>
      </c>
      <c r="BF209" s="80">
        <v>5.8999677846984103E-3</v>
      </c>
      <c r="BG209" s="52">
        <v>141.44225685785599</v>
      </c>
      <c r="BH209" s="82">
        <v>2.18897842215466E-3</v>
      </c>
      <c r="BI209" s="52">
        <v>8.3907541697193395E-3</v>
      </c>
      <c r="BJ209" s="52">
        <v>176.80282107231801</v>
      </c>
      <c r="BK209" s="52">
        <v>2.1735874828245202E-3</v>
      </c>
      <c r="BL209" s="52">
        <v>1.29114280998018E-2</v>
      </c>
      <c r="BM209" s="52">
        <v>245.98653366583099</v>
      </c>
      <c r="BN209" s="52">
        <v>1.7887047048283E-3</v>
      </c>
      <c r="BO209" s="52">
        <v>8.8221976027693192E-3</v>
      </c>
      <c r="BP209" s="52">
        <v>245.98653366583099</v>
      </c>
      <c r="BQ209" s="52">
        <v>5.7560800204642E-3</v>
      </c>
      <c r="BR209" s="52">
        <v>1.0899295458153799E-2</v>
      </c>
      <c r="BS209" s="52">
        <v>299.796087905229</v>
      </c>
      <c r="BT209" s="52">
        <v>6.03230781853379E-3</v>
      </c>
      <c r="BU209" s="52">
        <v>1.41452741173609E-2</v>
      </c>
      <c r="BV209" s="52">
        <v>384.35395885286499</v>
      </c>
      <c r="BW209" s="52">
        <v>6.5072876332649097E-3</v>
      </c>
      <c r="BX209" s="52">
        <v>8.3754658311741594E-3</v>
      </c>
      <c r="BY209" s="52">
        <v>345.91856296758601</v>
      </c>
      <c r="BZ209" s="52">
        <v>5.9100805547113401E-3</v>
      </c>
      <c r="CA209" s="52">
        <v>1.03438809081936E-2</v>
      </c>
      <c r="CB209" s="52">
        <v>415.102275561103</v>
      </c>
      <c r="CC209" s="52">
        <v>6.4423583735749397E-3</v>
      </c>
      <c r="CD209" s="52">
        <v>1.3840467390771801E-2</v>
      </c>
      <c r="CE209" s="52">
        <v>538.09554239401905</v>
      </c>
      <c r="CF209" s="52">
        <v>7.2234471906925902E-3</v>
      </c>
      <c r="CT209" s="84"/>
      <c r="CU209" s="84"/>
      <c r="CW209" s="84"/>
      <c r="CX209" s="84"/>
    </row>
    <row r="210" spans="1:102">
      <c r="A210" s="83"/>
      <c r="B210" s="83"/>
      <c r="D210" s="83"/>
      <c r="E210" s="83"/>
      <c r="AW210" s="80">
        <v>3.6441407115487901E-3</v>
      </c>
      <c r="AX210" s="52">
        <v>86.514239401494706</v>
      </c>
      <c r="AY210" s="81">
        <v>2.68731831177298E-3</v>
      </c>
      <c r="AZ210" s="80">
        <v>4.2477170305951096E-3</v>
      </c>
      <c r="BA210" s="52">
        <v>113.549939214462</v>
      </c>
      <c r="BB210" s="82">
        <v>3.3261619810977302E-3</v>
      </c>
      <c r="BC210" s="80">
        <v>8.5870791634173101E-3</v>
      </c>
      <c r="BD210" s="52">
        <v>193.11214152119601</v>
      </c>
      <c r="BE210" s="82">
        <v>1.47116248192593E-3</v>
      </c>
      <c r="BF210" s="80">
        <v>5.9635810217590398E-3</v>
      </c>
      <c r="BG210" s="52">
        <v>142.130536159602</v>
      </c>
      <c r="BH210" s="82">
        <v>2.1880922863370799E-3</v>
      </c>
      <c r="BI210" s="52">
        <v>8.4675200560582701E-3</v>
      </c>
      <c r="BJ210" s="52">
        <v>177.6631701995</v>
      </c>
      <c r="BK210" s="52">
        <v>2.1633100978167398E-3</v>
      </c>
      <c r="BL210" s="52">
        <v>1.3010577841513399E-2</v>
      </c>
      <c r="BM210" s="52">
        <v>247.18354114712801</v>
      </c>
      <c r="BN210" s="52">
        <v>1.76455832028609E-3</v>
      </c>
      <c r="BO210" s="52">
        <v>8.8808609307244601E-3</v>
      </c>
      <c r="BP210" s="52">
        <v>247.18354114712801</v>
      </c>
      <c r="BQ210" s="52">
        <v>5.7651302947572397E-3</v>
      </c>
      <c r="BR210" s="52">
        <v>1.0969115896070299E-2</v>
      </c>
      <c r="BS210" s="52">
        <v>301.25494077306001</v>
      </c>
      <c r="BT210" s="52">
        <v>6.0348412968853496E-3</v>
      </c>
      <c r="BU210" s="52">
        <v>1.42315607296137E-2</v>
      </c>
      <c r="BV210" s="52">
        <v>386.22428304239202</v>
      </c>
      <c r="BW210" s="52">
        <v>6.5038265088285998E-3</v>
      </c>
      <c r="BX210" s="52">
        <v>8.4317699833739608E-3</v>
      </c>
      <c r="BY210" s="52">
        <v>347.60185473815898</v>
      </c>
      <c r="BZ210" s="52">
        <v>5.9236749728786599E-3</v>
      </c>
      <c r="CA210" s="52">
        <v>1.0411372196371499E-2</v>
      </c>
      <c r="CB210" s="52">
        <v>417.12222568579102</v>
      </c>
      <c r="CC210" s="52">
        <v>6.4522546899280601E-3</v>
      </c>
      <c r="CD210" s="52">
        <v>1.39270192277283E-2</v>
      </c>
      <c r="CE210" s="52">
        <v>540.71399625935499</v>
      </c>
      <c r="CF210" s="52">
        <v>7.22824603206354E-3</v>
      </c>
      <c r="CT210" s="84"/>
      <c r="CU210" s="84"/>
      <c r="CW210" s="84"/>
      <c r="CX210" s="84"/>
    </row>
    <row r="211" spans="1:102">
      <c r="A211" s="83"/>
      <c r="B211" s="83"/>
      <c r="D211" s="83"/>
      <c r="E211" s="83"/>
      <c r="AW211" s="80">
        <v>3.6572668896051302E-3</v>
      </c>
      <c r="AX211" s="52">
        <v>86.933192019948606</v>
      </c>
      <c r="AY211" s="81">
        <v>2.6977622726781E-3</v>
      </c>
      <c r="AZ211" s="80">
        <v>4.2616799082745701E-3</v>
      </c>
      <c r="BA211" s="52">
        <v>114.099814526183</v>
      </c>
      <c r="BB211" s="82">
        <v>3.3384619276479498E-3</v>
      </c>
      <c r="BC211" s="80">
        <v>8.7142377880051192E-3</v>
      </c>
      <c r="BD211" s="52">
        <v>194.04730361595901</v>
      </c>
      <c r="BE211" s="82">
        <v>1.3855111381215501E-3</v>
      </c>
      <c r="BF211" s="80">
        <v>6.0273534831763297E-3</v>
      </c>
      <c r="BG211" s="52">
        <v>142.81881546134801</v>
      </c>
      <c r="BH211" s="82">
        <v>2.1869015324672298E-3</v>
      </c>
      <c r="BI211" s="52">
        <v>8.5444691226276605E-3</v>
      </c>
      <c r="BJ211" s="52">
        <v>178.52351932668199</v>
      </c>
      <c r="BK211" s="52">
        <v>2.1526913903399999E-3</v>
      </c>
      <c r="BL211" s="52">
        <v>1.3109959098999801E-2</v>
      </c>
      <c r="BM211" s="52">
        <v>248.380548628425</v>
      </c>
      <c r="BN211" s="52">
        <v>1.74006885486311E-3</v>
      </c>
      <c r="BO211" s="52">
        <v>8.9396724868072899E-3</v>
      </c>
      <c r="BP211" s="52">
        <v>248.380548628425</v>
      </c>
      <c r="BQ211" s="52">
        <v>5.7739457163072296E-3</v>
      </c>
      <c r="BR211" s="52">
        <v>1.10390963113151E-2</v>
      </c>
      <c r="BS211" s="52">
        <v>302.71379364089</v>
      </c>
      <c r="BT211" s="52">
        <v>6.0370980969389103E-3</v>
      </c>
      <c r="BU211" s="52">
        <v>1.4318025918161901E-2</v>
      </c>
      <c r="BV211" s="52">
        <v>388.09460723191802</v>
      </c>
      <c r="BW211" s="52">
        <v>6.5000794377623999E-3</v>
      </c>
      <c r="BX211" s="52">
        <v>8.4882169807868006E-3</v>
      </c>
      <c r="BY211" s="52">
        <v>349.28514650873302</v>
      </c>
      <c r="BZ211" s="52">
        <v>5.9370696651958304E-3</v>
      </c>
      <c r="CA211" s="52">
        <v>1.04790188576352E-2</v>
      </c>
      <c r="CB211" s="52">
        <v>419.14217581048001</v>
      </c>
      <c r="CC211" s="52">
        <v>6.4619140420082502E-3</v>
      </c>
      <c r="CD211" s="52">
        <v>1.40137577397389E-2</v>
      </c>
      <c r="CE211" s="52">
        <v>543.33245012469195</v>
      </c>
      <c r="CF211" s="52">
        <v>7.2327814566141698E-3</v>
      </c>
      <c r="CT211" s="84"/>
      <c r="CU211" s="84"/>
      <c r="CW211" s="84"/>
      <c r="CX211" s="84"/>
    </row>
    <row r="212" spans="1:102">
      <c r="A212" s="83"/>
      <c r="B212" s="83"/>
      <c r="D212" s="83"/>
      <c r="E212" s="83"/>
      <c r="AW212" s="80">
        <v>3.6703651173012899E-3</v>
      </c>
      <c r="AX212" s="52">
        <v>87.352144638402507</v>
      </c>
      <c r="AY212" s="81">
        <v>2.7081877807379499E-3</v>
      </c>
      <c r="AZ212" s="80">
        <v>4.27560884127482E-3</v>
      </c>
      <c r="BA212" s="52">
        <v>114.64968983790401</v>
      </c>
      <c r="BB212" s="82">
        <v>3.3507362889114E-3</v>
      </c>
      <c r="BC212" s="80">
        <v>8.8418090668291004E-3</v>
      </c>
      <c r="BD212" s="52">
        <v>194.98246571072201</v>
      </c>
      <c r="BE212" s="82">
        <v>1.2994548927828E-3</v>
      </c>
      <c r="BF212" s="80">
        <v>6.0912862268448003E-3</v>
      </c>
      <c r="BG212" s="52">
        <v>143.50709476309299</v>
      </c>
      <c r="BH212" s="82">
        <v>2.18540592357569E-3</v>
      </c>
      <c r="BI212" s="52">
        <v>8.6216030350322794E-3</v>
      </c>
      <c r="BJ212" s="52">
        <v>179.38386845386401</v>
      </c>
      <c r="BK212" s="52">
        <v>2.1417315898557099E-3</v>
      </c>
      <c r="BL212" s="52">
        <v>1.32095743040627E-2</v>
      </c>
      <c r="BM212" s="52">
        <v>249.577556109721</v>
      </c>
      <c r="BN212" s="52">
        <v>1.7152372435214999E-3</v>
      </c>
      <c r="BO212" s="52">
        <v>8.9986329217223906E-3</v>
      </c>
      <c r="BP212" s="52">
        <v>249.577556109721</v>
      </c>
      <c r="BQ212" s="52">
        <v>5.7825260427734997E-3</v>
      </c>
      <c r="BR212" s="52">
        <v>1.11092377562312E-2</v>
      </c>
      <c r="BS212" s="52">
        <v>304.17264650872102</v>
      </c>
      <c r="BT212" s="52">
        <v>6.0390783998615699E-3</v>
      </c>
      <c r="BU212" s="52">
        <v>1.44046712086015E-2</v>
      </c>
      <c r="BV212" s="52">
        <v>389.96493142144402</v>
      </c>
      <c r="BW212" s="52">
        <v>6.4960471808876404E-3</v>
      </c>
      <c r="BX212" s="52">
        <v>8.5448073045996803E-3</v>
      </c>
      <c r="BY212" s="52">
        <v>350.96843827930701</v>
      </c>
      <c r="BZ212" s="52">
        <v>5.9502643899648098E-3</v>
      </c>
      <c r="CA212" s="52">
        <v>1.05468216990418E-2</v>
      </c>
      <c r="CB212" s="52">
        <v>421.16212593516798</v>
      </c>
      <c r="CC212" s="52">
        <v>6.4713365675012598E-3</v>
      </c>
      <c r="CD212" s="52">
        <v>1.41006843703597E-2</v>
      </c>
      <c r="CE212" s="52">
        <v>545.95090399002902</v>
      </c>
      <c r="CF212" s="52">
        <v>7.2370541357497896E-3</v>
      </c>
      <c r="CT212" s="84"/>
      <c r="CU212" s="84"/>
      <c r="CW212" s="84"/>
      <c r="CX212" s="84"/>
    </row>
    <row r="213" spans="1:102">
      <c r="A213" s="83"/>
      <c r="B213" s="83"/>
      <c r="D213" s="83"/>
      <c r="E213" s="83"/>
      <c r="AW213" s="80">
        <v>3.6834355440028199E-3</v>
      </c>
      <c r="AX213" s="52">
        <v>87.771097256856294</v>
      </c>
      <c r="AY213" s="81">
        <v>2.71859490104083E-3</v>
      </c>
      <c r="AZ213" s="80">
        <v>4.2895040369037001E-3</v>
      </c>
      <c r="BA213" s="52">
        <v>115.19956514962399</v>
      </c>
      <c r="BB213" s="82">
        <v>3.3629851711026899E-3</v>
      </c>
      <c r="BC213" s="80">
        <v>8.9697979442275692E-3</v>
      </c>
      <c r="BD213" s="52">
        <v>195.91762780548501</v>
      </c>
      <c r="BE213" s="82">
        <v>1.21299503563578E-3</v>
      </c>
      <c r="BF213" s="80">
        <v>6.1553803307968502E-3</v>
      </c>
      <c r="BG213" s="52">
        <v>144.195374064839</v>
      </c>
      <c r="BH213" s="82">
        <v>2.1836052146923602E-3</v>
      </c>
      <c r="BI213" s="52">
        <v>8.6989234820433903E-3</v>
      </c>
      <c r="BJ213" s="52">
        <v>180.244217581046</v>
      </c>
      <c r="BK213" s="52">
        <v>2.1304309110172E-3</v>
      </c>
      <c r="BL213" s="52">
        <v>1.33094259105865E-2</v>
      </c>
      <c r="BM213" s="52">
        <v>250.77456359101799</v>
      </c>
      <c r="BN213" s="52">
        <v>1.69006440192425E-3</v>
      </c>
      <c r="BO213" s="52">
        <v>9.0577429017946395E-3</v>
      </c>
      <c r="BP213" s="52">
        <v>250.77456359101799</v>
      </c>
      <c r="BQ213" s="52">
        <v>5.7908710297804302E-3</v>
      </c>
      <c r="BR213" s="52">
        <v>1.1179541301801399E-2</v>
      </c>
      <c r="BS213" s="52">
        <v>305.63149937655101</v>
      </c>
      <c r="BT213" s="52">
        <v>6.0407823792559502E-3</v>
      </c>
      <c r="BU213" s="52">
        <v>1.44914981433514E-2</v>
      </c>
      <c r="BV213" s="52">
        <v>391.83525561097002</v>
      </c>
      <c r="BW213" s="52">
        <v>6.4917304858590104E-3</v>
      </c>
      <c r="BX213" s="52">
        <v>8.60154144947331E-3</v>
      </c>
      <c r="BY213" s="52">
        <v>352.65173004987997</v>
      </c>
      <c r="BZ213" s="52">
        <v>5.9632589057291704E-3</v>
      </c>
      <c r="CA213" s="52">
        <v>1.06147815446945E-2</v>
      </c>
      <c r="CB213" s="52">
        <v>423.182076059856</v>
      </c>
      <c r="CC213" s="52">
        <v>6.4805224001493397E-3</v>
      </c>
      <c r="CD213" s="52">
        <v>1.4187800581480199E-2</v>
      </c>
      <c r="CE213" s="52">
        <v>548.56935785536496</v>
      </c>
      <c r="CF213" s="52">
        <v>7.2410647299554704E-3</v>
      </c>
      <c r="CT213" s="84"/>
      <c r="CU213" s="84"/>
      <c r="CW213" s="84"/>
      <c r="CX213" s="84"/>
    </row>
    <row r="214" spans="1:102">
      <c r="A214" s="83"/>
      <c r="B214" s="83"/>
      <c r="D214" s="83"/>
      <c r="E214" s="83"/>
      <c r="AW214" s="80">
        <v>3.6964783177380399E-3</v>
      </c>
      <c r="AX214" s="52">
        <v>88.190049875310194</v>
      </c>
      <c r="AY214" s="81">
        <v>2.7289836983313501E-3</v>
      </c>
      <c r="AZ214" s="80">
        <v>4.3033657001701701E-3</v>
      </c>
      <c r="BA214" s="52">
        <v>115.749440461345</v>
      </c>
      <c r="BB214" s="82">
        <v>3.3752086797758101E-3</v>
      </c>
      <c r="BC214" s="80">
        <v>9.0982094135180804E-3</v>
      </c>
      <c r="BD214" s="52">
        <v>196.85278990024801</v>
      </c>
      <c r="BE214" s="82">
        <v>1.12613282771107E-3</v>
      </c>
      <c r="BF214" s="80">
        <v>6.2196368933369597E-3</v>
      </c>
      <c r="BG214" s="52">
        <v>144.88365336658501</v>
      </c>
      <c r="BH214" s="82">
        <v>2.1814991526646699E-3</v>
      </c>
      <c r="BI214" s="52">
        <v>8.7764321757896301E-3</v>
      </c>
      <c r="BJ214" s="52">
        <v>181.10456670822799</v>
      </c>
      <c r="BK214" s="52">
        <v>2.1187895536114699E-3</v>
      </c>
      <c r="BL214" s="52">
        <v>1.3409516394839199E-2</v>
      </c>
      <c r="BM214" s="52">
        <v>251.97157107231499</v>
      </c>
      <c r="BN214" s="52">
        <v>1.66455122659738E-3</v>
      </c>
      <c r="BO214" s="52">
        <v>9.1170031090421298E-3</v>
      </c>
      <c r="BP214" s="52">
        <v>251.97157107231499</v>
      </c>
      <c r="BQ214" s="52">
        <v>5.7989804307536103E-3</v>
      </c>
      <c r="BR214" s="52">
        <v>1.12500080377118E-2</v>
      </c>
      <c r="BS214" s="52">
        <v>307.09035224438099</v>
      </c>
      <c r="BT214" s="52">
        <v>6.04221020105054E-3</v>
      </c>
      <c r="BU214" s="52">
        <v>1.45785082817381E-2</v>
      </c>
      <c r="BV214" s="52">
        <v>393.70557980049603</v>
      </c>
      <c r="BW214" s="52">
        <v>6.48713008723068E-3</v>
      </c>
      <c r="BX214" s="52">
        <v>8.6584199235954507E-3</v>
      </c>
      <c r="BY214" s="52">
        <v>354.33502182045402</v>
      </c>
      <c r="BZ214" s="52">
        <v>5.9760529711262696E-3</v>
      </c>
      <c r="CA214" s="52">
        <v>1.0682899235770701E-2</v>
      </c>
      <c r="CB214" s="52">
        <v>425.20202618454499</v>
      </c>
      <c r="CC214" s="52">
        <v>6.4894716696219804E-3</v>
      </c>
      <c r="CD214" s="52">
        <v>1.4275107853384801E-2</v>
      </c>
      <c r="CE214" s="52">
        <v>551.18781172070203</v>
      </c>
      <c r="CF214" s="52">
        <v>7.2448138888176897E-3</v>
      </c>
      <c r="CT214" s="84"/>
      <c r="CU214" s="84"/>
      <c r="CW214" s="84"/>
      <c r="CX214" s="84"/>
    </row>
    <row r="215" spans="1:102">
      <c r="A215" s="83"/>
      <c r="B215" s="83"/>
      <c r="D215" s="83"/>
      <c r="E215" s="83"/>
      <c r="AW215" s="80">
        <v>3.7094935852116599E-3</v>
      </c>
      <c r="AX215" s="52">
        <v>88.609002493763995</v>
      </c>
      <c r="AY215" s="81">
        <v>2.7393542370126702E-3</v>
      </c>
      <c r="AZ215" s="80">
        <v>4.3171940338206701E-3</v>
      </c>
      <c r="BA215" s="52">
        <v>116.299315773066</v>
      </c>
      <c r="BB215" s="82">
        <v>3.38740691983063E-3</v>
      </c>
      <c r="BC215" s="80">
        <v>9.2270485179760092E-3</v>
      </c>
      <c r="BD215" s="52">
        <v>197.78795199501101</v>
      </c>
      <c r="BE215" s="82">
        <v>1.0388695016082701E-3</v>
      </c>
      <c r="BF215" s="80">
        <v>6.2840570331817803E-3</v>
      </c>
      <c r="BG215" s="52">
        <v>145.57193266832999</v>
      </c>
      <c r="BH215" s="82">
        <v>2.1790874759781299E-3</v>
      </c>
      <c r="BI215" s="52">
        <v>8.8541308519550898E-3</v>
      </c>
      <c r="BJ215" s="52">
        <v>181.96491583541001</v>
      </c>
      <c r="BK215" s="52">
        <v>2.1068077024981101E-3</v>
      </c>
      <c r="BL215" s="52">
        <v>1.35098482557807E-2</v>
      </c>
      <c r="BM215" s="52">
        <v>253.16857855361201</v>
      </c>
      <c r="BN215" s="52">
        <v>1.6386985950863501E-3</v>
      </c>
      <c r="BO215" s="52">
        <v>9.1764142412516705E-3</v>
      </c>
      <c r="BP215" s="52">
        <v>253.16857855361101</v>
      </c>
      <c r="BQ215" s="52">
        <v>5.8068539967565296E-3</v>
      </c>
      <c r="BR215" s="52">
        <v>1.13206390724201E-2</v>
      </c>
      <c r="BS215" s="52">
        <v>308.54920511221201</v>
      </c>
      <c r="BT215" s="52">
        <v>6.0433620233919603E-3</v>
      </c>
      <c r="BU215" s="52">
        <v>1.46657032000845E-2</v>
      </c>
      <c r="BV215" s="52">
        <v>395.57590399002203</v>
      </c>
      <c r="BW215" s="52">
        <v>6.4822467065204399E-3</v>
      </c>
      <c r="BX215" s="52">
        <v>8.7154432487354608E-3</v>
      </c>
      <c r="BY215" s="52">
        <v>356.01831359102698</v>
      </c>
      <c r="BZ215" s="52">
        <v>5.98864634473941E-3</v>
      </c>
      <c r="CA215" s="52">
        <v>1.0751175630554E-2</v>
      </c>
      <c r="CB215" s="52">
        <v>427.22197630923301</v>
      </c>
      <c r="CC215" s="52">
        <v>6.4981845013911401E-3</v>
      </c>
      <c r="CD215" s="52">
        <v>1.4362607684819E-2</v>
      </c>
      <c r="CE215" s="52">
        <v>553.80626558603899</v>
      </c>
      <c r="CF215" s="52">
        <v>7.2483022510433101E-3</v>
      </c>
      <c r="CT215" s="84"/>
      <c r="CU215" s="84"/>
      <c r="CW215" s="84"/>
      <c r="CX215" s="84"/>
    </row>
    <row r="216" spans="1:102">
      <c r="A216" s="83"/>
      <c r="B216" s="83"/>
      <c r="D216" s="83"/>
      <c r="E216" s="83"/>
      <c r="AW216" s="80">
        <v>3.7224814918186298E-3</v>
      </c>
      <c r="AX216" s="52">
        <v>89.027955112217896</v>
      </c>
      <c r="AY216" s="81">
        <v>2.74970658114925E-3</v>
      </c>
      <c r="AZ216" s="80">
        <v>4.33098923837424E-3</v>
      </c>
      <c r="BA216" s="52">
        <v>116.849191084786</v>
      </c>
      <c r="BB216" s="82">
        <v>3.3995799955181499E-3</v>
      </c>
      <c r="BC216" s="80">
        <v>9.3563203518313293E-3</v>
      </c>
      <c r="BD216" s="52">
        <v>198.72311408977399</v>
      </c>
      <c r="BE216" s="82">
        <v>9.51206261753736E-4</v>
      </c>
      <c r="BF216" s="80">
        <v>6.34864188960546E-3</v>
      </c>
      <c r="BG216" s="52">
        <v>146.260211970076</v>
      </c>
      <c r="BH216" s="82">
        <v>2.1763699145768102E-3</v>
      </c>
      <c r="BI216" s="52">
        <v>8.9320212699869703E-3</v>
      </c>
      <c r="BJ216" s="52">
        <v>182.825264962592</v>
      </c>
      <c r="BK216" s="52">
        <v>2.09448552755168E-3</v>
      </c>
      <c r="BL216" s="52">
        <v>1.3610424015378301E-2</v>
      </c>
      <c r="BM216" s="52">
        <v>254.36558603490801</v>
      </c>
      <c r="BN216" s="52">
        <v>1.61250736611048E-3</v>
      </c>
      <c r="BO216" s="52">
        <v>9.2359770120575696E-3</v>
      </c>
      <c r="BP216" s="52">
        <v>254.36558603490801</v>
      </c>
      <c r="BQ216" s="52">
        <v>5.8144914763298703E-3</v>
      </c>
      <c r="BR216" s="52">
        <v>1.1391435533229599E-2</v>
      </c>
      <c r="BS216" s="52">
        <v>310.008057980042</v>
      </c>
      <c r="BT216" s="52">
        <v>6.0442379965386104E-3</v>
      </c>
      <c r="BU216" s="52">
        <v>1.4753084491805801E-2</v>
      </c>
      <c r="BV216" s="52">
        <v>397.446228179549</v>
      </c>
      <c r="BW216" s="52">
        <v>6.4770810522735102E-3</v>
      </c>
      <c r="BX216" s="52">
        <v>8.7726119603013901E-3</v>
      </c>
      <c r="BY216" s="52">
        <v>357.70160536160103</v>
      </c>
      <c r="BZ216" s="52">
        <v>6.00103878495265E-3</v>
      </c>
      <c r="CA216" s="52">
        <v>1.0819611604470701E-2</v>
      </c>
      <c r="CB216" s="52">
        <v>429.24192643392098</v>
      </c>
      <c r="CC216" s="52">
        <v>6.5066610166067901E-3</v>
      </c>
      <c r="CD216" s="52">
        <v>1.44503015930635E-2</v>
      </c>
      <c r="CE216" s="52">
        <v>556.42471945137504</v>
      </c>
      <c r="CF216" s="52">
        <v>7.2515304444826104E-3</v>
      </c>
      <c r="CT216" s="84"/>
      <c r="CU216" s="84"/>
      <c r="CW216" s="84"/>
      <c r="CX216" s="84"/>
    </row>
    <row r="217" spans="1:102">
      <c r="A217" s="83"/>
      <c r="B217" s="83"/>
      <c r="D217" s="83"/>
      <c r="E217" s="83"/>
      <c r="AW217" s="80">
        <v>3.7354421816575599E-3</v>
      </c>
      <c r="AX217" s="52">
        <v>89.446907730671796</v>
      </c>
      <c r="AY217" s="81">
        <v>2.7600407944686298E-3</v>
      </c>
      <c r="AZ217" s="80">
        <v>4.3447515121569098E-3</v>
      </c>
      <c r="BA217" s="52">
        <v>117.399066396507</v>
      </c>
      <c r="BB217" s="82">
        <v>3.4117280104448999E-3</v>
      </c>
      <c r="BC217" s="80">
        <v>9.4860300612835003E-3</v>
      </c>
      <c r="BD217" s="52">
        <v>199.65827618453699</v>
      </c>
      <c r="BE217" s="82">
        <v>8.6314428465044204E-4</v>
      </c>
      <c r="BF217" s="80">
        <v>6.4133926225908196E-3</v>
      </c>
      <c r="BG217" s="52">
        <v>146.94849127182201</v>
      </c>
      <c r="BH217" s="82">
        <v>2.1733461896854202E-3</v>
      </c>
      <c r="BI217" s="52">
        <v>9.0101052133106391E-3</v>
      </c>
      <c r="BJ217" s="52">
        <v>183.68561408977399</v>
      </c>
      <c r="BK217" s="52">
        <v>2.0818231836009001E-3</v>
      </c>
      <c r="BL217" s="52">
        <v>1.37112462189293E-2</v>
      </c>
      <c r="BM217" s="52">
        <v>255.562593516205</v>
      </c>
      <c r="BN217" s="52">
        <v>1.5859783797120999E-3</v>
      </c>
      <c r="BO217" s="52">
        <v>9.2956921510233496E-3</v>
      </c>
      <c r="BP217" s="52">
        <v>255.562593516205</v>
      </c>
      <c r="BQ217" s="52">
        <v>5.8218926153320704E-3</v>
      </c>
      <c r="BR217" s="52">
        <v>1.14623985663684E-2</v>
      </c>
      <c r="BS217" s="52">
        <v>311.46691084787301</v>
      </c>
      <c r="BT217" s="52">
        <v>6.0448382627581801E-3</v>
      </c>
      <c r="BU217" s="52">
        <v>1.4840653767511199E-2</v>
      </c>
      <c r="BV217" s="52">
        <v>399.316552369075</v>
      </c>
      <c r="BW217" s="52">
        <v>6.4716338201271199E-3</v>
      </c>
      <c r="BX217" s="52">
        <v>8.8299266073985205E-3</v>
      </c>
      <c r="BY217" s="52">
        <v>359.38489713217501</v>
      </c>
      <c r="BZ217" s="52">
        <v>6.0132300498059203E-3</v>
      </c>
      <c r="CA217" s="52">
        <v>1.08882080501296E-2</v>
      </c>
      <c r="CB217" s="52">
        <v>431.261876558609</v>
      </c>
      <c r="CC217" s="52">
        <v>6.5149013319764602E-3</v>
      </c>
      <c r="CD217" s="52">
        <v>1.45381911140143E-2</v>
      </c>
      <c r="CE217" s="52">
        <v>559.043173316712</v>
      </c>
      <c r="CF217" s="52">
        <v>7.2544990861506502E-3</v>
      </c>
      <c r="CT217" s="84"/>
      <c r="CU217" s="84"/>
      <c r="CW217" s="84"/>
      <c r="CX217" s="84"/>
    </row>
    <row r="218" spans="1:102">
      <c r="A218" s="83"/>
      <c r="B218" s="83"/>
      <c r="D218" s="83"/>
      <c r="E218" s="83"/>
      <c r="AW218" s="80">
        <v>3.7483757975444502E-3</v>
      </c>
      <c r="AX218" s="52">
        <v>89.865860349125597</v>
      </c>
      <c r="AY218" s="81">
        <v>2.7703569403645101E-3</v>
      </c>
      <c r="AZ218" s="80">
        <v>4.3584810513360196E-3</v>
      </c>
      <c r="BA218" s="52">
        <v>117.94894170822801</v>
      </c>
      <c r="BB218" s="82">
        <v>3.4238510675793999E-3</v>
      </c>
      <c r="BC218" s="80">
        <v>9.6161828455349208E-3</v>
      </c>
      <c r="BD218" s="52">
        <v>200.59343827929999</v>
      </c>
      <c r="BE218" s="82">
        <v>7.74684719119278E-4</v>
      </c>
      <c r="BF218" s="80">
        <v>6.4783104129864204E-3</v>
      </c>
      <c r="BG218" s="52">
        <v>147.63677057356699</v>
      </c>
      <c r="BH218" s="82">
        <v>2.17001601363266E-3</v>
      </c>
      <c r="BI218" s="52">
        <v>9.08838448955363E-3</v>
      </c>
      <c r="BJ218" s="52">
        <v>184.54596321695601</v>
      </c>
      <c r="BK218" s="52">
        <v>2.0688208103691302E-3</v>
      </c>
      <c r="BL218" s="52">
        <v>1.38123174353915E-2</v>
      </c>
      <c r="BM218" s="52">
        <v>256.75960099750199</v>
      </c>
      <c r="BN218" s="52">
        <v>1.5591124574022501E-3</v>
      </c>
      <c r="BO218" s="52">
        <v>9.3555604037262406E-3</v>
      </c>
      <c r="BP218" s="52">
        <v>256.75960099750199</v>
      </c>
      <c r="BQ218" s="52">
        <v>5.8290571567804397E-3</v>
      </c>
      <c r="BR218" s="52">
        <v>1.15335293370743E-2</v>
      </c>
      <c r="BS218" s="52">
        <v>312.925763715703</v>
      </c>
      <c r="BT218" s="52">
        <v>6.0451629562238499E-3</v>
      </c>
      <c r="BU218" s="52">
        <v>1.4928412655111601E-2</v>
      </c>
      <c r="BV218" s="52">
        <v>401.186876558601</v>
      </c>
      <c r="BW218" s="52">
        <v>6.4659056928726101E-3</v>
      </c>
      <c r="BX218" s="52">
        <v>8.8873877528907897E-3</v>
      </c>
      <c r="BY218" s="52">
        <v>361.06818890274798</v>
      </c>
      <c r="BZ218" s="52">
        <v>6.0252198968535802E-3</v>
      </c>
      <c r="CA218" s="52">
        <v>1.0956965877367201E-2</v>
      </c>
      <c r="CB218" s="52">
        <v>433.28182668329799</v>
      </c>
      <c r="CC218" s="52">
        <v>6.5229055596465399E-3</v>
      </c>
      <c r="CD218" s="52">
        <v>1.46262778022685E-2</v>
      </c>
      <c r="CE218" s="52">
        <v>561.66162718204896</v>
      </c>
      <c r="CF218" s="52">
        <v>7.2572087822491997E-3</v>
      </c>
      <c r="CT218" s="84"/>
      <c r="CU218" s="84"/>
      <c r="CW218" s="84"/>
      <c r="CX218" s="84"/>
    </row>
    <row r="219" spans="1:102">
      <c r="A219" s="83"/>
      <c r="B219" s="83"/>
      <c r="D219" s="83"/>
      <c r="E219" s="83"/>
      <c r="AW219" s="80">
        <v>3.76128248102592E-3</v>
      </c>
      <c r="AX219" s="52">
        <v>90.284812967579498</v>
      </c>
      <c r="AY219" s="81">
        <v>2.7806550818983301E-3</v>
      </c>
      <c r="AZ219" s="80">
        <v>4.3721780499533002E-3</v>
      </c>
      <c r="BA219" s="52">
        <v>118.498817019949</v>
      </c>
      <c r="BB219" s="82">
        <v>3.4359492692563401E-3</v>
      </c>
      <c r="BC219" s="80">
        <v>9.7467839578435599E-3</v>
      </c>
      <c r="BD219" s="52">
        <v>201.52860037406401</v>
      </c>
      <c r="BE219" s="82">
        <v>6.8582868653298604E-4</v>
      </c>
      <c r="BF219" s="80">
        <v>6.5433964626693602E-3</v>
      </c>
      <c r="BG219" s="52">
        <v>148.325049875313</v>
      </c>
      <c r="BH219" s="82">
        <v>2.1663790896747801E-3</v>
      </c>
      <c r="BI219" s="52">
        <v>9.1668609307776292E-3</v>
      </c>
      <c r="BJ219" s="52">
        <v>185.406312344138</v>
      </c>
      <c r="BK219" s="52">
        <v>2.05547853241259E-3</v>
      </c>
      <c r="BL219" s="52">
        <v>1.39136402577203E-2</v>
      </c>
      <c r="BM219" s="52">
        <v>257.95660847879799</v>
      </c>
      <c r="BN219" s="52">
        <v>1.53191040230256E-3</v>
      </c>
      <c r="BO219" s="52">
        <v>9.4155825318455507E-3</v>
      </c>
      <c r="BP219" s="52">
        <v>257.95660847879799</v>
      </c>
      <c r="BQ219" s="52">
        <v>5.8359848406956804E-3</v>
      </c>
      <c r="BR219" s="52">
        <v>1.16048290296851E-2</v>
      </c>
      <c r="BS219" s="52">
        <v>314.38461658353299</v>
      </c>
      <c r="BT219" s="52">
        <v>6.0452122029157097E-3</v>
      </c>
      <c r="BU219" s="52">
        <v>1.50163627999329E-2</v>
      </c>
      <c r="BV219" s="52">
        <v>403.057200748127</v>
      </c>
      <c r="BW219" s="52">
        <v>6.4598973405180097E-3</v>
      </c>
      <c r="BX219" s="52">
        <v>8.9449959734634408E-3</v>
      </c>
      <c r="BY219" s="52">
        <v>362.75148067332202</v>
      </c>
      <c r="BZ219" s="52">
        <v>6.0370080830221898E-3</v>
      </c>
      <c r="CA219" s="52">
        <v>1.1025886013295801E-2</v>
      </c>
      <c r="CB219" s="52">
        <v>435.30177680798602</v>
      </c>
      <c r="CC219" s="52">
        <v>6.5306738070858503E-3</v>
      </c>
      <c r="CD219" s="52">
        <v>1.47145632312181E-2</v>
      </c>
      <c r="CE219" s="52">
        <v>564.28008104738501</v>
      </c>
      <c r="CF219" s="52">
        <v>7.25966012819158E-3</v>
      </c>
      <c r="CT219" s="84"/>
      <c r="CU219" s="84"/>
      <c r="CW219" s="84"/>
      <c r="CX219" s="84"/>
    </row>
    <row r="220" spans="1:102">
      <c r="A220" s="83"/>
      <c r="B220" s="83"/>
      <c r="D220" s="83"/>
      <c r="E220" s="83"/>
      <c r="AW220" s="80">
        <v>3.7741623723927002E-3</v>
      </c>
      <c r="AX220" s="52">
        <v>90.703765586033299</v>
      </c>
      <c r="AY220" s="81">
        <v>2.7909352818020002E-3</v>
      </c>
      <c r="AZ220" s="80">
        <v>4.3858426999579701E-3</v>
      </c>
      <c r="BA220" s="52">
        <v>119.048692331669</v>
      </c>
      <c r="BB220" s="82">
        <v>3.4480227171829101E-3</v>
      </c>
      <c r="BC220" s="80">
        <v>9.8778387065958703E-3</v>
      </c>
      <c r="BD220" s="52">
        <v>202.46376246882701</v>
      </c>
      <c r="BE220" s="82">
        <v>5.9657728104357604E-4</v>
      </c>
      <c r="BF220" s="80">
        <v>6.6086519947140404E-3</v>
      </c>
      <c r="BG220" s="52">
        <v>149.01332917705901</v>
      </c>
      <c r="BH220" s="82">
        <v>2.1624351118201099E-3</v>
      </c>
      <c r="BI220" s="52">
        <v>9.2455363937193093E-3</v>
      </c>
      <c r="BJ220" s="52">
        <v>186.26666147131999</v>
      </c>
      <c r="BK220" s="52">
        <v>2.0417964590590302E-3</v>
      </c>
      <c r="BL220" s="52">
        <v>1.4015217303214001E-2</v>
      </c>
      <c r="BM220" s="52">
        <v>259.15361596009501</v>
      </c>
      <c r="BN220" s="52">
        <v>1.50437299928318E-3</v>
      </c>
      <c r="BO220" s="52">
        <v>9.4757593132533992E-3</v>
      </c>
      <c r="BP220" s="52">
        <v>259.15361596009501</v>
      </c>
      <c r="BQ220" s="52">
        <v>5.8426754039455301E-3</v>
      </c>
      <c r="BR220" s="52">
        <v>1.1676298847733999E-2</v>
      </c>
      <c r="BS220" s="52">
        <v>315.843469451364</v>
      </c>
      <c r="BT220" s="52">
        <v>6.0449861205203502E-3</v>
      </c>
      <c r="BU220" s="52">
        <v>1.5104505864835501E-2</v>
      </c>
      <c r="BV220" s="52">
        <v>404.927524937653</v>
      </c>
      <c r="BW220" s="52">
        <v>6.45360942034929E-3</v>
      </c>
      <c r="BX220" s="52">
        <v>9.0027518596886499E-3</v>
      </c>
      <c r="BY220" s="52">
        <v>364.43477244389499</v>
      </c>
      <c r="BZ220" s="52">
        <v>6.0485943644715996E-3</v>
      </c>
      <c r="CA220" s="52">
        <v>1.1094969402357199E-2</v>
      </c>
      <c r="CB220" s="52">
        <v>437.32172693267398</v>
      </c>
      <c r="CC220" s="52">
        <v>6.5382061769715697E-3</v>
      </c>
      <c r="CD220" s="52">
        <v>1.4803048993148099E-2</v>
      </c>
      <c r="CE220" s="52">
        <v>566.89853491272197</v>
      </c>
      <c r="CF220" s="52">
        <v>7.2618537086230703E-3</v>
      </c>
      <c r="CT220" s="84"/>
      <c r="CU220" s="84"/>
      <c r="CW220" s="84"/>
      <c r="CX220" s="84"/>
    </row>
    <row r="221" spans="1:102">
      <c r="A221" s="83"/>
      <c r="B221" s="83"/>
      <c r="D221" s="83"/>
      <c r="E221" s="83"/>
      <c r="AW221" s="80">
        <v>3.7870156106930299E-3</v>
      </c>
      <c r="AX221" s="52">
        <v>91.1227182044872</v>
      </c>
      <c r="AY221" s="81">
        <v>2.8011976024805698E-3</v>
      </c>
      <c r="AZ221" s="80">
        <v>4.3994751912386403E-3</v>
      </c>
      <c r="BA221" s="52">
        <v>119.59856764339</v>
      </c>
      <c r="BB221" s="82">
        <v>3.46007151244293E-3</v>
      </c>
      <c r="BC221" s="80">
        <v>1.00093524563994E-2</v>
      </c>
      <c r="BD221" s="52">
        <v>203.39892456358999</v>
      </c>
      <c r="BE221" s="82">
        <v>5.0693156980086802E-4</v>
      </c>
      <c r="BF221" s="80">
        <v>6.6740782535671204E-3</v>
      </c>
      <c r="BG221" s="52">
        <v>149.70160847880399</v>
      </c>
      <c r="BH221" s="82">
        <v>2.1581837646544098E-3</v>
      </c>
      <c r="BI221" s="52">
        <v>9.3244127600400004E-3</v>
      </c>
      <c r="BJ221" s="52">
        <v>187.12701059850201</v>
      </c>
      <c r="BK221" s="52">
        <v>2.02777468434617E-3</v>
      </c>
      <c r="BL221" s="52">
        <v>1.4117051213866199E-2</v>
      </c>
      <c r="BM221" s="52">
        <v>260.35062344139197</v>
      </c>
      <c r="BN221" s="52">
        <v>1.4765010150965801E-3</v>
      </c>
      <c r="BO221" s="52">
        <v>9.53609154210972E-3</v>
      </c>
      <c r="BP221" s="52">
        <v>260.35062344139197</v>
      </c>
      <c r="BQ221" s="52">
        <v>5.8491285800923399E-3</v>
      </c>
      <c r="BR221" s="52">
        <v>1.1747940014051401E-2</v>
      </c>
      <c r="BS221" s="52">
        <v>317.30232231919399</v>
      </c>
      <c r="BT221" s="52">
        <v>6.0444848183342998E-3</v>
      </c>
      <c r="BU221" s="52">
        <v>1.51928435303393E-2</v>
      </c>
      <c r="BV221" s="52">
        <v>406.79784912717997</v>
      </c>
      <c r="BW221" s="52">
        <v>6.4470425769906498E-3</v>
      </c>
      <c r="BX221" s="52">
        <v>9.0606560160927108E-3</v>
      </c>
      <c r="BY221" s="52">
        <v>366.11806421446897</v>
      </c>
      <c r="BZ221" s="52">
        <v>6.0599784964557599E-3</v>
      </c>
      <c r="CA221" s="52">
        <v>1.1164217006379901E-2</v>
      </c>
      <c r="CB221" s="52">
        <v>439.34167705736297</v>
      </c>
      <c r="CC221" s="52">
        <v>6.5455027670773503E-3</v>
      </c>
      <c r="CD221" s="52">
        <v>1.4891736699342999E-2</v>
      </c>
      <c r="CE221" s="52">
        <v>569.51698877805904</v>
      </c>
      <c r="CF221" s="52">
        <v>7.2637900974471701E-3</v>
      </c>
      <c r="CT221" s="84"/>
      <c r="CU221" s="84"/>
      <c r="CW221" s="84"/>
      <c r="CX221" s="84"/>
    </row>
    <row r="222" spans="1:102">
      <c r="A222" s="83"/>
      <c r="B222" s="83"/>
      <c r="D222" s="83"/>
      <c r="E222" s="83"/>
      <c r="AW222" s="80">
        <v>3.7998423337454899E-3</v>
      </c>
      <c r="AX222" s="52">
        <v>91.5416708229411</v>
      </c>
      <c r="AY222" s="81">
        <v>2.8114421060133998E-3</v>
      </c>
      <c r="AZ222" s="80">
        <v>4.4130757116550099E-3</v>
      </c>
      <c r="BA222" s="52">
        <v>120.14844295511099</v>
      </c>
      <c r="BB222" s="82">
        <v>3.47209575550236E-3</v>
      </c>
      <c r="BC222" s="80">
        <v>1.0141330629196799E-2</v>
      </c>
      <c r="BD222" s="52">
        <v>204.33408665835299</v>
      </c>
      <c r="BE222" s="82">
        <v>4.16892593165074E-4</v>
      </c>
      <c r="BF222" s="80">
        <v>6.7396765052282603E-3</v>
      </c>
      <c r="BG222" s="52">
        <v>150.38988778055</v>
      </c>
      <c r="BH222" s="82">
        <v>2.1536247231657901E-3</v>
      </c>
      <c r="BI222" s="52">
        <v>9.40349193658346E-3</v>
      </c>
      <c r="BJ222" s="52">
        <v>187.987359725684</v>
      </c>
      <c r="BK222" s="52">
        <v>2.01341328695742E-3</v>
      </c>
      <c r="BL222" s="52">
        <v>1.4219144656726E-2</v>
      </c>
      <c r="BM222" s="52">
        <v>261.547630922689</v>
      </c>
      <c r="BN222" s="52">
        <v>1.4482951985079801E-3</v>
      </c>
      <c r="BO222" s="52">
        <v>9.5965800289593405E-3</v>
      </c>
      <c r="BP222" s="52">
        <v>261.547630922689</v>
      </c>
      <c r="BQ222" s="52">
        <v>5.8553440992384397E-3</v>
      </c>
      <c r="BR222" s="52">
        <v>1.18197537708713E-2</v>
      </c>
      <c r="BS222" s="52">
        <v>318.761175187025</v>
      </c>
      <c r="BT222" s="52">
        <v>6.0437083971679496E-3</v>
      </c>
      <c r="BU222" s="52">
        <v>1.52813774947554E-2</v>
      </c>
      <c r="BV222" s="52">
        <v>408.66817331670597</v>
      </c>
      <c r="BW222" s="52">
        <v>6.4401974424649396E-3</v>
      </c>
      <c r="BX222" s="52">
        <v>9.1187090612260303E-3</v>
      </c>
      <c r="BY222" s="52">
        <v>367.80135598504199</v>
      </c>
      <c r="BZ222" s="52">
        <v>6.0711602331861899E-3</v>
      </c>
      <c r="CA222" s="52">
        <v>1.12336298046407E-2</v>
      </c>
      <c r="CB222" s="52">
        <v>441.361627182051</v>
      </c>
      <c r="CC222" s="52">
        <v>6.55256367016324E-3</v>
      </c>
      <c r="CD222" s="52">
        <v>1.49806279801981E-2</v>
      </c>
      <c r="CE222" s="52">
        <v>572.13544264339498</v>
      </c>
      <c r="CF222" s="52">
        <v>7.2654698578476203E-3</v>
      </c>
      <c r="CT222" s="84"/>
      <c r="CU222" s="84"/>
      <c r="CW222" s="84"/>
      <c r="CX222" s="84"/>
    </row>
    <row r="223" spans="1:102">
      <c r="A223" s="83"/>
      <c r="B223" s="83"/>
      <c r="D223" s="83"/>
      <c r="E223" s="83"/>
      <c r="AW223" s="80">
        <v>3.8126426781524701E-3</v>
      </c>
      <c r="AX223" s="52">
        <v>91.960623441394901</v>
      </c>
      <c r="AY223" s="81">
        <v>2.8216688541575601E-3</v>
      </c>
      <c r="AZ223" s="80">
        <v>4.4266444470689699E-3</v>
      </c>
      <c r="BA223" s="52">
        <v>120.698318266831</v>
      </c>
      <c r="BB223" s="82">
        <v>3.4840955462145701E-3</v>
      </c>
      <c r="BC223" s="80">
        <v>1.0273778705401001E-2</v>
      </c>
      <c r="BD223" s="52">
        <v>205.26924875311599</v>
      </c>
      <c r="BE223" s="82">
        <v>3.2646136491092201E-4</v>
      </c>
      <c r="BF223" s="80">
        <v>6.8054480374376298E-3</v>
      </c>
      <c r="BG223" s="52">
        <v>151.07816708229601</v>
      </c>
      <c r="BH223" s="82">
        <v>2.1487576525715101E-3</v>
      </c>
      <c r="BI223" s="52">
        <v>9.4827758556429494E-3</v>
      </c>
      <c r="BJ223" s="52">
        <v>188.84770885286599</v>
      </c>
      <c r="BK223" s="52">
        <v>1.9987123301581501E-3</v>
      </c>
      <c r="BL223" s="52">
        <v>1.43215003242662E-2</v>
      </c>
      <c r="BM223" s="52">
        <v>262.74463840398499</v>
      </c>
      <c r="BN223" s="52">
        <v>1.4197562804219299E-3</v>
      </c>
      <c r="BO223" s="52">
        <v>9.6572256008337892E-3</v>
      </c>
      <c r="BP223" s="52">
        <v>262.74463840398499</v>
      </c>
      <c r="BQ223" s="52">
        <v>5.8613216878765102E-3</v>
      </c>
      <c r="BR223" s="52">
        <v>1.18917413799442E-2</v>
      </c>
      <c r="BS223" s="52">
        <v>320.22002805485499</v>
      </c>
      <c r="BT223" s="52">
        <v>6.04265694925042E-3</v>
      </c>
      <c r="BU223" s="52">
        <v>1.53701094743223E-2</v>
      </c>
      <c r="BV223" s="52">
        <v>410.53849750623198</v>
      </c>
      <c r="BW223" s="52">
        <v>6.43307463625195E-3</v>
      </c>
      <c r="BX223" s="52">
        <v>9.1769116277352295E-3</v>
      </c>
      <c r="BY223" s="52">
        <v>369.48464775561598</v>
      </c>
      <c r="BZ223" s="52">
        <v>6.0821393276962801E-3</v>
      </c>
      <c r="CA223" s="52">
        <v>1.1303208793930901E-2</v>
      </c>
      <c r="CB223" s="52">
        <v>443.38157730673902</v>
      </c>
      <c r="CC223" s="52">
        <v>6.5593889738674799E-3</v>
      </c>
      <c r="CD223" s="52">
        <v>1.5069724485337501E-2</v>
      </c>
      <c r="CE223" s="52">
        <v>574.75389650873205</v>
      </c>
      <c r="CF223" s="52">
        <v>7.2668935423124597E-3</v>
      </c>
      <c r="CT223" s="84"/>
      <c r="CU223" s="84"/>
      <c r="CW223" s="84"/>
      <c r="CX223" s="84"/>
    </row>
    <row r="224" spans="1:102">
      <c r="A224" s="83"/>
      <c r="B224" s="83"/>
      <c r="D224" s="83"/>
      <c r="E224" s="83"/>
      <c r="AW224" s="80">
        <v>3.8254167793129201E-3</v>
      </c>
      <c r="AX224" s="52">
        <v>92.379576059848802</v>
      </c>
      <c r="AY224" s="81">
        <v>2.8318779083494E-3</v>
      </c>
      <c r="AZ224" s="80">
        <v>4.44018158137479E-3</v>
      </c>
      <c r="BA224" s="52">
        <v>121.24819357855201</v>
      </c>
      <c r="BB224" s="82">
        <v>3.4960709838244399E-3</v>
      </c>
      <c r="BC224" s="80">
        <v>1.0406702225052701E-2</v>
      </c>
      <c r="BD224" s="52">
        <v>206.20441084787899</v>
      </c>
      <c r="BE224" s="82">
        <v>2.35638872426951E-4</v>
      </c>
      <c r="BF224" s="80">
        <v>6.8713941598694097E-3</v>
      </c>
      <c r="BG224" s="52">
        <v>151.76644638404099</v>
      </c>
      <c r="BH224" s="82">
        <v>2.1435822081438799E-3</v>
      </c>
      <c r="BI224" s="52">
        <v>9.5622664752368792E-3</v>
      </c>
      <c r="BJ224" s="52">
        <v>189.70805798004801</v>
      </c>
      <c r="BK224" s="52">
        <v>1.98367186173003E-3</v>
      </c>
      <c r="BL224" s="52">
        <v>1.44241209347588E-2</v>
      </c>
      <c r="BM224" s="52">
        <v>263.94164588528201</v>
      </c>
      <c r="BN224" s="52">
        <v>1.3908849740049E-3</v>
      </c>
      <c r="BO224" s="52">
        <v>9.7180291013556994E-3</v>
      </c>
      <c r="BP224" s="52">
        <v>263.94164588528201</v>
      </c>
      <c r="BQ224" s="52">
        <v>5.8670610687383603E-3</v>
      </c>
      <c r="BR224" s="52">
        <v>1.1963904122655E-2</v>
      </c>
      <c r="BS224" s="52">
        <v>321.67888092268498</v>
      </c>
      <c r="BT224" s="52">
        <v>6.04133055813593E-3</v>
      </c>
      <c r="BU224" s="52">
        <v>1.54590412033492E-2</v>
      </c>
      <c r="BV224" s="52">
        <v>412.40882169575798</v>
      </c>
      <c r="BW224" s="52">
        <v>6.4256747653465302E-3</v>
      </c>
      <c r="BX224" s="52">
        <v>9.2352643624375504E-3</v>
      </c>
      <c r="BY224" s="52">
        <v>371.16793952619003</v>
      </c>
      <c r="BZ224" s="52">
        <v>6.0929155317064601E-3</v>
      </c>
      <c r="CA224" s="52">
        <v>1.1372954988626499E-2</v>
      </c>
      <c r="CB224" s="52">
        <v>445.40152743142801</v>
      </c>
      <c r="CC224" s="52">
        <v>6.56597876060024E-3</v>
      </c>
      <c r="CD224" s="52">
        <v>1.51590278837392E-2</v>
      </c>
      <c r="CE224" s="52">
        <v>577.37235037406901</v>
      </c>
      <c r="CF224" s="52">
        <v>7.2680616926577499E-3</v>
      </c>
      <c r="CT224" s="84"/>
      <c r="CU224" s="84"/>
      <c r="CW224" s="84"/>
      <c r="CX224" s="84"/>
    </row>
    <row r="225" spans="1:102">
      <c r="A225" s="83"/>
      <c r="B225" s="83"/>
      <c r="D225" s="83"/>
      <c r="E225" s="83"/>
      <c r="AW225" s="80">
        <v>3.8381647714354401E-3</v>
      </c>
      <c r="AX225" s="52">
        <v>92.798528678302603</v>
      </c>
      <c r="AY225" s="81">
        <v>2.8420693297073001E-3</v>
      </c>
      <c r="AZ225" s="80">
        <v>4.45368729652939E-3</v>
      </c>
      <c r="BA225" s="52">
        <v>121.798068890273</v>
      </c>
      <c r="BB225" s="82">
        <v>3.5080221669744499E-3</v>
      </c>
      <c r="BC225" s="80">
        <v>1.0540106789000799E-2</v>
      </c>
      <c r="BD225" s="52">
        <v>207.13957294264199</v>
      </c>
      <c r="BE225" s="82">
        <v>1.4442607690494399E-4</v>
      </c>
      <c r="BF225" s="80">
        <v>6.9375162043319302E-3</v>
      </c>
      <c r="BG225" s="52">
        <v>152.454725685787</v>
      </c>
      <c r="BH225" s="82">
        <v>2.13809803503716E-3</v>
      </c>
      <c r="BI225" s="52">
        <v>9.6419657793938001E-3</v>
      </c>
      <c r="BJ225" s="52">
        <v>190.56840710723</v>
      </c>
      <c r="BK225" s="52">
        <v>1.9682919139050901E-3</v>
      </c>
      <c r="BL225" s="52">
        <v>1.4527009232659399E-2</v>
      </c>
      <c r="BM225" s="52">
        <v>265.13865336657898</v>
      </c>
      <c r="BN225" s="52">
        <v>1.3616819748054601E-3</v>
      </c>
      <c r="BO225" s="52">
        <v>9.7789913908468903E-3</v>
      </c>
      <c r="BP225" s="52">
        <v>265.13865336657898</v>
      </c>
      <c r="BQ225" s="52">
        <v>5.8725619606455398E-3</v>
      </c>
      <c r="BR225" s="52">
        <v>1.2036243300146901E-2</v>
      </c>
      <c r="BS225" s="52">
        <v>323.13773379051599</v>
      </c>
      <c r="BT225" s="52">
        <v>6.0397292986114201E-3</v>
      </c>
      <c r="BU225" s="52">
        <v>1.55481744343641E-2</v>
      </c>
      <c r="BV225" s="52">
        <v>414.27914588528398</v>
      </c>
      <c r="BW225" s="52">
        <v>6.4179984243157399E-3</v>
      </c>
      <c r="BX225" s="52">
        <v>9.2937679263976909E-3</v>
      </c>
      <c r="BY225" s="52">
        <v>372.85123129676299</v>
      </c>
      <c r="BZ225" s="52">
        <v>6.1034885954907303E-3</v>
      </c>
      <c r="CA225" s="52">
        <v>1.14428694207637E-2</v>
      </c>
      <c r="CB225" s="52">
        <v>447.42147755611597</v>
      </c>
      <c r="CC225" s="52">
        <v>6.57233310743921E-3</v>
      </c>
      <c r="CD225" s="52">
        <v>1.52485398638652E-2</v>
      </c>
      <c r="CE225" s="52">
        <v>579.99080423940495</v>
      </c>
      <c r="CF225" s="52">
        <v>7.2689748400521399E-3</v>
      </c>
      <c r="CT225" s="84"/>
      <c r="CU225" s="84"/>
      <c r="CW225" s="84"/>
      <c r="CX225" s="84"/>
    </row>
    <row r="226" spans="1:102">
      <c r="A226" s="83"/>
      <c r="B226" s="83"/>
      <c r="D226" s="83"/>
      <c r="E226" s="83"/>
      <c r="AW226" s="80">
        <v>3.8508867875507902E-3</v>
      </c>
      <c r="AX226" s="52">
        <v>93.217481296756503</v>
      </c>
      <c r="AY226" s="81">
        <v>2.8522431790328701E-3</v>
      </c>
      <c r="AZ226" s="80">
        <v>4.4671617725813703E-3</v>
      </c>
      <c r="BA226" s="52">
        <v>122.347944201993</v>
      </c>
      <c r="BB226" s="82">
        <v>3.5199491937085501E-3</v>
      </c>
      <c r="BC226" s="80">
        <v>1.0673998060105201E-2</v>
      </c>
      <c r="BD226" s="52">
        <v>208.07473503740499</v>
      </c>
      <c r="BE226" s="82">
        <v>5.28239135246878E-5</v>
      </c>
      <c r="BF226" s="80">
        <v>7.0038155249739697E-3</v>
      </c>
      <c r="BG226" s="52">
        <v>153.143004987533</v>
      </c>
      <c r="BH226" s="82">
        <v>2.1323047681130899E-3</v>
      </c>
      <c r="BI226" s="52">
        <v>9.7218757784462897E-3</v>
      </c>
      <c r="BJ226" s="52">
        <v>191.42875623441199</v>
      </c>
      <c r="BK226" s="52">
        <v>1.95257250329814E-3</v>
      </c>
      <c r="BL226" s="52">
        <v>1.46301679889986E-2</v>
      </c>
      <c r="BM226" s="52">
        <v>266.335660847876</v>
      </c>
      <c r="BN226" s="52">
        <v>1.33214796086828E-3</v>
      </c>
      <c r="BO226" s="52">
        <v>9.8401133464404607E-3</v>
      </c>
      <c r="BP226" s="52">
        <v>266.335660847876</v>
      </c>
      <c r="BQ226" s="52">
        <v>5.8778240783618199E-3</v>
      </c>
      <c r="BR226" s="52">
        <v>1.21087602334513E-2</v>
      </c>
      <c r="BS226" s="52">
        <v>324.59658665834598</v>
      </c>
      <c r="BT226" s="52">
        <v>6.0378532366049901E-3</v>
      </c>
      <c r="BU226" s="52">
        <v>1.5637510938268599E-2</v>
      </c>
      <c r="BV226" s="52">
        <v>416.14947007480998</v>
      </c>
      <c r="BW226" s="52">
        <v>6.4100461953538997E-3</v>
      </c>
      <c r="BX226" s="52">
        <v>9.3524229950072806E-3</v>
      </c>
      <c r="BY226" s="52">
        <v>374.53452306733698</v>
      </c>
      <c r="BZ226" s="52">
        <v>6.1138582677445902E-3</v>
      </c>
      <c r="CA226" s="52">
        <v>1.15129531401175E-2</v>
      </c>
      <c r="CB226" s="52">
        <v>449.441427680804</v>
      </c>
      <c r="CC226" s="52">
        <v>6.5784520860267303E-3</v>
      </c>
      <c r="CD226" s="52">
        <v>1.5338262133798601E-2</v>
      </c>
      <c r="CE226" s="52">
        <v>582.60925810474203</v>
      </c>
      <c r="CF226" s="52">
        <v>7.2696335050393699E-3</v>
      </c>
      <c r="CT226" s="84"/>
      <c r="CU226" s="84"/>
      <c r="CW226" s="84"/>
      <c r="CX226" s="84"/>
    </row>
    <row r="227" spans="1:102">
      <c r="A227" s="83"/>
      <c r="B227" s="83"/>
      <c r="D227" s="83"/>
      <c r="E227" s="83"/>
      <c r="AW227" s="80">
        <v>3.8635829595249698E-3</v>
      </c>
      <c r="AX227" s="52">
        <v>93.636433915210304</v>
      </c>
      <c r="AY227" s="81">
        <v>2.86239951681447E-3</v>
      </c>
      <c r="AZ227" s="80">
        <v>4.4806051877000902E-3</v>
      </c>
      <c r="BA227" s="52">
        <v>122.897819513714</v>
      </c>
      <c r="BB227" s="82">
        <v>3.5318521614778101E-3</v>
      </c>
      <c r="BC227" s="80">
        <v>1.0808381764465001E-2</v>
      </c>
      <c r="BD227" s="52">
        <v>209.00989713216799</v>
      </c>
      <c r="BE227" s="82">
        <v>-3.9166708368481803E-5</v>
      </c>
      <c r="BF227" s="80">
        <v>7.0702934984985403E-3</v>
      </c>
      <c r="BG227" s="52">
        <v>153.83128428927799</v>
      </c>
      <c r="BH227" s="82">
        <v>2.1262020317690802E-3</v>
      </c>
      <c r="BI227" s="52">
        <v>9.8019985093336908E-3</v>
      </c>
      <c r="BJ227" s="52">
        <v>192.28910536159401</v>
      </c>
      <c r="BK227" s="52">
        <v>1.9365136308364199E-3</v>
      </c>
      <c r="BL227" s="52">
        <v>1.4733600001782299E-2</v>
      </c>
      <c r="BM227" s="52">
        <v>267.532668329172</v>
      </c>
      <c r="BN227" s="52">
        <v>1.30228359284719E-3</v>
      </c>
      <c r="BO227" s="52">
        <v>9.9013958621959903E-3</v>
      </c>
      <c r="BP227" s="52">
        <v>267.532668329172</v>
      </c>
      <c r="BQ227" s="52">
        <v>5.8828471324452198E-3</v>
      </c>
      <c r="BR227" s="52">
        <v>1.2181456263623099E-2</v>
      </c>
      <c r="BS227" s="52">
        <v>326.05543952617597</v>
      </c>
      <c r="BT227" s="52">
        <v>6.0357024290949197E-3</v>
      </c>
      <c r="BU227" s="52">
        <v>1.5727052504497799E-2</v>
      </c>
      <c r="BV227" s="52">
        <v>418.01979426433701</v>
      </c>
      <c r="BW227" s="52">
        <v>6.4018186483382799E-3</v>
      </c>
      <c r="BX227" s="52">
        <v>9.4112302580670291E-3</v>
      </c>
      <c r="BY227" s="52">
        <v>376.21781483791</v>
      </c>
      <c r="BZ227" s="52">
        <v>6.1240242954546898E-3</v>
      </c>
      <c r="CA227" s="52">
        <v>1.1583207214286699E-2</v>
      </c>
      <c r="CB227" s="52">
        <v>451.46137780549299</v>
      </c>
      <c r="CC227" s="52">
        <v>6.58433576246884E-3</v>
      </c>
      <c r="CD227" s="52">
        <v>1.5428196421387E-2</v>
      </c>
      <c r="CE227" s="52">
        <v>585.22771197007899</v>
      </c>
      <c r="CF227" s="52">
        <v>7.2700381975619698E-3</v>
      </c>
      <c r="CT227" s="84"/>
      <c r="CU227" s="84"/>
      <c r="CW227" s="84"/>
      <c r="CX227" s="84"/>
    </row>
    <row r="228" spans="1:102">
      <c r="A228" s="83"/>
      <c r="B228" s="83"/>
      <c r="D228" s="83"/>
      <c r="E228" s="83"/>
      <c r="AW228" s="80">
        <v>3.8762534180714699E-3</v>
      </c>
      <c r="AX228" s="52">
        <v>94.055386533664205</v>
      </c>
      <c r="AY228" s="81">
        <v>2.8725384032282698E-3</v>
      </c>
      <c r="AZ228" s="80">
        <v>4.4940177182038197E-3</v>
      </c>
      <c r="BA228" s="52">
        <v>123.44769482543499</v>
      </c>
      <c r="BB228" s="82">
        <v>3.54373116714454E-3</v>
      </c>
      <c r="BC228" s="80">
        <v>1.0943263692670501E-2</v>
      </c>
      <c r="BD228" s="52">
        <v>209.94505922693099</v>
      </c>
      <c r="BE228" s="82">
        <v>-1.3154490509317799E-4</v>
      </c>
      <c r="BF228" s="80">
        <v>7.1369515243825303E-3</v>
      </c>
      <c r="BG228" s="52">
        <v>154.519563591024</v>
      </c>
      <c r="BH228" s="82">
        <v>2.11978943976327E-3</v>
      </c>
      <c r="BI228" s="52">
        <v>9.8823360359150802E-3</v>
      </c>
      <c r="BJ228" s="52">
        <v>193.149454488776</v>
      </c>
      <c r="BK228" s="52">
        <v>1.92011528169108E-3</v>
      </c>
      <c r="BL228" s="52">
        <v>1.48373080964003E-2</v>
      </c>
      <c r="BM228" s="52">
        <v>268.72967581046902</v>
      </c>
      <c r="BN228" s="52">
        <v>1.27208951411357E-3</v>
      </c>
      <c r="BO228" s="52">
        <v>9.9628398492189896E-3</v>
      </c>
      <c r="BP228" s="52">
        <v>268.72967581046902</v>
      </c>
      <c r="BQ228" s="52">
        <v>5.8876308291024504E-3</v>
      </c>
      <c r="BR228" s="52">
        <v>1.22543327518821E-2</v>
      </c>
      <c r="BS228" s="52">
        <v>327.51429239400699</v>
      </c>
      <c r="BT228" s="52">
        <v>6.0332769240204797E-3</v>
      </c>
      <c r="BU228" s="52">
        <v>1.5816800941186499E-2</v>
      </c>
      <c r="BV228" s="52">
        <v>419.89011845386301</v>
      </c>
      <c r="BW228" s="52">
        <v>6.3933163408828198E-3</v>
      </c>
      <c r="BX228" s="52">
        <v>9.4701904198706503E-3</v>
      </c>
      <c r="BY228" s="52">
        <v>377.90110660848399</v>
      </c>
      <c r="BZ228" s="52">
        <v>6.1339864237671699E-3</v>
      </c>
      <c r="CA228" s="52">
        <v>1.16536327287813E-2</v>
      </c>
      <c r="CB228" s="52">
        <v>453.48132793018101</v>
      </c>
      <c r="CC228" s="52">
        <v>6.5899841972352899E-3</v>
      </c>
      <c r="CD228" s="52">
        <v>1.55183444743923E-2</v>
      </c>
      <c r="CE228" s="52">
        <v>587.84616583541504</v>
      </c>
      <c r="CF228" s="52">
        <v>7.2701894169857999E-3</v>
      </c>
      <c r="CT228" s="84"/>
      <c r="CU228" s="84"/>
      <c r="CW228" s="84"/>
      <c r="CX228" s="84"/>
    </row>
    <row r="229" spans="1:102">
      <c r="A229" s="83"/>
      <c r="B229" s="83"/>
      <c r="D229" s="83"/>
      <c r="E229" s="83"/>
      <c r="AW229" s="80">
        <v>3.8888982927639099E-3</v>
      </c>
      <c r="AX229" s="52">
        <v>94.474339152118105</v>
      </c>
      <c r="AY229" s="81">
        <v>2.8826598981407498E-3</v>
      </c>
      <c r="AZ229" s="80">
        <v>4.5073995385875197E-3</v>
      </c>
      <c r="BA229" s="52">
        <v>123.99757013715499</v>
      </c>
      <c r="BB229" s="82">
        <v>3.5555863069872701E-3</v>
      </c>
      <c r="BC229" s="80">
        <v>1.1078649701080899E-2</v>
      </c>
      <c r="BD229" s="52">
        <v>210.88022132169399</v>
      </c>
      <c r="BE229" s="82">
        <v>-2.2430981846782201E-4</v>
      </c>
      <c r="BF229" s="80">
        <v>7.2037910251039998E-3</v>
      </c>
      <c r="BG229" s="52">
        <v>155.20784289277</v>
      </c>
      <c r="BH229" s="82">
        <v>2.1130665950417201E-3</v>
      </c>
      <c r="BI229" s="52">
        <v>9.9628904492907004E-3</v>
      </c>
      <c r="BJ229" s="52">
        <v>194.00980361595799</v>
      </c>
      <c r="BK229" s="52">
        <v>1.9033774252036201E-3</v>
      </c>
      <c r="BL229" s="52">
        <v>1.49412951260429E-2</v>
      </c>
      <c r="BM229" s="52">
        <v>269.92668329176598</v>
      </c>
      <c r="BN229" s="52">
        <v>1.24156635086054E-3</v>
      </c>
      <c r="BO229" s="52">
        <v>1.00244462357835E-2</v>
      </c>
      <c r="BP229" s="52">
        <v>269.92668329176598</v>
      </c>
      <c r="BQ229" s="52">
        <v>5.8921748700421104E-3</v>
      </c>
      <c r="BR229" s="52">
        <v>1.2327391079760001E-2</v>
      </c>
      <c r="BS229" s="52">
        <v>328.97314526183698</v>
      </c>
      <c r="BT229" s="52">
        <v>6.0305767601913102E-3</v>
      </c>
      <c r="BU229" s="52">
        <v>1.5906758075340598E-2</v>
      </c>
      <c r="BV229" s="52">
        <v>421.76044264338901</v>
      </c>
      <c r="BW229" s="52">
        <v>6.3845398183903198E-3</v>
      </c>
      <c r="BX229" s="52">
        <v>9.5293041992926802E-3</v>
      </c>
      <c r="BY229" s="52">
        <v>379.58439837905797</v>
      </c>
      <c r="BZ229" s="52">
        <v>6.1437443958606798E-3</v>
      </c>
      <c r="CA229" s="52">
        <v>1.1724230787116201E-2</v>
      </c>
      <c r="CB229" s="52">
        <v>455.50127805486898</v>
      </c>
      <c r="CC229" s="52">
        <v>6.5953974450608001E-3</v>
      </c>
      <c r="CD229" s="52">
        <v>1.56087080606459E-2</v>
      </c>
      <c r="CE229" s="52">
        <v>590.464619700752</v>
      </c>
      <c r="CF229" s="52">
        <v>7.2700876521217504E-3</v>
      </c>
      <c r="CT229" s="84"/>
      <c r="CU229" s="84"/>
      <c r="CW229" s="84"/>
      <c r="CX229" s="84"/>
    </row>
    <row r="230" spans="1:102">
      <c r="A230" s="83"/>
      <c r="B230" s="83"/>
      <c r="D230" s="83"/>
      <c r="E230" s="83"/>
      <c r="AW230" s="80">
        <v>3.9015177120485002E-3</v>
      </c>
      <c r="AX230" s="52">
        <v>94.893291770571906</v>
      </c>
      <c r="AY230" s="81">
        <v>2.8927640611111998E-3</v>
      </c>
      <c r="AZ230" s="80">
        <v>4.5207508215502302E-3</v>
      </c>
      <c r="BA230" s="52">
        <v>124.547445448876</v>
      </c>
      <c r="BB230" s="82">
        <v>3.5674176767054402E-3</v>
      </c>
      <c r="BC230" s="80">
        <v>1.12145457131274E-2</v>
      </c>
      <c r="BD230" s="52">
        <v>211.81538341645799</v>
      </c>
      <c r="BE230" s="82">
        <v>-3.1746061565327899E-4</v>
      </c>
      <c r="BF230" s="80">
        <v>7.2708134463760699E-3</v>
      </c>
      <c r="BG230" s="52">
        <v>155.89612219451499</v>
      </c>
      <c r="BH230" s="82">
        <v>2.1060330895641402E-3</v>
      </c>
      <c r="BI230" s="52">
        <v>1.00436638681337E-2</v>
      </c>
      <c r="BJ230" s="52">
        <v>194.87015274314001</v>
      </c>
      <c r="BK230" s="52">
        <v>1.88630001481311E-3</v>
      </c>
      <c r="BL230" s="52">
        <v>1.5045563972127E-2</v>
      </c>
      <c r="BM230" s="52">
        <v>271.123690773063</v>
      </c>
      <c r="BN230" s="52">
        <v>1.2107147122051101E-3</v>
      </c>
      <c r="BO230" s="52">
        <v>1.00862159674595E-2</v>
      </c>
      <c r="BP230" s="52">
        <v>271.12369077306198</v>
      </c>
      <c r="BQ230" s="52">
        <v>5.8964789523313502E-3</v>
      </c>
      <c r="BR230" s="52">
        <v>1.24006326492538E-2</v>
      </c>
      <c r="BS230" s="52">
        <v>330.43199812966799</v>
      </c>
      <c r="BT230" s="52">
        <v>6.0276019671999699E-3</v>
      </c>
      <c r="BU230" s="52">
        <v>1.5996925753015399E-2</v>
      </c>
      <c r="BV230" s="52">
        <v>423.63076683291501</v>
      </c>
      <c r="BW230" s="52">
        <v>6.3754896141046099E-3</v>
      </c>
      <c r="BX230" s="52">
        <v>9.5885723298777294E-3</v>
      </c>
      <c r="BY230" s="52">
        <v>381.26769014963099</v>
      </c>
      <c r="BZ230" s="52">
        <v>6.1532979528166401E-3</v>
      </c>
      <c r="CA230" s="52">
        <v>1.1795002510909E-2</v>
      </c>
      <c r="CB230" s="52">
        <v>457.521228179557</v>
      </c>
      <c r="CC230" s="52">
        <v>6.6005755548493097E-3</v>
      </c>
      <c r="CD230" s="52">
        <v>1.5699288968211201E-2</v>
      </c>
      <c r="CE230" s="52">
        <v>593.08307356608896</v>
      </c>
      <c r="CF230" s="52">
        <v>7.26973338124843E-3</v>
      </c>
      <c r="CT230" s="84"/>
      <c r="CU230" s="84"/>
      <c r="CW230" s="84"/>
      <c r="CX230" s="84"/>
    </row>
    <row r="231" spans="1:102">
      <c r="A231" s="83"/>
      <c r="B231" s="83"/>
      <c r="D231" s="83"/>
      <c r="E231" s="83"/>
      <c r="AW231" s="80">
        <v>3.9141118032560603E-3</v>
      </c>
      <c r="AX231" s="52">
        <v>95.312244389025807</v>
      </c>
      <c r="AY231" s="81">
        <v>2.9028509513929399E-3</v>
      </c>
      <c r="AZ231" s="80">
        <v>4.5340717380217997E-3</v>
      </c>
      <c r="BA231" s="52">
        <v>125.097320760597</v>
      </c>
      <c r="BB231" s="82">
        <v>3.5792253714240999E-3</v>
      </c>
      <c r="BC231" s="80">
        <v>1.13509577206446E-2</v>
      </c>
      <c r="BD231" s="52">
        <v>212.75054551122099</v>
      </c>
      <c r="BE231" s="82">
        <v>-4.10996489001276E-4</v>
      </c>
      <c r="BF231" s="80">
        <v>7.3380202573880603E-3</v>
      </c>
      <c r="BG231" s="52">
        <v>156.58440149626099</v>
      </c>
      <c r="BH231" s="82">
        <v>2.0986885041292301E-3</v>
      </c>
      <c r="BI231" s="52">
        <v>1.01246584390311E-2</v>
      </c>
      <c r="BJ231" s="52">
        <v>195.730501870322</v>
      </c>
      <c r="BK231" s="52">
        <v>1.8688829879805701E-3</v>
      </c>
      <c r="BL231" s="52">
        <v>1.5150117544729899E-2</v>
      </c>
      <c r="BM231" s="52">
        <v>272.320698254359</v>
      </c>
      <c r="BN231" s="52">
        <v>1.1795351902854499E-3</v>
      </c>
      <c r="BO231" s="52">
        <v>1.01481500072431E-2</v>
      </c>
      <c r="BP231" s="52">
        <v>272.320698254359</v>
      </c>
      <c r="BQ231" s="52">
        <v>5.9005427682508197E-3</v>
      </c>
      <c r="BR231" s="52">
        <v>1.24740588829851E-2</v>
      </c>
      <c r="BS231" s="52">
        <v>331.89085099749798</v>
      </c>
      <c r="BT231" s="52">
        <v>6.02435256533393E-3</v>
      </c>
      <c r="BU231" s="52">
        <v>1.6087305839498599E-2</v>
      </c>
      <c r="BV231" s="52">
        <v>425.50109102244102</v>
      </c>
      <c r="BW231" s="52">
        <v>6.3661662491599899E-3</v>
      </c>
      <c r="BX231" s="52">
        <v>9.6479955599334203E-3</v>
      </c>
      <c r="BY231" s="52">
        <v>382.95098192020498</v>
      </c>
      <c r="BZ231" s="52">
        <v>6.1626468334934096E-3</v>
      </c>
      <c r="CA231" s="52">
        <v>1.18659490399818E-2</v>
      </c>
      <c r="CB231" s="52">
        <v>459.54117830424599</v>
      </c>
      <c r="CC231" s="52">
        <v>6.60551856957718E-3</v>
      </c>
      <c r="CD231" s="52">
        <v>1.5790089005552201E-2</v>
      </c>
      <c r="CE231" s="52">
        <v>595.70152743142501</v>
      </c>
      <c r="CF231" s="52">
        <v>7.2691270721362798E-3</v>
      </c>
      <c r="CT231" s="84"/>
      <c r="CU231" s="84"/>
      <c r="CW231" s="84"/>
      <c r="CX231" s="84"/>
    </row>
    <row r="232" spans="1:102">
      <c r="A232" s="83"/>
      <c r="B232" s="83"/>
      <c r="D232" s="83"/>
      <c r="E232" s="83"/>
      <c r="AW232" s="80">
        <v>3.9266806926146402E-3</v>
      </c>
      <c r="AX232" s="52">
        <v>95.731197007479594</v>
      </c>
      <c r="AY232" s="81">
        <v>2.9129206279367901E-3</v>
      </c>
      <c r="AZ232" s="80">
        <v>4.5473624571893698E-3</v>
      </c>
      <c r="BA232" s="52">
        <v>125.647196072317</v>
      </c>
      <c r="BB232" s="82">
        <v>3.5910094856988501E-3</v>
      </c>
      <c r="BC232" s="80">
        <v>1.14878917852282E-2</v>
      </c>
      <c r="BD232" s="52">
        <v>213.68570760598399</v>
      </c>
      <c r="BE232" s="82">
        <v>-5.0491665590918396E-4</v>
      </c>
      <c r="BF232" s="80">
        <v>7.4054129510538903E-3</v>
      </c>
      <c r="BG232" s="52">
        <v>157.272680798007</v>
      </c>
      <c r="BH232" s="82">
        <v>2.0910324081997301E-3</v>
      </c>
      <c r="BI232" s="52">
        <v>1.0205876336835101E-2</v>
      </c>
      <c r="BJ232" s="52">
        <v>196.59085099750399</v>
      </c>
      <c r="BK232" s="52">
        <v>1.8511262661123501E-3</v>
      </c>
      <c r="BL232" s="52">
        <v>1.52549587830324E-2</v>
      </c>
      <c r="BM232" s="52">
        <v>273.51770573565602</v>
      </c>
      <c r="BN232" s="52">
        <v>1.14802836035558E-3</v>
      </c>
      <c r="BO232" s="52">
        <v>1.02102493356921E-2</v>
      </c>
      <c r="BP232" s="52">
        <v>273.51770573565602</v>
      </c>
      <c r="BQ232" s="52">
        <v>5.9043660051519304E-3</v>
      </c>
      <c r="BR232" s="52">
        <v>1.25476712243653E-2</v>
      </c>
      <c r="BS232" s="52">
        <v>333.34970386532802</v>
      </c>
      <c r="BT232" s="52">
        <v>6.0208285654872098E-3</v>
      </c>
      <c r="BU232" s="52">
        <v>1.6177900219499899E-2</v>
      </c>
      <c r="BV232" s="52">
        <v>427.37141521196702</v>
      </c>
      <c r="BW232" s="52">
        <v>6.3565702326317001E-3</v>
      </c>
      <c r="BX232" s="52">
        <v>9.7075746526254399E-3</v>
      </c>
      <c r="BY232" s="52">
        <v>384.634273690778</v>
      </c>
      <c r="BZ232" s="52">
        <v>6.1717907743991099E-3</v>
      </c>
      <c r="CA232" s="52">
        <v>1.19370715324693E-2</v>
      </c>
      <c r="CB232" s="52">
        <v>461.56112842893401</v>
      </c>
      <c r="CC232" s="52">
        <v>6.61022652620005E-3</v>
      </c>
      <c r="CD232" s="52">
        <v>1.5881110001707902E-2</v>
      </c>
      <c r="CE232" s="52">
        <v>598.31998129676197</v>
      </c>
      <c r="CF232" s="52">
        <v>7.2682691820672701E-3</v>
      </c>
      <c r="CT232" s="84"/>
      <c r="CU232" s="84"/>
      <c r="CW232" s="84"/>
      <c r="CX232" s="84"/>
    </row>
    <row r="233" spans="1:102">
      <c r="A233" s="83"/>
      <c r="B233" s="83"/>
      <c r="D233" s="83"/>
      <c r="E233" s="83"/>
      <c r="AW233" s="80">
        <v>3.93922450526099E-3</v>
      </c>
      <c r="AX233" s="52">
        <v>96.150149625933494</v>
      </c>
      <c r="AY233" s="81">
        <v>2.9229731493914798E-3</v>
      </c>
      <c r="AZ233" s="80">
        <v>4.5606231465226896E-3</v>
      </c>
      <c r="BA233" s="52">
        <v>126.197071384038</v>
      </c>
      <c r="BB233" s="82">
        <v>3.6027701135188999E-3</v>
      </c>
      <c r="BC233" s="80">
        <v>1.1625354039621401E-2</v>
      </c>
      <c r="BD233" s="52">
        <v>214.62086970074699</v>
      </c>
      <c r="BE233" s="82">
        <v>-5.9922035868211203E-4</v>
      </c>
      <c r="BF233" s="80">
        <v>7.47299304426822E-3</v>
      </c>
      <c r="BG233" s="52">
        <v>157.96096009975199</v>
      </c>
      <c r="BH233" s="82">
        <v>2.0830643597275801E-3</v>
      </c>
      <c r="BI233" s="52">
        <v>1.0287319765024E-2</v>
      </c>
      <c r="BJ233" s="52">
        <v>197.45120012468601</v>
      </c>
      <c r="BK233" s="52">
        <v>1.83302975448115E-3</v>
      </c>
      <c r="BL233" s="52">
        <v>1.53600906557716E-2</v>
      </c>
      <c r="BM233" s="52">
        <v>274.71471321695299</v>
      </c>
      <c r="BN233" s="52">
        <v>1.1161947808763801E-3</v>
      </c>
      <c r="BO233" s="52">
        <v>1.02725149510643E-2</v>
      </c>
      <c r="BP233" s="52">
        <v>274.71471321695299</v>
      </c>
      <c r="BQ233" s="52">
        <v>5.9079483453137504E-3</v>
      </c>
      <c r="BR233" s="52">
        <v>1.26214711377671E-2</v>
      </c>
      <c r="BS233" s="52">
        <v>334.80855673315898</v>
      </c>
      <c r="BT233" s="52">
        <v>6.0170299690743001E-3</v>
      </c>
      <c r="BU233" s="52">
        <v>1.6268710797346202E-2</v>
      </c>
      <c r="BV233" s="52">
        <v>429.24173940149399</v>
      </c>
      <c r="BW233" s="52">
        <v>6.3467020615825299E-3</v>
      </c>
      <c r="BX233" s="52">
        <v>9.7673103860760405E-3</v>
      </c>
      <c r="BY233" s="52">
        <v>386.31756546135199</v>
      </c>
      <c r="BZ233" s="52">
        <v>6.1807295095674302E-3</v>
      </c>
      <c r="CA233" s="52">
        <v>1.20083711649296E-2</v>
      </c>
      <c r="CB233" s="52">
        <v>463.58107855362198</v>
      </c>
      <c r="CC233" s="52">
        <v>6.61469945555806E-3</v>
      </c>
      <c r="CD233" s="52">
        <v>1.5972353806473799E-2</v>
      </c>
      <c r="CE233" s="52">
        <v>600.93843516209904</v>
      </c>
      <c r="CF233" s="52">
        <v>7.2671601578583201E-3</v>
      </c>
      <c r="CT233" s="84"/>
      <c r="CU233" s="84"/>
      <c r="CV233" s="84"/>
    </row>
    <row r="234" spans="1:102">
      <c r="A234" s="83"/>
      <c r="B234" s="83"/>
      <c r="D234" s="83"/>
      <c r="E234" s="83"/>
      <c r="AW234" s="80">
        <v>3.9517433652530498E-3</v>
      </c>
      <c r="AX234" s="52">
        <v>96.569102244387295</v>
      </c>
      <c r="AY234" s="81">
        <v>2.9330085741071199E-3</v>
      </c>
      <c r="AZ234" s="80">
        <v>4.5738539718001899E-3</v>
      </c>
      <c r="BA234" s="52">
        <v>126.74694669575899</v>
      </c>
      <c r="BB234" s="82">
        <v>3.6145073483136699E-3</v>
      </c>
      <c r="BC234" s="80">
        <v>1.17633506891311E-2</v>
      </c>
      <c r="BD234" s="52">
        <v>215.55603179550999</v>
      </c>
      <c r="BE234" s="82">
        <v>-6.9390686439995699E-4</v>
      </c>
      <c r="BF234" s="80">
        <v>7.5407620781695996E-3</v>
      </c>
      <c r="BG234" s="52">
        <v>158.64923940149799</v>
      </c>
      <c r="BH234" s="82">
        <v>2.0747839049770002E-3</v>
      </c>
      <c r="BI234" s="52">
        <v>1.03689909560736E-2</v>
      </c>
      <c r="BJ234" s="52">
        <v>198.311549251869</v>
      </c>
      <c r="BK234" s="52">
        <v>1.81459334214501E-3</v>
      </c>
      <c r="BL234" s="52">
        <v>1.54655161617019E-2</v>
      </c>
      <c r="BM234" s="52">
        <v>275.91172069824898</v>
      </c>
      <c r="BN234" s="52">
        <v>1.08403499360367E-3</v>
      </c>
      <c r="BO234" s="52">
        <v>1.03349478694607E-2</v>
      </c>
      <c r="BP234" s="52">
        <v>275.91172069824898</v>
      </c>
      <c r="BQ234" s="52">
        <v>5.9112894658005797E-3</v>
      </c>
      <c r="BR234" s="52">
        <v>1.2695460108702299E-2</v>
      </c>
      <c r="BS234" s="52">
        <v>336.26740960098903</v>
      </c>
      <c r="BT234" s="52">
        <v>6.0129567679419703E-3</v>
      </c>
      <c r="BU234" s="52">
        <v>1.6359739497182901E-2</v>
      </c>
      <c r="BV234" s="52">
        <v>431.11206359101999</v>
      </c>
      <c r="BW234" s="52">
        <v>6.3365622211105999E-3</v>
      </c>
      <c r="BX234" s="52">
        <v>9.8272035534650096E-3</v>
      </c>
      <c r="BY234" s="52">
        <v>388.00085723192598</v>
      </c>
      <c r="BZ234" s="52">
        <v>6.1894627704324199E-3</v>
      </c>
      <c r="CA234" s="52">
        <v>1.20798491324618E-2</v>
      </c>
      <c r="CB234" s="52">
        <v>465.60102867831102</v>
      </c>
      <c r="CC234" s="52">
        <v>6.6189373822846502E-3</v>
      </c>
      <c r="CD234" s="52">
        <v>1.60638222905892E-2</v>
      </c>
      <c r="CE234" s="52">
        <v>603.55688902743498</v>
      </c>
      <c r="CF234" s="52">
        <v>7.2658004358815897E-3</v>
      </c>
      <c r="CT234" s="84"/>
      <c r="CU234" s="84"/>
      <c r="CV234" s="84"/>
    </row>
    <row r="235" spans="1:102">
      <c r="A235" s="83"/>
      <c r="B235" s="83"/>
      <c r="D235" s="83"/>
      <c r="E235" s="83"/>
      <c r="AW235" s="80">
        <v>3.9642373955813002E-3</v>
      </c>
      <c r="AX235" s="52">
        <v>96.988054862841196</v>
      </c>
      <c r="AY235" s="81">
        <v>2.9430269601359998E-3</v>
      </c>
      <c r="AZ235" s="80">
        <v>4.58705509713334E-3</v>
      </c>
      <c r="BA235" s="52">
        <v>127.29682200747899</v>
      </c>
      <c r="BB235" s="82">
        <v>3.6262212829555598E-3</v>
      </c>
      <c r="BC235" s="80">
        <v>1.19018880130729E-2</v>
      </c>
      <c r="BD235" s="52">
        <v>216.491193890273</v>
      </c>
      <c r="BE235" s="82">
        <v>-7.8897546479163305E-4</v>
      </c>
      <c r="BF235" s="80">
        <v>7.6087216184116298E-3</v>
      </c>
      <c r="BG235" s="52">
        <v>159.337518703244</v>
      </c>
      <c r="BH235" s="82">
        <v>2.0661905783475498E-3</v>
      </c>
      <c r="BI235" s="52">
        <v>1.0450892171838399E-2</v>
      </c>
      <c r="BJ235" s="52">
        <v>199.17189837905099</v>
      </c>
      <c r="BK235" s="52">
        <v>1.7958169018650501E-3</v>
      </c>
      <c r="BL235" s="52">
        <v>1.55712383300658E-2</v>
      </c>
      <c r="BM235" s="52">
        <v>277.10872817954601</v>
      </c>
      <c r="BN235" s="52">
        <v>1.0515495236713599E-3</v>
      </c>
      <c r="BO235" s="52">
        <v>1.03975491249733E-2</v>
      </c>
      <c r="BP235" s="52">
        <v>277.10872817954601</v>
      </c>
      <c r="BQ235" s="52">
        <v>5.9143890383206001E-3</v>
      </c>
      <c r="BR235" s="52">
        <v>1.27696396440054E-2</v>
      </c>
      <c r="BS235" s="52">
        <v>337.72626246881998</v>
      </c>
      <c r="BT235" s="52">
        <v>6.0086089442834703E-3</v>
      </c>
      <c r="BU235" s="52">
        <v>1.6450988263181001E-2</v>
      </c>
      <c r="BV235" s="52">
        <v>432.98238778054599</v>
      </c>
      <c r="BW235" s="52">
        <v>6.3261511843939596E-3</v>
      </c>
      <c r="BX235" s="52">
        <v>9.8872549631335901E-3</v>
      </c>
      <c r="BY235" s="52">
        <v>389.684149002499</v>
      </c>
      <c r="BZ235" s="52">
        <v>6.1979902857045802E-3</v>
      </c>
      <c r="CA235" s="52">
        <v>1.21515066488275E-2</v>
      </c>
      <c r="CB235" s="52">
        <v>467.62097880299899</v>
      </c>
      <c r="CC235" s="52">
        <v>6.6229403247157698E-3</v>
      </c>
      <c r="CD235" s="52">
        <v>1.6155517345931101E-2</v>
      </c>
      <c r="CE235" s="52">
        <v>606.17534289277205</v>
      </c>
      <c r="CF235" s="52">
        <v>7.2641904420845801E-3</v>
      </c>
      <c r="CT235" s="84"/>
      <c r="CU235" s="84"/>
      <c r="CV235" s="84"/>
    </row>
    <row r="236" spans="1:102">
      <c r="A236" s="83"/>
      <c r="B236" s="83"/>
      <c r="D236" s="83"/>
      <c r="E236" s="83"/>
      <c r="AW236" s="80">
        <v>3.9767067181809296E-3</v>
      </c>
      <c r="AX236" s="52">
        <v>97.407007481295096</v>
      </c>
      <c r="AY236" s="81">
        <v>2.9530283652357699E-3</v>
      </c>
      <c r="AZ236" s="80">
        <v>4.60022668499146E-3</v>
      </c>
      <c r="BA236" s="52">
        <v>127.8466973192</v>
      </c>
      <c r="BB236" s="82">
        <v>3.6379120097654902E-3</v>
      </c>
      <c r="BC236" s="80">
        <v>1.20409723662486E-2</v>
      </c>
      <c r="BD236" s="52">
        <v>217.426355985036</v>
      </c>
      <c r="BE236" s="82">
        <v>-8.8442547611410397E-4</v>
      </c>
      <c r="BF236" s="80">
        <v>7.67687325544196E-3</v>
      </c>
      <c r="BG236" s="52">
        <v>160.02579800498901</v>
      </c>
      <c r="BH236" s="82">
        <v>2.0572839021965402E-3</v>
      </c>
      <c r="BI236" s="52">
        <v>1.05330257039443E-2</v>
      </c>
      <c r="BJ236" s="52">
        <v>200.03224750623301</v>
      </c>
      <c r="BK236" s="52">
        <v>1.77670029002069E-3</v>
      </c>
      <c r="BL236" s="52">
        <v>1.56772602210749E-2</v>
      </c>
      <c r="BM236" s="52">
        <v>278.30573566084303</v>
      </c>
      <c r="BN236" s="52">
        <v>1.01873887967417E-3</v>
      </c>
      <c r="BO236" s="52">
        <v>1.0460319769836199E-2</v>
      </c>
      <c r="BP236" s="52">
        <v>278.30573566084303</v>
      </c>
      <c r="BQ236" s="52">
        <v>5.9172467290847103E-3</v>
      </c>
      <c r="BR236" s="52">
        <v>1.28440112720247E-2</v>
      </c>
      <c r="BS236" s="52">
        <v>339.18511533664997</v>
      </c>
      <c r="BT236" s="52">
        <v>6.0039864705519301E-3</v>
      </c>
      <c r="BU236" s="52">
        <v>1.6542459059750301E-2</v>
      </c>
      <c r="BV236" s="52">
        <v>434.85271197007199</v>
      </c>
      <c r="BW236" s="52">
        <v>6.3154694127355001E-3</v>
      </c>
      <c r="BX236" s="52">
        <v>9.9474654386919707E-3</v>
      </c>
      <c r="BY236" s="52">
        <v>391.36744077307299</v>
      </c>
      <c r="BZ236" s="52">
        <v>6.2063117812490498E-3</v>
      </c>
      <c r="CA236" s="52">
        <v>1.2223344946576901E-2</v>
      </c>
      <c r="CB236" s="52">
        <v>469.64092892768701</v>
      </c>
      <c r="CC236" s="52">
        <v>6.6267082947979198E-3</v>
      </c>
      <c r="CD236" s="52">
        <v>1.6247440885714701E-2</v>
      </c>
      <c r="CE236" s="52">
        <v>608.79379675810901</v>
      </c>
      <c r="CF236" s="52">
        <v>7.2623305920109004E-3</v>
      </c>
      <c r="CT236" s="84"/>
      <c r="CU236" s="84"/>
      <c r="CV236" s="84"/>
    </row>
    <row r="237" spans="1:102">
      <c r="A237" s="83"/>
      <c r="B237" s="83"/>
      <c r="D237" s="83"/>
      <c r="E237" s="83"/>
      <c r="AW237" s="80">
        <v>3.9891514539431702E-3</v>
      </c>
      <c r="AX237" s="52">
        <v>97.825960099748897</v>
      </c>
      <c r="AY237" s="81">
        <v>2.9630128468707299E-3</v>
      </c>
      <c r="AZ237" s="80">
        <v>4.6133688962255196E-3</v>
      </c>
      <c r="BA237" s="52">
        <v>128.39657263092101</v>
      </c>
      <c r="BB237" s="82">
        <v>3.6495796205164299E-3</v>
      </c>
      <c r="BC237" s="80">
        <v>1.2180610180453501E-2</v>
      </c>
      <c r="BD237" s="52">
        <v>218.361518079799</v>
      </c>
      <c r="BE237" s="82">
        <v>-9.8025623903928998E-4</v>
      </c>
      <c r="BF237" s="80">
        <v>7.7452186047891596E-3</v>
      </c>
      <c r="BG237" s="52">
        <v>160.71407730673499</v>
      </c>
      <c r="BH237" s="82">
        <v>2.0480633866596901E-3</v>
      </c>
      <c r="BI237" s="52">
        <v>1.0615393874191E-2</v>
      </c>
      <c r="BJ237" s="52">
        <v>200.892596633415</v>
      </c>
      <c r="BK237" s="52">
        <v>1.7572433465220601E-3</v>
      </c>
      <c r="BL237" s="52">
        <v>1.5783584926398999E-2</v>
      </c>
      <c r="BM237" s="52">
        <v>279.50274314213999</v>
      </c>
      <c r="BN237" s="52">
        <v>9.8560355374312106E-4</v>
      </c>
      <c r="BO237" s="52">
        <v>1.0523260874581801E-2</v>
      </c>
      <c r="BP237" s="52">
        <v>279.50274314213999</v>
      </c>
      <c r="BQ237" s="52">
        <v>5.9198621986646599E-3</v>
      </c>
      <c r="BR237" s="52">
        <v>1.29185765428183E-2</v>
      </c>
      <c r="BS237" s="52">
        <v>340.64396820448002</v>
      </c>
      <c r="BT237" s="52">
        <v>5.9990893093736604E-3</v>
      </c>
      <c r="BU237" s="52">
        <v>1.6634153871758799E-2</v>
      </c>
      <c r="BV237" s="52">
        <v>436.723036159598</v>
      </c>
      <c r="BW237" s="52">
        <v>6.3045173556057202E-3</v>
      </c>
      <c r="BX237" s="52">
        <v>1.0007835819129E-2</v>
      </c>
      <c r="BY237" s="52">
        <v>393.05073254364601</v>
      </c>
      <c r="BZ237" s="52">
        <v>6.2144269799618498E-3</v>
      </c>
      <c r="CA237" s="52">
        <v>1.2295365277180901E-2</v>
      </c>
      <c r="CB237" s="52">
        <v>471.660879052376</v>
      </c>
      <c r="CC237" s="52">
        <v>6.6302412980010104E-3</v>
      </c>
      <c r="CD237" s="52">
        <v>1.63395948447E-2</v>
      </c>
      <c r="CE237" s="52">
        <v>611.41225062344597</v>
      </c>
      <c r="CF237" s="52">
        <v>7.2602212908192401E-3</v>
      </c>
      <c r="CT237" s="84"/>
      <c r="CU237" s="84"/>
      <c r="CV237" s="84"/>
    </row>
    <row r="238" spans="1:102">
      <c r="A238" s="83"/>
      <c r="B238" s="83"/>
      <c r="D238" s="83"/>
      <c r="E238" s="83"/>
      <c r="AW238" s="80">
        <v>4.0015717227268998E-3</v>
      </c>
      <c r="AX238" s="52">
        <v>98.244912718202798</v>
      </c>
      <c r="AY238" s="81">
        <v>2.9729804622139699E-3</v>
      </c>
      <c r="AZ238" s="80">
        <v>4.6264818900918596E-3</v>
      </c>
      <c r="BA238" s="52">
        <v>128.94644794264201</v>
      </c>
      <c r="BB238" s="82">
        <v>3.6612242064382799E-3</v>
      </c>
      <c r="BC238" s="80">
        <v>1.23208079660186E-2</v>
      </c>
      <c r="BD238" s="52">
        <v>219.296680174562</v>
      </c>
      <c r="BE238" s="82">
        <v>-1.0764671185447901E-3</v>
      </c>
      <c r="BF238" s="80">
        <v>7.8137593073580106E-3</v>
      </c>
      <c r="BG238" s="52">
        <v>161.402356608481</v>
      </c>
      <c r="BH238" s="82">
        <v>2.0385285294719502E-3</v>
      </c>
      <c r="BI238" s="52">
        <v>1.06979990349656E-2</v>
      </c>
      <c r="BJ238" s="52">
        <v>201.75294576059699</v>
      </c>
      <c r="BK238" s="52">
        <v>1.7374458947213101E-3</v>
      </c>
      <c r="BL238" s="52">
        <v>1.5890215569667202E-2</v>
      </c>
      <c r="BM238" s="52">
        <v>280.69975062343599</v>
      </c>
      <c r="BN238" s="52">
        <v>9.5214402162200696E-4</v>
      </c>
      <c r="BO238" s="52">
        <v>1.0586373528201701E-2</v>
      </c>
      <c r="BP238" s="52">
        <v>280.69975062343599</v>
      </c>
      <c r="BQ238" s="52">
        <v>5.9222351018533102E-3</v>
      </c>
      <c r="BR238" s="52">
        <v>1.2993337028358099E-2</v>
      </c>
      <c r="BS238" s="52">
        <v>342.10282107231097</v>
      </c>
      <c r="BT238" s="52">
        <v>5.9939174134623803E-3</v>
      </c>
      <c r="BU238" s="52">
        <v>1.6726074704757499E-2</v>
      </c>
      <c r="BV238" s="52">
        <v>438.593360349124</v>
      </c>
      <c r="BW238" s="52">
        <v>6.2932954506835503E-3</v>
      </c>
      <c r="BX238" s="52">
        <v>1.0068366958926E-2</v>
      </c>
      <c r="BY238" s="52">
        <v>394.73402431421999</v>
      </c>
      <c r="BZ238" s="52">
        <v>6.22233560164986E-3</v>
      </c>
      <c r="CA238" s="52">
        <v>1.23675689111672E-2</v>
      </c>
      <c r="CB238" s="52">
        <v>473.68082917706403</v>
      </c>
      <c r="CC238" s="52">
        <v>6.6335393332278203E-3</v>
      </c>
      <c r="CD238" s="52">
        <v>1.64319811794056E-2</v>
      </c>
      <c r="CE238" s="52">
        <v>614.03070448878202</v>
      </c>
      <c r="CF238" s="52">
        <v>7.2578629333019699E-3</v>
      </c>
      <c r="CT238" s="84"/>
      <c r="CU238" s="84"/>
      <c r="CV238" s="84"/>
    </row>
    <row r="239" spans="1:102">
      <c r="A239" s="83"/>
      <c r="B239" s="83"/>
      <c r="D239" s="83"/>
      <c r="E239" s="83"/>
      <c r="AW239" s="80">
        <v>4.0139676433699704E-3</v>
      </c>
      <c r="AX239" s="52">
        <v>98.663865336656599</v>
      </c>
      <c r="AY239" s="81">
        <v>2.9829312681493802E-3</v>
      </c>
      <c r="AZ239" s="80">
        <v>4.6395658242752097E-3</v>
      </c>
      <c r="BA239" s="52">
        <v>129.49632325436201</v>
      </c>
      <c r="BB239" s="82">
        <v>3.6728458582217199E-3</v>
      </c>
      <c r="BC239" s="80">
        <v>1.2461572313384E-2</v>
      </c>
      <c r="BD239" s="52">
        <v>220.231842269325</v>
      </c>
      <c r="BE239" s="82">
        <v>-1.17305750381264E-3</v>
      </c>
      <c r="BF239" s="80">
        <v>7.8824970297324097E-3</v>
      </c>
      <c r="BG239" s="52">
        <v>162.09063591022601</v>
      </c>
      <c r="BH239" s="82">
        <v>2.0286788157847699E-3</v>
      </c>
      <c r="BI239" s="52">
        <v>1.07808435696676E-2</v>
      </c>
      <c r="BJ239" s="52">
        <v>202.61329488777901</v>
      </c>
      <c r="BK239" s="52">
        <v>1.71730774132159E-3</v>
      </c>
      <c r="BL239" s="52">
        <v>1.5997155306977501E-2</v>
      </c>
      <c r="BM239" s="52">
        <v>281.89675810473301</v>
      </c>
      <c r="BN239" s="52">
        <v>9.1836074273674104E-4</v>
      </c>
      <c r="BO239" s="52">
        <v>1.06496588383113E-2</v>
      </c>
      <c r="BP239" s="52">
        <v>281.89675810473301</v>
      </c>
      <c r="BQ239" s="52">
        <v>5.9243650875236802E-3</v>
      </c>
      <c r="BR239" s="52">
        <v>1.3068294322739E-2</v>
      </c>
      <c r="BS239" s="52">
        <v>343.56167394014102</v>
      </c>
      <c r="BT239" s="52">
        <v>5.9884707255309999E-3</v>
      </c>
      <c r="BU239" s="52">
        <v>1.6818223585212198E-2</v>
      </c>
      <c r="BV239" s="52">
        <v>440.46368453865102</v>
      </c>
      <c r="BW239" s="52">
        <v>6.2818041238975096E-3</v>
      </c>
      <c r="BX239" s="52">
        <v>1.0129059728172501E-2</v>
      </c>
      <c r="BY239" s="52">
        <v>396.41731608479398</v>
      </c>
      <c r="BZ239" s="52">
        <v>6.23003736290765E-3</v>
      </c>
      <c r="CA239" s="52">
        <v>1.24399571382624E-2</v>
      </c>
      <c r="CB239" s="52">
        <v>475.70077930175199</v>
      </c>
      <c r="CC239" s="52">
        <v>6.6366023927274904E-3</v>
      </c>
      <c r="CD239" s="52">
        <v>1.6524601868328E-2</v>
      </c>
      <c r="CE239" s="52">
        <v>616.64915835411898</v>
      </c>
      <c r="CF239" s="52">
        <v>7.2552559039034603E-3</v>
      </c>
      <c r="CT239" s="84"/>
      <c r="CU239" s="84"/>
      <c r="CV239" s="84"/>
    </row>
    <row r="240" spans="1:102">
      <c r="A240" s="83"/>
      <c r="B240" s="83"/>
      <c r="G240" s="83"/>
      <c r="AW240" s="80">
        <v>4.0263393337005597E-3</v>
      </c>
      <c r="AX240" s="52">
        <v>99.082817955110499</v>
      </c>
      <c r="AY240" s="81">
        <v>2.99286532127365E-3</v>
      </c>
      <c r="AZ240" s="80">
        <v>4.6526208549116299E-3</v>
      </c>
      <c r="BA240" s="52">
        <v>130.04619856608301</v>
      </c>
      <c r="BB240" s="82">
        <v>3.6844446660227498E-3</v>
      </c>
      <c r="BC240" s="80">
        <v>1.26029098947093E-2</v>
      </c>
      <c r="BD240" s="52">
        <v>221.167004364088</v>
      </c>
      <c r="BE240" s="82">
        <v>-1.2700268081322599E-3</v>
      </c>
      <c r="BF240" s="80">
        <v>7.9514334644876297E-3</v>
      </c>
      <c r="BG240" s="52">
        <v>162.77891521197199</v>
      </c>
      <c r="BH240" s="82">
        <v>2.0185137179850599E-3</v>
      </c>
      <c r="BI240" s="52">
        <v>1.08639298931447E-2</v>
      </c>
      <c r="BJ240" s="52">
        <v>203.473644014961</v>
      </c>
      <c r="BK240" s="52">
        <v>1.6968286762820599E-3</v>
      </c>
      <c r="BL240" s="52">
        <v>1.61044073274174E-2</v>
      </c>
      <c r="BM240" s="52">
        <v>283.09376558602997</v>
      </c>
      <c r="BN240" s="52">
        <v>8.8425416026444701E-4</v>
      </c>
      <c r="BO240" s="52">
        <v>1.0713117931319901E-2</v>
      </c>
      <c r="BP240" s="52">
        <v>283.09376558602997</v>
      </c>
      <c r="BQ240" s="52">
        <v>5.9262517984890999E-3</v>
      </c>
      <c r="BR240" s="52">
        <v>1.3143450042396299E-2</v>
      </c>
      <c r="BS240" s="52">
        <v>345.02052680797198</v>
      </c>
      <c r="BT240" s="52">
        <v>5.9827491782075502E-3</v>
      </c>
      <c r="BU240" s="52">
        <v>1.69106025607411E-2</v>
      </c>
      <c r="BV240" s="52">
        <v>442.33400872817703</v>
      </c>
      <c r="BW240" s="52">
        <v>6.27004378946422E-3</v>
      </c>
      <c r="BX240" s="52">
        <v>1.01899150126871E-2</v>
      </c>
      <c r="BY240" s="52">
        <v>398.100607855367</v>
      </c>
      <c r="BZ240" s="52">
        <v>6.2375319769995803E-3</v>
      </c>
      <c r="CA240" s="52">
        <v>1.2512531267538299E-2</v>
      </c>
      <c r="CB240" s="52">
        <v>477.72072942644002</v>
      </c>
      <c r="CC240" s="52">
        <v>6.6394304620071799E-3</v>
      </c>
      <c r="CD240" s="52">
        <v>1.6617458912168599E-2</v>
      </c>
      <c r="CE240" s="52">
        <v>619.26761221945503</v>
      </c>
      <c r="CF240" s="52">
        <v>7.2524005767368102E-3</v>
      </c>
      <c r="CT240" s="84"/>
      <c r="CU240" s="84"/>
      <c r="CV240" s="84"/>
    </row>
    <row r="241" spans="1:100">
      <c r="A241" s="83"/>
      <c r="B241" s="83"/>
      <c r="G241" s="83"/>
      <c r="AW241" s="80">
        <v>4.03868691054816E-3</v>
      </c>
      <c r="AX241" s="52">
        <v>99.501770573564301</v>
      </c>
      <c r="AY241" s="81">
        <v>3.0027826778978501E-3</v>
      </c>
      <c r="AZ241" s="80">
        <v>4.6656471366108097E-3</v>
      </c>
      <c r="BA241" s="52">
        <v>130.596073877804</v>
      </c>
      <c r="BB241" s="82">
        <v>3.69602071946711E-3</v>
      </c>
      <c r="BC241" s="80">
        <v>1.27448274655172E-2</v>
      </c>
      <c r="BD241" s="52">
        <v>222.102166458851</v>
      </c>
      <c r="BE241" s="82">
        <v>-1.36737446881072E-3</v>
      </c>
      <c r="BF241" s="80">
        <v>8.0205703305108404E-3</v>
      </c>
      <c r="BG241" s="52">
        <v>163.467194513718</v>
      </c>
      <c r="BH241" s="82">
        <v>2.0080326955112002E-3</v>
      </c>
      <c r="BI241" s="52">
        <v>1.0947260452140299E-2</v>
      </c>
      <c r="BJ241" s="52">
        <v>204.33399314214299</v>
      </c>
      <c r="BK241" s="52">
        <v>1.67600847272238E-3</v>
      </c>
      <c r="BL241" s="52">
        <v>1.6211974853595101E-2</v>
      </c>
      <c r="BM241" s="52">
        <v>284.290773067327</v>
      </c>
      <c r="BN241" s="52">
        <v>8.4982470119749395E-4</v>
      </c>
      <c r="BO241" s="52">
        <v>1.07767519526053E-2</v>
      </c>
      <c r="BP241" s="52">
        <v>284.290773067327</v>
      </c>
      <c r="BQ241" s="52">
        <v>5.9278948713626803E-3</v>
      </c>
      <c r="BR241" s="52">
        <v>1.3218805826328599E-2</v>
      </c>
      <c r="BS241" s="52">
        <v>346.47937967580202</v>
      </c>
      <c r="BT241" s="52">
        <v>5.9767526939459997E-3</v>
      </c>
      <c r="BU241" s="52">
        <v>1.7003213700358299E-2</v>
      </c>
      <c r="BV241" s="52">
        <v>444.20433291770303</v>
      </c>
      <c r="BW241" s="52">
        <v>6.2580148499256699E-3</v>
      </c>
      <c r="BX241" s="52">
        <v>1.02509337141395E-2</v>
      </c>
      <c r="BY241" s="52">
        <v>399.78389962594099</v>
      </c>
      <c r="BZ241" s="52">
        <v>6.24481915373791E-3</v>
      </c>
      <c r="CA241" s="52">
        <v>1.2585292627564601E-2</v>
      </c>
      <c r="CB241" s="52">
        <v>479.74067955112901</v>
      </c>
      <c r="CC241" s="52">
        <v>6.6420235197467703E-3</v>
      </c>
      <c r="CD241" s="52">
        <v>1.6710554334067099E-2</v>
      </c>
      <c r="CE241" s="52">
        <v>621.88606608479199</v>
      </c>
      <c r="CF241" s="52">
        <v>7.2492973156013203E-3</v>
      </c>
      <c r="CT241" s="84"/>
      <c r="CU241" s="84"/>
      <c r="CV241" s="84"/>
    </row>
    <row r="242" spans="1:100">
      <c r="A242" s="83"/>
      <c r="B242" s="83"/>
      <c r="G242" s="83"/>
      <c r="AW242" s="80">
        <v>4.0510104897548502E-3</v>
      </c>
      <c r="AX242" s="52">
        <v>99.920723192018201</v>
      </c>
      <c r="AY242" s="81">
        <v>3.0126833940498799E-3</v>
      </c>
      <c r="AZ242" s="80">
        <v>4.6786448224778298E-3</v>
      </c>
      <c r="BA242" s="52">
        <v>131.145949189524</v>
      </c>
      <c r="BB242" s="82">
        <v>3.70757410765359E-3</v>
      </c>
      <c r="BC242" s="80">
        <v>1.28873318663759E-2</v>
      </c>
      <c r="BD242" s="52">
        <v>223.037328553615</v>
      </c>
      <c r="BE242" s="82">
        <v>-1.4650999470873199E-3</v>
      </c>
      <c r="BF242" s="80">
        <v>8.0899093733298403E-3</v>
      </c>
      <c r="BG242" s="52">
        <v>164.15547381546301</v>
      </c>
      <c r="BH242" s="82">
        <v>1.9972351946661998E-3</v>
      </c>
      <c r="BI242" s="52">
        <v>1.10308377257526E-2</v>
      </c>
      <c r="BJ242" s="52">
        <v>205.19434226932501</v>
      </c>
      <c r="BK242" s="52">
        <v>1.65484688682393E-3</v>
      </c>
      <c r="BL242" s="52">
        <v>1.63198611421814E-2</v>
      </c>
      <c r="BM242" s="52">
        <v>285.48778054862299</v>
      </c>
      <c r="BN242" s="52">
        <v>8.1507277640479898E-4</v>
      </c>
      <c r="BO242" s="52">
        <v>1.0840562066692899E-2</v>
      </c>
      <c r="BP242" s="52">
        <v>285.48778054862299</v>
      </c>
      <c r="BQ242" s="52">
        <v>5.9292939364173902E-3</v>
      </c>
      <c r="BR242" s="52">
        <v>1.32943633363279E-2</v>
      </c>
      <c r="BS242" s="52">
        <v>347.93823254363201</v>
      </c>
      <c r="BT242" s="52">
        <v>5.9704811849402104E-3</v>
      </c>
      <c r="BU242" s="52">
        <v>1.7096059094724201E-2</v>
      </c>
      <c r="BV242" s="52">
        <v>446.07465710722897</v>
      </c>
      <c r="BW242" s="52">
        <v>6.2457176961855602E-3</v>
      </c>
      <c r="BX242" s="52">
        <v>1.03121167501778E-2</v>
      </c>
      <c r="BY242" s="52">
        <v>401.46719139651401</v>
      </c>
      <c r="BZ242" s="52">
        <v>6.25189859936447E-3</v>
      </c>
      <c r="CA242" s="52">
        <v>1.26582425665658E-2</v>
      </c>
      <c r="CB242" s="52">
        <v>481.76062967581697</v>
      </c>
      <c r="CC242" s="52">
        <v>6.6443815377118702E-3</v>
      </c>
      <c r="CD242" s="52">
        <v>1.68038901798407E-2</v>
      </c>
      <c r="CE242" s="52">
        <v>624.50451995012895</v>
      </c>
      <c r="CF242" s="52">
        <v>7.2459464739971302E-3</v>
      </c>
      <c r="CT242" s="84"/>
      <c r="CU242" s="84"/>
      <c r="CV242" s="84"/>
    </row>
    <row r="243" spans="1:100">
      <c r="A243" s="83"/>
      <c r="B243" s="83"/>
      <c r="G243" s="83"/>
      <c r="AW243" s="80">
        <v>4.0633101861861096E-3</v>
      </c>
      <c r="AX243" s="52">
        <v>100.339675810472</v>
      </c>
      <c r="AY243" s="81">
        <v>3.0225675254761499E-3</v>
      </c>
      <c r="AZ243" s="80">
        <v>4.6916140641349901E-3</v>
      </c>
      <c r="BA243" s="52">
        <v>131.695824501245</v>
      </c>
      <c r="BB243" s="82">
        <v>3.7191049191591498E-3</v>
      </c>
      <c r="BC243" s="80">
        <v>1.3030430024617399E-2</v>
      </c>
      <c r="BD243" s="52">
        <v>223.972490648378</v>
      </c>
      <c r="BE243" s="82">
        <v>-1.56320272805529E-3</v>
      </c>
      <c r="BF243" s="80">
        <v>8.1594523654519701E-3</v>
      </c>
      <c r="BG243" s="52">
        <v>164.84375311720899</v>
      </c>
      <c r="BH243" s="82">
        <v>1.9861206484325599E-3</v>
      </c>
      <c r="BI243" s="52">
        <v>1.11146642259059E-2</v>
      </c>
      <c r="BJ243" s="52">
        <v>206.054691396507</v>
      </c>
      <c r="BK243" s="52">
        <v>1.63334365772794E-3</v>
      </c>
      <c r="BL243" s="52">
        <v>1.6428069484461901E-2</v>
      </c>
      <c r="BM243" s="52">
        <v>286.68478802992001</v>
      </c>
      <c r="BN243" s="52">
        <v>7.7999878069055198E-4</v>
      </c>
      <c r="BO243" s="52">
        <v>1.09045494574399E-2</v>
      </c>
      <c r="BP243" s="52">
        <v>286.68478802992001</v>
      </c>
      <c r="BQ243" s="52">
        <v>5.9304486174460297E-3</v>
      </c>
      <c r="BR243" s="52">
        <v>1.3370124257217401E-2</v>
      </c>
      <c r="BS243" s="52">
        <v>349.39708541146302</v>
      </c>
      <c r="BT243" s="52">
        <v>5.9639345530361296E-3</v>
      </c>
      <c r="BU243" s="52">
        <v>1.7189140856401702E-2</v>
      </c>
      <c r="BV243" s="52">
        <v>447.94498129675497</v>
      </c>
      <c r="BW243" s="52">
        <v>6.2331527075436396E-3</v>
      </c>
      <c r="BX243" s="52">
        <v>1.03734650545577E-2</v>
      </c>
      <c r="BY243" s="52">
        <v>403.150483167088</v>
      </c>
      <c r="BZ243" s="52">
        <v>6.2587700164309099E-3</v>
      </c>
      <c r="CA243" s="52">
        <v>1.27313824525836E-2</v>
      </c>
      <c r="CB243" s="52">
        <v>483.780579800505</v>
      </c>
      <c r="CC243" s="52">
        <v>6.6465044806680402E-3</v>
      </c>
      <c r="CD243" s="52">
        <v>1.6897468518231502E-2</v>
      </c>
      <c r="CE243" s="52">
        <v>627.12297381546603</v>
      </c>
      <c r="CF243" s="52">
        <v>7.2423483951408298E-3</v>
      </c>
      <c r="CT243" s="84"/>
      <c r="CU243" s="84"/>
      <c r="CV243" s="84"/>
    </row>
    <row r="244" spans="1:100">
      <c r="A244" s="83"/>
      <c r="B244" s="83"/>
      <c r="G244" s="83"/>
      <c r="AW244" s="80">
        <v>4.0755861137414303E-3</v>
      </c>
      <c r="AX244" s="52">
        <v>100.758628428926</v>
      </c>
      <c r="AY244" s="81">
        <v>3.0324351276428E-3</v>
      </c>
      <c r="AZ244" s="80">
        <v>4.7045550117427301E-3</v>
      </c>
      <c r="BA244" s="52">
        <v>132.245699812966</v>
      </c>
      <c r="BB244" s="82">
        <v>3.7306132420420698E-3</v>
      </c>
      <c r="BC244" s="80">
        <v>1.31741289560955E-2</v>
      </c>
      <c r="BD244" s="52">
        <v>224.907652743141</v>
      </c>
      <c r="BE244" s="82">
        <v>-1.66168232058834E-3</v>
      </c>
      <c r="BF244" s="80">
        <v>8.2292011067112408E-3</v>
      </c>
      <c r="BG244" s="52">
        <v>165.532032418955</v>
      </c>
      <c r="BH244" s="82">
        <v>1.97468847628267E-3</v>
      </c>
      <c r="BI244" s="52">
        <v>1.1198742497833499E-2</v>
      </c>
      <c r="BJ244" s="52">
        <v>206.91504052368899</v>
      </c>
      <c r="BK244" s="52">
        <v>1.6114985074313099E-3</v>
      </c>
      <c r="BL244" s="52">
        <v>1.6536603206901701E-2</v>
      </c>
      <c r="BM244" s="52">
        <v>287.88179551121698</v>
      </c>
      <c r="BN244" s="52">
        <v>7.4460309284855896E-4</v>
      </c>
      <c r="BO244" s="52">
        <v>1.09687153282251E-2</v>
      </c>
      <c r="BP244" s="52">
        <v>287.88179551121698</v>
      </c>
      <c r="BQ244" s="52">
        <v>5.9313585316213098E-3</v>
      </c>
      <c r="BR244" s="52">
        <v>1.3446090297095301E-2</v>
      </c>
      <c r="BS244" s="52">
        <v>350.85593827929301</v>
      </c>
      <c r="BT244" s="52">
        <v>5.9571126896446397E-3</v>
      </c>
      <c r="BU244" s="52">
        <v>1.72824611201194E-2</v>
      </c>
      <c r="BV244" s="52">
        <v>449.81530548628098</v>
      </c>
      <c r="BW244" s="52">
        <v>6.22032025172974E-3</v>
      </c>
      <c r="BX244" s="52">
        <v>1.04349795772766E-2</v>
      </c>
      <c r="BY244" s="52">
        <v>404.83377493766199</v>
      </c>
      <c r="BZ244" s="52">
        <v>6.2654331036802301E-3</v>
      </c>
      <c r="CA244" s="52">
        <v>1.2804713673645701E-2</v>
      </c>
      <c r="CB244" s="52">
        <v>485.80052992519398</v>
      </c>
      <c r="CC244" s="52">
        <v>6.6483923062968901E-3</v>
      </c>
      <c r="CD244" s="52">
        <v>1.6991291441159601E-2</v>
      </c>
      <c r="CE244" s="52">
        <v>629.74142768080196</v>
      </c>
      <c r="CF244" s="52">
        <v>7.2385034119793797E-3</v>
      </c>
      <c r="CT244" s="84"/>
      <c r="CU244" s="84"/>
      <c r="CV244" s="84"/>
    </row>
    <row r="245" spans="1:100">
      <c r="A245" s="83"/>
      <c r="B245" s="83"/>
      <c r="G245" s="83"/>
      <c r="AW245" s="80">
        <v>4.0878383853655501E-3</v>
      </c>
      <c r="AX245" s="52">
        <v>101.17758104738</v>
      </c>
      <c r="AY245" s="81">
        <v>3.0422862557391698E-3</v>
      </c>
      <c r="AZ245" s="80">
        <v>4.7174678140206898E-3</v>
      </c>
      <c r="BA245" s="52">
        <v>132.795575124686</v>
      </c>
      <c r="BB245" s="82">
        <v>3.74209916384693E-3</v>
      </c>
      <c r="BC245" s="80">
        <v>1.3318435766984001E-2</v>
      </c>
      <c r="BD245" s="52">
        <v>225.842814837904</v>
      </c>
      <c r="BE245" s="82">
        <v>-1.76053825727336E-3</v>
      </c>
      <c r="BF245" s="80">
        <v>8.29915742462509E-3</v>
      </c>
      <c r="BG245" s="52">
        <v>166.22031172070001</v>
      </c>
      <c r="BH245" s="82">
        <v>1.9629380839881298E-3</v>
      </c>
      <c r="BI245" s="52">
        <v>1.12830751205734E-2</v>
      </c>
      <c r="BJ245" s="52">
        <v>207.77538965087101</v>
      </c>
      <c r="BK245" s="52">
        <v>1.5893111406799301E-3</v>
      </c>
      <c r="BL245" s="52">
        <v>1.66454656717205E-2</v>
      </c>
      <c r="BM245" s="52">
        <v>289.078802992514</v>
      </c>
      <c r="BN245" s="52">
        <v>7.0888607571483603E-4</v>
      </c>
      <c r="BO245" s="52">
        <v>1.1033060902143E-2</v>
      </c>
      <c r="BP245" s="52">
        <v>289.078802992514</v>
      </c>
      <c r="BQ245" s="52">
        <v>5.9320232893557302E-3</v>
      </c>
      <c r="BR245" s="52">
        <v>1.35222631875862E-2</v>
      </c>
      <c r="BS245" s="52">
        <v>352.314791147123</v>
      </c>
      <c r="BT245" s="52">
        <v>5.9500154756512696E-3</v>
      </c>
      <c r="BU245" s="52">
        <v>1.73760220430405E-2</v>
      </c>
      <c r="BV245" s="52">
        <v>451.685629675808</v>
      </c>
      <c r="BW245" s="52">
        <v>6.2072206849349502E-3</v>
      </c>
      <c r="BX245" s="52">
        <v>1.0496661284710201E-2</v>
      </c>
      <c r="BY245" s="52">
        <v>406.51706670823501</v>
      </c>
      <c r="BZ245" s="52">
        <v>6.2718875559291303E-3</v>
      </c>
      <c r="CA245" s="52">
        <v>1.28782376379386E-2</v>
      </c>
      <c r="CB245" s="52">
        <v>487.82048004988201</v>
      </c>
      <c r="CC245" s="52">
        <v>6.6500449651100699E-3</v>
      </c>
      <c r="CD245" s="52">
        <v>1.70853610639841E-2</v>
      </c>
      <c r="CE245" s="52">
        <v>632.35988154613904</v>
      </c>
      <c r="CF245" s="52">
        <v>7.2344118472033401E-3</v>
      </c>
      <c r="CT245" s="84"/>
      <c r="CU245" s="84"/>
      <c r="CV245" s="84"/>
    </row>
    <row r="246" spans="1:100">
      <c r="A246" s="83"/>
      <c r="B246" s="83"/>
      <c r="G246" s="83"/>
      <c r="AW246" s="80">
        <v>4.10006711305842E-3</v>
      </c>
      <c r="AX246" s="52">
        <v>101.596533665834</v>
      </c>
      <c r="AY246" s="81">
        <v>3.05212096467782E-3</v>
      </c>
      <c r="AZ246" s="80">
        <v>4.7303526182678702E-3</v>
      </c>
      <c r="BA246" s="52">
        <v>133.34545043640699</v>
      </c>
      <c r="BB246" s="82">
        <v>3.7535627716077801E-3</v>
      </c>
      <c r="BC246" s="80">
        <v>1.3463357655614201E-2</v>
      </c>
      <c r="BD246" s="52">
        <v>226.777976932667</v>
      </c>
      <c r="BE246" s="82">
        <v>-1.85977009434965E-3</v>
      </c>
      <c r="BF246" s="80">
        <v>8.3693231747610005E-3</v>
      </c>
      <c r="BG246" s="52">
        <v>166.90859102244599</v>
      </c>
      <c r="BH246" s="82">
        <v>1.9508688634280701E-3</v>
      </c>
      <c r="BI246" s="52">
        <v>1.13676647074767E-2</v>
      </c>
      <c r="BJ246" s="52">
        <v>208.635738778053</v>
      </c>
      <c r="BK246" s="52">
        <v>1.56678124485874E-3</v>
      </c>
      <c r="BL246" s="52">
        <v>1.6754660277479499E-2</v>
      </c>
      <c r="BM246" s="52">
        <v>290.27581047381</v>
      </c>
      <c r="BN246" s="52">
        <v>6.7284807621567297E-4</v>
      </c>
      <c r="BO246" s="52">
        <v>1.10975874222034E-2</v>
      </c>
      <c r="BP246" s="52">
        <v>290.27581047381</v>
      </c>
      <c r="BQ246" s="52">
        <v>5.9324424941604899E-3</v>
      </c>
      <c r="BR246" s="52">
        <v>1.3598644684100601E-2</v>
      </c>
      <c r="BS246" s="52">
        <v>353.77364401495402</v>
      </c>
      <c r="BT246" s="52">
        <v>5.9426427813295104E-3</v>
      </c>
      <c r="BU246" s="52">
        <v>1.74698258050392E-2</v>
      </c>
      <c r="BV246" s="52">
        <v>453.555953865334</v>
      </c>
      <c r="BW246" s="52">
        <v>6.1938543518419101E-3</v>
      </c>
      <c r="BX246" s="52">
        <v>1.05585111597533E-2</v>
      </c>
      <c r="BY246" s="52">
        <v>408.20035847880899</v>
      </c>
      <c r="BZ246" s="52">
        <v>6.2781330639494802E-3</v>
      </c>
      <c r="CA246" s="52">
        <v>1.29519557739875E-2</v>
      </c>
      <c r="CB246" s="52">
        <v>489.84043017456997</v>
      </c>
      <c r="CC246" s="52">
        <v>6.6514624003651502E-3</v>
      </c>
      <c r="CD246" s="52">
        <v>1.717967952577E-2</v>
      </c>
      <c r="CE246" s="52">
        <v>634.978335411476</v>
      </c>
      <c r="CF246" s="52">
        <v>7.2300740132592604E-3</v>
      </c>
      <c r="CT246" s="84"/>
      <c r="CU246" s="84"/>
      <c r="CV246" s="84"/>
    </row>
    <row r="247" spans="1:100">
      <c r="A247" s="83"/>
      <c r="B247" s="83"/>
      <c r="G247" s="83"/>
      <c r="AW247" s="80">
        <v>4.1122724078861096E-3</v>
      </c>
      <c r="AX247" s="52">
        <v>102.015486284288</v>
      </c>
      <c r="AY247" s="81">
        <v>3.0619393090976698E-3</v>
      </c>
      <c r="AZ247" s="80">
        <v>4.7432095703829301E-3</v>
      </c>
      <c r="BA247" s="52">
        <v>133.89532574812799</v>
      </c>
      <c r="BB247" s="82">
        <v>3.7650041518526999E-3</v>
      </c>
      <c r="BC247" s="80">
        <v>1.36089019143573E-2</v>
      </c>
      <c r="BD247" s="52">
        <v>227.71313902743</v>
      </c>
      <c r="BE247" s="82">
        <v>-1.95937741165142E-3</v>
      </c>
      <c r="BF247" s="80">
        <v>8.4397002411124196E-3</v>
      </c>
      <c r="BG247" s="52">
        <v>167.596870324192</v>
      </c>
      <c r="BH247" s="82">
        <v>1.93848019239418E-3</v>
      </c>
      <c r="BI247" s="52">
        <v>1.1452513906728599E-2</v>
      </c>
      <c r="BJ247" s="52">
        <v>209.49608790523499</v>
      </c>
      <c r="BK247" s="52">
        <v>1.5439084898792501E-3</v>
      </c>
      <c r="BL247" s="52">
        <v>1.6864190459680899E-2</v>
      </c>
      <c r="BM247" s="52">
        <v>291.47281795510702</v>
      </c>
      <c r="BN247" s="52">
        <v>6.36489425413964E-4</v>
      </c>
      <c r="BO247" s="52">
        <v>1.11622961515366E-2</v>
      </c>
      <c r="BP247" s="52">
        <v>291.47281795510702</v>
      </c>
      <c r="BQ247" s="52">
        <v>5.9326157425056703E-3</v>
      </c>
      <c r="BR247" s="52">
        <v>1.36752365660999E-2</v>
      </c>
      <c r="BS247" s="52">
        <v>355.23249688278401</v>
      </c>
      <c r="BT247" s="52">
        <v>5.9349944662493697E-3</v>
      </c>
      <c r="BU247" s="52">
        <v>1.7563874608983E-2</v>
      </c>
      <c r="BV247" s="52">
        <v>455.42627805486001</v>
      </c>
      <c r="BW247" s="52">
        <v>6.1802215856546E-3</v>
      </c>
      <c r="BX247" s="52">
        <v>1.0620530201964601E-2</v>
      </c>
      <c r="BY247" s="52">
        <v>409.88365024938201</v>
      </c>
      <c r="BZ247" s="52">
        <v>6.2841693143509004E-3</v>
      </c>
      <c r="CA247" s="52">
        <v>1.30258695308401E-2</v>
      </c>
      <c r="CB247" s="52">
        <v>491.86038029925902</v>
      </c>
      <c r="CC247" s="52">
        <v>6.6526445479817503E-3</v>
      </c>
      <c r="CD247" s="52">
        <v>1.7274248989563201E-2</v>
      </c>
      <c r="CE247" s="52">
        <v>637.59678927681205</v>
      </c>
      <c r="CF247" s="52">
        <v>7.2254902123606102E-3</v>
      </c>
      <c r="CT247" s="84"/>
      <c r="CU247" s="84"/>
      <c r="CV247" s="84"/>
    </row>
    <row r="248" spans="1:100">
      <c r="A248" s="83"/>
      <c r="B248" s="83"/>
      <c r="G248" s="83"/>
      <c r="AW248" s="80">
        <v>4.1244543799909402E-3</v>
      </c>
      <c r="AX248" s="52">
        <v>102.43443890274099</v>
      </c>
      <c r="AY248" s="81">
        <v>3.07174134336512E-3</v>
      </c>
      <c r="AZ248" s="80">
        <v>4.7560388148837002E-3</v>
      </c>
      <c r="BA248" s="52">
        <v>134.44520105984799</v>
      </c>
      <c r="BB248" s="82">
        <v>3.7764233906072199E-3</v>
      </c>
      <c r="BC248" s="80">
        <v>1.3755075931548099E-2</v>
      </c>
      <c r="BD248" s="52">
        <v>228.648301122193</v>
      </c>
      <c r="BE248" s="82">
        <v>-2.0593598125587202E-3</v>
      </c>
      <c r="BF248" s="80">
        <v>8.5102905364849608E-3</v>
      </c>
      <c r="BG248" s="52">
        <v>168.28514962593701</v>
      </c>
      <c r="BH248" s="82">
        <v>1.9257714343942701E-3</v>
      </c>
      <c r="BI248" s="52">
        <v>1.1537625401883E-2</v>
      </c>
      <c r="BJ248" s="52">
        <v>210.35643703241701</v>
      </c>
      <c r="BK248" s="52">
        <v>1.5206925280637901E-3</v>
      </c>
      <c r="BL248" s="52">
        <v>1.69740596913786E-2</v>
      </c>
      <c r="BM248" s="52">
        <v>292.66982543640398</v>
      </c>
      <c r="BN248" s="52">
        <v>5.9981043855072004E-4</v>
      </c>
      <c r="BO248" s="52">
        <v>1.1227188373603401E-2</v>
      </c>
      <c r="BP248" s="52">
        <v>292.66982543640398</v>
      </c>
      <c r="BQ248" s="52">
        <v>5.9325426236787604E-3</v>
      </c>
      <c r="BR248" s="52">
        <v>1.3752040637370899E-2</v>
      </c>
      <c r="BS248" s="52">
        <v>356.69134975061502</v>
      </c>
      <c r="BT248" s="52">
        <v>5.9270703791881102E-3</v>
      </c>
      <c r="BU248" s="52">
        <v>1.7658170681021799E-2</v>
      </c>
      <c r="BV248" s="52">
        <v>457.29660224438601</v>
      </c>
      <c r="BW248" s="52">
        <v>6.1663227081245201E-3</v>
      </c>
      <c r="BX248" s="52">
        <v>1.0682719427714E-2</v>
      </c>
      <c r="BY248" s="52">
        <v>411.566942019956</v>
      </c>
      <c r="BZ248" s="52">
        <v>6.2899959894628203E-3</v>
      </c>
      <c r="CA248" s="52">
        <v>1.3099980378258E-2</v>
      </c>
      <c r="CB248" s="52">
        <v>493.88033042394699</v>
      </c>
      <c r="CC248" s="52">
        <v>6.6535913364569304E-3</v>
      </c>
      <c r="CD248" s="52">
        <v>1.7369071642671902E-2</v>
      </c>
      <c r="CE248" s="52">
        <v>640.21524314214901</v>
      </c>
      <c r="CF248" s="52">
        <v>7.2206607364985803E-3</v>
      </c>
      <c r="CT248" s="84"/>
      <c r="CU248" s="84"/>
      <c r="CV248" s="84"/>
    </row>
    <row r="249" spans="1:100">
      <c r="A249" s="83"/>
      <c r="B249" s="83"/>
      <c r="G249" s="83"/>
      <c r="AW249" s="80">
        <v>4.1366131386019103E-3</v>
      </c>
      <c r="AX249" s="52">
        <v>102.85339152119499</v>
      </c>
      <c r="AY249" s="81">
        <v>3.0815271215764201E-3</v>
      </c>
      <c r="AZ249" s="80">
        <v>4.7688404949266898E-3</v>
      </c>
      <c r="BA249" s="52">
        <v>134.99507637156901</v>
      </c>
      <c r="BB249" s="82">
        <v>3.7878205733986501E-3</v>
      </c>
      <c r="BC249" s="80">
        <v>1.3901887193454599E-2</v>
      </c>
      <c r="BD249" s="52">
        <v>229.58346321695601</v>
      </c>
      <c r="BE249" s="82">
        <v>-2.1597169239517401E-3</v>
      </c>
      <c r="BF249" s="80">
        <v>8.5810960028929496E-3</v>
      </c>
      <c r="BG249" s="52">
        <v>168.97342892768299</v>
      </c>
      <c r="BH249" s="82">
        <v>1.9127419384543599E-3</v>
      </c>
      <c r="BI249" s="52">
        <v>1.16230019124096E-2</v>
      </c>
      <c r="BJ249" s="52">
        <v>211.216786159599</v>
      </c>
      <c r="BK249" s="52">
        <v>1.4971329940260401E-3</v>
      </c>
      <c r="BL249" s="52">
        <v>1.7084271483802701E-2</v>
      </c>
      <c r="BM249" s="52">
        <v>293.866832917701</v>
      </c>
      <c r="BN249" s="52">
        <v>5.6281141508568997E-4</v>
      </c>
      <c r="BO249" s="52">
        <v>1.1292265392411601E-2</v>
      </c>
      <c r="BP249" s="52">
        <v>293.86683291769998</v>
      </c>
      <c r="BQ249" s="52">
        <v>5.9322227196442201E-3</v>
      </c>
      <c r="BR249" s="52">
        <v>1.3829058726306499E-2</v>
      </c>
      <c r="BS249" s="52">
        <v>358.15020261844501</v>
      </c>
      <c r="BT249" s="52">
        <v>5.9188703580390399E-3</v>
      </c>
      <c r="BU249" s="52">
        <v>1.77527162708844E-2</v>
      </c>
      <c r="BV249" s="52">
        <v>459.16692643391201</v>
      </c>
      <c r="BW249" s="52">
        <v>6.1521580295778901E-3</v>
      </c>
      <c r="BX249" s="52">
        <v>1.07450798703357E-2</v>
      </c>
      <c r="BY249" s="52">
        <v>413.25023379052902</v>
      </c>
      <c r="BZ249" s="52">
        <v>6.29561276721798E-3</v>
      </c>
      <c r="CA249" s="52">
        <v>1.31742898069123E-2</v>
      </c>
      <c r="CB249" s="52">
        <v>495.90028054863501</v>
      </c>
      <c r="CC249" s="52">
        <v>6.6543026867813696E-3</v>
      </c>
      <c r="CD249" s="52">
        <v>1.74641496969557E-2</v>
      </c>
      <c r="CE249" s="52">
        <v>642.83369700748494</v>
      </c>
      <c r="CF249" s="52">
        <v>7.2155858674517199E-3</v>
      </c>
      <c r="CT249" s="84"/>
      <c r="CU249" s="84"/>
      <c r="CV249" s="84"/>
    </row>
    <row r="250" spans="1:100">
      <c r="A250" s="83"/>
      <c r="B250" s="83"/>
      <c r="G250" s="83"/>
      <c r="AW250" s="80">
        <v>4.14874879204456E-3</v>
      </c>
      <c r="AX250" s="52">
        <v>103.27234413964899</v>
      </c>
      <c r="AY250" s="81">
        <v>3.0912966975586002E-3</v>
      </c>
      <c r="AZ250" s="80">
        <v>4.7816147523259602E-3</v>
      </c>
      <c r="BA250" s="52">
        <v>135.54495168329001</v>
      </c>
      <c r="BB250" s="82">
        <v>3.7991957852593298E-3</v>
      </c>
      <c r="BC250" s="80">
        <v>1.40493432862933E-2</v>
      </c>
      <c r="BD250" s="52">
        <v>230.51862531171901</v>
      </c>
      <c r="BE250" s="82">
        <v>-2.2604483961735102E-3</v>
      </c>
      <c r="BF250" s="80">
        <v>8.6521186119657492E-3</v>
      </c>
      <c r="BG250" s="52">
        <v>169.661708229429</v>
      </c>
      <c r="BH250" s="82">
        <v>1.8993910389162099E-3</v>
      </c>
      <c r="BI250" s="52">
        <v>1.1708646194256199E-2</v>
      </c>
      <c r="BJ250" s="52">
        <v>212.07713528678099</v>
      </c>
      <c r="BK250" s="52">
        <v>1.4732295045501601E-3</v>
      </c>
      <c r="BL250" s="52">
        <v>1.7194829386995202E-2</v>
      </c>
      <c r="BM250" s="52">
        <v>295.063840398997</v>
      </c>
      <c r="BN250" s="52">
        <v>5.2549263873204297E-4</v>
      </c>
      <c r="BO250" s="52">
        <v>1.13575285327371E-2</v>
      </c>
      <c r="BP250" s="52">
        <v>295.063840398997</v>
      </c>
      <c r="BQ250" s="52">
        <v>5.9316556049002697E-3</v>
      </c>
      <c r="BR250" s="52">
        <v>1.39062926861954E-2</v>
      </c>
      <c r="BS250" s="52">
        <v>359.609055486275</v>
      </c>
      <c r="BT250" s="52">
        <v>5.9103942297194503E-3</v>
      </c>
      <c r="BU250" s="52">
        <v>1.7847513652181301E-2</v>
      </c>
      <c r="BV250" s="52">
        <v>461.03725062343898</v>
      </c>
      <c r="BW250" s="52">
        <v>6.1377278489392296E-3</v>
      </c>
      <c r="BX250" s="52">
        <v>1.0807612580283499E-2</v>
      </c>
      <c r="BY250" s="52">
        <v>414.93352556110301</v>
      </c>
      <c r="BZ250" s="52">
        <v>6.3010193210344401E-3</v>
      </c>
      <c r="CA250" s="52">
        <v>1.32487993285858E-2</v>
      </c>
      <c r="CB250" s="52">
        <v>497.920230673324</v>
      </c>
      <c r="CC250" s="52">
        <v>6.6547785123556103E-3</v>
      </c>
      <c r="CD250" s="52">
        <v>1.7559485389121901E-2</v>
      </c>
      <c r="CE250" s="52">
        <v>645.45215087282202</v>
      </c>
      <c r="CF250" s="52">
        <v>7.2102658767935496E-3</v>
      </c>
      <c r="CT250" s="84"/>
      <c r="CU250" s="84"/>
      <c r="CV250" s="84"/>
    </row>
    <row r="251" spans="1:100">
      <c r="A251" s="83"/>
      <c r="B251" s="83"/>
      <c r="G251" s="83"/>
      <c r="AW251" s="80">
        <v>4.1608614477512797E-3</v>
      </c>
      <c r="AX251" s="52">
        <v>103.69129675810299</v>
      </c>
      <c r="AY251" s="81">
        <v>3.1010501248722598E-3</v>
      </c>
      <c r="AZ251" s="80">
        <v>4.79436172757201E-3</v>
      </c>
      <c r="BA251" s="52">
        <v>136.09482699501001</v>
      </c>
      <c r="BB251" s="82">
        <v>3.81054911073124E-3</v>
      </c>
      <c r="BC251" s="80">
        <v>1.4197451898292201E-2</v>
      </c>
      <c r="BD251" s="52">
        <v>231.45378740648201</v>
      </c>
      <c r="BE251" s="82">
        <v>-2.3615539029950899E-3</v>
      </c>
      <c r="BF251" s="80">
        <v>8.7233603653657701E-3</v>
      </c>
      <c r="BG251" s="52">
        <v>170.34998753117401</v>
      </c>
      <c r="BH251" s="82">
        <v>1.8857180552356799E-3</v>
      </c>
      <c r="BI251" s="52">
        <v>1.1794561040423901E-2</v>
      </c>
      <c r="BJ251" s="52">
        <v>212.93748441396301</v>
      </c>
      <c r="BK251" s="52">
        <v>1.44898165846432E-3</v>
      </c>
      <c r="BL251" s="52">
        <v>1.73057369904599E-2</v>
      </c>
      <c r="BM251" s="52">
        <v>296.26084788029402</v>
      </c>
      <c r="BN251" s="52">
        <v>4.8785437749100202E-4</v>
      </c>
      <c r="BO251" s="52">
        <v>1.14229791403514E-2</v>
      </c>
      <c r="BP251" s="52">
        <v>296.26084788029402</v>
      </c>
      <c r="BQ251" s="52">
        <v>5.9308408463383099E-3</v>
      </c>
      <c r="BR251" s="52">
        <v>1.39837443955178E-2</v>
      </c>
      <c r="BS251" s="52">
        <v>361.06790835410601</v>
      </c>
      <c r="BT251" s="52">
        <v>5.9016418100773602E-3</v>
      </c>
      <c r="BU251" s="52">
        <v>1.7942565122714499E-2</v>
      </c>
      <c r="BV251" s="52">
        <v>462.90757481296498</v>
      </c>
      <c r="BW251" s="52">
        <v>6.1230324537546801E-3</v>
      </c>
      <c r="BX251" s="52">
        <v>1.0870318625291E-2</v>
      </c>
      <c r="BY251" s="52">
        <v>416.616817331677</v>
      </c>
      <c r="BZ251" s="52">
        <v>6.3062153196991296E-3</v>
      </c>
      <c r="CA251" s="52">
        <v>1.33235104763814E-2</v>
      </c>
      <c r="CB251" s="52">
        <v>499.94018079801202</v>
      </c>
      <c r="CC251" s="52">
        <v>6.6550187189066299E-3</v>
      </c>
      <c r="CD251" s="52">
        <v>1.7655080981029098E-2</v>
      </c>
      <c r="CE251" s="52">
        <v>648.07060473815795</v>
      </c>
      <c r="CF251" s="52">
        <v>7.2047010259005898E-3</v>
      </c>
      <c r="CT251" s="84"/>
      <c r="CU251" s="84"/>
      <c r="CV251" s="84"/>
    </row>
    <row r="252" spans="1:100">
      <c r="A252" s="83"/>
      <c r="B252" s="83"/>
      <c r="G252" s="83"/>
      <c r="AW252" s="80">
        <v>4.1729512122711202E-3</v>
      </c>
      <c r="AX252" s="52">
        <v>104.11024937655699</v>
      </c>
      <c r="AY252" s="81">
        <v>3.11078745681284E-3</v>
      </c>
      <c r="AZ252" s="80">
        <v>4.8070815598500304E-3</v>
      </c>
      <c r="BA252" s="52">
        <v>136.64470230673101</v>
      </c>
      <c r="BB252" s="82">
        <v>3.8218806338692602E-3</v>
      </c>
      <c r="BC252" s="80">
        <v>1.4346220821803399E-2</v>
      </c>
      <c r="BD252" s="52">
        <v>232.38894950124501</v>
      </c>
      <c r="BE252" s="82">
        <v>-2.46303314158812E-3</v>
      </c>
      <c r="BF252" s="80">
        <v>8.7948232952160393E-3</v>
      </c>
      <c r="BG252" s="52">
        <v>171.03826683291999</v>
      </c>
      <c r="BH252" s="82">
        <v>1.8717222917746599E-3</v>
      </c>
      <c r="BI252" s="52">
        <v>1.1880749281556901E-2</v>
      </c>
      <c r="BJ252" s="52">
        <v>213.797833541145</v>
      </c>
      <c r="BK252" s="52">
        <v>1.4243890365135E-3</v>
      </c>
      <c r="BL252" s="52">
        <v>1.7416997923825599E-2</v>
      </c>
      <c r="BM252" s="52">
        <v>297.45785536159099</v>
      </c>
      <c r="BN252" s="52">
        <v>4.4989688368137799E-4</v>
      </c>
      <c r="BO252" s="52">
        <v>1.1488618582254801E-2</v>
      </c>
      <c r="BP252" s="52">
        <v>297.45785536159099</v>
      </c>
      <c r="BQ252" s="52">
        <v>5.9297780030993603E-3</v>
      </c>
      <c r="BR252" s="52">
        <v>1.40614157582514E-2</v>
      </c>
      <c r="BS252" s="52">
        <v>362.526761221936</v>
      </c>
      <c r="BT252" s="52">
        <v>5.8926129037988398E-3</v>
      </c>
      <c r="BU252" s="52">
        <v>1.8037873004795101E-2</v>
      </c>
      <c r="BV252" s="52">
        <v>464.77789900249098</v>
      </c>
      <c r="BW252" s="52">
        <v>6.1080721202136602E-3</v>
      </c>
      <c r="BX252" s="52">
        <v>1.09331990905363E-2</v>
      </c>
      <c r="BY252" s="52">
        <v>418.30010910225002</v>
      </c>
      <c r="BZ252" s="52">
        <v>6.3112004272510404E-3</v>
      </c>
      <c r="CA252" s="52">
        <v>1.33984248049359E-2</v>
      </c>
      <c r="CB252" s="52">
        <v>501.96013092269999</v>
      </c>
      <c r="CC252" s="52">
        <v>6.6550232044027E-3</v>
      </c>
      <c r="CD252" s="52">
        <v>1.7750938759998301E-2</v>
      </c>
      <c r="CE252" s="52">
        <v>650.68905860349503</v>
      </c>
      <c r="CF252" s="52">
        <v>7.1988915659585498E-3</v>
      </c>
      <c r="CT252" s="84"/>
      <c r="CU252" s="84"/>
      <c r="CV252" s="84"/>
    </row>
    <row r="253" spans="1:100">
      <c r="A253" s="83"/>
      <c r="B253" s="83"/>
      <c r="G253" s="83"/>
      <c r="AW253" s="80">
        <v>4.1850181912794302E-3</v>
      </c>
      <c r="AX253" s="52">
        <v>104.52920199501099</v>
      </c>
      <c r="AY253" s="81">
        <v>3.1205087464120499E-3</v>
      </c>
      <c r="AZ253" s="80">
        <v>4.8197743870578196E-3</v>
      </c>
      <c r="BA253" s="52">
        <v>137.194577618452</v>
      </c>
      <c r="BB253" s="82">
        <v>3.83319043824466E-3</v>
      </c>
      <c r="BC253" s="80">
        <v>1.44956579554645E-2</v>
      </c>
      <c r="BD253" s="52">
        <v>233.32411159600801</v>
      </c>
      <c r="BE253" s="82">
        <v>-2.5648858325031201E-3</v>
      </c>
      <c r="BF253" s="80">
        <v>8.8665094645404598E-3</v>
      </c>
      <c r="BG253" s="52">
        <v>171.72654613466599</v>
      </c>
      <c r="BH253" s="82">
        <v>1.8574030375945001E-3</v>
      </c>
      <c r="BI253" s="52">
        <v>1.1967213786547399E-2</v>
      </c>
      <c r="BJ253" s="52">
        <v>214.65818266832699</v>
      </c>
      <c r="BK253" s="52">
        <v>1.3994512012262799E-3</v>
      </c>
      <c r="BL253" s="52">
        <v>1.7528615857521999E-2</v>
      </c>
      <c r="BM253" s="52">
        <v>298.65486284288698</v>
      </c>
      <c r="BN253" s="52">
        <v>4.1162039396625699E-4</v>
      </c>
      <c r="BO253" s="52">
        <v>1.15544482469157E-2</v>
      </c>
      <c r="BP253" s="52">
        <v>298.65486284288698</v>
      </c>
      <c r="BQ253" s="52">
        <v>5.9284666264313697E-3</v>
      </c>
      <c r="BR253" s="52">
        <v>1.41393087041841E-2</v>
      </c>
      <c r="BS253" s="52">
        <v>363.98561408976701</v>
      </c>
      <c r="BT253" s="52">
        <v>5.8833073043129498E-3</v>
      </c>
      <c r="BU253" s="52">
        <v>1.8133439645566601E-2</v>
      </c>
      <c r="BV253" s="52">
        <v>466.64822319201699</v>
      </c>
      <c r="BW253" s="52">
        <v>6.0928471131677601E-3</v>
      </c>
      <c r="BX253" s="52">
        <v>1.0996255078809299E-2</v>
      </c>
      <c r="BY253" s="52">
        <v>419.98340087282401</v>
      </c>
      <c r="BZ253" s="52">
        <v>6.3159743028635904E-3</v>
      </c>
      <c r="CA253" s="52">
        <v>1.34735438906402E-2</v>
      </c>
      <c r="CB253" s="52">
        <v>503.98008104738898</v>
      </c>
      <c r="CC253" s="52">
        <v>6.6547918589704201E-3</v>
      </c>
      <c r="CD253" s="52">
        <v>1.7847061039131799E-2</v>
      </c>
      <c r="CE253" s="52">
        <v>653.30751246883096</v>
      </c>
      <c r="CF253" s="52">
        <v>7.1928377379673301E-3</v>
      </c>
      <c r="CT253" s="84"/>
      <c r="CU253" s="84"/>
      <c r="CV253" s="84"/>
    </row>
    <row r="254" spans="1:100">
      <c r="A254" s="83"/>
      <c r="B254" s="83"/>
      <c r="G254" s="83"/>
      <c r="AW254" s="80">
        <v>4.1970624895877398E-3</v>
      </c>
      <c r="AX254" s="52">
        <v>104.94815461346499</v>
      </c>
      <c r="AY254" s="81">
        <v>3.1302140464401799E-3</v>
      </c>
      <c r="AZ254" s="80">
        <v>4.8324403458237901E-3</v>
      </c>
      <c r="BA254" s="52">
        <v>137.744452930172</v>
      </c>
      <c r="BB254" s="82">
        <v>3.84447860694965E-3</v>
      </c>
      <c r="BC254" s="80">
        <v>1.4645771306413201E-2</v>
      </c>
      <c r="BD254" s="52">
        <v>234.25927369077201</v>
      </c>
      <c r="BE254" s="82">
        <v>-2.6671117196534798E-3</v>
      </c>
      <c r="BF254" s="80">
        <v>8.9384209677140398E-3</v>
      </c>
      <c r="BG254" s="52">
        <v>172.41482543641101</v>
      </c>
      <c r="BH254" s="82">
        <v>1.8427595662430501E-3</v>
      </c>
      <c r="BI254" s="52">
        <v>1.2053957463154999E-2</v>
      </c>
      <c r="BJ254" s="52">
        <v>215.51853179550901</v>
      </c>
      <c r="BK254" s="52">
        <v>1.3741676967800401E-3</v>
      </c>
      <c r="BL254" s="52">
        <v>1.7640594503470299E-2</v>
      </c>
      <c r="BM254" s="52">
        <v>299.85187032418401</v>
      </c>
      <c r="BN254" s="52">
        <v>3.7302512937697102E-4</v>
      </c>
      <c r="BO254" s="52">
        <v>1.16204695445158E-2</v>
      </c>
      <c r="BP254" s="52">
        <v>299.85187032418401</v>
      </c>
      <c r="BQ254" s="52">
        <v>5.92690625954451E-3</v>
      </c>
      <c r="BR254" s="52">
        <v>1.4217425189235E-2</v>
      </c>
      <c r="BS254" s="52">
        <v>365.444466957597</v>
      </c>
      <c r="BT254" s="52">
        <v>5.8737247936952097E-3</v>
      </c>
      <c r="BU254" s="52">
        <v>1.82292674173377E-2</v>
      </c>
      <c r="BV254" s="52">
        <v>468.51854738154299</v>
      </c>
      <c r="BW254" s="52">
        <v>6.0773576861506201E-3</v>
      </c>
      <c r="BX254" s="52">
        <v>1.1059487710685E-2</v>
      </c>
      <c r="BY254" s="52">
        <v>421.66669264339703</v>
      </c>
      <c r="BZ254" s="52">
        <v>6.3205366007276498E-3</v>
      </c>
      <c r="CA254" s="52">
        <v>1.35488693318661E-2</v>
      </c>
      <c r="CB254" s="52">
        <v>506.000031172077</v>
      </c>
      <c r="CC254" s="52">
        <v>6.65432456481022E-3</v>
      </c>
      <c r="CD254" s="52">
        <v>1.7943450157640001E-2</v>
      </c>
      <c r="CE254" s="52">
        <v>655.92596633416804</v>
      </c>
      <c r="CF254" s="52">
        <v>7.1865397727450498E-3</v>
      </c>
      <c r="CT254" s="84"/>
      <c r="CU254" s="84"/>
      <c r="CV254" s="84"/>
    </row>
    <row r="255" spans="1:100">
      <c r="A255" s="83"/>
      <c r="B255" s="83"/>
      <c r="G255" s="83"/>
      <c r="AW255" s="80">
        <v>4.2090842111532504E-3</v>
      </c>
      <c r="AX255" s="52">
        <v>105.367107231918</v>
      </c>
      <c r="AY255" s="81">
        <v>3.1399034094074301E-3</v>
      </c>
      <c r="AZ255" s="80">
        <v>4.8450795715240203E-3</v>
      </c>
      <c r="BA255" s="52">
        <v>138.294328241893</v>
      </c>
      <c r="BB255" s="82">
        <v>3.8557452225998E-3</v>
      </c>
      <c r="BC255" s="80">
        <v>1.47965689925554E-2</v>
      </c>
      <c r="BD255" s="52">
        <v>235.19443578553501</v>
      </c>
      <c r="BE255" s="82">
        <v>-2.76971057030385E-3</v>
      </c>
      <c r="BF255" s="80">
        <v>9.0105599309257701E-3</v>
      </c>
      <c r="BG255" s="52">
        <v>173.10310473815699</v>
      </c>
      <c r="BH255" s="82">
        <v>1.82779113554129E-3</v>
      </c>
      <c r="BI255" s="52">
        <v>1.2140983258641699E-2</v>
      </c>
      <c r="BJ255" s="52">
        <v>216.378880922691</v>
      </c>
      <c r="BK255" s="52">
        <v>1.34853804886172E-3</v>
      </c>
      <c r="BL255" s="52">
        <v>1.77529376157885E-2</v>
      </c>
      <c r="BM255" s="52">
        <v>301.04887780548103</v>
      </c>
      <c r="BN255" s="52">
        <v>3.3411129533435999E-4</v>
      </c>
      <c r="BO255" s="52">
        <v>1.1686683907201499E-2</v>
      </c>
      <c r="BP255" s="52">
        <v>301.04887780548103</v>
      </c>
      <c r="BQ255" s="52">
        <v>5.9250964374667802E-3</v>
      </c>
      <c r="BR255" s="52">
        <v>1.4295767195784599E-2</v>
      </c>
      <c r="BS255" s="52">
        <v>366.90331982542699</v>
      </c>
      <c r="BT255" s="52">
        <v>5.8638651425718096E-3</v>
      </c>
      <c r="BU255" s="52">
        <v>1.8325358717920601E-2</v>
      </c>
      <c r="BV255" s="52">
        <v>470.38887157106899</v>
      </c>
      <c r="BW255" s="52">
        <v>6.0616040813933599E-3</v>
      </c>
      <c r="BX255" s="52">
        <v>1.11228981247007E-2</v>
      </c>
      <c r="BY255" s="52">
        <v>423.34998441397101</v>
      </c>
      <c r="BZ255" s="52">
        <v>6.3248869699355599E-3</v>
      </c>
      <c r="CA255" s="52">
        <v>1.36244027491989E-2</v>
      </c>
      <c r="CB255" s="52">
        <v>508.01998129676502</v>
      </c>
      <c r="CC255" s="52">
        <v>6.6536211961117798E-3</v>
      </c>
      <c r="CD255" s="52">
        <v>1.80401084811753E-2</v>
      </c>
      <c r="CE255" s="52">
        <v>658.54442019950397</v>
      </c>
      <c r="CF255" s="52">
        <v>7.1799978909312901E-3</v>
      </c>
      <c r="CT255" s="84"/>
      <c r="CU255" s="84"/>
      <c r="CV255" s="84"/>
    </row>
    <row r="256" spans="1:100">
      <c r="A256" s="83"/>
      <c r="B256" s="83"/>
      <c r="G256" s="83"/>
      <c r="AW256" s="80">
        <v>4.2210834590883902E-3</v>
      </c>
      <c r="AX256" s="52">
        <v>105.786059850372</v>
      </c>
      <c r="AY256" s="81">
        <v>3.1495768875661398E-3</v>
      </c>
      <c r="AZ256" s="80">
        <v>4.8576921982998299E-3</v>
      </c>
      <c r="BA256" s="52">
        <v>138.84420355361399</v>
      </c>
      <c r="BB256" s="82">
        <v>3.86699036733926E-3</v>
      </c>
      <c r="BC256" s="80">
        <v>1.49480592448879E-2</v>
      </c>
      <c r="BD256" s="52">
        <v>236.12959788029801</v>
      </c>
      <c r="BE256" s="82">
        <v>-2.8726821750653E-3</v>
      </c>
      <c r="BF256" s="80">
        <v>9.0829285126529397E-3</v>
      </c>
      <c r="BG256" s="52">
        <v>173.79138403990299</v>
      </c>
      <c r="BH256" s="82">
        <v>1.8124969873656699E-3</v>
      </c>
      <c r="BI256" s="52">
        <v>1.2228294160422801E-2</v>
      </c>
      <c r="BJ256" s="52">
        <v>217.23923004987299</v>
      </c>
      <c r="BK256" s="52">
        <v>1.3225617645250499E-3</v>
      </c>
      <c r="BL256" s="52">
        <v>1.7865648991510299E-2</v>
      </c>
      <c r="BM256" s="52">
        <v>302.24588528677799</v>
      </c>
      <c r="BN256" s="52">
        <v>2.9487908166647199E-4</v>
      </c>
      <c r="BO256" s="52">
        <v>1.17530927893424E-2</v>
      </c>
      <c r="BP256" s="52">
        <v>302.24588528677799</v>
      </c>
      <c r="BQ256" s="52">
        <v>5.9230366868992202E-3</v>
      </c>
      <c r="BR256" s="52">
        <v>1.4374336733012799E-2</v>
      </c>
      <c r="BS256" s="52">
        <v>368.362172693258</v>
      </c>
      <c r="BT256" s="52">
        <v>5.85372811002066E-3</v>
      </c>
      <c r="BU256" s="52">
        <v>1.84217159709773E-2</v>
      </c>
      <c r="BV256" s="52">
        <v>472.25919576059601</v>
      </c>
      <c r="BW256" s="52">
        <v>6.0455865298401903E-3</v>
      </c>
      <c r="BX256" s="52">
        <v>1.11864874775362E-2</v>
      </c>
      <c r="BY256" s="52">
        <v>425.033276184545</v>
      </c>
      <c r="BZ256" s="52">
        <v>6.3290250543619597E-3</v>
      </c>
      <c r="CA256" s="52">
        <v>1.3700145785676399E-2</v>
      </c>
      <c r="CB256" s="52">
        <v>510.03993142145299</v>
      </c>
      <c r="CC256" s="52">
        <v>6.6526816189695498E-3</v>
      </c>
      <c r="CD256" s="52">
        <v>1.8137038402174999E-2</v>
      </c>
      <c r="CE256" s="52">
        <v>661.16287406484105</v>
      </c>
      <c r="CF256" s="52">
        <v>7.1732123029891199E-3</v>
      </c>
      <c r="CT256" s="84"/>
      <c r="CU256" s="84"/>
      <c r="CV256" s="84"/>
    </row>
    <row r="257" spans="1:100">
      <c r="A257" s="83"/>
      <c r="B257" s="83"/>
      <c r="G257" s="83"/>
      <c r="AW257" s="80">
        <v>4.23306033566998E-3</v>
      </c>
      <c r="AX257" s="52">
        <v>106.205012468826</v>
      </c>
      <c r="AY257" s="81">
        <v>3.1592345329116002E-3</v>
      </c>
      <c r="AZ257" s="80">
        <v>4.8702783590740401E-3</v>
      </c>
      <c r="BA257" s="52">
        <v>139.394078865334</v>
      </c>
      <c r="BB257" s="82">
        <v>3.8782141228425899E-3</v>
      </c>
      <c r="BC257" s="80">
        <v>1.5100250409878E-2</v>
      </c>
      <c r="BD257" s="52">
        <v>237.06475997506101</v>
      </c>
      <c r="BE257" s="82">
        <v>-2.97602634789665E-3</v>
      </c>
      <c r="BF257" s="80">
        <v>9.1555289041478898E-3</v>
      </c>
      <c r="BG257" s="52">
        <v>174.47966334164801</v>
      </c>
      <c r="BH257" s="82">
        <v>1.7968763474278599E-3</v>
      </c>
      <c r="BI257" s="52">
        <v>1.2315893196732999E-2</v>
      </c>
      <c r="BJ257" s="52">
        <v>218.09957917705501</v>
      </c>
      <c r="BK257" s="52">
        <v>1.29623833204349E-3</v>
      </c>
      <c r="BL257" s="52">
        <v>1.7978732471319599E-2</v>
      </c>
      <c r="BM257" s="52">
        <v>303.44289276807399</v>
      </c>
      <c r="BN257" s="52">
        <v>2.55328662622591E-4</v>
      </c>
      <c r="BO257" s="52">
        <v>1.1819697667794799E-2</v>
      </c>
      <c r="BP257" s="52">
        <v>303.44289276807399</v>
      </c>
      <c r="BQ257" s="52">
        <v>5.9207265260682101E-3</v>
      </c>
      <c r="BR257" s="52">
        <v>1.44531358372462E-2</v>
      </c>
      <c r="BS257" s="52">
        <v>369.82102556108799</v>
      </c>
      <c r="BT257" s="52">
        <v>5.84331344347205E-3</v>
      </c>
      <c r="BU257" s="52">
        <v>1.8518341626374599E-2</v>
      </c>
      <c r="BV257" s="52">
        <v>474.12951995012202</v>
      </c>
      <c r="BW257" s="52">
        <v>6.0293052511625703E-3</v>
      </c>
      <c r="BX257" s="52">
        <v>1.1250256944201001E-2</v>
      </c>
      <c r="BY257" s="52">
        <v>426.71656795511802</v>
      </c>
      <c r="BZ257" s="52">
        <v>6.33295049254857E-3</v>
      </c>
      <c r="CA257" s="52">
        <v>1.37761001070355E-2</v>
      </c>
      <c r="CB257" s="52">
        <v>512.05988154614204</v>
      </c>
      <c r="CC257" s="52">
        <v>6.6515056912982403E-3</v>
      </c>
      <c r="CD257" s="52">
        <v>1.8234242340211201E-2</v>
      </c>
      <c r="CE257" s="52">
        <v>663.78132793017699</v>
      </c>
      <c r="CF257" s="52">
        <v>7.1661832092050504E-3</v>
      </c>
      <c r="CT257" s="84"/>
      <c r="CU257" s="84"/>
      <c r="CV257" s="84"/>
    </row>
    <row r="258" spans="1:100">
      <c r="A258" s="83"/>
      <c r="B258" s="83"/>
      <c r="G258" s="83"/>
      <c r="AW258" s="80">
        <v>4.2450149423486202E-3</v>
      </c>
      <c r="AX258" s="52">
        <v>106.62396508728</v>
      </c>
      <c r="AY258" s="81">
        <v>3.1688763971844201E-3</v>
      </c>
      <c r="AZ258" s="80">
        <v>4.8828381855681403E-3</v>
      </c>
      <c r="BA258" s="52">
        <v>139.94395417705499</v>
      </c>
      <c r="BB258" s="82">
        <v>3.8894165703201801E-3</v>
      </c>
      <c r="BC258" s="80">
        <v>1.5253150951902199E-2</v>
      </c>
      <c r="BD258" s="52">
        <v>237.99992206982401</v>
      </c>
      <c r="BE258" s="82">
        <v>-3.0797429261095301E-3</v>
      </c>
      <c r="BF258" s="80">
        <v>9.2283633299371799E-3</v>
      </c>
      <c r="BG258" s="52">
        <v>175.16794264339401</v>
      </c>
      <c r="BH258" s="82">
        <v>1.7809284250512999E-3</v>
      </c>
      <c r="BI258" s="52">
        <v>1.2403783437310601E-2</v>
      </c>
      <c r="BJ258" s="52">
        <v>218.959928304237</v>
      </c>
      <c r="BK258" s="52">
        <v>1.2695672207612299E-3</v>
      </c>
      <c r="BL258" s="52">
        <v>1.80921919403003E-2</v>
      </c>
      <c r="BM258" s="52">
        <v>304.63990024937101</v>
      </c>
      <c r="BN258" s="52">
        <v>2.1546019688593399E-4</v>
      </c>
      <c r="BO258" s="52">
        <v>1.18865000421738E-2</v>
      </c>
      <c r="BP258" s="52">
        <v>304.63990024937101</v>
      </c>
      <c r="BQ258" s="52">
        <v>5.91816546457994E-3</v>
      </c>
      <c r="BR258" s="52">
        <v>1.4532166572313999E-2</v>
      </c>
      <c r="BS258" s="52">
        <v>371.27987842891798</v>
      </c>
      <c r="BT258" s="52">
        <v>5.8326208786081699E-3</v>
      </c>
      <c r="BU258" s="52">
        <v>1.8615238160545201E-2</v>
      </c>
      <c r="BV258" s="52">
        <v>475.99984413964802</v>
      </c>
      <c r="BW258" s="52">
        <v>6.0127604537701601E-3</v>
      </c>
      <c r="BX258" s="52">
        <v>1.13142077182239E-2</v>
      </c>
      <c r="BY258" s="52">
        <v>428.39985972569201</v>
      </c>
      <c r="BZ258" s="52">
        <v>6.3366629175848196E-3</v>
      </c>
      <c r="CA258" s="52">
        <v>1.3852267401963299E-2</v>
      </c>
      <c r="CB258" s="52">
        <v>514.07983167083</v>
      </c>
      <c r="CC258" s="52">
        <v>6.6500932627460404E-3</v>
      </c>
      <c r="CD258" s="52">
        <v>1.8331722742349999E-2</v>
      </c>
      <c r="CE258" s="52">
        <v>666.39978179551395</v>
      </c>
      <c r="CF258" s="52">
        <v>7.1589107996888699E-3</v>
      </c>
      <c r="CT258" s="84"/>
      <c r="CU258" s="84"/>
      <c r="CV258" s="84"/>
    </row>
    <row r="259" spans="1:100">
      <c r="A259" s="83"/>
      <c r="B259" s="83"/>
      <c r="G259" s="83"/>
      <c r="AW259" s="80">
        <v>4.2569473797579201E-3</v>
      </c>
      <c r="AX259" s="52">
        <v>107.042917705734</v>
      </c>
      <c r="AY259" s="81">
        <v>3.1785025318723302E-3</v>
      </c>
      <c r="AZ259" s="80">
        <v>4.8953718083178197E-3</v>
      </c>
      <c r="BA259" s="52">
        <v>140.49382948877599</v>
      </c>
      <c r="BB259" s="82">
        <v>3.9005977905197798E-3</v>
      </c>
      <c r="BC259" s="80">
        <v>1.54067694557445E-2</v>
      </c>
      <c r="BD259" s="52">
        <v>238.93508416458701</v>
      </c>
      <c r="BE259" s="82">
        <v>-3.18383177038141E-3</v>
      </c>
      <c r="BF259" s="80">
        <v>9.30143404833364E-3</v>
      </c>
      <c r="BG259" s="52">
        <v>175.85622194513999</v>
      </c>
      <c r="BH259" s="82">
        <v>1.76465241294432E-3</v>
      </c>
      <c r="BI259" s="52">
        <v>1.24919679940969E-2</v>
      </c>
      <c r="BJ259" s="52">
        <v>219.82027743141899</v>
      </c>
      <c r="BK259" s="52">
        <v>1.2425478809374999E-3</v>
      </c>
      <c r="BL259" s="52">
        <v>1.8206031328701602E-2</v>
      </c>
      <c r="BM259" s="52">
        <v>305.83690773066797</v>
      </c>
      <c r="BN259" s="52">
        <v>1.7527382758099699E-4</v>
      </c>
      <c r="BO259" s="52">
        <v>1.19535014351303E-2</v>
      </c>
      <c r="BP259" s="52">
        <v>305.83690773066797</v>
      </c>
      <c r="BQ259" s="52">
        <v>5.9153530032703596E-3</v>
      </c>
      <c r="BR259" s="52">
        <v>1.46114310299135E-2</v>
      </c>
      <c r="BS259" s="52">
        <v>372.73873129674899</v>
      </c>
      <c r="BT259" s="52">
        <v>5.8216501392610604E-3</v>
      </c>
      <c r="BU259" s="52">
        <v>1.87124080768582E-2</v>
      </c>
      <c r="BV259" s="52">
        <v>477.87016832917402</v>
      </c>
      <c r="BW259" s="52">
        <v>5.9959523348222304E-3</v>
      </c>
      <c r="BX259" s="52">
        <v>1.13783410118485E-2</v>
      </c>
      <c r="BY259" s="52">
        <v>430.08315149626497</v>
      </c>
      <c r="BZ259" s="52">
        <v>6.3401619569910502E-3</v>
      </c>
      <c r="CA259" s="52">
        <v>1.3928649382357799E-2</v>
      </c>
      <c r="CB259" s="52">
        <v>516.09978179551797</v>
      </c>
      <c r="CC259" s="52">
        <v>6.6484441746106904E-3</v>
      </c>
      <c r="CD259" s="52">
        <v>1.8429482083517999E-2</v>
      </c>
      <c r="CE259" s="52">
        <v>669.01823566085</v>
      </c>
      <c r="CF259" s="52">
        <v>7.1513952543722998E-3</v>
      </c>
      <c r="CT259" s="84"/>
      <c r="CU259" s="84"/>
      <c r="CV259" s="84"/>
    </row>
    <row r="260" spans="1:100">
      <c r="A260" s="83"/>
      <c r="B260" s="83"/>
      <c r="G260" s="83"/>
      <c r="AW260" s="80">
        <v>4.2688577477231699E-3</v>
      </c>
      <c r="AX260" s="52">
        <v>107.461870324188</v>
      </c>
      <c r="AY260" s="81">
        <v>3.1881129882108299E-3</v>
      </c>
      <c r="AZ260" s="80">
        <v>4.9078793566895602E-3</v>
      </c>
      <c r="BA260" s="52">
        <v>141.04370480049701</v>
      </c>
      <c r="BB260" s="82">
        <v>3.9117578637318604E-3</v>
      </c>
      <c r="BC260" s="80">
        <v>1.55611146291576E-2</v>
      </c>
      <c r="BD260" s="52">
        <v>239.87024625935001</v>
      </c>
      <c r="BE260" s="82">
        <v>-3.2882927647729298E-3</v>
      </c>
      <c r="BF260" s="80">
        <v>9.3747433519612393E-3</v>
      </c>
      <c r="BG260" s="52">
        <v>176.54450124688501</v>
      </c>
      <c r="BH260" s="82">
        <v>1.7480474869689801E-3</v>
      </c>
      <c r="BI260" s="52">
        <v>1.2580450021953699E-2</v>
      </c>
      <c r="BJ260" s="52">
        <v>220.68062655860101</v>
      </c>
      <c r="BK260" s="52">
        <v>1.2151797435882099E-3</v>
      </c>
      <c r="BL260" s="52">
        <v>1.8320254612719598E-2</v>
      </c>
      <c r="BM260" s="52">
        <v>307.033915211965</v>
      </c>
      <c r="BN260" s="52">
        <v>1.3476968227999601E-4</v>
      </c>
      <c r="BO260" s="52">
        <v>1.20207033926362E-2</v>
      </c>
      <c r="BP260" s="52">
        <v>307.033915211965</v>
      </c>
      <c r="BQ260" s="52">
        <v>5.9122886340576596E-3</v>
      </c>
      <c r="BR260" s="52">
        <v>1.46909313299838E-2</v>
      </c>
      <c r="BS260" s="52">
        <v>374.19758416457898</v>
      </c>
      <c r="BT260" s="52">
        <v>5.8104009373082998E-3</v>
      </c>
      <c r="BU260" s="52">
        <v>1.88098539059968E-2</v>
      </c>
      <c r="BV260" s="52">
        <v>479.74049251870002</v>
      </c>
      <c r="BW260" s="52">
        <v>5.9788810802361902E-3</v>
      </c>
      <c r="BX260" s="52">
        <v>1.1442658056233301E-2</v>
      </c>
      <c r="BY260" s="52">
        <v>431.76644326683902</v>
      </c>
      <c r="BZ260" s="52">
        <v>6.3434472326000298E-3</v>
      </c>
      <c r="CA260" s="52">
        <v>1.40052477835925E-2</v>
      </c>
      <c r="CB260" s="52">
        <v>518.11973192020696</v>
      </c>
      <c r="CC260" s="52">
        <v>6.6465582597516702E-3</v>
      </c>
      <c r="CD260" s="52">
        <v>1.8527522866878102E-2</v>
      </c>
      <c r="CE260" s="52">
        <v>671.63668952618696</v>
      </c>
      <c r="CF260" s="52">
        <v>7.1436367430047099E-3</v>
      </c>
      <c r="CT260" s="84"/>
      <c r="CU260" s="84"/>
      <c r="CV260" s="84"/>
    </row>
    <row r="261" spans="1:100">
      <c r="A261" s="83"/>
      <c r="B261" s="83"/>
      <c r="G261" s="83"/>
      <c r="AW261" s="80">
        <v>4.2807461452707201E-3</v>
      </c>
      <c r="AX261" s="52">
        <v>107.880822942642</v>
      </c>
      <c r="AY261" s="81">
        <v>3.197707817186E-3</v>
      </c>
      <c r="AZ261" s="80">
        <v>4.9203609588958997E-3</v>
      </c>
      <c r="BA261" s="52">
        <v>141.59358011221701</v>
      </c>
      <c r="BB261" s="82">
        <v>3.9228968697917E-3</v>
      </c>
      <c r="BC261" s="80">
        <v>1.57161953054877E-2</v>
      </c>
      <c r="BD261" s="52">
        <v>240.80540835411301</v>
      </c>
      <c r="BE261" s="82">
        <v>-3.3931258167512E-3</v>
      </c>
      <c r="BF261" s="80">
        <v>9.4482935682941808E-3</v>
      </c>
      <c r="BG261" s="52">
        <v>177.23278054863101</v>
      </c>
      <c r="BH261" s="82">
        <v>1.7311128059087899E-3</v>
      </c>
      <c r="BI261" s="52">
        <v>1.26692327193985E-2</v>
      </c>
      <c r="BJ261" s="52">
        <v>221.540975685783</v>
      </c>
      <c r="BK261" s="52">
        <v>1.18746222032465E-3</v>
      </c>
      <c r="BL261" s="52">
        <v>1.8434865815295201E-2</v>
      </c>
      <c r="BM261" s="52">
        <v>308.23092269326099</v>
      </c>
      <c r="BN261" s="52">
        <v>9.3947873004929401E-5</v>
      </c>
      <c r="BO261" s="52">
        <v>1.20881074842763E-2</v>
      </c>
      <c r="BP261" s="52">
        <v>308.23092269326099</v>
      </c>
      <c r="BQ261" s="52">
        <v>5.9089718397908799E-3</v>
      </c>
      <c r="BR261" s="52">
        <v>1.4770669621090001E-2</v>
      </c>
      <c r="BS261" s="52">
        <v>375.65643703241</v>
      </c>
      <c r="BT261" s="52">
        <v>5.7988729725686698E-3</v>
      </c>
      <c r="BU261" s="52">
        <v>1.8907578206344301E-2</v>
      </c>
      <c r="BV261" s="52">
        <v>481.61081670822603</v>
      </c>
      <c r="BW261" s="52">
        <v>5.9615468646937999E-3</v>
      </c>
      <c r="BX261" s="52">
        <v>1.1507160101656399E-2</v>
      </c>
      <c r="BY261" s="52">
        <v>433.44973503741301</v>
      </c>
      <c r="BZ261" s="52">
        <v>6.34651836043816E-3</v>
      </c>
      <c r="CA261" s="52">
        <v>1.4082064364790601E-2</v>
      </c>
      <c r="CB261" s="52">
        <v>520.13968204489504</v>
      </c>
      <c r="CC261" s="52">
        <v>6.6444353425047899E-3</v>
      </c>
      <c r="CD261" s="52">
        <v>1.8625847624213501E-2</v>
      </c>
      <c r="CE261" s="52">
        <v>674.25514339152301</v>
      </c>
      <c r="CF261" s="52">
        <v>7.1356354251502696E-3</v>
      </c>
      <c r="CT261" s="84"/>
      <c r="CU261" s="84"/>
      <c r="CV261" s="84"/>
    </row>
    <row r="262" spans="1:100">
      <c r="A262" s="83"/>
      <c r="B262" s="83"/>
      <c r="G262" s="83"/>
      <c r="AW262" s="80">
        <v>4.2926126706365197E-3</v>
      </c>
      <c r="AX262" s="52">
        <v>108.299775561095</v>
      </c>
      <c r="AY262" s="81">
        <v>3.2072870695356E-3</v>
      </c>
      <c r="AZ262" s="80">
        <v>4.9328167420110199E-3</v>
      </c>
      <c r="BA262" s="52">
        <v>142.14345542393801</v>
      </c>
      <c r="BB262" s="82">
        <v>3.9340148880834796E-3</v>
      </c>
      <c r="BC262" s="80">
        <v>1.5872020446366101E-2</v>
      </c>
      <c r="BD262" s="52">
        <v>241.74057044887601</v>
      </c>
      <c r="BE262" s="82">
        <v>-3.4983308572196399E-3</v>
      </c>
      <c r="BF262" s="80">
        <v>9.5220870602086595E-3</v>
      </c>
      <c r="BG262" s="52">
        <v>177.92105985037699</v>
      </c>
      <c r="BH262" s="82">
        <v>1.71384751122919E-3</v>
      </c>
      <c r="BI262" s="52">
        <v>1.27583193293578E-2</v>
      </c>
      <c r="BJ262" s="52">
        <v>222.40132481296499</v>
      </c>
      <c r="BK262" s="52">
        <v>1.1593947031852501E-3</v>
      </c>
      <c r="BL262" s="52">
        <v>1.8549869006928999E-2</v>
      </c>
      <c r="BM262" s="52">
        <v>309.42793017455801</v>
      </c>
      <c r="BN262" s="52">
        <v>5.2808496226514903E-5</v>
      </c>
      <c r="BO262" s="52">
        <v>1.21557153035472E-2</v>
      </c>
      <c r="BP262" s="52">
        <v>309.42793017455801</v>
      </c>
      <c r="BQ262" s="52">
        <v>5.9054020940985602E-3</v>
      </c>
      <c r="BR262" s="52">
        <v>1.48506480808167E-2</v>
      </c>
      <c r="BS262" s="52">
        <v>377.11528990023999</v>
      </c>
      <c r="BT262" s="52">
        <v>5.7870659326951096E-3</v>
      </c>
      <c r="BU262" s="52">
        <v>1.90055835643788E-2</v>
      </c>
      <c r="BV262" s="52">
        <v>483.48114089775299</v>
      </c>
      <c r="BW262" s="52">
        <v>5.9439498516485299E-3</v>
      </c>
      <c r="BX262" s="52">
        <v>1.15718484177254E-2</v>
      </c>
      <c r="BY262" s="52">
        <v>435.13302680798603</v>
      </c>
      <c r="BZ262" s="52">
        <v>6.3493749506073399E-3</v>
      </c>
      <c r="CA262" s="52">
        <v>1.4159100909104201E-2</v>
      </c>
      <c r="CB262" s="52">
        <v>522.15963216958301</v>
      </c>
      <c r="CC262" s="52">
        <v>6.6420752385930003E-3</v>
      </c>
      <c r="CD262" s="52">
        <v>1.87244589163202E-2</v>
      </c>
      <c r="CE262" s="52">
        <v>676.87359725685997</v>
      </c>
      <c r="CF262" s="52">
        <v>7.12739145018114E-3</v>
      </c>
      <c r="CT262" s="84"/>
      <c r="CU262" s="84"/>
      <c r="CV262" s="84"/>
    </row>
    <row r="263" spans="1:100">
      <c r="A263" s="83"/>
      <c r="B263" s="83"/>
      <c r="G263" s="83"/>
      <c r="AW263" s="80">
        <v>4.3044574212748104E-3</v>
      </c>
      <c r="AX263" s="52">
        <v>108.718728179549</v>
      </c>
      <c r="AY263" s="81">
        <v>3.2168507957503001E-3</v>
      </c>
      <c r="AZ263" s="80">
        <v>4.9452468319858799E-3</v>
      </c>
      <c r="BA263" s="52">
        <v>142.693330735659</v>
      </c>
      <c r="BB263" s="82">
        <v>3.9451119975435498E-3</v>
      </c>
      <c r="BC263" s="80">
        <v>1.6028599144468698E-2</v>
      </c>
      <c r="BD263" s="52">
        <v>242.67573254363899</v>
      </c>
      <c r="BE263" s="82">
        <v>-3.6039078405523798E-3</v>
      </c>
      <c r="BF263" s="80">
        <v>9.5961262265497407E-3</v>
      </c>
      <c r="BG263" s="52">
        <v>178.609339152122</v>
      </c>
      <c r="BH263" s="82">
        <v>1.6962507268375401E-3</v>
      </c>
      <c r="BI263" s="52">
        <v>1.28477131399385E-2</v>
      </c>
      <c r="BJ263" s="52">
        <v>223.26167394014701</v>
      </c>
      <c r="BK263" s="52">
        <v>1.1309765644655701E-3</v>
      </c>
      <c r="BL263" s="52">
        <v>1.8665268306513199E-2</v>
      </c>
      <c r="BM263" s="52">
        <v>310.62493765585498</v>
      </c>
      <c r="BN263" s="52">
        <v>1.13516328609711E-5</v>
      </c>
      <c r="BO263" s="52">
        <v>1.2223528468163601E-2</v>
      </c>
      <c r="BP263" s="52">
        <v>310.62493765585498</v>
      </c>
      <c r="BQ263" s="52">
        <v>5.9015788612358597E-3</v>
      </c>
      <c r="BR263" s="52">
        <v>1.4930868916171101E-2</v>
      </c>
      <c r="BS263" s="52">
        <v>378.57414276806998</v>
      </c>
      <c r="BT263" s="52">
        <v>5.7749794930663303E-3</v>
      </c>
      <c r="BU263" s="52">
        <v>1.9103872595075899E-2</v>
      </c>
      <c r="BV263" s="52">
        <v>485.351465087279</v>
      </c>
      <c r="BW263" s="52">
        <v>5.9260901933276301E-3</v>
      </c>
      <c r="BX263" s="52">
        <v>1.16367242935925E-2</v>
      </c>
      <c r="BY263" s="52">
        <v>436.81631857856001</v>
      </c>
      <c r="BZ263" s="52">
        <v>6.3520166071649696E-3</v>
      </c>
      <c r="CA263" s="52">
        <v>1.4236359224002701E-2</v>
      </c>
      <c r="CB263" s="52">
        <v>524.179582294272</v>
      </c>
      <c r="CC263" s="52">
        <v>6.6394777550406701E-3</v>
      </c>
      <c r="CD263" s="52">
        <v>1.8823359333409499E-2</v>
      </c>
      <c r="CE263" s="52">
        <v>679.49205112219602</v>
      </c>
      <c r="CF263" s="52">
        <v>7.11890495727185E-3</v>
      </c>
      <c r="CT263" s="84"/>
      <c r="CU263" s="84"/>
      <c r="CV263" s="84"/>
    </row>
    <row r="264" spans="1:100">
      <c r="A264" s="83"/>
      <c r="B264" s="83"/>
      <c r="G264" s="83"/>
      <c r="AW264" s="80">
        <v>4.3162804938669704E-3</v>
      </c>
      <c r="AX264" s="52">
        <v>109.137680798003</v>
      </c>
      <c r="AY264" s="81">
        <v>3.2263990460761499E-3</v>
      </c>
      <c r="AZ264" s="80">
        <v>4.9576513536631599E-3</v>
      </c>
      <c r="BA264" s="52">
        <v>143.243206047379</v>
      </c>
      <c r="BB264" s="82">
        <v>3.9561882766639099E-3</v>
      </c>
      <c r="BC264" s="80">
        <v>1.6185940626345801E-2</v>
      </c>
      <c r="BD264" s="52">
        <v>243.61089463840199</v>
      </c>
      <c r="BE264" s="82">
        <v>-3.7098567446351999E-3</v>
      </c>
      <c r="BF264" s="80">
        <v>9.6704135027119494E-3</v>
      </c>
      <c r="BG264" s="52">
        <v>179.29761845386801</v>
      </c>
      <c r="BH264" s="82">
        <v>1.67832155883643E-3</v>
      </c>
      <c r="BI264" s="52">
        <v>1.29374174852192E-2</v>
      </c>
      <c r="BJ264" s="52">
        <v>224.122023067329</v>
      </c>
      <c r="BK264" s="52">
        <v>1.10220715654202E-3</v>
      </c>
      <c r="BL264" s="52">
        <v>1.8781067882181899E-2</v>
      </c>
      <c r="BM264" s="52">
        <v>311.821945137152</v>
      </c>
      <c r="BN264" s="52">
        <v>-3.0422651737437501E-5</v>
      </c>
      <c r="BO264" s="52">
        <v>1.2291548620372799E-2</v>
      </c>
      <c r="BP264" s="52">
        <v>311.821945137152</v>
      </c>
      <c r="BQ264" s="52">
        <v>5.8975015959309403E-3</v>
      </c>
      <c r="BR264" s="52">
        <v>1.5011334363996201E-2</v>
      </c>
      <c r="BS264" s="52">
        <v>380.03299563590099</v>
      </c>
      <c r="BT264" s="52">
        <v>5.76261331667644E-3</v>
      </c>
      <c r="BU264" s="52">
        <v>1.92024479423205E-2</v>
      </c>
      <c r="BV264" s="52">
        <v>487.221789276805</v>
      </c>
      <c r="BW264" s="52">
        <v>5.9079680307350902E-3</v>
      </c>
      <c r="BX264" s="52">
        <v>1.1701789038174501E-2</v>
      </c>
      <c r="BY264" s="52">
        <v>438.49961034913298</v>
      </c>
      <c r="BZ264" s="52">
        <v>6.3544429280042603E-3</v>
      </c>
      <c r="CA264" s="52">
        <v>1.4313841141566299E-2</v>
      </c>
      <c r="CB264" s="52">
        <v>526.19953241895996</v>
      </c>
      <c r="CC264" s="52">
        <v>6.63664269008289E-3</v>
      </c>
      <c r="CD264" s="52">
        <v>1.89225514955184E-2</v>
      </c>
      <c r="CE264" s="52">
        <v>682.11050498753298</v>
      </c>
      <c r="CF264" s="52">
        <v>7.1101760753898898E-3</v>
      </c>
      <c r="CT264" s="84"/>
      <c r="CU264" s="84"/>
      <c r="CV264" s="84"/>
    </row>
    <row r="265" spans="1:100">
      <c r="A265" s="83"/>
      <c r="B265" s="83"/>
      <c r="G265" s="83"/>
      <c r="AW265" s="80">
        <v>4.3280819843298296E-3</v>
      </c>
      <c r="AX265" s="52">
        <v>109.556633416457</v>
      </c>
      <c r="AY265" s="81">
        <v>3.2359318705156002E-3</v>
      </c>
      <c r="AZ265" s="80">
        <v>4.9700304307917203E-3</v>
      </c>
      <c r="BA265" s="52">
        <v>143.7930813591</v>
      </c>
      <c r="BB265" s="82">
        <v>3.9672438034950401E-3</v>
      </c>
      <c r="BC265" s="80">
        <v>1.6344054255324401E-2</v>
      </c>
      <c r="BD265" s="52">
        <v>244.54605673316601</v>
      </c>
      <c r="BE265" s="82">
        <v>-3.81617757091369E-3</v>
      </c>
      <c r="BF265" s="80">
        <v>9.7449513612353593E-3</v>
      </c>
      <c r="BG265" s="52">
        <v>179.98589775561399</v>
      </c>
      <c r="BH265" s="82">
        <v>1.66005909527528E-3</v>
      </c>
      <c r="BI265" s="52">
        <v>1.3027435746060301E-2</v>
      </c>
      <c r="BJ265" s="52">
        <v>224.98237219451099</v>
      </c>
      <c r="BK265" s="52">
        <v>1.0730858116918E-3</v>
      </c>
      <c r="BL265" s="52">
        <v>1.8897271952178801E-2</v>
      </c>
      <c r="BM265" s="52">
        <v>313.018952618448</v>
      </c>
      <c r="BN265" s="52">
        <v>-7.2514307785867204E-5</v>
      </c>
      <c r="BO265" s="52">
        <v>1.23597774272757E-2</v>
      </c>
      <c r="BP265" s="52">
        <v>313.018952618448</v>
      </c>
      <c r="BQ265" s="52">
        <v>5.8931697432287903E-3</v>
      </c>
      <c r="BR265" s="52">
        <v>1.50920466913944E-2</v>
      </c>
      <c r="BS265" s="52">
        <v>381.49184850373098</v>
      </c>
      <c r="BT265" s="52">
        <v>5.7499670540237403E-3</v>
      </c>
      <c r="BU265" s="52">
        <v>1.9301312279327101E-2</v>
      </c>
      <c r="BV265" s="52">
        <v>489.092113466331</v>
      </c>
      <c r="BW265" s="52">
        <v>5.8895834936524604E-3</v>
      </c>
      <c r="BX265" s="52">
        <v>1.1767043980378301E-2</v>
      </c>
      <c r="BY265" s="52">
        <v>440.18290211970702</v>
      </c>
      <c r="BZ265" s="52">
        <v>6.3566535047343102E-3</v>
      </c>
      <c r="CA265" s="52">
        <v>1.43915485187892E-2</v>
      </c>
      <c r="CB265" s="52">
        <v>528.21948254364804</v>
      </c>
      <c r="CC265" s="52">
        <v>6.6335698330768798E-3</v>
      </c>
      <c r="CD265" s="52">
        <v>1.9022038052929399E-2</v>
      </c>
      <c r="CE265" s="52">
        <v>684.72895885286903</v>
      </c>
      <c r="CF265" s="52">
        <v>7.1012049232865903E-3</v>
      </c>
      <c r="CT265" s="84"/>
      <c r="CU265" s="84"/>
      <c r="CV265" s="84"/>
    </row>
    <row r="266" spans="1:100">
      <c r="A266" s="83"/>
      <c r="B266" s="83"/>
      <c r="G266" s="83"/>
      <c r="AW266" s="80">
        <v>4.33986198782404E-3</v>
      </c>
      <c r="AX266" s="52">
        <v>109.975586034911</v>
      </c>
      <c r="AY266" s="81">
        <v>3.2454493188288202E-3</v>
      </c>
      <c r="AZ266" s="80">
        <v>4.9823841860412704E-3</v>
      </c>
      <c r="BA266" s="52">
        <v>144.342956670821</v>
      </c>
      <c r="BB266" s="82">
        <v>3.9782786556500204E-3</v>
      </c>
      <c r="BC266" s="80">
        <v>1.6502949534486298E-2</v>
      </c>
      <c r="BD266" s="52">
        <v>245.48121882792901</v>
      </c>
      <c r="BE266" s="82">
        <v>-3.9228703444444003E-3</v>
      </c>
      <c r="BF266" s="80">
        <v>9.8197423124163092E-3</v>
      </c>
      <c r="BG266" s="52">
        <v>180.674177057359</v>
      </c>
      <c r="BH266" s="82">
        <v>1.64146240589581E-3</v>
      </c>
      <c r="BI266" s="52">
        <v>1.3117771350934899E-2</v>
      </c>
      <c r="BJ266" s="52">
        <v>225.84272132169301</v>
      </c>
      <c r="BK266" s="52">
        <v>1.0436118419091E-3</v>
      </c>
      <c r="BL266" s="52">
        <v>1.9013884785743899E-2</v>
      </c>
      <c r="BM266" s="52">
        <v>314.21596009974502</v>
      </c>
      <c r="BN266" s="52">
        <v>-1.1492330108659801E-4</v>
      </c>
      <c r="BO266" s="52">
        <v>1.2428216581157199E-2</v>
      </c>
      <c r="BP266" s="52">
        <v>314.21596009974502</v>
      </c>
      <c r="BQ266" s="52">
        <v>5.8885827383354699E-3</v>
      </c>
      <c r="BR266" s="52">
        <v>1.51730081961618E-2</v>
      </c>
      <c r="BS266" s="52">
        <v>382.95070137156199</v>
      </c>
      <c r="BT266" s="52">
        <v>5.7370403429967904E-3</v>
      </c>
      <c r="BU266" s="52">
        <v>1.9400468309069E-2</v>
      </c>
      <c r="BV266" s="52">
        <v>490.962437655857</v>
      </c>
      <c r="BW266" s="52">
        <v>5.8709367006369896E-3</v>
      </c>
      <c r="BX266" s="52">
        <v>1.1832490469332E-2</v>
      </c>
      <c r="BY266" s="52">
        <v>441.86619389027999</v>
      </c>
      <c r="BZ266" s="52">
        <v>6.35864792255847E-3</v>
      </c>
      <c r="CA266" s="52">
        <v>1.44694832378893E-2</v>
      </c>
      <c r="CB266" s="52">
        <v>530.23943266833601</v>
      </c>
      <c r="CC266" s="52">
        <v>6.6302589644122297E-3</v>
      </c>
      <c r="CD266" s="52">
        <v>1.9121821686600898E-2</v>
      </c>
      <c r="CE266" s="52">
        <v>687.34741271820599</v>
      </c>
      <c r="CF266" s="52">
        <v>7.0919916094866102E-3</v>
      </c>
      <c r="CT266" s="84"/>
      <c r="CU266" s="84"/>
      <c r="CV266" s="84"/>
    </row>
    <row r="267" spans="1:100">
      <c r="A267" s="83"/>
      <c r="B267" s="83"/>
      <c r="G267" s="83"/>
      <c r="AW267" s="80">
        <v>4.3516205987626103E-3</v>
      </c>
      <c r="AX267" s="52">
        <v>110.394538653365</v>
      </c>
      <c r="AY267" s="81">
        <v>3.25495144053612E-3</v>
      </c>
      <c r="AZ267" s="80">
        <v>4.9947127410162502E-3</v>
      </c>
      <c r="BA267" s="52">
        <v>144.892831982541</v>
      </c>
      <c r="BB267" s="82">
        <v>3.9892929103070096E-3</v>
      </c>
      <c r="BC267" s="80">
        <v>1.6662636109722601E-2</v>
      </c>
      <c r="BD267" s="52">
        <v>246.41638092269201</v>
      </c>
      <c r="BE267" s="82">
        <v>-4.0299351139546497E-3</v>
      </c>
      <c r="BF267" s="80">
        <v>9.8947889049339904E-3</v>
      </c>
      <c r="BG267" s="52">
        <v>181.36245635910501</v>
      </c>
      <c r="BH267" s="82">
        <v>1.62253054187389E-3</v>
      </c>
      <c r="BI267" s="52">
        <v>1.3208427776779301E-2</v>
      </c>
      <c r="BJ267" s="52">
        <v>226.703070448875</v>
      </c>
      <c r="BK267" s="52">
        <v>1.0137845387139101E-3</v>
      </c>
      <c r="BL267" s="52">
        <v>1.9130910704019399E-2</v>
      </c>
      <c r="BM267" s="52">
        <v>315.41296758104198</v>
      </c>
      <c r="BN267" s="52">
        <v>-1.5764961304288501E-4</v>
      </c>
      <c r="BO267" s="52">
        <v>1.2496867799823201E-2</v>
      </c>
      <c r="BP267" s="52">
        <v>315.41296758104198</v>
      </c>
      <c r="BQ267" s="52">
        <v>5.8837400064578197E-3</v>
      </c>
      <c r="BR267" s="52">
        <v>1.5254221207231701E-2</v>
      </c>
      <c r="BS267" s="52">
        <v>384.40955423939198</v>
      </c>
      <c r="BT267" s="52">
        <v>5.7238328087578904E-3</v>
      </c>
      <c r="BU267" s="52">
        <v>1.9499918764716899E-2</v>
      </c>
      <c r="BV267" s="52">
        <v>492.832761845383</v>
      </c>
      <c r="BW267" s="52">
        <v>5.8520277590189901E-3</v>
      </c>
      <c r="BX267" s="52">
        <v>1.18981298746212E-2</v>
      </c>
      <c r="BY267" s="52">
        <v>443.54948566085397</v>
      </c>
      <c r="BZ267" s="52">
        <v>6.3604257601537501E-3</v>
      </c>
      <c r="CA267" s="52">
        <v>1.4547647206625399E-2</v>
      </c>
      <c r="CB267" s="52">
        <v>532.259382793025</v>
      </c>
      <c r="CC267" s="52">
        <v>6.6267098554186497E-3</v>
      </c>
      <c r="CD267" s="52">
        <v>1.9221905108605199E-2</v>
      </c>
      <c r="CE267" s="52">
        <v>689.96586658354204</v>
      </c>
      <c r="CF267" s="52">
        <v>7.0825362322748603E-3</v>
      </c>
      <c r="CT267" s="84"/>
      <c r="CU267" s="84"/>
      <c r="CV267" s="84"/>
    </row>
    <row r="268" spans="1:100">
      <c r="A268" s="83"/>
      <c r="B268" s="83"/>
      <c r="G268" s="83"/>
      <c r="AW268" s="80">
        <v>4.3633579108187199E-3</v>
      </c>
      <c r="AX268" s="52">
        <v>110.813491271819</v>
      </c>
      <c r="AY268" s="81">
        <v>3.2644382849182901E-3</v>
      </c>
      <c r="AZ268" s="80">
        <v>5.0070162162699902E-3</v>
      </c>
      <c r="BA268" s="52">
        <v>145.44270729426199</v>
      </c>
      <c r="BB268" s="82">
        <v>4.0002866442132501E-3</v>
      </c>
      <c r="BC268" s="80">
        <v>1.6823123772868501E-2</v>
      </c>
      <c r="BD268" s="52">
        <v>247.35154301745499</v>
      </c>
      <c r="BE268" s="82">
        <v>-4.1373719519066602E-3</v>
      </c>
      <c r="BF268" s="80">
        <v>9.9700937264930994E-3</v>
      </c>
      <c r="BG268" s="52">
        <v>182.05073566085099</v>
      </c>
      <c r="BH268" s="82">
        <v>1.60326253555712E-3</v>
      </c>
      <c r="BI268" s="52">
        <v>1.32994085498656E-2</v>
      </c>
      <c r="BJ268" s="52">
        <v>227.56341957605699</v>
      </c>
      <c r="BK268" s="52">
        <v>9.836031729591431E-4</v>
      </c>
      <c r="BL268" s="52">
        <v>1.9248354080975E-2</v>
      </c>
      <c r="BM268" s="52">
        <v>316.609975062339</v>
      </c>
      <c r="BN268" s="52">
        <v>-2.00693240678351E-4</v>
      </c>
      <c r="BO268" s="52">
        <v>1.2565732826946801E-2</v>
      </c>
      <c r="BP268" s="52">
        <v>316.60997506233798</v>
      </c>
      <c r="BQ268" s="52">
        <v>5.8786409626453697E-3</v>
      </c>
      <c r="BR268" s="52">
        <v>1.5335688085131499E-2</v>
      </c>
      <c r="BS268" s="52">
        <v>385.86840710722203</v>
      </c>
      <c r="BT268" s="52">
        <v>5.7103440636266196E-3</v>
      </c>
      <c r="BU268" s="52">
        <v>1.9599666410087001E-2</v>
      </c>
      <c r="BV268" s="52">
        <v>494.70308603490997</v>
      </c>
      <c r="BW268" s="52">
        <v>5.8328567648977198E-3</v>
      </c>
      <c r="BX268" s="52">
        <v>1.19639635865309E-2</v>
      </c>
      <c r="BY268" s="52">
        <v>445.23277743142802</v>
      </c>
      <c r="BZ268" s="52">
        <v>6.3619865895474604E-3</v>
      </c>
      <c r="CA268" s="52">
        <v>1.46260423586236E-2</v>
      </c>
      <c r="CB268" s="52">
        <v>534.27933291771296</v>
      </c>
      <c r="CC268" s="52">
        <v>6.62292226827523E-3</v>
      </c>
      <c r="CD268" s="52">
        <v>1.93222910625785E-2</v>
      </c>
      <c r="CE268" s="52">
        <v>692.584320448879</v>
      </c>
      <c r="CF268" s="52">
        <v>7.0728388796834204E-3</v>
      </c>
      <c r="CT268" s="84"/>
      <c r="CU268" s="84"/>
      <c r="CV268" s="84"/>
    </row>
    <row r="269" spans="1:100">
      <c r="A269" s="83"/>
      <c r="B269" s="83"/>
      <c r="G269" s="83"/>
      <c r="AW269" s="80">
        <v>4.3750740169343104E-3</v>
      </c>
      <c r="AX269" s="52">
        <v>111.23244389027199</v>
      </c>
      <c r="AY269" s="81">
        <v>3.2739099010194099E-3</v>
      </c>
      <c r="AZ269" s="80">
        <v>5.0192947313179902E-3</v>
      </c>
      <c r="BA269" s="52">
        <v>145.99258260598299</v>
      </c>
      <c r="BB269" s="82">
        <v>4.0112599336869998E-3</v>
      </c>
      <c r="BC269" s="80">
        <v>1.6984422464920001E-2</v>
      </c>
      <c r="BD269" s="52">
        <v>248.28670511221799</v>
      </c>
      <c r="BE269" s="82">
        <v>-4.2451809545692703E-3</v>
      </c>
      <c r="BF269" s="80">
        <v>1.00456594044828E-2</v>
      </c>
      <c r="BG269" s="52">
        <v>182.739014962596</v>
      </c>
      <c r="BH269" s="82">
        <v>1.5836574001975099E-3</v>
      </c>
      <c r="BI269" s="52">
        <v>1.3390717246695201E-2</v>
      </c>
      <c r="BJ269" s="52">
        <v>228.42376870323901</v>
      </c>
      <c r="BK269" s="52">
        <v>9.5306699463072297E-4</v>
      </c>
      <c r="BL269" s="52">
        <v>1.93662193443528E-2</v>
      </c>
      <c r="BM269" s="52">
        <v>317.806982543635</v>
      </c>
      <c r="BN269" s="52">
        <v>-2.4405419666060599E-4</v>
      </c>
      <c r="BO269" s="52">
        <v>1.2634813432422599E-2</v>
      </c>
      <c r="BP269" s="52">
        <v>317.806982543635</v>
      </c>
      <c r="BQ269" s="52">
        <v>5.8732850116274098E-3</v>
      </c>
      <c r="BR269" s="52">
        <v>1.5417411222448401E-2</v>
      </c>
      <c r="BS269" s="52">
        <v>387.32725997505298</v>
      </c>
      <c r="BT269" s="52">
        <v>5.6965737069600902E-3</v>
      </c>
      <c r="BU269" s="52">
        <v>1.96997140400977E-2</v>
      </c>
      <c r="BV269" s="52">
        <v>496.57341022443597</v>
      </c>
      <c r="BW269" s="52">
        <v>5.8134238031339698E-3</v>
      </c>
      <c r="BX269" s="52">
        <v>1.2029993016293599E-2</v>
      </c>
      <c r="BY269" s="52">
        <v>446.91606920200098</v>
      </c>
      <c r="BZ269" s="52">
        <v>6.3633299759954702E-3</v>
      </c>
      <c r="CA269" s="52">
        <v>1.47046706537102E-2</v>
      </c>
      <c r="CB269" s="52">
        <v>536.29928304240104</v>
      </c>
      <c r="CC269" s="52">
        <v>6.6188959559168497E-3</v>
      </c>
      <c r="CD269" s="52">
        <v>1.94229823241788E-2</v>
      </c>
      <c r="CE269" s="52">
        <v>695.20277431421505</v>
      </c>
      <c r="CF269" s="52">
        <v>7.0628996294760903E-3</v>
      </c>
      <c r="CT269" s="84"/>
      <c r="CU269" s="84"/>
      <c r="CV269" s="84"/>
    </row>
    <row r="270" spans="1:100">
      <c r="A270" s="83"/>
      <c r="B270" s="83"/>
      <c r="G270" s="83"/>
      <c r="AW270" s="80">
        <v>4.3867690093277604E-3</v>
      </c>
      <c r="AX270" s="52">
        <v>111.65139650872599</v>
      </c>
      <c r="AY270" s="81">
        <v>3.28336633764768E-3</v>
      </c>
      <c r="AZ270" s="80">
        <v>5.0315484046519303E-3</v>
      </c>
      <c r="BA270" s="52">
        <v>146.54245791770299</v>
      </c>
      <c r="BB270" s="82">
        <v>4.0222128546225002E-3</v>
      </c>
      <c r="BC270" s="80">
        <v>1.71465422793367E-2</v>
      </c>
      <c r="BD270" s="52">
        <v>249.22186720698099</v>
      </c>
      <c r="BE270" s="82">
        <v>-4.35336224209424E-3</v>
      </c>
      <c r="BF270" s="80">
        <v>1.01214886066527E-2</v>
      </c>
      <c r="BG270" s="52">
        <v>183.42729426434201</v>
      </c>
      <c r="BH270" s="82">
        <v>1.5637141296795699E-3</v>
      </c>
      <c r="BI270" s="52">
        <v>1.3482357494915199E-2</v>
      </c>
      <c r="BJ270" s="52">
        <v>229.284117830421</v>
      </c>
      <c r="BK270" s="52">
        <v>9.2217523264247095E-4</v>
      </c>
      <c r="BL270" s="52">
        <v>1.9484510976634398E-2</v>
      </c>
      <c r="BM270" s="52">
        <v>319.00399002493202</v>
      </c>
      <c r="BN270" s="52">
        <v>-2.87732509324935E-4</v>
      </c>
      <c r="BO270" s="52">
        <v>1.27041114127294E-2</v>
      </c>
      <c r="BP270" s="52">
        <v>319.00399002493202</v>
      </c>
      <c r="BQ270" s="52">
        <v>5.8676715476500604E-3</v>
      </c>
      <c r="BR270" s="52">
        <v>1.5499393044307501E-2</v>
      </c>
      <c r="BS270" s="52">
        <v>388.78611284288303</v>
      </c>
      <c r="BT270" s="52">
        <v>5.6825213250301298E-3</v>
      </c>
      <c r="BU270" s="52">
        <v>1.9800064481237199E-2</v>
      </c>
      <c r="BV270" s="52">
        <v>498.44373441396198</v>
      </c>
      <c r="BW270" s="52">
        <v>5.7937289473426502E-3</v>
      </c>
      <c r="BX270" s="52">
        <v>1.20962195963429E-2</v>
      </c>
      <c r="BY270" s="52">
        <v>448.59936097257503</v>
      </c>
      <c r="BZ270" s="52">
        <v>6.36445547785763E-3</v>
      </c>
      <c r="CA270" s="52">
        <v>1.4783534078254E-2</v>
      </c>
      <c r="CB270" s="52">
        <v>538.31923316709003</v>
      </c>
      <c r="CC270" s="52">
        <v>6.6146306619400998E-3</v>
      </c>
      <c r="CD270" s="52">
        <v>1.9523981701555601E-2</v>
      </c>
      <c r="CE270" s="52">
        <v>697.82122817955201</v>
      </c>
      <c r="CF270" s="52">
        <v>7.0527185491319599E-3</v>
      </c>
      <c r="CT270" s="84"/>
      <c r="CU270" s="84"/>
      <c r="CV270" s="84"/>
    </row>
    <row r="271" spans="1:100">
      <c r="A271" s="83"/>
      <c r="B271" s="83"/>
      <c r="G271" s="83"/>
      <c r="AW271" s="80">
        <v>4.3984429795018301E-3</v>
      </c>
      <c r="AX271" s="52">
        <v>112.07034912717999</v>
      </c>
      <c r="AY271" s="81">
        <v>3.2928076433768002E-3</v>
      </c>
      <c r="AZ271" s="80">
        <v>5.0437773537523904E-3</v>
      </c>
      <c r="BA271" s="52">
        <v>147.09233322942401</v>
      </c>
      <c r="BB271" s="82">
        <v>4.0331454824916397E-3</v>
      </c>
      <c r="BC271" s="80">
        <v>1.73094934654308E-2</v>
      </c>
      <c r="BD271" s="52">
        <v>250.15702930174399</v>
      </c>
      <c r="BE271" s="82">
        <v>-4.4619159586006003E-3</v>
      </c>
      <c r="BF271" s="80">
        <v>1.01975840418056E-2</v>
      </c>
      <c r="BG271" s="52">
        <v>184.11557356608799</v>
      </c>
      <c r="BH271" s="82">
        <v>1.5434316982424099E-3</v>
      </c>
      <c r="BI271" s="52">
        <v>1.35743329742571E-2</v>
      </c>
      <c r="BJ271" s="52">
        <v>230.14446695760299</v>
      </c>
      <c r="BK271" s="52">
        <v>8.9092709462755602E-4</v>
      </c>
      <c r="BL271" s="52">
        <v>1.9603233516027101E-2</v>
      </c>
      <c r="BM271" s="52">
        <v>320.20099750622899</v>
      </c>
      <c r="BN271" s="52">
        <v>-3.3172822270554698E-4</v>
      </c>
      <c r="BO271" s="52">
        <v>1.27736285913025E-2</v>
      </c>
      <c r="BP271" s="52">
        <v>320.20099750622899</v>
      </c>
      <c r="BQ271" s="52">
        <v>5.86179995431119E-3</v>
      </c>
      <c r="BR271" s="52">
        <v>1.55816360088616E-2</v>
      </c>
      <c r="BS271" s="52">
        <v>390.24496571071398</v>
      </c>
      <c r="BT271" s="52">
        <v>5.6681864909000502E-3</v>
      </c>
      <c r="BU271" s="52">
        <v>1.99007205920399E-2</v>
      </c>
      <c r="BV271" s="52">
        <v>500.31405860348798</v>
      </c>
      <c r="BW271" s="52">
        <v>5.7737722598833301E-3</v>
      </c>
      <c r="BX271" s="52">
        <v>1.21626447805734E-2</v>
      </c>
      <c r="BY271" s="52">
        <v>450.28265274314799</v>
      </c>
      <c r="BZ271" s="52">
        <v>6.3653626464736197E-3</v>
      </c>
      <c r="CA271" s="52">
        <v>1.4862634645516799E-2</v>
      </c>
      <c r="CB271" s="52">
        <v>540.339183291778</v>
      </c>
      <c r="CC271" s="52">
        <v>6.61012612050865E-3</v>
      </c>
      <c r="CD271" s="52">
        <v>1.9625292035828499E-2</v>
      </c>
      <c r="CE271" s="52">
        <v>700.43968204488795</v>
      </c>
      <c r="CF271" s="52">
        <v>7.0422956958265098E-3</v>
      </c>
      <c r="CT271" s="84"/>
      <c r="CU271" s="84"/>
      <c r="CV271" s="84"/>
    </row>
    <row r="272" spans="1:100">
      <c r="A272" s="83"/>
      <c r="B272" s="83"/>
      <c r="G272" s="83"/>
      <c r="AW272" s="80">
        <v>4.4100960182515501E-3</v>
      </c>
      <c r="AX272" s="52">
        <v>112.48930174563399</v>
      </c>
      <c r="AY272" s="81">
        <v>3.3022338665478598E-3</v>
      </c>
      <c r="AZ272" s="80">
        <v>5.0559816951021202E-3</v>
      </c>
      <c r="BA272" s="52">
        <v>147.64220854114501</v>
      </c>
      <c r="BB272" s="82">
        <v>4.04405789234782E-3</v>
      </c>
      <c r="BC272" s="80">
        <v>1.7473286431849099E-2</v>
      </c>
      <c r="BD272" s="52">
        <v>251.09219139650699</v>
      </c>
      <c r="BE272" s="82">
        <v>-4.5708422722625904E-3</v>
      </c>
      <c r="BF272" s="80">
        <v>1.0273948460508799E-2</v>
      </c>
      <c r="BG272" s="52">
        <v>184.803852867833</v>
      </c>
      <c r="BH272" s="82">
        <v>1.52280906019832E-3</v>
      </c>
      <c r="BI272" s="52">
        <v>1.3666647417499201E-2</v>
      </c>
      <c r="BJ272" s="52">
        <v>231.00481608478501</v>
      </c>
      <c r="BK272" s="52">
        <v>8.5932176672244001E-4</v>
      </c>
      <c r="BL272" s="52">
        <v>1.9722391557473101E-2</v>
      </c>
      <c r="BM272" s="52">
        <v>321.39800498752498</v>
      </c>
      <c r="BN272" s="52">
        <v>-3.7604139656632798E-4</v>
      </c>
      <c r="BO272" s="52">
        <v>1.28433668189136E-2</v>
      </c>
      <c r="BP272" s="52">
        <v>321.39800498752498</v>
      </c>
      <c r="BQ272" s="52">
        <v>5.8556696043925499E-3</v>
      </c>
      <c r="BR272" s="52">
        <v>1.56641426077926E-2</v>
      </c>
      <c r="BS272" s="52">
        <v>391.70381857854397</v>
      </c>
      <c r="BT272" s="52">
        <v>5.6535687642988797E-3</v>
      </c>
      <c r="BU272" s="52">
        <v>2.0001685263574001E-2</v>
      </c>
      <c r="BV272" s="52">
        <v>502.18438279301398</v>
      </c>
      <c r="BW272" s="52">
        <v>5.7535537918474199E-3</v>
      </c>
      <c r="BX272" s="52">
        <v>1.2229270044606199E-2</v>
      </c>
      <c r="BY272" s="52">
        <v>451.96594451372198</v>
      </c>
      <c r="BZ272" s="52">
        <v>6.3660510260375204E-3</v>
      </c>
      <c r="CA272" s="52">
        <v>1.49419743960118E-2</v>
      </c>
      <c r="CB272" s="52">
        <v>542.35913341646597</v>
      </c>
      <c r="CC272" s="52">
        <v>6.6053820562573399E-3</v>
      </c>
      <c r="CD272" s="52">
        <v>1.9726916201577901E-2</v>
      </c>
      <c r="CE272" s="52">
        <v>703.05813591022502</v>
      </c>
      <c r="CF272" s="52">
        <v>7.0316311164137103E-3</v>
      </c>
      <c r="CT272" s="84"/>
      <c r="CU272" s="84"/>
      <c r="CV272" s="84"/>
    </row>
    <row r="273" spans="1:114">
      <c r="A273" s="83"/>
      <c r="B273" s="83"/>
      <c r="G273" s="83"/>
      <c r="AW273" s="80">
        <v>4.4217282156718898E-3</v>
      </c>
      <c r="AX273" s="52">
        <v>112.90825436408799</v>
      </c>
      <c r="AY273" s="81">
        <v>3.3116450552705201E-3</v>
      </c>
      <c r="AZ273" s="80">
        <v>5.0681615441987501E-3</v>
      </c>
      <c r="BA273" s="52">
        <v>148.19208385286501</v>
      </c>
      <c r="BB273" s="82">
        <v>4.0549501588288198E-3</v>
      </c>
      <c r="BC273" s="80">
        <v>1.7637931750146101E-2</v>
      </c>
      <c r="BD273" s="52">
        <v>252.02735349126999</v>
      </c>
      <c r="BE273" s="82">
        <v>-4.6801413754073698E-3</v>
      </c>
      <c r="BF273" s="80">
        <v>1.0350584655823201E-2</v>
      </c>
      <c r="BG273" s="52">
        <v>185.49213216957901</v>
      </c>
      <c r="BH273" s="82">
        <v>1.5018451496454201E-3</v>
      </c>
      <c r="BI273" s="52">
        <v>1.37593046114534E-2</v>
      </c>
      <c r="BJ273" s="52">
        <v>231.865165211967</v>
      </c>
      <c r="BK273" s="52">
        <v>8.2735841334679802E-4</v>
      </c>
      <c r="BL273" s="52">
        <v>1.98419897536804E-2</v>
      </c>
      <c r="BM273" s="52">
        <v>322.59501246882201</v>
      </c>
      <c r="BN273" s="52">
        <v>-4.2067210643721302E-4</v>
      </c>
      <c r="BO273" s="52">
        <v>1.29133279740618E-2</v>
      </c>
      <c r="BP273" s="52">
        <v>322.59501246882201</v>
      </c>
      <c r="BQ273" s="52">
        <v>5.8492798596917204E-3</v>
      </c>
      <c r="BR273" s="52">
        <v>1.5746915366825001E-2</v>
      </c>
      <c r="BS273" s="52">
        <v>393.16267144637402</v>
      </c>
      <c r="BT273" s="52">
        <v>5.6386676914918603E-3</v>
      </c>
      <c r="BU273" s="52">
        <v>2.0102961419938201E-2</v>
      </c>
      <c r="BV273" s="52">
        <v>504.05470698253998</v>
      </c>
      <c r="BW273" s="52">
        <v>5.7330735830459396E-3</v>
      </c>
      <c r="BX273" s="52">
        <v>1.2296096886061701E-2</v>
      </c>
      <c r="BY273" s="52">
        <v>453.64923628429602</v>
      </c>
      <c r="BZ273" s="52">
        <v>6.3665201534715901E-3</v>
      </c>
      <c r="CA273" s="52">
        <v>1.5021555397871899E-2</v>
      </c>
      <c r="CB273" s="52">
        <v>544.37908354115496</v>
      </c>
      <c r="CC273" s="52">
        <v>6.6003981841942002E-3</v>
      </c>
      <c r="CD273" s="52">
        <v>1.98288571073451E-2</v>
      </c>
      <c r="CE273" s="52">
        <v>705.67658977556096</v>
      </c>
      <c r="CF273" s="52">
        <v>7.0207248474025803E-3</v>
      </c>
      <c r="CT273" s="84"/>
      <c r="CU273" s="84"/>
      <c r="CV273" s="84"/>
    </row>
    <row r="274" spans="1:114">
      <c r="A274" s="83"/>
      <c r="B274" s="83"/>
      <c r="G274" s="83"/>
      <c r="AW274" s="80">
        <v>4.4333396611654502E-3</v>
      </c>
      <c r="AX274" s="52">
        <v>113.32720698254199</v>
      </c>
      <c r="AY274" s="81">
        <v>3.3210412574248998E-3</v>
      </c>
      <c r="AZ274" s="80">
        <v>4.8747598095134504E-3</v>
      </c>
      <c r="BA274" s="52">
        <v>148.74195916458601</v>
      </c>
      <c r="BB274" s="82">
        <v>3.4491507379982101E-3</v>
      </c>
      <c r="BC274" s="80">
        <v>1.78034401584557E-2</v>
      </c>
      <c r="BD274" s="52">
        <v>252.96251558603299</v>
      </c>
      <c r="BE274" s="82">
        <v>-4.7898134846161497E-3</v>
      </c>
      <c r="BF274" s="80">
        <v>1.0427495464050701E-2</v>
      </c>
      <c r="BG274" s="52">
        <v>186.18041147132499</v>
      </c>
      <c r="BH274" s="82">
        <v>1.4805388801739899E-3</v>
      </c>
      <c r="BI274" s="52">
        <v>1.3852308397975899E-2</v>
      </c>
      <c r="BJ274" s="52">
        <v>232.72551433914899</v>
      </c>
      <c r="BK274" s="52">
        <v>7.9503617697734602E-4</v>
      </c>
      <c r="BL274" s="52">
        <v>1.9962032816177099E-2</v>
      </c>
      <c r="BM274" s="52">
        <v>323.79201995011903</v>
      </c>
      <c r="BN274" s="52">
        <v>-4.6562044365172802E-4</v>
      </c>
      <c r="BO274" s="52">
        <v>1.2983513963372099E-2</v>
      </c>
      <c r="BP274" s="52">
        <v>323.79201995011903</v>
      </c>
      <c r="BQ274" s="52">
        <v>5.84263007085002E-3</v>
      </c>
      <c r="BR274" s="52">
        <v>1.58299568462523E-2</v>
      </c>
      <c r="BS274" s="52">
        <v>394.62152431420498</v>
      </c>
      <c r="BT274" s="52">
        <v>5.6234828051498599E-3</v>
      </c>
      <c r="BU274" s="52">
        <v>2.0204552018769899E-2</v>
      </c>
      <c r="BV274" s="52">
        <v>505.92503117206701</v>
      </c>
      <c r="BW274" s="52">
        <v>5.7123316619932798E-3</v>
      </c>
      <c r="BX274" s="52">
        <v>1.2363126824837501E-2</v>
      </c>
      <c r="BY274" s="52">
        <v>455.33252805486899</v>
      </c>
      <c r="BZ274" s="52">
        <v>6.3667695582985502E-3</v>
      </c>
      <c r="CA274" s="52">
        <v>1.51013797472257E-2</v>
      </c>
      <c r="CB274" s="52">
        <v>546.39903366584304</v>
      </c>
      <c r="CC274" s="52">
        <v>6.5951742096029197E-3</v>
      </c>
      <c r="CD274" s="52">
        <v>1.99311176961443E-2</v>
      </c>
      <c r="CE274" s="52">
        <v>708.29504364089803</v>
      </c>
      <c r="CF274" s="52">
        <v>7.0095769149369899E-3</v>
      </c>
      <c r="CT274" s="84"/>
      <c r="CU274" s="84"/>
      <c r="CV274" s="84"/>
      <c r="DC274" s="85"/>
      <c r="DD274" s="86"/>
      <c r="DE274" s="86"/>
      <c r="DF274" s="86"/>
      <c r="DG274" s="86"/>
      <c r="DH274" s="86"/>
      <c r="DI274" s="86"/>
      <c r="DJ274" s="86"/>
    </row>
    <row r="275" spans="1:114">
      <c r="A275" s="83"/>
      <c r="B275" s="83"/>
      <c r="G275" s="83"/>
      <c r="AW275" s="80">
        <v>4.44493044344982E-3</v>
      </c>
      <c r="AX275" s="52">
        <v>113.74615960099599</v>
      </c>
      <c r="AY275" s="81">
        <v>3.3304225206624099E-3</v>
      </c>
      <c r="AZ275" s="80">
        <v>4.9801738003406098E-3</v>
      </c>
      <c r="BA275" s="52">
        <v>149.291834476307</v>
      </c>
      <c r="BB275" s="82">
        <v>3.36996748616893E-3</v>
      </c>
      <c r="BC275" s="80">
        <v>1.7969822565262399E-2</v>
      </c>
      <c r="BD275" s="52">
        <v>253.89767768079599</v>
      </c>
      <c r="BE275" s="82">
        <v>-4.8998588408341497E-3</v>
      </c>
      <c r="BF275" s="80">
        <v>1.05046837655018E-2</v>
      </c>
      <c r="BG275" s="52">
        <v>186.86869077307</v>
      </c>
      <c r="BH275" s="82">
        <v>1.4588891445685801E-3</v>
      </c>
      <c r="BI275" s="52">
        <v>1.3945662675004401E-2</v>
      </c>
      <c r="BJ275" s="52">
        <v>233.58586346633101</v>
      </c>
      <c r="BK275" s="52">
        <v>7.6235417791597701E-4</v>
      </c>
      <c r="BL275" s="52">
        <v>2.0082525516388401E-2</v>
      </c>
      <c r="BM275" s="52">
        <v>324.98902743141599</v>
      </c>
      <c r="BN275" s="52">
        <v>-5.1088651539027798E-4</v>
      </c>
      <c r="BO275" s="52">
        <v>1.3053926722005499E-2</v>
      </c>
      <c r="BP275" s="52">
        <v>324.98902743141599</v>
      </c>
      <c r="BQ275" s="52">
        <v>5.8357195771803301E-3</v>
      </c>
      <c r="BR275" s="52">
        <v>1.5913269641475099E-2</v>
      </c>
      <c r="BS275" s="52">
        <v>396.08037718203502</v>
      </c>
      <c r="BT275" s="52">
        <v>5.6080136242161001E-3</v>
      </c>
      <c r="BU275" s="52">
        <v>2.0306460051763401E-2</v>
      </c>
      <c r="BV275" s="52">
        <v>507.79535536159301</v>
      </c>
      <c r="BW275" s="52">
        <v>5.6913280458909202E-3</v>
      </c>
      <c r="BX275" s="52">
        <v>1.2430361403394E-2</v>
      </c>
      <c r="BY275" s="52">
        <v>457.01581982544297</v>
      </c>
      <c r="BZ275" s="52">
        <v>6.3667987625142704E-3</v>
      </c>
      <c r="CA275" s="52">
        <v>1.5181449568583499E-2</v>
      </c>
      <c r="CB275" s="52">
        <v>548.418983790531</v>
      </c>
      <c r="CC275" s="52">
        <v>6.5897098279423102E-3</v>
      </c>
      <c r="CD275" s="52">
        <v>2.00337009459855E-2</v>
      </c>
      <c r="CE275" s="52">
        <v>710.91349750623397</v>
      </c>
      <c r="CF275" s="52">
        <v>6.9981873347694998E-3</v>
      </c>
      <c r="CT275" s="84"/>
      <c r="CU275" s="84"/>
      <c r="CV275" s="84"/>
      <c r="DD275" s="62"/>
    </row>
    <row r="276" spans="1:114">
      <c r="A276" s="83"/>
      <c r="B276" s="83"/>
      <c r="G276" s="83"/>
      <c r="AW276" s="80">
        <v>4.4565006505652904E-3</v>
      </c>
      <c r="AX276" s="52">
        <v>114.165112219449</v>
      </c>
      <c r="AY276" s="81">
        <v>3.3397888924079698E-3</v>
      </c>
      <c r="AZ276" s="80">
        <v>5.0860850684290599E-3</v>
      </c>
      <c r="BA276" s="52">
        <v>149.841709788027</v>
      </c>
      <c r="BB276" s="82">
        <v>3.29026295120523E-3</v>
      </c>
      <c r="BC276" s="80">
        <v>1.8137090053276201E-2</v>
      </c>
      <c r="BD276" s="52">
        <v>254.83283977555899</v>
      </c>
      <c r="BE276" s="82">
        <v>-5.0102777094846599E-3</v>
      </c>
      <c r="BF276" s="80">
        <v>1.05821524852823E-2</v>
      </c>
      <c r="BG276" s="52">
        <v>187.55697007481601</v>
      </c>
      <c r="BH276" s="82">
        <v>1.43689481450403E-3</v>
      </c>
      <c r="BI276" s="52">
        <v>1.40393713976206E-2</v>
      </c>
      <c r="BJ276" s="52">
        <v>234.446212593513</v>
      </c>
      <c r="BK276" s="52">
        <v>7.2931151405153003E-4</v>
      </c>
      <c r="BL276" s="52">
        <v>2.0203472686738101E-2</v>
      </c>
      <c r="BM276" s="52">
        <v>326.18603491271199</v>
      </c>
      <c r="BN276" s="52">
        <v>-5.5647044472433699E-4</v>
      </c>
      <c r="BO276" s="52">
        <v>1.31245682140772E-2</v>
      </c>
      <c r="BP276" s="52">
        <v>326.18603491271199</v>
      </c>
      <c r="BQ276" s="52">
        <v>5.8285477064910296E-3</v>
      </c>
      <c r="BR276" s="52">
        <v>1.5996856383553401E-2</v>
      </c>
      <c r="BS276" s="52">
        <v>397.53923004986501</v>
      </c>
      <c r="BT276" s="52">
        <v>5.5922596537698504E-3</v>
      </c>
      <c r="BU276" s="52">
        <v>2.04086885451999E-2</v>
      </c>
      <c r="BV276" s="52">
        <v>509.66567955111901</v>
      </c>
      <c r="BW276" s="52">
        <v>5.6700627406081703E-3</v>
      </c>
      <c r="BX276" s="52">
        <v>1.2497802187046001E-2</v>
      </c>
      <c r="BY276" s="52">
        <v>458.699111596016</v>
      </c>
      <c r="BZ276" s="52">
        <v>6.3666072804572597E-3</v>
      </c>
      <c r="CA276" s="52">
        <v>1.5261767015232301E-2</v>
      </c>
      <c r="CB276" s="52">
        <v>550.43893391521999</v>
      </c>
      <c r="CC276" s="52">
        <v>6.5840047247459196E-3</v>
      </c>
      <c r="CD276" s="52">
        <v>2.0136609870408499E-2</v>
      </c>
      <c r="CE276" s="52">
        <v>713.53195137157104</v>
      </c>
      <c r="CF276" s="52">
        <v>6.9865561122367499E-3</v>
      </c>
      <c r="CT276" s="83"/>
      <c r="CU276" s="83"/>
    </row>
    <row r="277" spans="1:114">
      <c r="A277" s="83"/>
      <c r="B277" s="83"/>
      <c r="G277" s="83"/>
      <c r="AW277" s="80">
        <v>4.46805036988178E-3</v>
      </c>
      <c r="AX277" s="52">
        <v>114.584064837903</v>
      </c>
      <c r="AY277" s="81">
        <v>3.3491404198604199E-3</v>
      </c>
      <c r="AZ277" s="80">
        <v>5.1925002609555402E-3</v>
      </c>
      <c r="BA277" s="52">
        <v>150.391585099748</v>
      </c>
      <c r="BB277" s="82">
        <v>3.2100351865501902E-3</v>
      </c>
      <c r="BC277" s="80">
        <v>1.8305253883412899E-2</v>
      </c>
      <c r="BD277" s="52">
        <v>255.76800187032299</v>
      </c>
      <c r="BE277" s="82">
        <v>-5.1210703805927398E-3</v>
      </c>
      <c r="BF277" s="80">
        <v>1.0659904594100499E-2</v>
      </c>
      <c r="BG277" s="52">
        <v>188.24524937656199</v>
      </c>
      <c r="BH277" s="82">
        <v>1.4145547402351999E-3</v>
      </c>
      <c r="BI277" s="52">
        <v>1.4133438579140499E-2</v>
      </c>
      <c r="BJ277" s="52">
        <v>235.30656172069499</v>
      </c>
      <c r="BK277" s="52">
        <v>6.9590726061727901E-4</v>
      </c>
      <c r="BL277" s="52">
        <v>2.0324879221774901E-2</v>
      </c>
      <c r="BM277" s="52">
        <v>327.38304239400901</v>
      </c>
      <c r="BN277" s="52">
        <v>-6.02372370665819E-4</v>
      </c>
      <c r="BO277" s="52">
        <v>1.31954404330859E-2</v>
      </c>
      <c r="BP277" s="52">
        <v>327.38304239400901</v>
      </c>
      <c r="BQ277" s="52">
        <v>5.8211137749081196E-3</v>
      </c>
      <c r="BR277" s="52">
        <v>1.60807197397719E-2</v>
      </c>
      <c r="BS277" s="52">
        <v>398.99808291769602</v>
      </c>
      <c r="BT277" s="52">
        <v>5.57622038488909E-3</v>
      </c>
      <c r="BU277" s="52">
        <v>2.0511240560488E-2</v>
      </c>
      <c r="BV277" s="52">
        <v>511.53600374064501</v>
      </c>
      <c r="BW277" s="52">
        <v>5.6485357406611198E-3</v>
      </c>
      <c r="BX277" s="52">
        <v>1.25654507642614E-2</v>
      </c>
      <c r="BY277" s="52">
        <v>460.38240336658998</v>
      </c>
      <c r="BZ277" s="52">
        <v>6.36619461867896E-3</v>
      </c>
      <c r="CA277" s="52">
        <v>1.53423342696402E-2</v>
      </c>
      <c r="CB277" s="52">
        <v>552.45888403990796</v>
      </c>
      <c r="CC277" s="52">
        <v>6.57805857551917E-3</v>
      </c>
      <c r="CD277" s="52">
        <v>2.0239847519029599E-2</v>
      </c>
      <c r="CE277" s="52">
        <v>716.15040523690698</v>
      </c>
      <c r="CF277" s="52">
        <v>6.9746832422314404E-3</v>
      </c>
    </row>
    <row r="278" spans="1:114">
      <c r="A278" s="83"/>
      <c r="B278" s="83"/>
      <c r="G278" s="83"/>
      <c r="AW278" s="80">
        <v>4.4795796881065596E-3</v>
      </c>
      <c r="AX278" s="52">
        <v>115.003017456357</v>
      </c>
      <c r="AY278" s="81">
        <v>3.3584771499951698E-3</v>
      </c>
      <c r="AZ278" s="80">
        <v>5.2994261355282096E-3</v>
      </c>
      <c r="BA278" s="52">
        <v>150.941460411469</v>
      </c>
      <c r="BB278" s="82">
        <v>3.1292822027327301E-3</v>
      </c>
      <c r="BC278" s="80">
        <v>1.8474325498887102E-2</v>
      </c>
      <c r="BD278" s="52">
        <v>256.70316396508599</v>
      </c>
      <c r="BE278" s="82">
        <v>-5.2322371689128601E-3</v>
      </c>
      <c r="BF278" s="80">
        <v>1.07379431090953E-2</v>
      </c>
      <c r="BG278" s="52">
        <v>188.933528678307</v>
      </c>
      <c r="BH278" s="82">
        <v>1.39186775028043E-3</v>
      </c>
      <c r="BI278" s="52">
        <v>1.4227868292230999E-2</v>
      </c>
      <c r="BJ278" s="52">
        <v>236.16691084787701</v>
      </c>
      <c r="BK278" s="52">
        <v>6.6214046993898202E-4</v>
      </c>
      <c r="BL278" s="52">
        <v>2.0446750079323499E-2</v>
      </c>
      <c r="BM278" s="52">
        <v>328.58004987530597</v>
      </c>
      <c r="BN278" s="52">
        <v>-6.4859244821942905E-4</v>
      </c>
      <c r="BO278" s="52">
        <v>1.32665454023539E-2</v>
      </c>
      <c r="BP278" s="52">
        <v>328.58004987530597</v>
      </c>
      <c r="BQ278" s="52">
        <v>5.8134170866954897E-3</v>
      </c>
      <c r="BR278" s="52">
        <v>1.6164862414217801E-2</v>
      </c>
      <c r="BS278" s="52">
        <v>400.45693578552601</v>
      </c>
      <c r="BT278" s="52">
        <v>5.5598952945067996E-3</v>
      </c>
      <c r="BU278" s="52">
        <v>2.0614119194715699E-2</v>
      </c>
      <c r="BV278" s="52">
        <v>513.40632793017096</v>
      </c>
      <c r="BW278" s="52">
        <v>5.6267470291905099E-3</v>
      </c>
      <c r="BX278" s="52">
        <v>1.2633308746967199E-2</v>
      </c>
      <c r="BY278" s="52">
        <v>462.06569513716403</v>
      </c>
      <c r="BZ278" s="52">
        <v>6.3655602758118197E-3</v>
      </c>
      <c r="CA278" s="52">
        <v>1.54231535438706E-2</v>
      </c>
      <c r="CB278" s="52">
        <v>554.47883416459604</v>
      </c>
      <c r="CC278" s="52">
        <v>6.5718710456357902E-3</v>
      </c>
      <c r="CD278" s="52">
        <v>2.0343416978099299E-2</v>
      </c>
      <c r="CE278" s="52">
        <v>718.76885910224405</v>
      </c>
      <c r="CF278" s="52">
        <v>6.9625687091738296E-3</v>
      </c>
    </row>
    <row r="279" spans="1:114">
      <c r="A279" s="83"/>
      <c r="B279" s="83"/>
      <c r="G279" s="83"/>
      <c r="AW279" s="80">
        <v>4.4910886912911197E-3</v>
      </c>
      <c r="AX279" s="52">
        <v>115.421970074811</v>
      </c>
      <c r="AY279" s="81">
        <v>3.36779912956487E-3</v>
      </c>
      <c r="AZ279" s="80">
        <v>5.4068695627278E-3</v>
      </c>
      <c r="BA279" s="52">
        <v>151.491335723189</v>
      </c>
      <c r="BB279" s="82">
        <v>3.0480019667902401E-3</v>
      </c>
      <c r="BC279" s="80">
        <v>1.86443165294174E-2</v>
      </c>
      <c r="BD279" s="52">
        <v>257.63832605984902</v>
      </c>
      <c r="BE279" s="82">
        <v>-5.3437784140657196E-3</v>
      </c>
      <c r="BF279" s="80">
        <v>1.08162710946853E-2</v>
      </c>
      <c r="BG279" s="52">
        <v>189.62180798005301</v>
      </c>
      <c r="BH279" s="82">
        <v>1.3688326510991099E-3</v>
      </c>
      <c r="BI279" s="52">
        <v>1.43226646700564E-2</v>
      </c>
      <c r="BJ279" s="52">
        <v>237.027259975059</v>
      </c>
      <c r="BK279" s="52">
        <v>6.2801017118061799E-4</v>
      </c>
      <c r="BL279" s="52">
        <v>2.0569090281662698E-2</v>
      </c>
      <c r="BM279" s="52">
        <v>329.777057356603</v>
      </c>
      <c r="BN279" s="52">
        <v>-6.95130848436865E-4</v>
      </c>
      <c r="BO279" s="52">
        <v>1.33378851754765E-2</v>
      </c>
      <c r="BP279" s="52">
        <v>329.777057356603</v>
      </c>
      <c r="BQ279" s="52">
        <v>5.8054569340727199E-3</v>
      </c>
      <c r="BR279" s="52">
        <v>1.6249287148373901E-2</v>
      </c>
      <c r="BS279" s="52">
        <v>401.91578865335703</v>
      </c>
      <c r="BT279" s="52">
        <v>5.5432838452693896E-3</v>
      </c>
      <c r="BU279" s="52">
        <v>2.0717327581214699E-2</v>
      </c>
      <c r="BV279" s="52">
        <v>515.27665211969804</v>
      </c>
      <c r="BW279" s="52">
        <v>5.6046965779368799E-3</v>
      </c>
      <c r="BX279" s="52">
        <v>1.2701377770861499E-2</v>
      </c>
      <c r="BY279" s="52">
        <v>463.74898690773699</v>
      </c>
      <c r="BZ279" s="52">
        <v>6.3647037424361397E-3</v>
      </c>
      <c r="CA279" s="52">
        <v>1.55042270800062E-2</v>
      </c>
      <c r="CB279" s="52">
        <v>556.49878428928503</v>
      </c>
      <c r="CC279" s="52">
        <v>6.5654417902321601E-3</v>
      </c>
      <c r="CD279" s="52">
        <v>2.0447321371072399E-2</v>
      </c>
      <c r="CE279" s="52">
        <v>721.38731296757999</v>
      </c>
      <c r="CF279" s="52">
        <v>6.95021248698052E-3</v>
      </c>
    </row>
    <row r="280" spans="1:114">
      <c r="A280" s="83"/>
      <c r="B280" s="83"/>
      <c r="G280" s="83"/>
      <c r="AW280" s="80">
        <v>4.5025774648382198E-3</v>
      </c>
      <c r="AX280" s="52">
        <v>115.840922693265</v>
      </c>
      <c r="AY280" s="81">
        <v>3.3771064051006301E-3</v>
      </c>
      <c r="AZ280" s="80">
        <v>5.51483752872102E-3</v>
      </c>
      <c r="BA280" s="52">
        <v>152.04121103490999</v>
      </c>
      <c r="BB280" s="82">
        <v>2.9661924016729699E-3</v>
      </c>
      <c r="BC280" s="80">
        <v>1.88152387955507E-2</v>
      </c>
      <c r="BD280" s="52">
        <v>258.57348815461199</v>
      </c>
      <c r="BE280" s="82">
        <v>-5.4556944806804899E-3</v>
      </c>
      <c r="BF280" s="80">
        <v>1.0894891663441099E-2</v>
      </c>
      <c r="BG280" s="52">
        <v>190.31008728179901</v>
      </c>
      <c r="BH280" s="82">
        <v>1.3454482267633799E-3</v>
      </c>
      <c r="BI280" s="52">
        <v>1.4417831907453301E-2</v>
      </c>
      <c r="BJ280" s="52">
        <v>237.88760910224099</v>
      </c>
      <c r="BK280" s="52">
        <v>5.9351537008083704E-4</v>
      </c>
      <c r="BL280" s="52">
        <v>2.0691904916729401E-2</v>
      </c>
      <c r="BM280" s="52">
        <v>330.97406483789899</v>
      </c>
      <c r="BN280" s="52">
        <v>-7.4198775847621602E-4</v>
      </c>
      <c r="BO280" s="52">
        <v>1.3409461836783701E-2</v>
      </c>
      <c r="BP280" s="52">
        <v>330.97406483789899</v>
      </c>
      <c r="BQ280" s="52">
        <v>5.7972325970295302E-3</v>
      </c>
      <c r="BR280" s="52">
        <v>1.6333996721725901E-2</v>
      </c>
      <c r="BS280" s="52">
        <v>403.37464152118702</v>
      </c>
      <c r="BT280" s="52">
        <v>5.5263854853882799E-3</v>
      </c>
      <c r="BU280" s="52">
        <v>2.0820868890135898E-2</v>
      </c>
      <c r="BV280" s="52">
        <v>517.14697630922399</v>
      </c>
      <c r="BW280" s="52">
        <v>5.5823843472146001E-3</v>
      </c>
      <c r="BX280" s="52">
        <v>1.27696594957346E-2</v>
      </c>
      <c r="BY280" s="52">
        <v>465.43227867831098</v>
      </c>
      <c r="BZ280" s="52">
        <v>6.3636245009465898E-3</v>
      </c>
      <c r="CA280" s="52">
        <v>1.55855571505834E-2</v>
      </c>
      <c r="CB280" s="52">
        <v>558.51873441397299</v>
      </c>
      <c r="CC280" s="52">
        <v>6.55877045410085E-3</v>
      </c>
      <c r="CD280" s="52">
        <v>2.0551563859191099E-2</v>
      </c>
      <c r="CE280" s="52">
        <v>724.00576683291695</v>
      </c>
      <c r="CF280" s="52">
        <v>6.9376145390320299E-3</v>
      </c>
    </row>
    <row r="281" spans="1:114">
      <c r="A281" s="83"/>
      <c r="B281" s="83"/>
      <c r="G281" s="83"/>
      <c r="AW281" s="80">
        <v>4.5140460935091196E-3</v>
      </c>
      <c r="AX281" s="52">
        <v>116.259875311719</v>
      </c>
      <c r="AY281" s="81">
        <v>3.3863990229142799E-3</v>
      </c>
      <c r="AZ281" s="80">
        <v>5.62333713794946E-3</v>
      </c>
      <c r="BA281" s="52">
        <v>152.59108634663099</v>
      </c>
      <c r="BB281" s="82">
        <v>2.8838513856342799E-3</v>
      </c>
      <c r="BC281" s="80">
        <v>1.8987104313108401E-2</v>
      </c>
      <c r="BD281" s="52">
        <v>259.50865024937502</v>
      </c>
      <c r="BE281" s="82">
        <v>-5.5679857585448902E-3</v>
      </c>
      <c r="BF281" s="80">
        <v>1.0973807976978601E-2</v>
      </c>
      <c r="BG281" s="52">
        <v>190.998366583544</v>
      </c>
      <c r="BH281" s="82">
        <v>1.32171323862137E-3</v>
      </c>
      <c r="BI281" s="52">
        <v>1.4513374262135699E-2</v>
      </c>
      <c r="BJ281" s="52">
        <v>238.74795822942301</v>
      </c>
      <c r="BK281" s="52">
        <v>5.5865504868347297E-4</v>
      </c>
      <c r="BL281" s="52">
        <v>2.081519913935E-2</v>
      </c>
      <c r="BM281" s="52">
        <v>332.17107231919601</v>
      </c>
      <c r="BN281" s="52">
        <v>-7.8916338166529101E-4</v>
      </c>
      <c r="BO281" s="52">
        <v>1.3481277501812E-2</v>
      </c>
      <c r="BP281" s="52">
        <v>332.17107231919601</v>
      </c>
      <c r="BQ281" s="52">
        <v>5.7887433431382503E-3</v>
      </c>
      <c r="BR281" s="52">
        <v>1.6418993952383502E-2</v>
      </c>
      <c r="BS281" s="52">
        <v>404.83349438901701</v>
      </c>
      <c r="BT281" s="52">
        <v>5.5091996484913398E-3</v>
      </c>
      <c r="BU281" s="52">
        <v>2.0924746329037801E-2</v>
      </c>
      <c r="BV281" s="52">
        <v>519.01730049875005</v>
      </c>
      <c r="BW281" s="52">
        <v>5.5598102858823604E-3</v>
      </c>
      <c r="BX281" s="52">
        <v>1.2838155605796099E-2</v>
      </c>
      <c r="BY281" s="52">
        <v>467.115570448884</v>
      </c>
      <c r="BZ281" s="52">
        <v>6.36232202541606E-3</v>
      </c>
      <c r="CA281" s="52">
        <v>1.56671460590368E-2</v>
      </c>
      <c r="CB281" s="52">
        <v>560.53868453866096</v>
      </c>
      <c r="CC281" s="52">
        <v>6.5518566715817798E-3</v>
      </c>
      <c r="CD281" s="52">
        <v>2.06561476420805E-2</v>
      </c>
      <c r="CE281" s="52">
        <v>726.624220698253</v>
      </c>
      <c r="CF281" s="52">
        <v>6.9247748181395898E-3</v>
      </c>
    </row>
    <row r="282" spans="1:114">
      <c r="A282" s="83"/>
      <c r="B282" s="83"/>
      <c r="G282" s="83"/>
      <c r="AW282" s="80">
        <v>4.5254946614300701E-3</v>
      </c>
      <c r="AX282" s="52">
        <v>116.678827930173</v>
      </c>
      <c r="AY282" s="81">
        <v>3.3956770290984799E-3</v>
      </c>
      <c r="AZ282" s="80">
        <v>5.7323756158957498E-3</v>
      </c>
      <c r="BA282" s="52">
        <v>153.14096165835201</v>
      </c>
      <c r="BB282" s="82">
        <v>2.80097675160235E-3</v>
      </c>
      <c r="BC282" s="80">
        <v>1.91599252977591E-2</v>
      </c>
      <c r="BD282" s="52">
        <v>260.443812344138</v>
      </c>
      <c r="BE282" s="82">
        <v>-5.6806526627617201E-3</v>
      </c>
      <c r="BF282" s="80">
        <v>1.10530232468778E-2</v>
      </c>
      <c r="BG282" s="52">
        <v>191.68664588529001</v>
      </c>
      <c r="BH282" s="82">
        <v>1.2976264249563E-3</v>
      </c>
      <c r="BI282" s="52">
        <v>1.4609296055931101E-2</v>
      </c>
      <c r="BJ282" s="52">
        <v>239.608307356605</v>
      </c>
      <c r="BK282" s="52">
        <v>5.2342816506170697E-4</v>
      </c>
      <c r="BL282" s="52">
        <v>2.09389781725015E-2</v>
      </c>
      <c r="BM282" s="52">
        <v>333.36807980049298</v>
      </c>
      <c r="BN282" s="52">
        <v>-8.3665793756569596E-4</v>
      </c>
      <c r="BO282" s="52">
        <v>1.3553334317788299E-2</v>
      </c>
      <c r="BP282" s="52">
        <v>333.36807980049298</v>
      </c>
      <c r="BQ282" s="52">
        <v>5.7799884273641404E-3</v>
      </c>
      <c r="BR282" s="52">
        <v>1.6504281697716599E-2</v>
      </c>
      <c r="BS282" s="52">
        <v>406.29234725684802</v>
      </c>
      <c r="BT282" s="52">
        <v>5.4917257534683401E-3</v>
      </c>
      <c r="BU282" s="52">
        <v>2.10289631434868E-2</v>
      </c>
      <c r="BV282" s="52">
        <v>520.88762468827599</v>
      </c>
      <c r="BW282" s="52">
        <v>5.5369743313142704E-3</v>
      </c>
      <c r="BX282" s="52">
        <v>1.2906867810010301E-2</v>
      </c>
      <c r="BY282" s="52">
        <v>468.79886221945799</v>
      </c>
      <c r="BZ282" s="52">
        <v>6.3607957814588298E-3</v>
      </c>
      <c r="CA282" s="52">
        <v>1.57489961401544E-2</v>
      </c>
      <c r="CB282" s="52">
        <v>562.55863466334904</v>
      </c>
      <c r="CC282" s="52">
        <v>6.5447000664521299E-3</v>
      </c>
      <c r="CD282" s="52">
        <v>2.0761075958356801E-2</v>
      </c>
      <c r="CE282" s="52">
        <v>729.24267456358996</v>
      </c>
      <c r="CF282" s="52">
        <v>6.9116932665082304E-3</v>
      </c>
    </row>
    <row r="283" spans="1:114">
      <c r="A283" s="83"/>
      <c r="B283" s="83"/>
      <c r="G283" s="83"/>
      <c r="AW283" s="80">
        <v>4.5369232520995097E-3</v>
      </c>
      <c r="AX283" s="52">
        <v>117.09778054862601</v>
      </c>
      <c r="AY283" s="81">
        <v>3.4049404695292202E-3</v>
      </c>
      <c r="AZ283" s="80">
        <v>5.8419603119296403E-3</v>
      </c>
      <c r="BA283" s="52">
        <v>153.69083697007201</v>
      </c>
      <c r="BB283" s="82">
        <v>2.71756628653362E-3</v>
      </c>
      <c r="BC283" s="80">
        <v>1.9333714169721201E-2</v>
      </c>
      <c r="BD283" s="52">
        <v>261.37897443890103</v>
      </c>
      <c r="BE283" s="82">
        <v>-5.7936956339144996E-3</v>
      </c>
      <c r="BF283" s="80">
        <v>1.1132540735623199E-2</v>
      </c>
      <c r="BG283" s="52">
        <v>192.37492518703601</v>
      </c>
      <c r="BH283" s="82">
        <v>1.2731865006354E-3</v>
      </c>
      <c r="BI283" s="52">
        <v>1.4705601676049101E-2</v>
      </c>
      <c r="BJ283" s="52">
        <v>240.46865648378699</v>
      </c>
      <c r="BK283" s="52">
        <v>4.87833653035193E-4</v>
      </c>
      <c r="BL283" s="52">
        <v>2.1063247308599299E-2</v>
      </c>
      <c r="BM283" s="52">
        <v>334.56508728179</v>
      </c>
      <c r="BN283" s="52">
        <v>-8.8447166204389904E-4</v>
      </c>
      <c r="BO283" s="52">
        <v>1.3625634464125199E-2</v>
      </c>
      <c r="BP283" s="52">
        <v>334.56508728179</v>
      </c>
      <c r="BQ283" s="52">
        <v>5.7709670918713197E-3</v>
      </c>
      <c r="BR283" s="52">
        <v>1.65898628550082E-2</v>
      </c>
      <c r="BS283" s="52">
        <v>407.75120012467801</v>
      </c>
      <c r="BT283" s="52">
        <v>5.4739632043168899E-3</v>
      </c>
      <c r="BU283" s="52">
        <v>2.1133522617670802E-2</v>
      </c>
      <c r="BV283" s="52">
        <v>522.75794887780205</v>
      </c>
      <c r="BW283" s="52">
        <v>5.5138764093663603E-3</v>
      </c>
      <c r="BX283" s="52">
        <v>1.2975797842439201E-2</v>
      </c>
      <c r="BY283" s="52">
        <v>470.48215399003101</v>
      </c>
      <c r="BZ283" s="52">
        <v>6.3590452260927502E-3</v>
      </c>
      <c r="CA283" s="52">
        <v>1.58311097605431E-2</v>
      </c>
      <c r="CB283" s="52">
        <v>564.57858478803803</v>
      </c>
      <c r="CC283" s="52">
        <v>6.5373002518147602E-3</v>
      </c>
      <c r="CD283" s="52">
        <v>2.0866352086249901E-2</v>
      </c>
      <c r="CE283" s="52">
        <v>731.86112842892601</v>
      </c>
      <c r="CF283" s="52">
        <v>6.8983698157003498E-3</v>
      </c>
    </row>
    <row r="284" spans="1:114">
      <c r="A284" s="83"/>
      <c r="B284" s="83"/>
      <c r="G284" s="83"/>
      <c r="AW284" s="80">
        <v>4.5483319483947101E-3</v>
      </c>
      <c r="AX284" s="52">
        <v>117.51673316708001</v>
      </c>
      <c r="AY284" s="81">
        <v>3.4141893898670499E-3</v>
      </c>
      <c r="AZ284" s="80">
        <v>5.95209870223792E-3</v>
      </c>
      <c r="BA284" s="52">
        <v>154.24071228179301</v>
      </c>
      <c r="BB284" s="82">
        <v>2.6336177307504302E-3</v>
      </c>
      <c r="BC284" s="80">
        <v>1.9508483558602501E-2</v>
      </c>
      <c r="BD284" s="52">
        <v>262.314136533664</v>
      </c>
      <c r="BE284" s="82">
        <v>-5.9071151382373401E-3</v>
      </c>
      <c r="BF284" s="80">
        <v>1.12123637575709E-2</v>
      </c>
      <c r="BG284" s="52">
        <v>193.063204488781</v>
      </c>
      <c r="BH284" s="82">
        <v>1.2483921567540701E-3</v>
      </c>
      <c r="BI284" s="52">
        <v>1.48022955763813E-2</v>
      </c>
      <c r="BJ284" s="52">
        <v>241.32900561096901</v>
      </c>
      <c r="BK284" s="52">
        <v>4.5187042187959099E-4</v>
      </c>
      <c r="BL284" s="52">
        <v>2.1188011910817199E-2</v>
      </c>
      <c r="BM284" s="52">
        <v>335.762094763086</v>
      </c>
      <c r="BN284" s="52">
        <v>-9.3260480734219805E-4</v>
      </c>
      <c r="BO284" s="52">
        <v>1.3698180152928299E-2</v>
      </c>
      <c r="BP284" s="52">
        <v>335.762094763086</v>
      </c>
      <c r="BQ284" s="52">
        <v>5.7616785658273001E-3</v>
      </c>
      <c r="BR284" s="52">
        <v>1.66757403621208E-2</v>
      </c>
      <c r="BS284" s="52">
        <v>409.21005299250902</v>
      </c>
      <c r="BT284" s="52">
        <v>5.4559113899819303E-3</v>
      </c>
      <c r="BU284" s="52">
        <v>2.1238428075025802E-2</v>
      </c>
      <c r="BV284" s="52">
        <v>524.628273067328</v>
      </c>
      <c r="BW284" s="52">
        <v>5.49051643434315E-3</v>
      </c>
      <c r="BX284" s="52">
        <v>1.30449474625936E-2</v>
      </c>
      <c r="BY284" s="52">
        <v>472.165445760605</v>
      </c>
      <c r="BZ284" s="52">
        <v>6.3570698075982503E-3</v>
      </c>
      <c r="CA284" s="52">
        <v>1.59134893191064E-2</v>
      </c>
      <c r="CB284" s="52">
        <v>566.598534912726</v>
      </c>
      <c r="CC284" s="52">
        <v>6.52965682998464E-3</v>
      </c>
      <c r="CD284" s="52">
        <v>2.0971979344238102E-2</v>
      </c>
      <c r="CE284" s="52">
        <v>734.47958229426297</v>
      </c>
      <c r="CF284" s="52">
        <v>6.8848043865950004E-3</v>
      </c>
    </row>
    <row r="285" spans="1:114">
      <c r="A285" s="83"/>
      <c r="B285" s="83"/>
      <c r="G285" s="83"/>
      <c r="AW285" s="80">
        <v>4.5597208325781902E-3</v>
      </c>
      <c r="AX285" s="52">
        <v>117.93568578553401</v>
      </c>
      <c r="AY285" s="81">
        <v>3.42342383555766E-3</v>
      </c>
      <c r="AZ285" s="80">
        <v>6.0627983928394497E-3</v>
      </c>
      <c r="BA285" s="52">
        <v>154.790587593514</v>
      </c>
      <c r="BB285" s="82">
        <v>2.5491287772579801E-3</v>
      </c>
      <c r="BC285" s="80">
        <v>1.9684246308377701E-2</v>
      </c>
      <c r="BD285" s="52">
        <v>263.24929862842703</v>
      </c>
      <c r="BE285" s="82">
        <v>-6.0209116677966404E-3</v>
      </c>
      <c r="BF285" s="80">
        <v>1.12924956799401E-2</v>
      </c>
      <c r="BG285" s="52">
        <v>193.751483790527</v>
      </c>
      <c r="BH285" s="82">
        <v>1.22324206027146E-3</v>
      </c>
      <c r="BI285" s="52">
        <v>1.48993822788368E-2</v>
      </c>
      <c r="BJ285" s="52">
        <v>242.189354738151</v>
      </c>
      <c r="BK285" s="52">
        <v>4.1553735602948102E-4</v>
      </c>
      <c r="BL285" s="52">
        <v>2.1313277414436199E-2</v>
      </c>
      <c r="BM285" s="52">
        <v>336.95910224438302</v>
      </c>
      <c r="BN285" s="52">
        <v>-9.8105764215779007E-4</v>
      </c>
      <c r="BO285" s="52">
        <v>1.37709736295162E-2</v>
      </c>
      <c r="BP285" s="52">
        <v>336.95910224438302</v>
      </c>
      <c r="BQ285" s="52">
        <v>5.7521220652040003E-3</v>
      </c>
      <c r="BR285" s="52">
        <v>1.67619171981815E-2</v>
      </c>
      <c r="BS285" s="52">
        <v>410.66890586033901</v>
      </c>
      <c r="BT285" s="52">
        <v>5.4375696841946E-3</v>
      </c>
      <c r="BU285" s="52">
        <v>2.1343682878875399E-2</v>
      </c>
      <c r="BV285" s="52">
        <v>526.49859725685496</v>
      </c>
      <c r="BW285" s="52">
        <v>5.4668943089606296E-3</v>
      </c>
      <c r="BX285" s="52">
        <v>1.31143184557927E-2</v>
      </c>
      <c r="BY285" s="52">
        <v>473.84873753117898</v>
      </c>
      <c r="BZ285" s="52">
        <v>6.3548689653780896E-3</v>
      </c>
      <c r="CA285" s="52">
        <v>1.5996137247532301E-2</v>
      </c>
      <c r="CB285" s="52">
        <v>568.61848503741396</v>
      </c>
      <c r="CC285" s="52">
        <v>6.5217693923728098E-3</v>
      </c>
      <c r="CD285" s="52">
        <v>2.1077961091698499E-2</v>
      </c>
      <c r="CE285" s="52">
        <v>737.09803615959902</v>
      </c>
      <c r="CF285" s="52">
        <v>6.8709968893482304E-3</v>
      </c>
    </row>
    <row r="286" spans="1:114">
      <c r="A286" s="83"/>
      <c r="B286" s="83"/>
      <c r="G286" s="83"/>
      <c r="AW286" s="80">
        <v>4.5710899863045497E-3</v>
      </c>
      <c r="AX286" s="52">
        <v>118.35463840398801</v>
      </c>
      <c r="AY286" s="81">
        <v>3.4326438518340499E-3</v>
      </c>
      <c r="AZ286" s="80">
        <v>6.1740671226898896E-3</v>
      </c>
      <c r="BA286" s="52">
        <v>155.34046290523401</v>
      </c>
      <c r="BB286" s="82">
        <v>2.46409707104409E-3</v>
      </c>
      <c r="BC286" s="80">
        <v>1.9861015482512501E-2</v>
      </c>
      <c r="BD286" s="52">
        <v>264.18446072319</v>
      </c>
      <c r="BE286" s="82">
        <v>-6.1350857406758897E-3</v>
      </c>
      <c r="BF286" s="80">
        <v>1.13729399238308E-2</v>
      </c>
      <c r="BG286" s="52">
        <v>194.43976309227301</v>
      </c>
      <c r="BH286" s="82">
        <v>1.19773485363866E-3</v>
      </c>
      <c r="BI286" s="52">
        <v>1.49968663747111E-2</v>
      </c>
      <c r="BJ286" s="52">
        <v>243.04970386533299</v>
      </c>
      <c r="BK286" s="52">
        <v>3.7883331477314101E-4</v>
      </c>
      <c r="BL286" s="52">
        <v>2.14390493282259E-2</v>
      </c>
      <c r="BM286" s="52">
        <v>338.15610972567998</v>
      </c>
      <c r="BN286" s="52">
        <v>-1.0298304517206299E-3</v>
      </c>
      <c r="BO286" s="52">
        <v>1.38440171729522E-2</v>
      </c>
      <c r="BP286" s="52">
        <v>338.15610972567998</v>
      </c>
      <c r="BQ286" s="52">
        <v>5.7422967925752104E-3</v>
      </c>
      <c r="BR286" s="52">
        <v>1.68483963842809E-2</v>
      </c>
      <c r="BS286" s="52">
        <v>412.127758728169</v>
      </c>
      <c r="BT286" s="52">
        <v>5.4189374453055203E-3</v>
      </c>
      <c r="BU286" s="52">
        <v>2.1449290433084901E-2</v>
      </c>
      <c r="BV286" s="52">
        <v>528.36892144638102</v>
      </c>
      <c r="BW286" s="52">
        <v>5.4430099243087497E-3</v>
      </c>
      <c r="BX286" s="52">
        <v>1.31839126335314E-2</v>
      </c>
      <c r="BY286" s="52">
        <v>475.532029301752</v>
      </c>
      <c r="BZ286" s="52">
        <v>6.3524421298134896E-3</v>
      </c>
      <c r="CA286" s="52">
        <v>1.6079056010793302E-2</v>
      </c>
      <c r="CB286" s="52">
        <v>570.63843516210295</v>
      </c>
      <c r="CC286" s="52">
        <v>6.51363751937008E-3</v>
      </c>
      <c r="CD286" s="52">
        <v>2.1184300729570098E-2</v>
      </c>
      <c r="CE286" s="52">
        <v>739.71649002493598</v>
      </c>
      <c r="CF286" s="52">
        <v>6.8569472233493099E-3</v>
      </c>
    </row>
    <row r="287" spans="1:114">
      <c r="A287" s="83"/>
      <c r="B287" s="83"/>
      <c r="G287" s="83"/>
      <c r="AW287" s="80">
        <v>4.5824394906267699E-3</v>
      </c>
      <c r="AX287" s="52">
        <v>118.77359102244201</v>
      </c>
      <c r="AY287" s="81">
        <v>3.4418494837173898E-3</v>
      </c>
      <c r="AZ287" s="80">
        <v>6.28591276687805E-3</v>
      </c>
      <c r="BA287" s="52">
        <v>155.890338216955</v>
      </c>
      <c r="BB287" s="82">
        <v>2.3785202083584801E-3</v>
      </c>
      <c r="BC287" s="80">
        <v>2.0038804369236999E-2</v>
      </c>
      <c r="BD287" s="52">
        <v>265.11962281795297</v>
      </c>
      <c r="BE287" s="82">
        <v>-6.2496379011726397E-3</v>
      </c>
      <c r="BF287" s="80">
        <v>1.1453699965269E-2</v>
      </c>
      <c r="BG287" s="52">
        <v>195.128042394018</v>
      </c>
      <c r="BH287" s="82">
        <v>1.17186915441876E-3</v>
      </c>
      <c r="BI287" s="52">
        <v>1.5094752526091699E-2</v>
      </c>
      <c r="BJ287" s="52">
        <v>243.91005299251501</v>
      </c>
      <c r="BK287" s="52">
        <v>3.4175713194016901E-4</v>
      </c>
      <c r="BL287" s="52">
        <v>2.1565333235857902E-2</v>
      </c>
      <c r="BM287" s="52">
        <v>339.353117206977</v>
      </c>
      <c r="BN287" s="52">
        <v>-1.0789235378785499E-3</v>
      </c>
      <c r="BO287" s="52">
        <v>1.39173130965905E-2</v>
      </c>
      <c r="BP287" s="52">
        <v>339.35311720697598</v>
      </c>
      <c r="BQ287" s="52">
        <v>5.7322019369123603E-3</v>
      </c>
      <c r="BR287" s="52">
        <v>1.6935180984191601E-2</v>
      </c>
      <c r="BS287" s="52">
        <v>413.58661159600001</v>
      </c>
      <c r="BT287" s="52">
        <v>5.4000140161160597E-3</v>
      </c>
      <c r="BU287" s="52">
        <v>2.1555254182728301E-2</v>
      </c>
      <c r="BV287" s="52">
        <v>530.23924563590697</v>
      </c>
      <c r="BW287" s="52">
        <v>5.4188631598100197E-3</v>
      </c>
      <c r="BX287" s="52">
        <v>1.32537318338566E-2</v>
      </c>
      <c r="BY287" s="52">
        <v>477.21532107232599</v>
      </c>
      <c r="BZ287" s="52">
        <v>6.34978872211946E-3</v>
      </c>
      <c r="CA287" s="52">
        <v>1.6162248107657599E-2</v>
      </c>
      <c r="CB287" s="52">
        <v>572.65838528679103</v>
      </c>
      <c r="CC287" s="52">
        <v>6.5052607802263103E-3</v>
      </c>
      <c r="CD287" s="52">
        <v>2.1291001701032899E-2</v>
      </c>
      <c r="CE287" s="52">
        <v>742.33494389027203</v>
      </c>
      <c r="CF287" s="52">
        <v>6.84265527717586E-3</v>
      </c>
    </row>
    <row r="288" spans="1:114">
      <c r="A288" s="83"/>
      <c r="B288" s="83"/>
      <c r="G288" s="83"/>
      <c r="AW288" s="80">
        <v>4.59376942600263E-3</v>
      </c>
      <c r="AX288" s="52">
        <v>119.19254364089601</v>
      </c>
      <c r="AY288" s="81">
        <v>3.4510407760184199E-3</v>
      </c>
      <c r="AZ288" s="80">
        <v>6.3983433399176903E-3</v>
      </c>
      <c r="BA288" s="52">
        <v>156.440213528676</v>
      </c>
      <c r="BB288" s="82">
        <v>2.2923957359715498E-3</v>
      </c>
      <c r="BC288" s="80">
        <v>2.0217626486975299E-2</v>
      </c>
      <c r="BD288" s="52">
        <v>266.05478491271703</v>
      </c>
      <c r="BE288" s="82">
        <v>-6.3645687199992002E-3</v>
      </c>
      <c r="BF288" s="80">
        <v>1.1534779336278901E-2</v>
      </c>
      <c r="BG288" s="52">
        <v>195.816321695764</v>
      </c>
      <c r="BH288" s="82">
        <v>1.14564355489875E-3</v>
      </c>
      <c r="BI288" s="52">
        <v>1.51930454673E-2</v>
      </c>
      <c r="BJ288" s="52">
        <v>244.77040211969799</v>
      </c>
      <c r="BK288" s="52">
        <v>3.0430761558124399E-4</v>
      </c>
      <c r="BL288" s="52">
        <v>2.1692134797352301E-2</v>
      </c>
      <c r="BM288" s="52">
        <v>340.550124688273</v>
      </c>
      <c r="BN288" s="52">
        <v>-1.1283372191853199E-3</v>
      </c>
      <c r="BO288" s="52">
        <v>1.39908637486338E-2</v>
      </c>
      <c r="BP288" s="52">
        <v>340.550124688273</v>
      </c>
      <c r="BQ288" s="52">
        <v>5.7218366733744102E-3</v>
      </c>
      <c r="BR288" s="52">
        <v>1.7022274105102101E-2</v>
      </c>
      <c r="BS288" s="52">
        <v>415.04546446383</v>
      </c>
      <c r="BT288" s="52">
        <v>5.38079872370586E-3</v>
      </c>
      <c r="BU288" s="52">
        <v>2.1661577614770802E-2</v>
      </c>
      <c r="BV288" s="52">
        <v>532.10956982543303</v>
      </c>
      <c r="BW288" s="52">
        <v>5.39445388317762E-3</v>
      </c>
      <c r="BX288" s="52">
        <v>1.33237779217527E-2</v>
      </c>
      <c r="BY288" s="52">
        <v>478.89861284289901</v>
      </c>
      <c r="BZ288" s="52">
        <v>6.3469081541986999E-3</v>
      </c>
      <c r="CA288" s="52">
        <v>1.6245716071214E-2</v>
      </c>
      <c r="CB288" s="52">
        <v>574.678335411479</v>
      </c>
      <c r="CC288" s="52">
        <v>6.4966387329310898E-3</v>
      </c>
      <c r="CD288" s="52">
        <v>2.1398067492200801E-2</v>
      </c>
      <c r="CE288" s="52">
        <v>744.95339775560899</v>
      </c>
      <c r="CF288" s="52">
        <v>6.8281209285476503E-3</v>
      </c>
    </row>
    <row r="289" spans="1:84">
      <c r="A289" s="83"/>
      <c r="B289" s="83"/>
      <c r="G289" s="83"/>
      <c r="AW289" s="80">
        <v>4.6050798723011E-3</v>
      </c>
      <c r="AX289" s="52">
        <v>119.61149625935001</v>
      </c>
      <c r="AY289" s="81">
        <v>3.4602177733389101E-3</v>
      </c>
      <c r="AZ289" s="80">
        <v>6.5113669991387398E-3</v>
      </c>
      <c r="BA289" s="52">
        <v>156.990088840396</v>
      </c>
      <c r="BB289" s="82">
        <v>2.2057211504150501E-3</v>
      </c>
      <c r="BC289" s="80">
        <v>2.0397495589934901E-2</v>
      </c>
      <c r="BD289" s="52">
        <v>266.98994700748</v>
      </c>
      <c r="BE289" s="82">
        <v>-6.4798787944958004E-3</v>
      </c>
      <c r="BF289" s="80">
        <v>1.1616181625984301E-2</v>
      </c>
      <c r="BG289" s="52">
        <v>196.50460099751001</v>
      </c>
      <c r="BH289" s="82">
        <v>1.1190566216934101E-3</v>
      </c>
      <c r="BI289" s="52">
        <v>1.5291750006371599E-2</v>
      </c>
      <c r="BJ289" s="52">
        <v>245.63075124688001</v>
      </c>
      <c r="BK289" s="52">
        <v>2.6648354763935599E-4</v>
      </c>
      <c r="BL289" s="52">
        <v>2.1819459750559201E-2</v>
      </c>
      <c r="BM289" s="52">
        <v>341.74713216957002</v>
      </c>
      <c r="BN289" s="52">
        <v>-1.17807183099087E-3</v>
      </c>
      <c r="BO289" s="52">
        <v>1.40646715127066E-2</v>
      </c>
      <c r="BP289" s="52">
        <v>341.74713216957002</v>
      </c>
      <c r="BQ289" s="52">
        <v>5.7112001630979401E-3</v>
      </c>
      <c r="BR289" s="52">
        <v>1.7109678898369701E-2</v>
      </c>
      <c r="BS289" s="52">
        <v>416.50431733166101</v>
      </c>
      <c r="BT289" s="52">
        <v>5.3612908792568898E-3</v>
      </c>
      <c r="BU289" s="52">
        <v>2.17682642587654E-2</v>
      </c>
      <c r="BV289" s="52">
        <v>533.97989401495897</v>
      </c>
      <c r="BW289" s="52">
        <v>5.3697819503710498E-3</v>
      </c>
      <c r="BX289" s="52">
        <v>1.3394052789534899E-2</v>
      </c>
      <c r="BY289" s="52">
        <v>480.581904613473</v>
      </c>
      <c r="BZ289" s="52">
        <v>6.3437998284923101E-3</v>
      </c>
      <c r="CA289" s="52">
        <v>1.6329462469406902E-2</v>
      </c>
      <c r="CB289" s="52">
        <v>576.69828553616799</v>
      </c>
      <c r="CC289" s="52">
        <v>6.4877709240880798E-3</v>
      </c>
      <c r="CD289" s="52">
        <v>2.15055016328305E-2</v>
      </c>
      <c r="CE289" s="52">
        <v>747.57185162094504</v>
      </c>
      <c r="CF289" s="52">
        <v>6.8133440442771798E-3</v>
      </c>
    </row>
    <row r="290" spans="1:84">
      <c r="A290" s="83"/>
      <c r="B290" s="83"/>
      <c r="G290" s="83"/>
      <c r="AW290" s="80">
        <v>4.61637090880855E-3</v>
      </c>
      <c r="AX290" s="52">
        <v>120.030448877803</v>
      </c>
      <c r="AY290" s="81">
        <v>3.4693805200729701E-3</v>
      </c>
      <c r="AZ290" s="80">
        <v>6.6249920481799996E-3</v>
      </c>
      <c r="BA290" s="52">
        <v>157.53996415211699</v>
      </c>
      <c r="BB290" s="82">
        <v>2.1184938971980198E-3</v>
      </c>
      <c r="BC290" s="80">
        <v>2.0578425673864201E-2</v>
      </c>
      <c r="BD290" s="52">
        <v>267.92510910224303</v>
      </c>
      <c r="BE290" s="82">
        <v>-6.59556874884837E-3</v>
      </c>
      <c r="BF290" s="80">
        <v>1.1697910481739101E-2</v>
      </c>
      <c r="BG290" s="52">
        <v>197.19288029925499</v>
      </c>
      <c r="BH290" s="82">
        <v>1.09210689534082E-3</v>
      </c>
      <c r="BI290" s="52">
        <v>1.5390871026575799E-2</v>
      </c>
      <c r="BJ290" s="52">
        <v>246.491100374062</v>
      </c>
      <c r="BK290" s="52">
        <v>2.2828368361333E-4</v>
      </c>
      <c r="BL290" s="52">
        <v>2.19473139126749E-2</v>
      </c>
      <c r="BM290" s="52">
        <v>342.94413965086699</v>
      </c>
      <c r="BN290" s="52">
        <v>-1.22812772553773E-3</v>
      </c>
      <c r="BO290" s="52">
        <v>1.41387388084402E-2</v>
      </c>
      <c r="BP290" s="52">
        <v>342.94413965086699</v>
      </c>
      <c r="BQ290" s="52">
        <v>5.70029155298017E-3</v>
      </c>
      <c r="BR290" s="52">
        <v>1.7197398560291E-2</v>
      </c>
      <c r="BS290" s="52">
        <v>417.963170199491</v>
      </c>
      <c r="BT290" s="52">
        <v>5.3414897778723304E-3</v>
      </c>
      <c r="BU290" s="52">
        <v>2.1875317687564198E-2</v>
      </c>
      <c r="BV290" s="52">
        <v>535.85021820448503</v>
      </c>
      <c r="BW290" s="52">
        <v>5.3448472055487297E-3</v>
      </c>
      <c r="BX290" s="52">
        <v>1.34645583572534E-2</v>
      </c>
      <c r="BY290" s="52">
        <v>482.26519638404699</v>
      </c>
      <c r="BZ290" s="52">
        <v>6.3404631378309196E-3</v>
      </c>
      <c r="CA290" s="52">
        <v>1.6413489905586099E-2</v>
      </c>
      <c r="CB290" s="52">
        <v>578.71823566085595</v>
      </c>
      <c r="CC290" s="52">
        <v>6.4786568887916203E-3</v>
      </c>
      <c r="CD290" s="52">
        <v>2.1613307697045999E-2</v>
      </c>
      <c r="CE290" s="52">
        <v>750.190305486282</v>
      </c>
      <c r="CF290" s="52">
        <v>6.79832448022024E-3</v>
      </c>
    </row>
    <row r="291" spans="1:84">
      <c r="A291" s="83"/>
      <c r="B291" s="83"/>
      <c r="G291" s="83"/>
      <c r="AW291" s="80">
        <v>4.6276426142347797E-3</v>
      </c>
      <c r="AX291" s="52">
        <v>120.449401496257</v>
      </c>
      <c r="AY291" s="81">
        <v>3.47852906040797E-3</v>
      </c>
      <c r="AZ291" s="80">
        <v>6.7392269405885698E-3</v>
      </c>
      <c r="BA291" s="52">
        <v>158.08983946383799</v>
      </c>
      <c r="BB291" s="82">
        <v>2.0307113700037001E-3</v>
      </c>
      <c r="BC291" s="80">
        <v>2.07604309819822E-2</v>
      </c>
      <c r="BD291" s="52">
        <v>268.860271197006</v>
      </c>
      <c r="BE291" s="82">
        <v>-6.7116392343172298E-3</v>
      </c>
      <c r="BF291" s="80">
        <v>1.1779969610288101E-2</v>
      </c>
      <c r="BG291" s="52">
        <v>197.881159601001</v>
      </c>
      <c r="BH291" s="82">
        <v>1.0647928898877401E-3</v>
      </c>
      <c r="BI291" s="52">
        <v>1.5490413487975301E-2</v>
      </c>
      <c r="BJ291" s="52">
        <v>247.35144950124399</v>
      </c>
      <c r="BK291" s="52">
        <v>1.89706752212824E-4</v>
      </c>
      <c r="BL291" s="52">
        <v>2.20757031817936E-2</v>
      </c>
      <c r="BM291" s="52">
        <v>344.14114713216298</v>
      </c>
      <c r="BN291" s="52">
        <v>-1.27850527206018E-3</v>
      </c>
      <c r="BO291" s="52">
        <v>1.4213068092074101E-2</v>
      </c>
      <c r="BP291" s="52">
        <v>344.14114713216298</v>
      </c>
      <c r="BQ291" s="52">
        <v>5.6891099754608297E-3</v>
      </c>
      <c r="BR291" s="52">
        <v>1.7285436332892E-2</v>
      </c>
      <c r="BS291" s="52">
        <v>419.42202306732099</v>
      </c>
      <c r="BT291" s="52">
        <v>5.3213946983938099E-3</v>
      </c>
      <c r="BU291" s="52">
        <v>2.1982741518046099E-2</v>
      </c>
      <c r="BV291" s="52">
        <v>537.720542394012</v>
      </c>
      <c r="BW291" s="52">
        <v>5.3196494810196001E-3</v>
      </c>
      <c r="BX291" s="52">
        <v>1.35352965731048E-2</v>
      </c>
      <c r="BY291" s="52">
        <v>483.94848815462001</v>
      </c>
      <c r="BZ291" s="52">
        <v>6.33689746528086E-3</v>
      </c>
      <c r="CA291" s="52">
        <v>1.6497801019068298E-2</v>
      </c>
      <c r="CB291" s="52">
        <v>580.73818578554403</v>
      </c>
      <c r="CC291" s="52">
        <v>6.4692961504980596E-3</v>
      </c>
      <c r="CD291" s="52">
        <v>2.1721489304079099E-2</v>
      </c>
      <c r="CE291" s="52">
        <v>752.80875935161805</v>
      </c>
      <c r="CF291" s="52">
        <v>6.7830620812223399E-3</v>
      </c>
    </row>
    <row r="292" spans="1:84">
      <c r="A292" s="83"/>
      <c r="B292" s="83"/>
      <c r="G292" s="83"/>
      <c r="AW292" s="80">
        <v>4.6388950667192496E-3</v>
      </c>
      <c r="AX292" s="52">
        <v>120.868354114711</v>
      </c>
      <c r="AY292" s="81">
        <v>3.4876634383262401E-3</v>
      </c>
      <c r="AZ292" s="80">
        <v>6.8540802835294996E-3</v>
      </c>
      <c r="BA292" s="52">
        <v>158.63971477555799</v>
      </c>
      <c r="BB292" s="82">
        <v>1.94237090986393E-3</v>
      </c>
      <c r="BC292" s="80">
        <v>2.0943526011087801E-2</v>
      </c>
      <c r="BD292" s="52">
        <v>269.79543329176897</v>
      </c>
      <c r="BE292" s="82">
        <v>-6.8280909294727099E-3</v>
      </c>
      <c r="BF292" s="80">
        <v>1.1862362778959299E-2</v>
      </c>
      <c r="BG292" s="52">
        <v>198.56943890274701</v>
      </c>
      <c r="BH292" s="82">
        <v>1.0371130924671499E-3</v>
      </c>
      <c r="BI292" s="52">
        <v>1.5590382429027799E-2</v>
      </c>
      <c r="BJ292" s="52">
        <v>248.21179862842601</v>
      </c>
      <c r="BK292" s="52">
        <v>1.5075145500424001E-4</v>
      </c>
      <c r="BL292" s="52">
        <v>2.2204633538498698E-2</v>
      </c>
      <c r="BM292" s="52">
        <v>345.33815461346001</v>
      </c>
      <c r="BN292" s="52">
        <v>-1.3292048568863399E-3</v>
      </c>
      <c r="BO292" s="52">
        <v>1.4287661857070699E-2</v>
      </c>
      <c r="BP292" s="52">
        <v>345.33815461346001</v>
      </c>
      <c r="BQ292" s="52">
        <v>5.6776545482991204E-3</v>
      </c>
      <c r="BR292" s="52">
        <v>1.73737955047365E-2</v>
      </c>
      <c r="BS292" s="52">
        <v>420.88087593515201</v>
      </c>
      <c r="BT292" s="52">
        <v>5.3010049032132401E-3</v>
      </c>
      <c r="BU292" s="52">
        <v>2.2090539411859299E-2</v>
      </c>
      <c r="BV292" s="52">
        <v>539.59086658353795</v>
      </c>
      <c r="BW292" s="52">
        <v>5.2941885971915801E-3</v>
      </c>
      <c r="BX292" s="52">
        <v>1.3606269413855799E-2</v>
      </c>
      <c r="BY292" s="52">
        <v>485.631779925194</v>
      </c>
      <c r="BZ292" s="52">
        <v>6.3331021839914204E-3</v>
      </c>
      <c r="CA292" s="52">
        <v>1.6582398485712298E-2</v>
      </c>
      <c r="CB292" s="52">
        <v>582.758135910232</v>
      </c>
      <c r="CC292" s="52">
        <v>6.4596882208955804E-3</v>
      </c>
      <c r="CD292" s="52">
        <v>2.1830050119026001E-2</v>
      </c>
      <c r="CE292" s="52">
        <v>755.42721321695501</v>
      </c>
      <c r="CF292" s="52">
        <v>6.7675566810644601E-3</v>
      </c>
    </row>
    <row r="293" spans="1:84">
      <c r="A293" s="83"/>
      <c r="B293" s="83"/>
      <c r="G293" s="83"/>
      <c r="AW293" s="80">
        <v>4.6501283438370698E-3</v>
      </c>
      <c r="AX293" s="52">
        <v>121.287306733165</v>
      </c>
      <c r="AY293" s="81">
        <v>3.4967836976062599E-3</v>
      </c>
      <c r="AZ293" s="80">
        <v>6.9695608416083304E-3</v>
      </c>
      <c r="BA293" s="52">
        <v>159.18959008727899</v>
      </c>
      <c r="BB293" s="82">
        <v>1.8534698043081699E-3</v>
      </c>
      <c r="BC293" s="80">
        <v>2.1127725517854301E-2</v>
      </c>
      <c r="BD293" s="52">
        <v>270.730595386532</v>
      </c>
      <c r="BE293" s="82">
        <v>-6.9449245404412602E-3</v>
      </c>
      <c r="BF293" s="80">
        <v>1.1945093816888E-2</v>
      </c>
      <c r="BG293" s="52">
        <v>199.25771820449199</v>
      </c>
      <c r="BH293" s="82">
        <v>1.00906596286608E-3</v>
      </c>
      <c r="BI293" s="52">
        <v>1.5690782968230101E-2</v>
      </c>
      <c r="BJ293" s="52">
        <v>249.072147755608</v>
      </c>
      <c r="BK293" s="52">
        <v>1.11416466047848E-4</v>
      </c>
      <c r="BL293" s="52">
        <v>2.2334111047489301E-2</v>
      </c>
      <c r="BM293" s="52">
        <v>346.53516209475703</v>
      </c>
      <c r="BN293" s="52">
        <v>-1.38022688354738E-3</v>
      </c>
      <c r="BO293" s="52">
        <v>1.43625226347461E-2</v>
      </c>
      <c r="BP293" s="52">
        <v>346.53516209475703</v>
      </c>
      <c r="BQ293" s="52">
        <v>5.6659243743475002E-3</v>
      </c>
      <c r="BR293" s="52">
        <v>1.7462479411755501E-2</v>
      </c>
      <c r="BS293" s="52">
        <v>422.33972880298199</v>
      </c>
      <c r="BT293" s="52">
        <v>5.2803196380820702E-3</v>
      </c>
      <c r="BU293" s="52">
        <v>2.2198715076180601E-2</v>
      </c>
      <c r="BV293" s="52">
        <v>541.461190773064</v>
      </c>
      <c r="BW293" s="52">
        <v>5.2684643625191202E-3</v>
      </c>
      <c r="BX293" s="52">
        <v>1.3677478885274499E-2</v>
      </c>
      <c r="BY293" s="52">
        <v>487.31507169576702</v>
      </c>
      <c r="BZ293" s="52">
        <v>6.3290766570375601E-3</v>
      </c>
      <c r="CA293" s="52">
        <v>1.66672850185078E-2</v>
      </c>
      <c r="CB293" s="52">
        <v>584.77808603492099</v>
      </c>
      <c r="CC293" s="52">
        <v>6.4498325997721304E-3</v>
      </c>
      <c r="CD293" s="52">
        <v>2.1938993853621799E-2</v>
      </c>
      <c r="CE293" s="52">
        <v>758.04566708229095</v>
      </c>
      <c r="CF293" s="52">
        <v>6.7518081024070999E-3</v>
      </c>
    </row>
    <row r="294" spans="1:84">
      <c r="A294" s="83"/>
      <c r="B294" s="83"/>
      <c r="G294" s="83"/>
      <c r="AW294" s="80">
        <v>4.6613425226047101E-3</v>
      </c>
      <c r="AX294" s="52">
        <v>121.706259351619</v>
      </c>
      <c r="AY294" s="81">
        <v>3.5058898818234102E-3</v>
      </c>
      <c r="AZ294" s="80">
        <v>7.0856775408133501E-3</v>
      </c>
      <c r="BA294" s="52">
        <v>159.73946539900001</v>
      </c>
      <c r="BB294" s="82">
        <v>1.7640052864921301E-3</v>
      </c>
      <c r="BC294" s="80">
        <v>2.1313044525317699E-2</v>
      </c>
      <c r="BD294" s="52">
        <v>271.66575748129497</v>
      </c>
      <c r="BE294" s="82">
        <v>-7.0621408011585099E-3</v>
      </c>
      <c r="BF294" s="80">
        <v>1.20281666162742E-2</v>
      </c>
      <c r="BG294" s="52">
        <v>199.945997506238</v>
      </c>
      <c r="BH294" s="82">
        <v>9.8064993308349209E-4</v>
      </c>
      <c r="BI294" s="52">
        <v>1.5791620305807001E-2</v>
      </c>
      <c r="BJ294" s="52">
        <v>249.93249688278999</v>
      </c>
      <c r="BK294" s="52">
        <v>7.1700431526534498E-5</v>
      </c>
      <c r="BL294" s="52">
        <v>2.24641418592492E-2</v>
      </c>
      <c r="BM294" s="52">
        <v>347.73216957605399</v>
      </c>
      <c r="BN294" s="52">
        <v>-1.43157177288686E-3</v>
      </c>
      <c r="BO294" s="52">
        <v>1.4437652994915401E-2</v>
      </c>
      <c r="BP294" s="52">
        <v>347.73216957605399</v>
      </c>
      <c r="BQ294" s="52">
        <v>5.6539185413210496E-3</v>
      </c>
      <c r="BR294" s="52">
        <v>1.7551491438095299E-2</v>
      </c>
      <c r="BS294" s="52">
        <v>423.79858167081198</v>
      </c>
      <c r="BT294" s="52">
        <v>5.2593381319133697E-3</v>
      </c>
      <c r="BU294" s="52">
        <v>2.2307272264491099E-2</v>
      </c>
      <c r="BV294" s="52">
        <v>543.33151496258995</v>
      </c>
      <c r="BW294" s="52">
        <v>5.2424765734465101E-3</v>
      </c>
      <c r="BX294" s="52">
        <v>1.3748927022573101E-2</v>
      </c>
      <c r="BY294" s="52">
        <v>488.998363466341</v>
      </c>
      <c r="BZ294" s="52">
        <v>6.3248202372621597E-3</v>
      </c>
      <c r="CA294" s="52">
        <v>1.6752463368178299E-2</v>
      </c>
      <c r="CB294" s="52">
        <v>586.79803615960896</v>
      </c>
      <c r="CC294" s="52">
        <v>6.43972877488104E-3</v>
      </c>
      <c r="CD294" s="52">
        <v>2.20483242670306E-2</v>
      </c>
      <c r="CE294" s="52">
        <v>760.66412094762802</v>
      </c>
      <c r="CF294" s="52">
        <v>6.7358161567304901E-3</v>
      </c>
    </row>
    <row r="295" spans="1:84">
      <c r="A295" s="83"/>
      <c r="B295" s="83"/>
      <c r="G295" s="83"/>
      <c r="AW295" s="80">
        <v>4.6725376794862997E-3</v>
      </c>
      <c r="AX295" s="52">
        <v>122.125211970073</v>
      </c>
      <c r="AY295" s="81">
        <v>3.51498203435242E-3</v>
      </c>
      <c r="AZ295" s="80">
        <v>7.20243947257934E-3</v>
      </c>
      <c r="BA295" s="52">
        <v>160.28934071072001</v>
      </c>
      <c r="BB295" s="82">
        <v>1.6739745342994399E-3</v>
      </c>
      <c r="BC295" s="80">
        <v>2.14994983295634E-2</v>
      </c>
      <c r="BD295" s="52">
        <v>272.600919576058</v>
      </c>
      <c r="BE295" s="82">
        <v>-7.17974047363369E-3</v>
      </c>
      <c r="BF295" s="80">
        <v>1.2111585133674999E-2</v>
      </c>
      <c r="BG295" s="52">
        <v>200.63427680798401</v>
      </c>
      <c r="BH295" s="82">
        <v>9.5186340687829804E-4</v>
      </c>
      <c r="BI295" s="52">
        <v>1.5892899725446E-2</v>
      </c>
      <c r="BJ295" s="52">
        <v>250.79284600997201</v>
      </c>
      <c r="BK295" s="52">
        <v>3.1601969364099601E-5</v>
      </c>
      <c r="BL295" s="52">
        <v>2.2594732211754402E-2</v>
      </c>
      <c r="BM295" s="52">
        <v>348.92917705734999</v>
      </c>
      <c r="BN295" s="52">
        <v>-1.48323996317746E-3</v>
      </c>
      <c r="BO295" s="52">
        <v>1.4513055546555201E-2</v>
      </c>
      <c r="BP295" s="52">
        <v>348.92917705734999</v>
      </c>
      <c r="BQ295" s="52">
        <v>5.64163612156348E-3</v>
      </c>
      <c r="BR295" s="52">
        <v>1.7640835016988401E-2</v>
      </c>
      <c r="BS295" s="52">
        <v>425.257434538643</v>
      </c>
      <c r="BT295" s="52">
        <v>5.23805959658394E-3</v>
      </c>
      <c r="BU295" s="52">
        <v>2.2416214777368899E-2</v>
      </c>
      <c r="BV295" s="52">
        <v>545.20183915211601</v>
      </c>
      <c r="BW295" s="52">
        <v>5.21622501435123E-3</v>
      </c>
      <c r="BX295" s="52">
        <v>1.38206158908605E-2</v>
      </c>
      <c r="BY295" s="52">
        <v>490.68165523691499</v>
      </c>
      <c r="BZ295" s="52">
        <v>6.3203322671146703E-3</v>
      </c>
      <c r="CA295" s="52">
        <v>1.6837936323798201E-2</v>
      </c>
      <c r="CB295" s="52">
        <v>588.81798628429704</v>
      </c>
      <c r="CC295" s="52">
        <v>6.4293762218038397E-3</v>
      </c>
      <c r="CD295" s="52">
        <v>2.2158045166655101E-2</v>
      </c>
      <c r="CE295" s="52">
        <v>763.28257481296396</v>
      </c>
      <c r="CF295" s="52">
        <v>6.7195806442747899E-3</v>
      </c>
    </row>
    <row r="296" spans="1:84">
      <c r="A296" s="83"/>
      <c r="B296" s="83"/>
      <c r="G296" s="83"/>
      <c r="AW296" s="80">
        <v>4.6837138903988596E-3</v>
      </c>
      <c r="AX296" s="52">
        <v>122.544164588527</v>
      </c>
      <c r="AY296" s="81">
        <v>3.5240601983671199E-3</v>
      </c>
      <c r="AZ296" s="80">
        <v>7.3198558979791998E-3</v>
      </c>
      <c r="BA296" s="52">
        <v>160.83921602244101</v>
      </c>
      <c r="BB296" s="82">
        <v>1.58337466941978E-3</v>
      </c>
      <c r="BC296" s="80">
        <v>2.1687102506621501E-2</v>
      </c>
      <c r="BD296" s="52">
        <v>273.53608167082098</v>
      </c>
      <c r="BE296" s="82">
        <v>-7.2977243482218101E-3</v>
      </c>
      <c r="BF296" s="80">
        <v>1.21953533913307E-2</v>
      </c>
      <c r="BG296" s="52">
        <v>201.32255610972899</v>
      </c>
      <c r="BH296" s="82">
        <v>9.2270475930773203E-4</v>
      </c>
      <c r="BI296" s="52">
        <v>1.5994626596078199E-2</v>
      </c>
      <c r="BJ296" s="52">
        <v>251.653195137154</v>
      </c>
      <c r="BK296" s="52">
        <v>-8.8803311653629492E-6</v>
      </c>
      <c r="BL296" s="52">
        <v>2.27258884322236E-2</v>
      </c>
      <c r="BM296" s="52">
        <v>350.12618453864701</v>
      </c>
      <c r="BN296" s="52">
        <v>-1.5352319102403999E-3</v>
      </c>
      <c r="BO296" s="52">
        <v>1.45887329384814E-2</v>
      </c>
      <c r="BP296" s="52">
        <v>350.12618453864701</v>
      </c>
      <c r="BQ296" s="52">
        <v>5.6290761718084696E-3</v>
      </c>
      <c r="BR296" s="52">
        <v>1.7730513631644601E-2</v>
      </c>
      <c r="BS296" s="52">
        <v>426.71628740647299</v>
      </c>
      <c r="BT296" s="52">
        <v>5.2164832267291598E-3</v>
      </c>
      <c r="BU296" s="52">
        <v>2.2525546463298698E-2</v>
      </c>
      <c r="BV296" s="52">
        <v>547.07216334164195</v>
      </c>
      <c r="BW296" s="52">
        <v>5.1897094574824302E-3</v>
      </c>
      <c r="BX296" s="52">
        <v>1.3892547585605699E-2</v>
      </c>
      <c r="BY296" s="52">
        <v>492.36494700748801</v>
      </c>
      <c r="BZ296" s="52">
        <v>6.31561207848866E-3</v>
      </c>
      <c r="CA296" s="52">
        <v>1.69237067134244E-2</v>
      </c>
      <c r="CB296" s="52">
        <v>590.83793640898602</v>
      </c>
      <c r="CC296" s="52">
        <v>6.4187744038100899E-3</v>
      </c>
      <c r="CD296" s="52">
        <v>2.2268160408963199E-2</v>
      </c>
      <c r="CE296" s="52">
        <v>765.90102867830103</v>
      </c>
      <c r="CF296" s="52">
        <v>6.7031013539767996E-3</v>
      </c>
    </row>
    <row r="297" spans="1:84">
      <c r="A297" s="83"/>
      <c r="B297" s="83"/>
      <c r="G297" s="83"/>
      <c r="AW297" s="80">
        <v>4.69487123071834E-3</v>
      </c>
      <c r="AX297" s="52">
        <v>122.96311720698</v>
      </c>
      <c r="AY297" s="81">
        <v>3.5331244168424702E-3</v>
      </c>
      <c r="AZ297" s="80">
        <v>7.4379362520472104E-3</v>
      </c>
      <c r="BA297" s="52">
        <v>161.389091334162</v>
      </c>
      <c r="BB297" s="82">
        <v>1.4922027564002701E-3</v>
      </c>
      <c r="BC297" s="80">
        <v>2.1875872919576201E-2</v>
      </c>
      <c r="BD297" s="52">
        <v>274.47124376558401</v>
      </c>
      <c r="BE297" s="82">
        <v>-7.4160932439063703E-3</v>
      </c>
      <c r="BF297" s="80">
        <v>1.22794754785288E-2</v>
      </c>
      <c r="BG297" s="52">
        <v>202.010835411475</v>
      </c>
      <c r="BH297" s="82">
        <v>8.9317233625423097E-4</v>
      </c>
      <c r="BI297" s="52">
        <v>1.6096806373708802E-2</v>
      </c>
      <c r="BJ297" s="52">
        <v>252.51354426433599</v>
      </c>
      <c r="BK297" s="52">
        <v>-4.9747909838241297E-5</v>
      </c>
      <c r="BL297" s="52">
        <v>2.2857616938911401E-2</v>
      </c>
      <c r="BM297" s="52">
        <v>351.32319201994397</v>
      </c>
      <c r="BN297" s="52">
        <v>-1.5875480875689001E-3</v>
      </c>
      <c r="BO297" s="52">
        <v>1.46646878600439E-2</v>
      </c>
      <c r="BP297" s="52">
        <v>351.32319201994397</v>
      </c>
      <c r="BQ297" s="52">
        <v>5.6162377329357898E-3</v>
      </c>
      <c r="BR297" s="52">
        <v>1.7820530816163801E-2</v>
      </c>
      <c r="BS297" s="52">
        <v>428.175140274304</v>
      </c>
      <c r="BT297" s="52">
        <v>5.1946081995334998E-3</v>
      </c>
      <c r="BU297" s="52">
        <v>2.2635271219500899E-2</v>
      </c>
      <c r="BV297" s="52">
        <v>548.94248753116904</v>
      </c>
      <c r="BW297" s="52">
        <v>5.1629296629004898E-3</v>
      </c>
      <c r="BX297" s="52">
        <v>1.3964724233112499E-2</v>
      </c>
      <c r="BY297" s="52">
        <v>494.048238778062</v>
      </c>
      <c r="BZ297" s="52">
        <v>6.3106589925565398E-3</v>
      </c>
      <c r="CA297" s="52">
        <v>1.7009777404743499E-2</v>
      </c>
      <c r="CB297" s="52">
        <v>592.85788653367399</v>
      </c>
      <c r="CC297" s="52">
        <v>6.4079227717155603E-3</v>
      </c>
      <c r="CD297" s="52">
        <v>2.2378673900333001E-2</v>
      </c>
      <c r="CE297" s="52">
        <v>768.51948254363697</v>
      </c>
      <c r="CF297" s="52">
        <v>6.6863780634043597E-3</v>
      </c>
    </row>
    <row r="298" spans="1:84">
      <c r="A298" s="83"/>
      <c r="B298" s="83"/>
      <c r="G298" s="83"/>
      <c r="AW298" s="80">
        <v>4.7060097752852801E-3</v>
      </c>
      <c r="AX298" s="52">
        <v>123.382069825434</v>
      </c>
      <c r="AY298" s="81">
        <v>3.5421747325561498E-3</v>
      </c>
      <c r="AZ298" s="80">
        <v>7.55669014823971E-3</v>
      </c>
      <c r="BA298" s="52">
        <v>161.938966645883</v>
      </c>
      <c r="BB298" s="82">
        <v>1.40045580167128E-3</v>
      </c>
      <c r="BC298" s="80">
        <v>2.2065825725899001E-2</v>
      </c>
      <c r="BD298" s="52">
        <v>275.40640586034698</v>
      </c>
      <c r="BE298" s="82">
        <v>-7.5348480085911497E-3</v>
      </c>
      <c r="BF298" s="80">
        <v>1.2363955553004799E-2</v>
      </c>
      <c r="BG298" s="52">
        <v>202.69911471322101</v>
      </c>
      <c r="BH298" s="82">
        <v>8.6326445394184102E-4</v>
      </c>
      <c r="BI298" s="52">
        <v>1.61994446032977E-2</v>
      </c>
      <c r="BJ298" s="52">
        <v>253.37389339151801</v>
      </c>
      <c r="BK298" s="52">
        <v>-9.1002235891918799E-5</v>
      </c>
      <c r="BL298" s="52">
        <v>2.2989924242945499E-2</v>
      </c>
      <c r="BM298" s="52">
        <v>352.520199501241</v>
      </c>
      <c r="BN298" s="52">
        <v>-1.64018898645741E-3</v>
      </c>
      <c r="BO298" s="52">
        <v>1.47409230418395E-2</v>
      </c>
      <c r="BP298" s="52">
        <v>352.520199501241</v>
      </c>
      <c r="BQ298" s="52">
        <v>5.6031198297259201E-3</v>
      </c>
      <c r="BR298" s="52">
        <v>1.7910890156473101E-2</v>
      </c>
      <c r="BS298" s="52">
        <v>429.63399314213399</v>
      </c>
      <c r="BT298" s="52">
        <v>5.17243367451808E-3</v>
      </c>
      <c r="BU298" s="52">
        <v>2.2745392992776298E-2</v>
      </c>
      <c r="BV298" s="52">
        <v>550.81281172069498</v>
      </c>
      <c r="BW298" s="52">
        <v>5.1358853784102499E-3</v>
      </c>
      <c r="BX298" s="52">
        <v>1.40371479910041E-2</v>
      </c>
      <c r="BY298" s="52">
        <v>495.73153054863502</v>
      </c>
      <c r="BZ298" s="52">
        <v>6.3054723196014099E-3</v>
      </c>
      <c r="CA298" s="52">
        <v>1.7096151305733099E-2</v>
      </c>
      <c r="CB298" s="52">
        <v>594.87783665836196</v>
      </c>
      <c r="CC298" s="52">
        <v>6.3968207637366001E-3</v>
      </c>
      <c r="CD298" s="52">
        <v>2.2489589597918601E-2</v>
      </c>
      <c r="CE298" s="52">
        <v>771.13793640897404</v>
      </c>
      <c r="CF298" s="52">
        <v>6.6694105386907497E-3</v>
      </c>
    </row>
    <row r="299" spans="1:84">
      <c r="A299" s="83"/>
      <c r="B299" s="83"/>
      <c r="G299" s="83"/>
      <c r="AW299" s="80">
        <v>4.71712959841017E-3</v>
      </c>
      <c r="AX299" s="52">
        <v>123.801022443888</v>
      </c>
      <c r="AY299" s="81">
        <v>3.5512111880888998E-3</v>
      </c>
      <c r="AZ299" s="80">
        <v>7.6761273830374503E-3</v>
      </c>
      <c r="BA299" s="52">
        <v>162.488841957603</v>
      </c>
      <c r="BB299" s="82">
        <v>1.3081307525432699E-3</v>
      </c>
      <c r="BC299" s="80">
        <v>2.2256977385013799E-2</v>
      </c>
      <c r="BD299" s="52">
        <v>276.34156795511001</v>
      </c>
      <c r="BE299" s="82">
        <v>-7.6539895194027898E-3</v>
      </c>
      <c r="BF299" s="80">
        <v>1.24487978423817E-2</v>
      </c>
      <c r="BG299" s="52">
        <v>203.38739401496599</v>
      </c>
      <c r="BH299" s="82">
        <v>8.3297939844231004E-4</v>
      </c>
      <c r="BI299" s="52">
        <v>1.6302546920691101E-2</v>
      </c>
      <c r="BJ299" s="52">
        <v>254.2342425187</v>
      </c>
      <c r="BK299" s="52">
        <v>-1.3264480844654399E-4</v>
      </c>
      <c r="BL299" s="52">
        <v>2.3122816950210599E-2</v>
      </c>
      <c r="BM299" s="52">
        <v>353.71720698253699</v>
      </c>
      <c r="BN299" s="52">
        <v>-1.6931551161331901E-3</v>
      </c>
      <c r="BO299" s="52">
        <v>1.48174412564411E-2</v>
      </c>
      <c r="BP299" s="52">
        <v>353.71720698253699</v>
      </c>
      <c r="BQ299" s="52">
        <v>5.5897214706061397E-3</v>
      </c>
      <c r="BR299" s="52">
        <v>1.8001595291285599E-2</v>
      </c>
      <c r="BS299" s="52">
        <v>431.09284600996398</v>
      </c>
      <c r="BT299" s="52">
        <v>5.1499587933224204E-3</v>
      </c>
      <c r="BU299" s="52">
        <v>2.28559157803724E-2</v>
      </c>
      <c r="BV299" s="52">
        <v>552.68313591022104</v>
      </c>
      <c r="BW299" s="52">
        <v>5.1085763394947302E-3</v>
      </c>
      <c r="BX299" s="52">
        <v>1.41098210487206E-2</v>
      </c>
      <c r="BY299" s="52">
        <v>497.41482231920901</v>
      </c>
      <c r="BZ299" s="52">
        <v>6.3000513588465897E-3</v>
      </c>
      <c r="CA299" s="52">
        <v>1.7182831365341E-2</v>
      </c>
      <c r="CB299" s="52">
        <v>596.89778678305095</v>
      </c>
      <c r="CC299" s="52">
        <v>6.3854678053435997E-3</v>
      </c>
      <c r="CD299" s="52">
        <v>2.2600911510532999E-2</v>
      </c>
      <c r="CE299" s="52">
        <v>773.75639027430998</v>
      </c>
      <c r="CF299" s="52">
        <v>6.6521985344632096E-3</v>
      </c>
    </row>
    <row r="300" spans="1:84">
      <c r="A300" s="83"/>
      <c r="B300" s="83"/>
      <c r="G300" s="83"/>
      <c r="AW300" s="80">
        <v>4.7282307738791499E-3</v>
      </c>
      <c r="AX300" s="52">
        <v>124.219975062342</v>
      </c>
      <c r="AY300" s="81">
        <v>3.5602338258265199E-3</v>
      </c>
      <c r="AZ300" s="80">
        <v>7.7962579406963299E-3</v>
      </c>
      <c r="BA300" s="52">
        <v>163.038717269324</v>
      </c>
      <c r="BB300" s="82">
        <v>1.21522449617703E-3</v>
      </c>
      <c r="BC300" s="80">
        <v>2.2449344666101798E-2</v>
      </c>
      <c r="BD300" s="52">
        <v>277.276730049874</v>
      </c>
      <c r="BE300" s="82">
        <v>-7.7735186830032799E-3</v>
      </c>
      <c r="BF300" s="80">
        <v>1.2534006645650001E-2</v>
      </c>
      <c r="BG300" s="52">
        <v>204.075673316712</v>
      </c>
      <c r="BH300" s="82">
        <v>8.0231542516825602E-4</v>
      </c>
      <c r="BI300" s="52">
        <v>1.6406119054607499E-2</v>
      </c>
      <c r="BJ300" s="52">
        <v>255.09459164588199</v>
      </c>
      <c r="BK300" s="52">
        <v>-1.7467715693665999E-4</v>
      </c>
      <c r="BL300" s="52">
        <v>2.3256301763277899E-2</v>
      </c>
      <c r="BM300" s="52">
        <v>354.91421446383401</v>
      </c>
      <c r="BN300" s="52">
        <v>-1.74644700389445E-3</v>
      </c>
      <c r="BO300" s="52">
        <v>1.48942453191466E-2</v>
      </c>
      <c r="BP300" s="52">
        <v>354.91421446383401</v>
      </c>
      <c r="BQ300" s="52">
        <v>5.5760416473960104E-3</v>
      </c>
      <c r="BR300" s="52">
        <v>1.8092649913083299E-2</v>
      </c>
      <c r="BS300" s="52">
        <v>432.55169887779499</v>
      </c>
      <c r="BT300" s="52">
        <v>5.1271826794810496E-3</v>
      </c>
      <c r="BU300" s="52">
        <v>2.29668436308668E-2</v>
      </c>
      <c r="BV300" s="52">
        <v>554.55346009974699</v>
      </c>
      <c r="BW300" s="52">
        <v>5.0810022692454899E-3</v>
      </c>
      <c r="BX300" s="52">
        <v>1.4182745628027999E-2</v>
      </c>
      <c r="BY300" s="52">
        <v>499.09811408978197</v>
      </c>
      <c r="BZ300" s="52">
        <v>6.2943953982839999E-3</v>
      </c>
      <c r="CA300" s="52">
        <v>1.7269820574178502E-2</v>
      </c>
      <c r="CB300" s="52">
        <v>598.91773690773903</v>
      </c>
      <c r="CC300" s="52">
        <v>6.3738633091090504E-3</v>
      </c>
      <c r="CD300" s="52">
        <v>2.2712643699552601E-2</v>
      </c>
      <c r="CE300" s="52">
        <v>776.37484413964705</v>
      </c>
      <c r="CF300" s="52">
        <v>6.63474179377181E-3</v>
      </c>
    </row>
    <row r="301" spans="1:84">
      <c r="A301" s="83"/>
      <c r="B301" s="83"/>
      <c r="G301" s="83"/>
      <c r="AW301" s="80">
        <v>4.7393133749591299E-3</v>
      </c>
      <c r="AX301" s="52">
        <v>124.638927680796</v>
      </c>
      <c r="AY301" s="81">
        <v>3.5692426879601002E-3</v>
      </c>
      <c r="AZ301" s="80">
        <v>7.9170919981508998E-3</v>
      </c>
      <c r="BA301" s="52">
        <v>163.58859258104499</v>
      </c>
      <c r="BB301" s="82">
        <v>1.1217338585240301E-3</v>
      </c>
      <c r="BC301" s="80">
        <v>2.26429446561573E-2</v>
      </c>
      <c r="BD301" s="52">
        <v>278.21189214463698</v>
      </c>
      <c r="BE301" s="82">
        <v>-7.8934364359126707E-3</v>
      </c>
      <c r="BF301" s="80">
        <v>1.2619586334688499E-2</v>
      </c>
      <c r="BG301" s="52">
        <v>204.76395261845801</v>
      </c>
      <c r="BH301" s="82">
        <v>7.7127075835616802E-4</v>
      </c>
      <c r="BI301" s="52">
        <v>1.6510166828679101E-2</v>
      </c>
      <c r="BJ301" s="52">
        <v>255.95494077306401</v>
      </c>
      <c r="BK301" s="52">
        <v>-2.1710084155337599E-4</v>
      </c>
      <c r="BL301" s="52">
        <v>2.3390385483384499E-2</v>
      </c>
      <c r="BM301" s="52">
        <v>356.11122194513098</v>
      </c>
      <c r="BN301" s="52">
        <v>-1.80006519525194E-3</v>
      </c>
      <c r="BO301" s="52">
        <v>1.4971338088745401E-2</v>
      </c>
      <c r="BP301" s="52">
        <v>356.11122194513098</v>
      </c>
      <c r="BQ301" s="52">
        <v>5.5620793350448202E-3</v>
      </c>
      <c r="BR301" s="52">
        <v>1.8184057769125898E-2</v>
      </c>
      <c r="BS301" s="52">
        <v>434.01055174562498</v>
      </c>
      <c r="BT301" s="52">
        <v>5.1041044381964999E-3</v>
      </c>
      <c r="BU301" s="52">
        <v>2.30781806450715E-2</v>
      </c>
      <c r="BV301" s="52">
        <v>556.42378428927304</v>
      </c>
      <c r="BW301" s="52">
        <v>5.0531628782899702E-3</v>
      </c>
      <c r="BX301" s="52">
        <v>1.4255923983537901E-2</v>
      </c>
      <c r="BY301" s="52">
        <v>500.78140586035602</v>
      </c>
      <c r="BZ301" s="52">
        <v>6.2885037144967699E-3</v>
      </c>
      <c r="CA301" s="52">
        <v>1.73571219652312E-2</v>
      </c>
      <c r="CB301" s="52">
        <v>600.93768703242699</v>
      </c>
      <c r="CC301" s="52">
        <v>6.3620066745545701E-3</v>
      </c>
      <c r="CD301" s="52">
        <v>2.2824790279842501E-2</v>
      </c>
      <c r="CE301" s="52">
        <v>778.99329800498299</v>
      </c>
      <c r="CF301" s="52">
        <v>6.6170400480164201E-3</v>
      </c>
    </row>
    <row r="302" spans="1:84">
      <c r="A302" s="83"/>
      <c r="B302" s="83"/>
      <c r="G302" s="83"/>
      <c r="AW302" s="80">
        <v>4.7503774744035903E-3</v>
      </c>
      <c r="AX302" s="52">
        <v>125.05788029925</v>
      </c>
      <c r="AY302" s="81">
        <v>3.5782378164885202E-3</v>
      </c>
      <c r="AZ302" s="80">
        <v>8.0386399300777598E-3</v>
      </c>
      <c r="BA302" s="52">
        <v>164.13846789276499</v>
      </c>
      <c r="BB302" s="82">
        <v>1.0276556032365301E-3</v>
      </c>
      <c r="BC302" s="80">
        <v>2.2837794768302701E-2</v>
      </c>
      <c r="BD302" s="52">
        <v>279.14705423940001</v>
      </c>
      <c r="BE302" s="82">
        <v>-8.0137437448431197E-3</v>
      </c>
      <c r="BF302" s="80">
        <v>1.27055413558274E-2</v>
      </c>
      <c r="BG302" s="52">
        <v>205.45223192020299</v>
      </c>
      <c r="BH302" s="82">
        <v>7.3984359053523498E-4</v>
      </c>
      <c r="BI302" s="52">
        <v>1.6614696163548499E-2</v>
      </c>
      <c r="BJ302" s="52">
        <v>256.815289900246</v>
      </c>
      <c r="BK302" s="52">
        <v>-2.5991745370000798E-4</v>
      </c>
      <c r="BL302" s="52">
        <v>2.3525075012461899E-2</v>
      </c>
      <c r="BM302" s="52">
        <v>357.308229426428</v>
      </c>
      <c r="BN302" s="52">
        <v>-1.8540102540748999E-3</v>
      </c>
      <c r="BO302" s="52">
        <v>1.5048722468304699E-2</v>
      </c>
      <c r="BP302" s="52">
        <v>357.308229426428</v>
      </c>
      <c r="BQ302" s="52">
        <v>5.5478334913654599E-3</v>
      </c>
      <c r="BR302" s="52">
        <v>1.82758226624831E-2</v>
      </c>
      <c r="BS302" s="52">
        <v>435.46940461345599</v>
      </c>
      <c r="BT302" s="52">
        <v>5.0807231561057998E-3</v>
      </c>
      <c r="BU302" s="52">
        <v>2.31899309769572E-2</v>
      </c>
      <c r="BV302" s="52">
        <v>558.29410847879899</v>
      </c>
      <c r="BW302" s="52">
        <v>5.0250578647175999E-3</v>
      </c>
      <c r="BX302" s="52">
        <v>1.43293584032415E-2</v>
      </c>
      <c r="BY302" s="52">
        <v>502.46469763093</v>
      </c>
      <c r="BZ302" s="52">
        <v>6.2823755724822896E-3</v>
      </c>
      <c r="CA302" s="52">
        <v>1.7444738614587601E-2</v>
      </c>
      <c r="CB302" s="52">
        <v>602.95763715711598</v>
      </c>
      <c r="CC302" s="52">
        <v>6.3498972879949701E-3</v>
      </c>
      <c r="CD302" s="52">
        <v>2.2937355420701501E-2</v>
      </c>
      <c r="CE302" s="52">
        <v>781.61175187031995</v>
      </c>
      <c r="CF302" s="52">
        <v>6.5990930168683898E-3</v>
      </c>
    </row>
    <row r="303" spans="1:84">
      <c r="A303" s="83"/>
      <c r="B303" s="83"/>
      <c r="G303" s="83"/>
      <c r="AW303" s="80">
        <v>4.76142314445736E-3</v>
      </c>
      <c r="AX303" s="52">
        <v>125.476832917704</v>
      </c>
      <c r="AY303" s="81">
        <v>3.5872192532181999E-3</v>
      </c>
      <c r="AZ303" s="80">
        <v>8.16091231412433E-3</v>
      </c>
      <c r="BA303" s="52">
        <v>164.68834320448599</v>
      </c>
      <c r="BB303" s="82">
        <v>9.3298643054797598E-4</v>
      </c>
      <c r="BC303" s="80">
        <v>2.3033912750372601E-2</v>
      </c>
      <c r="BD303" s="52">
        <v>280.08221633416298</v>
      </c>
      <c r="BE303" s="82">
        <v>-8.1344416070439594E-3</v>
      </c>
      <c r="BF303" s="80">
        <v>1.27918762314565E-2</v>
      </c>
      <c r="BG303" s="52">
        <v>206.140511221949</v>
      </c>
      <c r="BH303" s="82">
        <v>7.0803208198548702E-4</v>
      </c>
      <c r="BI303" s="52">
        <v>1.6719713079027101E-2</v>
      </c>
      <c r="BJ303" s="52">
        <v>257.67563902742802</v>
      </c>
      <c r="BK303" s="52">
        <v>-3.0312861645600902E-4</v>
      </c>
      <c r="BL303" s="52">
        <v>2.3660377355215902E-2</v>
      </c>
      <c r="BM303" s="52">
        <v>358.505236907724</v>
      </c>
      <c r="BN303" s="52">
        <v>-1.90828276274245E-3</v>
      </c>
      <c r="BO303" s="52">
        <v>1.51264014059754E-2</v>
      </c>
      <c r="BP303" s="52">
        <v>358.505236907724</v>
      </c>
      <c r="BQ303" s="52">
        <v>5.53330305676348E-3</v>
      </c>
      <c r="BR303" s="52">
        <v>1.8367948453093901E-2</v>
      </c>
      <c r="BS303" s="52">
        <v>436.92825748128598</v>
      </c>
      <c r="BT303" s="52">
        <v>5.0570379010426696E-3</v>
      </c>
      <c r="BU303" s="52">
        <v>2.3302098834598099E-2</v>
      </c>
      <c r="BV303" s="52">
        <v>560.16443266832596</v>
      </c>
      <c r="BW303" s="52">
        <v>4.9966869140019498E-3</v>
      </c>
      <c r="BX303" s="52">
        <v>1.44030512090548E-2</v>
      </c>
      <c r="BY303" s="52">
        <v>504.14798940150303</v>
      </c>
      <c r="BZ303" s="52">
        <v>6.2760102254704299E-3</v>
      </c>
      <c r="CA303" s="52">
        <v>1.7532673642183801E-2</v>
      </c>
      <c r="CB303" s="52">
        <v>604.97758728180395</v>
      </c>
      <c r="CC303" s="52">
        <v>6.3375345223777397E-3</v>
      </c>
      <c r="CD303" s="52">
        <v>2.30503433468301E-2</v>
      </c>
      <c r="CE303" s="52">
        <v>784.230205735656</v>
      </c>
      <c r="CF303" s="52">
        <v>6.5809004081928404E-3</v>
      </c>
    </row>
    <row r="304" spans="1:84">
      <c r="A304" s="83"/>
      <c r="B304" s="83"/>
      <c r="G304" s="83"/>
      <c r="AW304" s="80">
        <v>4.7724504568622201E-3</v>
      </c>
      <c r="AX304" s="52">
        <v>125.89578553615701</v>
      </c>
      <c r="AY304" s="81">
        <v>3.5961870397652799E-3</v>
      </c>
      <c r="AZ304" s="80">
        <v>8.2839199363096208E-3</v>
      </c>
      <c r="BA304" s="52">
        <v>165.23821851620701</v>
      </c>
      <c r="BB304" s="82">
        <v>8.37722976119601E-4</v>
      </c>
      <c r="BC304" s="80">
        <v>2.3231316693779799E-2</v>
      </c>
      <c r="BD304" s="52">
        <v>281.01737842892601</v>
      </c>
      <c r="BE304" s="82">
        <v>-8.25553105065727E-3</v>
      </c>
      <c r="BF304" s="80">
        <v>1.28785955616776E-2</v>
      </c>
      <c r="BG304" s="52">
        <v>206.82879052369501</v>
      </c>
      <c r="BH304" s="82">
        <v>6.7583436018205003E-4</v>
      </c>
      <c r="BI304" s="52">
        <v>1.6825223696312199E-2</v>
      </c>
      <c r="BJ304" s="52">
        <v>258.53598815460998</v>
      </c>
      <c r="BK304" s="52">
        <v>-3.4673598505560098E-4</v>
      </c>
      <c r="BL304" s="52">
        <v>2.3796299621259901E-2</v>
      </c>
      <c r="BM304" s="52">
        <v>359.70224438902102</v>
      </c>
      <c r="BN304" s="52">
        <v>-1.9628833223005399E-3</v>
      </c>
      <c r="BO304" s="52">
        <v>1.52043778958187E-2</v>
      </c>
      <c r="BP304" s="52">
        <v>359.70224438902102</v>
      </c>
      <c r="BQ304" s="52">
        <v>5.5184869539606296E-3</v>
      </c>
      <c r="BR304" s="52">
        <v>1.8460439058853001E-2</v>
      </c>
      <c r="BS304" s="52">
        <v>438.38711034911603</v>
      </c>
      <c r="BT304" s="52">
        <v>5.0330477217948996E-3</v>
      </c>
      <c r="BU304" s="52">
        <v>2.3414688481138299E-2</v>
      </c>
      <c r="BV304" s="52">
        <v>562.03475685785202</v>
      </c>
      <c r="BW304" s="52">
        <v>4.9680496989211497E-3</v>
      </c>
      <c r="BX304" s="52">
        <v>1.44770047573774E-2</v>
      </c>
      <c r="BY304" s="52">
        <v>505.83128117207701</v>
      </c>
      <c r="BZ304" s="52">
        <v>6.2694069147396399E-3</v>
      </c>
      <c r="CA304" s="52">
        <v>1.7620930212566999E-2</v>
      </c>
      <c r="CB304" s="52">
        <v>606.99753740649203</v>
      </c>
      <c r="CC304" s="52">
        <v>6.3249177371210502E-3</v>
      </c>
      <c r="CD304" s="52">
        <v>2.3163758339320301E-2</v>
      </c>
      <c r="CE304" s="52">
        <v>786.84865960099296</v>
      </c>
      <c r="CF304" s="52">
        <v>6.5624619179673899E-3</v>
      </c>
    </row>
    <row r="305" spans="1:84">
      <c r="A305" s="83"/>
      <c r="B305" s="83"/>
      <c r="G305" s="83"/>
      <c r="AW305" s="80">
        <v>4.7834594828619599E-3</v>
      </c>
      <c r="AX305" s="52">
        <v>126.31473815461101</v>
      </c>
      <c r="AY305" s="81">
        <v>3.60514121755661E-3</v>
      </c>
      <c r="AZ305" s="80">
        <v>8.4076737966040094E-3</v>
      </c>
      <c r="BA305" s="52">
        <v>165.78809382792701</v>
      </c>
      <c r="BB305" s="82">
        <v>7.4186180985553703E-4</v>
      </c>
      <c r="BC305" s="80">
        <v>2.3430025042670902E-2</v>
      </c>
      <c r="BD305" s="52">
        <v>281.95254052368898</v>
      </c>
      <c r="BE305" s="82">
        <v>-8.3770131350863492E-3</v>
      </c>
      <c r="BF305" s="80">
        <v>1.2965704026004599E-2</v>
      </c>
      <c r="BG305" s="52">
        <v>207.51706982543999</v>
      </c>
      <c r="BH305" s="82">
        <v>6.4324851922664E-4</v>
      </c>
      <c r="BI305" s="52">
        <v>1.69312342402675E-2</v>
      </c>
      <c r="BJ305" s="52">
        <v>259.396337281792</v>
      </c>
      <c r="BK305" s="52">
        <v>-3.9074124737747598E-4</v>
      </c>
      <c r="BL305" s="52">
        <v>2.3932849027302899E-2</v>
      </c>
      <c r="BM305" s="52">
        <v>360.89925187031798</v>
      </c>
      <c r="BN305" s="52">
        <v>-2.0178125526212798E-3</v>
      </c>
      <c r="BO305" s="52">
        <v>1.5282654978653E-2</v>
      </c>
      <c r="BP305" s="52">
        <v>360.89925187031798</v>
      </c>
      <c r="BQ305" s="52">
        <v>5.5033840877122099E-3</v>
      </c>
      <c r="BR305" s="52">
        <v>1.8553298456723401E-2</v>
      </c>
      <c r="BS305" s="52">
        <v>439.84596321694698</v>
      </c>
      <c r="BT305" s="52">
        <v>5.00875164785455E-3</v>
      </c>
      <c r="BU305" s="52">
        <v>2.3527704235779899E-2</v>
      </c>
      <c r="BV305" s="52">
        <v>563.90508104737796</v>
      </c>
      <c r="BW305" s="52">
        <v>4.9391458794756397E-3</v>
      </c>
      <c r="BX305" s="52">
        <v>1.4551221439665101E-2</v>
      </c>
      <c r="BY305" s="52">
        <v>507.51457294264998</v>
      </c>
      <c r="BZ305" s="52">
        <v>6.2625648694297998E-3</v>
      </c>
      <c r="CA305" s="52">
        <v>1.7709511535677298E-2</v>
      </c>
      <c r="CB305" s="52">
        <v>609.01748753118</v>
      </c>
      <c r="CC305" s="52">
        <v>6.3120462779476302E-3</v>
      </c>
      <c r="CD305" s="52">
        <v>2.3277604736667502E-2</v>
      </c>
      <c r="CE305" s="52">
        <v>789.46711346632901</v>
      </c>
      <c r="CF305" s="52">
        <v>6.5437772301972898E-3</v>
      </c>
    </row>
    <row r="306" spans="1:84">
      <c r="A306" s="83"/>
      <c r="B306" s="83"/>
      <c r="G306" s="83"/>
      <c r="AW306" s="80">
        <v>4.7944502932072697E-3</v>
      </c>
      <c r="AX306" s="52">
        <v>126.73369077306501</v>
      </c>
      <c r="AY306" s="81">
        <v>3.6140818278302699E-3</v>
      </c>
      <c r="AZ306" s="80">
        <v>8.5321851146954106E-3</v>
      </c>
      <c r="BA306" s="52">
        <v>166.33796913964801</v>
      </c>
      <c r="BB306" s="82">
        <v>6.4539943468366304E-4</v>
      </c>
      <c r="BC306" s="80">
        <v>2.36300566033865E-2</v>
      </c>
      <c r="BD306" s="52">
        <v>282.88770261845201</v>
      </c>
      <c r="BE306" s="82">
        <v>-8.49888895137485E-3</v>
      </c>
      <c r="BF306" s="80">
        <v>1.30532063851118E-2</v>
      </c>
      <c r="BG306" s="52">
        <v>208.205349127186</v>
      </c>
      <c r="BH306" s="82">
        <v>6.1027261926449897E-4</v>
      </c>
      <c r="BI306" s="52">
        <v>1.7037751041769699E-2</v>
      </c>
      <c r="BJ306" s="52">
        <v>260.25668640897402</v>
      </c>
      <c r="BK306" s="52">
        <v>-4.3514612444652201E-4</v>
      </c>
      <c r="BL306" s="52">
        <v>2.4070032899393599E-2</v>
      </c>
      <c r="BM306" s="52">
        <v>362.096259351615</v>
      </c>
      <c r="BN306" s="52">
        <v>-2.0730710925696699E-3</v>
      </c>
      <c r="BO306" s="52">
        <v>1.53612357429232E-2</v>
      </c>
      <c r="BP306" s="52">
        <v>362.096259351615</v>
      </c>
      <c r="BQ306" s="52">
        <v>5.4879933445206803E-3</v>
      </c>
      <c r="BR306" s="52">
        <v>1.8646530683878601E-2</v>
      </c>
      <c r="BS306" s="52">
        <v>441.30481608477697</v>
      </c>
      <c r="BT306" s="52">
        <v>4.9841486891639003E-3</v>
      </c>
      <c r="BU306" s="52">
        <v>2.3641150474793801E-2</v>
      </c>
      <c r="BV306" s="52">
        <v>565.77540523690402</v>
      </c>
      <c r="BW306" s="52">
        <v>4.9099751028031501E-3</v>
      </c>
      <c r="BX306" s="52">
        <v>1.4625703683015001E-2</v>
      </c>
      <c r="BY306" s="52">
        <v>509.19786471322402</v>
      </c>
      <c r="BZ306" s="52">
        <v>6.2554833063521902E-3</v>
      </c>
      <c r="CA306" s="52">
        <v>1.7798420867648199E-2</v>
      </c>
      <c r="CB306" s="52">
        <v>611.03743765586898</v>
      </c>
      <c r="CC306" s="52">
        <v>6.2989194767149002E-3</v>
      </c>
      <c r="CD306" s="52">
        <v>2.33918869358073E-2</v>
      </c>
      <c r="CE306" s="52">
        <v>792.08556733166597</v>
      </c>
      <c r="CF306" s="52">
        <v>6.52484601683034E-3</v>
      </c>
    </row>
    <row r="307" spans="1:84">
      <c r="A307" s="83"/>
      <c r="B307" s="83"/>
      <c r="G307" s="83"/>
      <c r="AW307" s="80">
        <v>4.8054229581611096E-3</v>
      </c>
      <c r="AX307" s="52">
        <v>127.15264339151901</v>
      </c>
      <c r="AY307" s="81">
        <v>3.6230089116376998E-3</v>
      </c>
      <c r="AZ307" s="80">
        <v>8.6574653359487806E-3</v>
      </c>
      <c r="BA307" s="52">
        <v>166.88784445136901</v>
      </c>
      <c r="BB307" s="82">
        <v>5.4833228530196598E-4</v>
      </c>
      <c r="BC307" s="80">
        <v>2.3831430554235901E-2</v>
      </c>
      <c r="BD307" s="52">
        <v>283.82286471321498</v>
      </c>
      <c r="BE307" s="82">
        <v>-8.6211596225988698E-3</v>
      </c>
      <c r="BF307" s="80">
        <v>1.31411074826323E-2</v>
      </c>
      <c r="BG307" s="52">
        <v>208.893628428932</v>
      </c>
      <c r="BH307" s="82">
        <v>5.7690468588886799E-4</v>
      </c>
      <c r="BI307" s="52">
        <v>1.71447805401212E-2</v>
      </c>
      <c r="BJ307" s="52">
        <v>261.11703553615598</v>
      </c>
      <c r="BK307" s="52">
        <v>-4.7995237094993501E-4</v>
      </c>
      <c r="BL307" s="52">
        <v>2.4207858675222599E-2</v>
      </c>
      <c r="BM307" s="52">
        <v>363.293266832911</v>
      </c>
      <c r="BN307" s="52">
        <v>-2.12865960017488E-3</v>
      </c>
      <c r="BO307" s="52">
        <v>1.54401233255907E-2</v>
      </c>
      <c r="BP307" s="52">
        <v>363.293266832911</v>
      </c>
      <c r="BQ307" s="52">
        <v>5.4723135923410498E-3</v>
      </c>
      <c r="BR307" s="52">
        <v>1.8740139838873401E-2</v>
      </c>
      <c r="BS307" s="52">
        <v>442.76366895260799</v>
      </c>
      <c r="BT307" s="52">
        <v>4.9592378358558203E-3</v>
      </c>
      <c r="BU307" s="52">
        <v>2.3755031632553401E-2</v>
      </c>
      <c r="BV307" s="52">
        <v>567.64572942642997</v>
      </c>
      <c r="BW307" s="52">
        <v>4.8805370030906101E-3</v>
      </c>
      <c r="BX307" s="52">
        <v>1.47004539507655E-2</v>
      </c>
      <c r="BY307" s="52">
        <v>510.88115648379801</v>
      </c>
      <c r="BZ307" s="52">
        <v>6.2481614297953698E-3</v>
      </c>
      <c r="CA307" s="52">
        <v>1.7887661511627E-2</v>
      </c>
      <c r="CB307" s="52">
        <v>613.05738778055695</v>
      </c>
      <c r="CC307" s="52">
        <v>6.2855366512435196E-3</v>
      </c>
      <c r="CD307" s="52">
        <v>2.3506609393174501E-2</v>
      </c>
      <c r="CE307" s="52">
        <v>794.70402119700202</v>
      </c>
      <c r="CF307" s="52">
        <v>6.5056679376670496E-3</v>
      </c>
    </row>
    <row r="308" spans="1:84">
      <c r="A308" s="83"/>
      <c r="B308" s="83"/>
      <c r="G308" s="83"/>
      <c r="AW308" s="80">
        <v>4.8163775475034299E-3</v>
      </c>
      <c r="AX308" s="52">
        <v>127.57159600997301</v>
      </c>
      <c r="AY308" s="81">
        <v>3.6319225098441999E-3</v>
      </c>
      <c r="AZ308" s="80">
        <v>8.7835261375666801E-3</v>
      </c>
      <c r="BA308" s="52">
        <v>167.43771976308901</v>
      </c>
      <c r="BB308" s="82">
        <v>4.5065672688684403E-4</v>
      </c>
      <c r="BC308" s="80">
        <v>2.4034166455599301E-2</v>
      </c>
      <c r="BD308" s="52">
        <v>284.75802680797801</v>
      </c>
      <c r="BE308" s="82">
        <v>-8.74382630427167E-3</v>
      </c>
      <c r="BF308" s="80">
        <v>1.3229412247008E-2</v>
      </c>
      <c r="BG308" s="52">
        <v>209.58190773067699</v>
      </c>
      <c r="BH308" s="82">
        <v>5.4314270952869495E-4</v>
      </c>
      <c r="BI308" s="52">
        <v>1.7252329285532698E-2</v>
      </c>
      <c r="BJ308" s="52">
        <v>261.977384663338</v>
      </c>
      <c r="BK308" s="52">
        <v>-5.2516177576451795E-4</v>
      </c>
      <c r="BL308" s="52">
        <v>2.4346333906484399E-2</v>
      </c>
      <c r="BM308" s="52">
        <v>364.49027431420802</v>
      </c>
      <c r="BN308" s="52">
        <v>-2.1845787528059798E-3</v>
      </c>
      <c r="BO308" s="52">
        <v>1.5519320913048499E-2</v>
      </c>
      <c r="BP308" s="52">
        <v>364.49027431420802</v>
      </c>
      <c r="BQ308" s="52">
        <v>5.4563436802830398E-3</v>
      </c>
      <c r="BR308" s="52">
        <v>1.88341300828446E-2</v>
      </c>
      <c r="BS308" s="52">
        <v>444.22252182043798</v>
      </c>
      <c r="BT308" s="52">
        <v>4.9340180579876304E-3</v>
      </c>
      <c r="BU308" s="52">
        <v>2.38693522025916E-2</v>
      </c>
      <c r="BV308" s="52">
        <v>569.51605361595705</v>
      </c>
      <c r="BW308" s="52">
        <v>4.8508312014832198E-3</v>
      </c>
      <c r="BX308" s="52">
        <v>1.4775474743110801E-2</v>
      </c>
      <c r="BY308" s="52">
        <v>512.56444825437097</v>
      </c>
      <c r="BZ308" s="52">
        <v>6.24059843132978E-3</v>
      </c>
      <c r="CA308" s="52">
        <v>1.7977236818614298E-2</v>
      </c>
      <c r="CB308" s="52">
        <v>615.07733790524503</v>
      </c>
      <c r="CC308" s="52">
        <v>6.2718971051396698E-3</v>
      </c>
      <c r="CD308" s="52">
        <v>2.3621776625788599E-2</v>
      </c>
      <c r="CE308" s="52">
        <v>797.32247506233898</v>
      </c>
      <c r="CF308" s="52">
        <v>6.4862426402694197E-3</v>
      </c>
    </row>
    <row r="309" spans="1:84">
      <c r="A309" s="83"/>
      <c r="B309" s="83"/>
      <c r="G309" s="83"/>
      <c r="AW309" s="80">
        <v>4.8273141305359701E-3</v>
      </c>
      <c r="AX309" s="52">
        <v>127.99054862842701</v>
      </c>
      <c r="AY309" s="81">
        <v>3.6408226631296299E-3</v>
      </c>
      <c r="AZ309" s="80">
        <v>8.9103794349600605E-3</v>
      </c>
      <c r="BA309" s="52">
        <v>167.98759507481</v>
      </c>
      <c r="BB309" s="82">
        <v>3.5236905376646302E-4</v>
      </c>
      <c r="BC309" s="80">
        <v>2.4238284260372299E-2</v>
      </c>
      <c r="BD309" s="52">
        <v>285.69318890274099</v>
      </c>
      <c r="BE309" s="82">
        <v>-8.8668901847604297E-3</v>
      </c>
      <c r="BF309" s="80">
        <v>1.33181256933939E-2</v>
      </c>
      <c r="BG309" s="52">
        <v>210.270187032423</v>
      </c>
      <c r="BH309" s="82">
        <v>5.0898464482347899E-4</v>
      </c>
      <c r="BI309" s="52">
        <v>1.7360403941677999E-2</v>
      </c>
      <c r="BJ309" s="52">
        <v>262.83773379052002</v>
      </c>
      <c r="BK309" s="52">
        <v>-5.7077616250027501E-4</v>
      </c>
      <c r="BL309" s="52">
        <v>2.4485466261301901E-2</v>
      </c>
      <c r="BM309" s="52">
        <v>365.68728179550499</v>
      </c>
      <c r="BN309" s="52">
        <v>-2.2408292473535801E-3</v>
      </c>
      <c r="BO309" s="52">
        <v>1.5598831742057499E-2</v>
      </c>
      <c r="BP309" s="52">
        <v>365.68728179550499</v>
      </c>
      <c r="BQ309" s="52">
        <v>5.44008243830588E-3</v>
      </c>
      <c r="BR309" s="52">
        <v>1.8928505640742499E-2</v>
      </c>
      <c r="BS309" s="52">
        <v>445.68137468826802</v>
      </c>
      <c r="BT309" s="52">
        <v>4.9084883052683999E-3</v>
      </c>
      <c r="BU309" s="52">
        <v>2.3984116738682899E-2</v>
      </c>
      <c r="BV309" s="52">
        <v>571.38637780548299</v>
      </c>
      <c r="BW309" s="52">
        <v>4.8208573059922996E-3</v>
      </c>
      <c r="BX309" s="52">
        <v>1.4850768597729699E-2</v>
      </c>
      <c r="BY309" s="52">
        <v>514.24774002494496</v>
      </c>
      <c r="BZ309" s="52">
        <v>6.2327934896061997E-3</v>
      </c>
      <c r="CA309" s="52">
        <v>1.8067150188324999E-2</v>
      </c>
      <c r="CB309" s="52">
        <v>617.09728802993402</v>
      </c>
      <c r="CC309" s="52">
        <v>6.2580001276161803E-3</v>
      </c>
      <c r="CD309" s="52">
        <v>2.3737393212363199E-2</v>
      </c>
      <c r="CE309" s="52">
        <v>799.94092892767503</v>
      </c>
      <c r="CF309" s="52">
        <v>6.4665697598661502E-3</v>
      </c>
    </row>
    <row r="310" spans="1:84">
      <c r="A310" s="83"/>
      <c r="B310" s="83"/>
      <c r="G310" s="83"/>
      <c r="AW310" s="80">
        <v>4.8382327760874699E-3</v>
      </c>
      <c r="AX310" s="52">
        <v>128.40950124688101</v>
      </c>
      <c r="AY310" s="81">
        <v>3.6497094119908101E-3</v>
      </c>
      <c r="AZ310" s="80">
        <v>9.0380373883367799E-3</v>
      </c>
      <c r="BA310" s="52">
        <v>168.537470386531</v>
      </c>
      <c r="BB310" s="82">
        <v>2.5346548805393502E-4</v>
      </c>
      <c r="BC310" s="80">
        <v>2.4443804324764801E-2</v>
      </c>
      <c r="BD310" s="52">
        <v>286.62835099750401</v>
      </c>
      <c r="BE310" s="82">
        <v>-8.9903524857171697E-3</v>
      </c>
      <c r="BF310" s="80">
        <v>1.34072529256165E-2</v>
      </c>
      <c r="BG310" s="52">
        <v>210.958466334169</v>
      </c>
      <c r="BH310" s="82">
        <v>4.7442840998179601E-4</v>
      </c>
      <c r="BI310" s="52">
        <v>1.74690112883229E-2</v>
      </c>
      <c r="BJ310" s="52">
        <v>263.69808291770198</v>
      </c>
      <c r="BK310" s="52">
        <v>-6.1679739005531702E-4</v>
      </c>
      <c r="BL310" s="52">
        <v>2.4625263526713698E-2</v>
      </c>
      <c r="BM310" s="52">
        <v>366.88428927680098</v>
      </c>
      <c r="BN310" s="52">
        <v>-2.29741180041706E-3</v>
      </c>
      <c r="BO310" s="52">
        <v>1.5678659100707801E-2</v>
      </c>
      <c r="BP310" s="52">
        <v>366.88428927680098</v>
      </c>
      <c r="BQ310" s="52">
        <v>5.4235286769059804E-3</v>
      </c>
      <c r="BR310" s="52">
        <v>1.9023270802594899E-2</v>
      </c>
      <c r="BS310" s="52">
        <v>447.14022755609898</v>
      </c>
      <c r="BT310" s="52">
        <v>4.8826475067815503E-3</v>
      </c>
      <c r="BU310" s="52">
        <v>2.40993298559499E-2</v>
      </c>
      <c r="BV310" s="52">
        <v>573.25670199500905</v>
      </c>
      <c r="BW310" s="52">
        <v>4.7906149113978403E-3</v>
      </c>
      <c r="BX310" s="52">
        <v>1.49263380904301E-2</v>
      </c>
      <c r="BY310" s="52">
        <v>515.93103179551804</v>
      </c>
      <c r="BZ310" s="52">
        <v>6.2247457701533398E-3</v>
      </c>
      <c r="CA310" s="52">
        <v>1.8157405070069799E-2</v>
      </c>
      <c r="CB310" s="52">
        <v>619.11723815462199</v>
      </c>
      <c r="CC310" s="52">
        <v>6.2438449933092197E-3</v>
      </c>
      <c r="CD310" s="52">
        <v>2.3853463794442299E-2</v>
      </c>
      <c r="CE310" s="52">
        <v>802.55938279301199</v>
      </c>
      <c r="CF310" s="52">
        <v>6.4466489192570604E-3</v>
      </c>
    </row>
    <row r="311" spans="1:84">
      <c r="A311" s="83"/>
      <c r="B311" s="83"/>
      <c r="G311" s="83"/>
      <c r="AW311" s="80">
        <v>4.8491335525181097E-3</v>
      </c>
      <c r="AX311" s="52">
        <v>128.82845386533401</v>
      </c>
      <c r="AY311" s="81">
        <v>3.6585827967414602E-3</v>
      </c>
      <c r="AZ311" s="80">
        <v>9.1665124095173401E-3</v>
      </c>
      <c r="BA311" s="52">
        <v>169.087345698251</v>
      </c>
      <c r="BB311" s="82">
        <v>1.5394217824146801E-4</v>
      </c>
      <c r="BC311" s="80">
        <v>2.4650747419470001E-2</v>
      </c>
      <c r="BD311" s="52">
        <v>287.56351309226699</v>
      </c>
      <c r="BE311" s="82">
        <v>-9.1142144625226407E-3</v>
      </c>
      <c r="BF311" s="80">
        <v>1.3496799138190799E-2</v>
      </c>
      <c r="BG311" s="52">
        <v>211.64674563591399</v>
      </c>
      <c r="BH311" s="82">
        <v>4.3947188612377601E-4</v>
      </c>
      <c r="BI311" s="52">
        <v>1.7578158224031502E-2</v>
      </c>
      <c r="BJ311" s="52">
        <v>264.558432044884</v>
      </c>
      <c r="BK311" s="52">
        <v>-6.6322735318732201E-4</v>
      </c>
      <c r="BL311" s="52">
        <v>2.4765733611228101E-2</v>
      </c>
      <c r="BM311" s="52">
        <v>368.08129675809801</v>
      </c>
      <c r="BN311" s="52">
        <v>-2.35432714849654E-3</v>
      </c>
      <c r="BO311" s="52">
        <v>1.5758806329405399E-2</v>
      </c>
      <c r="BP311" s="52">
        <v>368.08129675809801</v>
      </c>
      <c r="BQ311" s="52">
        <v>5.4066811868003399E-3</v>
      </c>
      <c r="BR311" s="52">
        <v>1.9118429924802598E-2</v>
      </c>
      <c r="BS311" s="52">
        <v>448.59908042392902</v>
      </c>
      <c r="BT311" s="52">
        <v>4.8564945706999797E-3</v>
      </c>
      <c r="BU311" s="52">
        <v>2.4214996231995401E-2</v>
      </c>
      <c r="BV311" s="52">
        <v>575.127026184535</v>
      </c>
      <c r="BW311" s="52">
        <v>4.76010359915031E-3</v>
      </c>
      <c r="BX311" s="52">
        <v>1.5002185835808601E-2</v>
      </c>
      <c r="BY311" s="52">
        <v>517.61432356609203</v>
      </c>
      <c r="BZ311" s="52">
        <v>6.2164544251699198E-3</v>
      </c>
      <c r="CA311" s="52">
        <v>1.8248004963657801E-2</v>
      </c>
      <c r="CB311" s="52">
        <v>621.13718827930995</v>
      </c>
      <c r="CC311" s="52">
        <v>6.2294309620897301E-3</v>
      </c>
      <c r="CD311" s="52">
        <v>2.3969993077562899E-2</v>
      </c>
      <c r="CE311" s="52">
        <v>805.17783665834804</v>
      </c>
      <c r="CF311" s="52">
        <v>6.42647972871172E-3</v>
      </c>
    </row>
    <row r="312" spans="1:84">
      <c r="A312" s="83"/>
      <c r="B312" s="83"/>
      <c r="G312" s="83"/>
      <c r="AW312" s="80">
        <v>4.8600165277243503E-3</v>
      </c>
      <c r="AX312" s="52">
        <v>129.24740648378801</v>
      </c>
      <c r="AY312" s="81">
        <v>3.6674428575137301E-3</v>
      </c>
      <c r="AZ312" s="80">
        <v>9.2958171689871902E-3</v>
      </c>
      <c r="BA312" s="52">
        <v>169.637221009972</v>
      </c>
      <c r="BB312" s="82">
        <v>5.3795197752091601E-5</v>
      </c>
      <c r="BC312" s="80">
        <v>2.4859134741218501E-2</v>
      </c>
      <c r="BD312" s="52">
        <v>288.49867518703098</v>
      </c>
      <c r="BE312" s="82">
        <v>-9.2384774047441099E-3</v>
      </c>
      <c r="BF312" s="80">
        <v>1.35867696183955E-2</v>
      </c>
      <c r="BG312" s="52">
        <v>212.33502493765999</v>
      </c>
      <c r="BH312" s="82">
        <v>4.0411291660756202E-4</v>
      </c>
      <c r="BI312" s="52">
        <v>1.7687851768951799E-2</v>
      </c>
      <c r="BJ312" s="52">
        <v>265.41878117206602</v>
      </c>
      <c r="BK312" s="52">
        <v>-7.1006798309780302E-4</v>
      </c>
      <c r="BL312" s="52">
        <v>2.4906884547444198E-2</v>
      </c>
      <c r="BM312" s="52">
        <v>369.27830423939503</v>
      </c>
      <c r="BN312" s="52">
        <v>-2.4115760481911901E-3</v>
      </c>
      <c r="BO312" s="52">
        <v>1.5839276821883599E-2</v>
      </c>
      <c r="BP312" s="52">
        <v>369.27830423939503</v>
      </c>
      <c r="BQ312" s="52">
        <v>5.3895387386020703E-3</v>
      </c>
      <c r="BR312" s="52">
        <v>1.9213987431469699E-2</v>
      </c>
      <c r="BS312" s="52">
        <v>450.05793329175901</v>
      </c>
      <c r="BT312" s="52">
        <v>4.8300283839945802E-3</v>
      </c>
      <c r="BU312" s="52">
        <v>2.43311206080613E-2</v>
      </c>
      <c r="BV312" s="52">
        <v>576.99735037406106</v>
      </c>
      <c r="BW312" s="52">
        <v>4.7293229372677801E-3</v>
      </c>
      <c r="BX312" s="52">
        <v>1.50783144879264E-2</v>
      </c>
      <c r="BY312" s="52">
        <v>519.29761533666601</v>
      </c>
      <c r="BZ312" s="52">
        <v>6.2079185933142196E-3</v>
      </c>
      <c r="CA312" s="52">
        <v>1.8338953420323E-2</v>
      </c>
      <c r="CB312" s="52">
        <v>623.15713840399906</v>
      </c>
      <c r="CC312" s="52">
        <v>6.2147572788738203E-3</v>
      </c>
      <c r="CD312" s="52">
        <v>2.40869858324456E-2</v>
      </c>
      <c r="CE312" s="52">
        <v>807.796290523685</v>
      </c>
      <c r="CF312" s="52">
        <v>6.4060617858675301E-3</v>
      </c>
    </row>
    <row r="313" spans="1:84">
      <c r="A313" s="83"/>
      <c r="B313" s="83"/>
      <c r="G313" s="83"/>
      <c r="AW313" s="80">
        <v>4.8708817691436304E-3</v>
      </c>
      <c r="AX313" s="52">
        <v>129.66635910224201</v>
      </c>
      <c r="AY313" s="81">
        <v>3.6762896342594901E-3</v>
      </c>
      <c r="AZ313" s="80">
        <v>9.4259646031959292E-3</v>
      </c>
      <c r="BA313" s="52">
        <v>170.18709632169299</v>
      </c>
      <c r="BB313" s="82">
        <v>-4.6979456548644402E-5</v>
      </c>
      <c r="BC313" s="80">
        <v>2.5068987924733398E-2</v>
      </c>
      <c r="BD313" s="52">
        <v>289.43383728179401</v>
      </c>
      <c r="BE313" s="82">
        <v>-9.3631426366086404E-3</v>
      </c>
      <c r="BF313" s="80">
        <v>1.3677169748409599E-2</v>
      </c>
      <c r="BG313" s="52">
        <v>213.023304239406</v>
      </c>
      <c r="BH313" s="82">
        <v>3.6834930633864197E-4</v>
      </c>
      <c r="BI313" s="52">
        <v>1.7798099067683499E-2</v>
      </c>
      <c r="BJ313" s="52">
        <v>266.27913029924798</v>
      </c>
      <c r="BK313" s="52">
        <v>-7.5732124803472604E-4</v>
      </c>
      <c r="BL313" s="52">
        <v>2.5048724494743099E-2</v>
      </c>
      <c r="BM313" s="52">
        <v>370.47531172069199</v>
      </c>
      <c r="BN313" s="52">
        <v>-2.4691592764033198E-3</v>
      </c>
      <c r="BO313" s="52">
        <v>1.5920074026241599E-2</v>
      </c>
      <c r="BP313" s="52">
        <v>370.47531172069199</v>
      </c>
      <c r="BQ313" s="52">
        <v>5.3721000824890897E-3</v>
      </c>
      <c r="BR313" s="52">
        <v>1.9309947815768402E-2</v>
      </c>
      <c r="BS313" s="52">
        <v>451.51678615959003</v>
      </c>
      <c r="BT313" s="52">
        <v>4.8032478121369498E-3</v>
      </c>
      <c r="BU313" s="52">
        <v>2.4447707790213699E-2</v>
      </c>
      <c r="BV313" s="52">
        <v>578.867674563587</v>
      </c>
      <c r="BW313" s="52">
        <v>4.69827248023145E-3</v>
      </c>
      <c r="BX313" s="52">
        <v>1.51547267410021E-2</v>
      </c>
      <c r="BY313" s="52">
        <v>520.98090710723898</v>
      </c>
      <c r="BZ313" s="52">
        <v>6.1991373994893604E-3</v>
      </c>
      <c r="CA313" s="52">
        <v>1.84302540436714E-2</v>
      </c>
      <c r="CB313" s="52">
        <v>625.17708852868702</v>
      </c>
      <c r="CC313" s="52">
        <v>6.1998231734266699E-3</v>
      </c>
      <c r="CD313" s="52">
        <v>2.4204446896212501E-2</v>
      </c>
      <c r="CE313" s="52">
        <v>810.41474438902105</v>
      </c>
      <c r="CF313" s="52">
        <v>6.3853946756248304E-3</v>
      </c>
    </row>
    <row r="314" spans="1:84">
      <c r="A314" s="83"/>
      <c r="B314" s="83"/>
      <c r="G314" s="83"/>
      <c r="AW314" s="80">
        <v>4.8817293437588699E-3</v>
      </c>
      <c r="AX314" s="52">
        <v>130.08531172069601</v>
      </c>
      <c r="AY314" s="81">
        <v>3.68512316675096E-3</v>
      </c>
      <c r="AZ314" s="80">
        <v>9.5569679221126393E-3</v>
      </c>
      <c r="BA314" s="52">
        <v>170.73697163341299</v>
      </c>
      <c r="BB314" s="82">
        <v>-1.48385865888157E-4</v>
      </c>
      <c r="BC314" s="80">
        <v>2.5280329055103998E-2</v>
      </c>
      <c r="BD314" s="52">
        <v>290.36899937655699</v>
      </c>
      <c r="BE314" s="82">
        <v>-9.4882115174890602E-3</v>
      </c>
      <c r="BF314" s="80">
        <v>1.3768005007513E-2</v>
      </c>
      <c r="BG314" s="52">
        <v>213.71158354115099</v>
      </c>
      <c r="BH314" s="82">
        <v>3.3217882106206001E-4</v>
      </c>
      <c r="BI314" s="52">
        <v>1.79089073922322E-2</v>
      </c>
      <c r="BJ314" s="52">
        <v>267.13947942643</v>
      </c>
      <c r="BK314" s="52">
        <v>-8.0498915390720695E-4</v>
      </c>
      <c r="BL314" s="52">
        <v>2.5191261742052499E-2</v>
      </c>
      <c r="BM314" s="52">
        <v>371.67231920198799</v>
      </c>
      <c r="BN314" s="52">
        <v>-2.5270776305478899E-3</v>
      </c>
      <c r="BO314" s="52">
        <v>1.6001201446009E-2</v>
      </c>
      <c r="BP314" s="52">
        <v>371.67231920198799</v>
      </c>
      <c r="BQ314" s="52">
        <v>5.3543639478661597E-3</v>
      </c>
      <c r="BR314" s="52">
        <v>1.9406315641338899E-2</v>
      </c>
      <c r="BS314" s="52">
        <v>452.97563902742002</v>
      </c>
      <c r="BT314" s="52">
        <v>4.7761516987944799E-3</v>
      </c>
      <c r="BU314" s="52">
        <v>2.4564762650557102E-2</v>
      </c>
      <c r="BV314" s="52">
        <v>580.73799875311397</v>
      </c>
      <c r="BW314" s="52">
        <v>4.66695176887706E-3</v>
      </c>
      <c r="BX314" s="52">
        <v>1.52314253301204E-2</v>
      </c>
      <c r="BY314" s="52">
        <v>522.66419887781296</v>
      </c>
      <c r="BZ314" s="52">
        <v>6.1901099546251004E-3</v>
      </c>
      <c r="CA314" s="52">
        <v>1.85219104906535E-2</v>
      </c>
      <c r="CB314" s="52">
        <v>627.19703865337499</v>
      </c>
      <c r="CC314" s="52">
        <v>6.1846278601631402E-3</v>
      </c>
      <c r="CD314" s="52">
        <v>2.4322381173635398E-2</v>
      </c>
      <c r="CE314" s="52">
        <v>813.03319825435801</v>
      </c>
      <c r="CF314" s="52">
        <v>6.3644779700371603E-3</v>
      </c>
    </row>
    <row r="315" spans="1:84">
      <c r="A315" s="83"/>
      <c r="B315" s="83"/>
      <c r="G315" s="83"/>
      <c r="AW315" s="80">
        <v>4.89255931810298E-3</v>
      </c>
      <c r="AX315" s="52">
        <v>130.50426433915001</v>
      </c>
      <c r="AY315" s="81">
        <v>3.6939434945818602E-3</v>
      </c>
      <c r="AZ315" s="80">
        <v>9.68884061704978E-3</v>
      </c>
      <c r="BA315" s="52">
        <v>171.28684694513399</v>
      </c>
      <c r="BB315" s="82">
        <v>-2.5042819116485702E-4</v>
      </c>
      <c r="BC315" s="80">
        <v>2.5493180680595098E-2</v>
      </c>
      <c r="BD315" s="52">
        <v>291.30416147132001</v>
      </c>
      <c r="BE315" s="82">
        <v>-9.6136854424071095E-3</v>
      </c>
      <c r="BF315" s="80">
        <v>1.3859280974352199E-2</v>
      </c>
      <c r="BG315" s="52">
        <v>214.39986284289699</v>
      </c>
      <c r="BH315" s="82">
        <v>2.9559918663697802E-4</v>
      </c>
      <c r="BI315" s="52">
        <v>1.8020284145051101E-2</v>
      </c>
      <c r="BJ315" s="52">
        <v>267.99982855361202</v>
      </c>
      <c r="BK315" s="52">
        <v>-8.5307374491881899E-4</v>
      </c>
      <c r="BL315" s="52">
        <v>2.5334504710684401E-2</v>
      </c>
      <c r="BM315" s="52">
        <v>372.86932668328501</v>
      </c>
      <c r="BN315" s="52">
        <v>-2.5853319287680401E-3</v>
      </c>
      <c r="BO315" s="52">
        <v>1.6082662641239701E-2</v>
      </c>
      <c r="BP315" s="52">
        <v>372.86932668328501</v>
      </c>
      <c r="BQ315" s="52">
        <v>5.3363290430202001E-3</v>
      </c>
      <c r="BR315" s="52">
        <v>1.95030955437272E-2</v>
      </c>
      <c r="BS315" s="52">
        <v>454.43449189525103</v>
      </c>
      <c r="BT315" s="52">
        <v>4.7487388655185403E-3</v>
      </c>
      <c r="BU315" s="52">
        <v>2.46822901284761E-2</v>
      </c>
      <c r="BV315" s="52">
        <v>582.60832294264003</v>
      </c>
      <c r="BW315" s="52">
        <v>4.6353603302842798E-3</v>
      </c>
      <c r="BX315" s="52">
        <v>1.5308413031959201E-2</v>
      </c>
      <c r="BY315" s="52">
        <v>524.34749064838604</v>
      </c>
      <c r="BZ315" s="52">
        <v>6.1808353554542199E-3</v>
      </c>
      <c r="CA315" s="52">
        <v>1.8613926472559699E-2</v>
      </c>
      <c r="CB315" s="52">
        <v>629.21698877806398</v>
      </c>
      <c r="CC315" s="52">
        <v>6.1691705379446401E-3</v>
      </c>
      <c r="CD315" s="52">
        <v>2.44407936384127E-2</v>
      </c>
      <c r="CE315" s="52">
        <v>815.65165211969395</v>
      </c>
      <c r="CF315" s="52">
        <v>6.3433112282012798E-3</v>
      </c>
    </row>
    <row r="316" spans="1:84">
      <c r="A316" s="83"/>
      <c r="B316" s="83"/>
      <c r="G316" s="83"/>
      <c r="AW316" s="80">
        <v>4.9033717582636499E-3</v>
      </c>
      <c r="AX316" s="52">
        <v>130.92321695760401</v>
      </c>
      <c r="AY316" s="81">
        <v>3.7027506571692E-3</v>
      </c>
      <c r="AZ316" s="80">
        <v>9.8215964687655994E-3</v>
      </c>
      <c r="BA316" s="52">
        <v>171.83672225685501</v>
      </c>
      <c r="BB316" s="82">
        <v>-3.5311067457546299E-4</v>
      </c>
      <c r="BC316" s="80">
        <v>2.5707565825909901E-2</v>
      </c>
      <c r="BD316" s="52">
        <v>292.23932356608299</v>
      </c>
      <c r="BE316" s="82">
        <v>-9.7395658425506997E-3</v>
      </c>
      <c r="BF316" s="80">
        <v>1.3951003329274099E-2</v>
      </c>
      <c r="BG316" s="52">
        <v>215.088142144643</v>
      </c>
      <c r="BH316" s="82">
        <v>2.5860808829164002E-4</v>
      </c>
      <c r="BI316" s="52">
        <v>1.8132236862174699E-2</v>
      </c>
      <c r="BJ316" s="52">
        <v>268.86017768079398</v>
      </c>
      <c r="BK316" s="52">
        <v>-9.01577104217113E-4</v>
      </c>
      <c r="BL316" s="52">
        <v>2.5478461957250901E-2</v>
      </c>
      <c r="BM316" s="52">
        <v>374.06633416458197</v>
      </c>
      <c r="BN316" s="52">
        <v>-2.6439230101575101E-3</v>
      </c>
      <c r="BO316" s="52">
        <v>1.61644612296339E-2</v>
      </c>
      <c r="BP316" s="52">
        <v>374.06633416458197</v>
      </c>
      <c r="BQ316" s="52">
        <v>5.31799405476763E-3</v>
      </c>
      <c r="BR316" s="52">
        <v>1.96002922318597E-2</v>
      </c>
      <c r="BS316" s="52">
        <v>455.89334476308102</v>
      </c>
      <c r="BT316" s="52">
        <v>4.72100811142481E-3</v>
      </c>
      <c r="BU316" s="52">
        <v>2.4800295231906699E-2</v>
      </c>
      <c r="BV316" s="52">
        <v>584.47864713216597</v>
      </c>
      <c r="BW316" s="52">
        <v>4.6034976776614502E-3</v>
      </c>
      <c r="BX316" s="52">
        <v>1.5385692665534301E-2</v>
      </c>
      <c r="BY316" s="52">
        <v>526.03078241896003</v>
      </c>
      <c r="BZ316" s="52">
        <v>6.1713126842873499E-3</v>
      </c>
      <c r="CA316" s="52">
        <v>1.8706305756041101E-2</v>
      </c>
      <c r="CB316" s="52">
        <v>631.23693890275194</v>
      </c>
      <c r="CC316" s="52">
        <v>6.1534503898708097E-3</v>
      </c>
      <c r="CD316" s="52">
        <v>2.45596893344774E-2</v>
      </c>
      <c r="CE316" s="52">
        <v>818.27010598503102</v>
      </c>
      <c r="CF316" s="52">
        <v>6.3218939961416998E-3</v>
      </c>
    </row>
    <row r="317" spans="1:84">
      <c r="A317" s="83"/>
      <c r="B317" s="83"/>
      <c r="G317" s="83"/>
      <c r="AW317" s="80">
        <v>4.91416672988734E-3</v>
      </c>
      <c r="AX317" s="52">
        <v>131.34216957605801</v>
      </c>
      <c r="AY317" s="81">
        <v>3.7115446937532699E-3</v>
      </c>
      <c r="AZ317" s="80">
        <v>9.9552495558581904E-3</v>
      </c>
      <c r="BA317" s="52">
        <v>172.38659756857501</v>
      </c>
      <c r="BB317" s="82">
        <v>-4.5643764128958802E-4</v>
      </c>
      <c r="BC317" s="80">
        <v>2.59235080059281E-2</v>
      </c>
      <c r="BD317" s="52">
        <v>293.17448566084602</v>
      </c>
      <c r="BE317" s="82">
        <v>-9.8658541858083499E-3</v>
      </c>
      <c r="BF317" s="80">
        <v>1.4043177856729899E-2</v>
      </c>
      <c r="BG317" s="52">
        <v>215.77642144638801</v>
      </c>
      <c r="BH317" s="82">
        <v>2.2120316986071E-4</v>
      </c>
      <c r="BI317" s="52">
        <v>1.8244773216447401E-2</v>
      </c>
      <c r="BJ317" s="52">
        <v>269.720526807976</v>
      </c>
      <c r="BK317" s="52">
        <v>-9.5050135455950402E-4</v>
      </c>
      <c r="BL317" s="52">
        <v>2.5623142176659799E-2</v>
      </c>
      <c r="BM317" s="52">
        <v>375.263341645879</v>
      </c>
      <c r="BN317" s="52">
        <v>-2.70285173498789E-3</v>
      </c>
      <c r="BO317" s="52">
        <v>1.6246600887689502E-2</v>
      </c>
      <c r="BP317" s="52">
        <v>375.263341645879</v>
      </c>
      <c r="BQ317" s="52">
        <v>5.2993576480942399E-3</v>
      </c>
      <c r="BR317" s="52">
        <v>1.9697910489558702E-2</v>
      </c>
      <c r="BS317" s="52">
        <v>457.35219763091101</v>
      </c>
      <c r="BT317" s="52">
        <v>4.6929582128683598E-3</v>
      </c>
      <c r="BU317" s="52">
        <v>2.4918783038637898E-2</v>
      </c>
      <c r="BV317" s="52">
        <v>586.34897132169203</v>
      </c>
      <c r="BW317" s="52">
        <v>4.5713633102288003E-3</v>
      </c>
      <c r="BX317" s="52">
        <v>1.5463267092961801E-2</v>
      </c>
      <c r="BY317" s="52">
        <v>527.71407418953299</v>
      </c>
      <c r="BZ317" s="52">
        <v>6.1615410087811203E-3</v>
      </c>
      <c r="CA317" s="52">
        <v>1.8799052164156099E-2</v>
      </c>
      <c r="CB317" s="52">
        <v>633.25688902744002</v>
      </c>
      <c r="CC317" s="52">
        <v>6.1374665830680403E-3</v>
      </c>
      <c r="CD317" s="52">
        <v>2.4679073377337098E-2</v>
      </c>
      <c r="CE317" s="52">
        <v>820.88855985036696</v>
      </c>
      <c r="CF317" s="52">
        <v>6.3002258066932604E-3</v>
      </c>
    </row>
    <row r="318" spans="1:84">
      <c r="A318" s="83"/>
      <c r="B318" s="83"/>
      <c r="G318" s="83"/>
      <c r="AW318" s="80">
        <v>4.9249442981839E-3</v>
      </c>
      <c r="AX318" s="52">
        <v>131.76112219451099</v>
      </c>
      <c r="AY318" s="81">
        <v>3.72032564339915E-3</v>
      </c>
      <c r="AZ318" s="80">
        <v>1.00898142634632E-2</v>
      </c>
      <c r="BA318" s="52">
        <v>172.93647288029601</v>
      </c>
      <c r="BB318" s="82">
        <v>-5.6041350117543205E-4</v>
      </c>
      <c r="BC318" s="80">
        <v>2.6141031239937398E-2</v>
      </c>
      <c r="BD318" s="52">
        <v>294.10964775560899</v>
      </c>
      <c r="BE318" s="82">
        <v>-9.9925519773195401E-3</v>
      </c>
      <c r="BF318" s="80">
        <v>1.41358104477521E-2</v>
      </c>
      <c r="BG318" s="52">
        <v>216.46470074813399</v>
      </c>
      <c r="BH318" s="82">
        <v>1.8338203300164899E-4</v>
      </c>
      <c r="BI318" s="52">
        <v>1.8357901020850199E-2</v>
      </c>
      <c r="BJ318" s="52">
        <v>270.58087593515802</v>
      </c>
      <c r="BK318" s="52">
        <v>-9.9984865899826808E-4</v>
      </c>
      <c r="BL318" s="52">
        <v>2.57685542051912E-2</v>
      </c>
      <c r="BM318" s="52">
        <v>376.46034912717499</v>
      </c>
      <c r="BN318" s="52">
        <v>-2.7621189849444498E-3</v>
      </c>
      <c r="BO318" s="52">
        <v>1.63290853518844E-2</v>
      </c>
      <c r="BP318" s="52">
        <v>376.46034912717499</v>
      </c>
      <c r="BQ318" s="52">
        <v>5.2804184657871001E-3</v>
      </c>
      <c r="BR318" s="52">
        <v>1.97959551770963E-2</v>
      </c>
      <c r="BS318" s="52">
        <v>458.81105049874202</v>
      </c>
      <c r="BT318" s="52">
        <v>4.6645879231080696E-3</v>
      </c>
      <c r="BU318" s="52">
        <v>2.5037758697644699E-2</v>
      </c>
      <c r="BV318" s="52">
        <v>588.21929551121798</v>
      </c>
      <c r="BW318" s="52">
        <v>4.5389567130965499E-3</v>
      </c>
      <c r="BX318" s="52">
        <v>1.5541139220240301E-2</v>
      </c>
      <c r="BY318" s="52">
        <v>529.39736596010698</v>
      </c>
      <c r="BZ318" s="52">
        <v>6.1515193817026602E-3</v>
      </c>
      <c r="CA318" s="52">
        <v>1.8892169577442101E-2</v>
      </c>
      <c r="CB318" s="52">
        <v>635.27683915212799</v>
      </c>
      <c r="CC318" s="52">
        <v>6.1212182684719004E-3</v>
      </c>
      <c r="CD318" s="52">
        <v>2.4798950955445601E-2</v>
      </c>
      <c r="CE318" s="52">
        <v>823.50701371570403</v>
      </c>
      <c r="CF318" s="52">
        <v>6.2783061793810699E-3</v>
      </c>
    </row>
    <row r="319" spans="1:84">
      <c r="A319" s="83"/>
      <c r="B319" s="83"/>
      <c r="G319" s="83"/>
      <c r="AW319" s="80">
        <v>4.9357045279309402E-3</v>
      </c>
      <c r="AX319" s="52">
        <v>132.18007481296499</v>
      </c>
      <c r="AY319" s="81">
        <v>3.7290935449981301E-3</v>
      </c>
      <c r="AZ319" s="80">
        <v>1.0225305292268699E-2</v>
      </c>
      <c r="BA319" s="52">
        <v>173.486348192017</v>
      </c>
      <c r="BB319" s="82">
        <v>-6.65042750576346E-4</v>
      </c>
      <c r="BC319" s="80">
        <v>2.6360160066380499E-2</v>
      </c>
      <c r="BD319" s="52">
        <v>295.04480985037202</v>
      </c>
      <c r="BE319" s="82">
        <v>-1.01196607600419E-2</v>
      </c>
      <c r="BF319" s="80">
        <v>1.42289071025072E-2</v>
      </c>
      <c r="BG319" s="52">
        <v>217.15298004988</v>
      </c>
      <c r="BH319" s="82">
        <v>1.45142236391968E-4</v>
      </c>
      <c r="BI319" s="52">
        <v>1.8471628231929299E-2</v>
      </c>
      <c r="BJ319" s="52">
        <v>271.44122506233998</v>
      </c>
      <c r="BK319" s="52">
        <v>-1.0496212215819901E-3</v>
      </c>
      <c r="BL319" s="52">
        <v>2.59147070236606E-2</v>
      </c>
      <c r="BM319" s="52">
        <v>377.65735660847201</v>
      </c>
      <c r="BN319" s="52">
        <v>-2.82172566336597E-3</v>
      </c>
      <c r="BO319" s="52">
        <v>1.64119184198908E-2</v>
      </c>
      <c r="BP319" s="52">
        <v>377.65735660847201</v>
      </c>
      <c r="BQ319" s="52">
        <v>5.2611751280597797E-3</v>
      </c>
      <c r="BR319" s="52">
        <v>1.9894431232791301E-2</v>
      </c>
      <c r="BS319" s="52">
        <v>460.26990336657201</v>
      </c>
      <c r="BT319" s="52">
        <v>4.6358959719649201E-3</v>
      </c>
      <c r="BU319" s="52">
        <v>2.5157227430452601E-2</v>
      </c>
      <c r="BV319" s="52">
        <v>590.08961970074404</v>
      </c>
      <c r="BW319" s="52">
        <v>4.50627735714146E-3</v>
      </c>
      <c r="BX319" s="52">
        <v>1.56193119980521E-2</v>
      </c>
      <c r="BY319" s="52">
        <v>531.08065773068097</v>
      </c>
      <c r="BZ319" s="52">
        <v>6.1412468406907899E-3</v>
      </c>
      <c r="CA319" s="52">
        <v>1.8985661935015399E-2</v>
      </c>
      <c r="CB319" s="52">
        <v>637.29678927681698</v>
      </c>
      <c r="CC319" s="52">
        <v>6.1047045806057604E-3</v>
      </c>
      <c r="CD319" s="52">
        <v>2.4919327331608301E-2</v>
      </c>
      <c r="CE319" s="52">
        <v>826.12546758103997</v>
      </c>
      <c r="CF319" s="52">
        <v>6.2561346202953602E-3</v>
      </c>
    </row>
    <row r="320" spans="1:84">
      <c r="A320" s="83"/>
      <c r="B320" s="83"/>
      <c r="G320" s="83"/>
      <c r="AW320" s="80">
        <v>4.9464474834779101E-3</v>
      </c>
      <c r="AX320" s="52">
        <v>132.59902743141899</v>
      </c>
      <c r="AY320" s="81">
        <v>3.73784843726808E-3</v>
      </c>
      <c r="AZ320" s="80">
        <v>1.0361737667860801E-2</v>
      </c>
      <c r="BA320" s="52">
        <v>174.036223503738</v>
      </c>
      <c r="BB320" s="82">
        <v>-7.7032997414406103E-4</v>
      </c>
      <c r="BC320" s="80">
        <v>2.6580919558142201E-2</v>
      </c>
      <c r="BD320" s="52">
        <v>295.97997194513499</v>
      </c>
      <c r="BE320" s="82">
        <v>-1.0247182115336701E-2</v>
      </c>
      <c r="BF320" s="80">
        <v>1.43224739329261E-2</v>
      </c>
      <c r="BG320" s="52">
        <v>217.84125935162501</v>
      </c>
      <c r="BH320" s="82">
        <v>1.06481294905274E-4</v>
      </c>
      <c r="BI320" s="52">
        <v>1.8585962953330901E-2</v>
      </c>
      <c r="BJ320" s="52">
        <v>272.301574189522</v>
      </c>
      <c r="BK320" s="52">
        <v>-1.09982128807697E-3</v>
      </c>
      <c r="BL320" s="52">
        <v>2.6061609760668899E-2</v>
      </c>
      <c r="BM320" s="52">
        <v>378.85436408976898</v>
      </c>
      <c r="BN320" s="52">
        <v>-2.8816726954933401E-3</v>
      </c>
      <c r="BO320" s="52">
        <v>1.6495103951821199E-2</v>
      </c>
      <c r="BP320" s="52">
        <v>378.85436408976898</v>
      </c>
      <c r="BQ320" s="52">
        <v>5.2416262321672898E-3</v>
      </c>
      <c r="BR320" s="52">
        <v>1.9993343674648702E-2</v>
      </c>
      <c r="BS320" s="52">
        <v>461.72875623440302</v>
      </c>
      <c r="BT320" s="52">
        <v>4.6068810654722797E-3</v>
      </c>
      <c r="BU320" s="52">
        <v>2.52771945325347E-2</v>
      </c>
      <c r="BV320" s="52">
        <v>591.95994389027101</v>
      </c>
      <c r="BW320" s="52">
        <v>4.4733246988787898E-3</v>
      </c>
      <c r="BX320" s="52">
        <v>1.5697788422584499E-2</v>
      </c>
      <c r="BY320" s="52">
        <v>532.76394950125405</v>
      </c>
      <c r="BZ320" s="52">
        <v>6.13072240801062E-3</v>
      </c>
      <c r="CA320" s="52">
        <v>1.9079533235698599E-2</v>
      </c>
      <c r="CB320" s="52">
        <v>639.31673940150495</v>
      </c>
      <c r="CC320" s="52">
        <v>6.0879246373544103E-3</v>
      </c>
      <c r="CD320" s="52">
        <v>2.5040207844422398E-2</v>
      </c>
      <c r="CE320" s="52">
        <v>828.74392144637704</v>
      </c>
      <c r="CF320" s="52">
        <v>6.2337106219651096E-3</v>
      </c>
    </row>
    <row r="321" spans="1:84">
      <c r="A321" s="83"/>
      <c r="B321" s="83"/>
      <c r="G321" s="83"/>
      <c r="AW321" s="80">
        <v>4.9571732287505398E-3</v>
      </c>
      <c r="AX321" s="52">
        <v>133.01798004987299</v>
      </c>
      <c r="AY321" s="81">
        <v>3.7465903587551499E-3</v>
      </c>
      <c r="AZ321" s="80">
        <v>1.04991267504152E-2</v>
      </c>
      <c r="BA321" s="52">
        <v>174.586098815458</v>
      </c>
      <c r="BB321" s="82">
        <v>-8.7627984672431099E-4</v>
      </c>
      <c r="BC321" s="80">
        <v>2.6803335338396302E-2</v>
      </c>
      <c r="BD321" s="52">
        <v>296.91513403989802</v>
      </c>
      <c r="BE321" s="82">
        <v>-1.03751176635725E-2</v>
      </c>
      <c r="BF321" s="80">
        <v>1.44165171654157E-2</v>
      </c>
      <c r="BG321" s="52">
        <v>218.52953865337099</v>
      </c>
      <c r="BH321" s="82">
        <v>6.7396678764185405E-5</v>
      </c>
      <c r="BI321" s="52">
        <v>1.8700913439444598E-2</v>
      </c>
      <c r="BJ321" s="52">
        <v>273.16192331670402</v>
      </c>
      <c r="BK321" s="52">
        <v>-1.1504511467081899E-3</v>
      </c>
      <c r="BL321" s="52">
        <v>2.6209271695943202E-2</v>
      </c>
      <c r="BM321" s="52">
        <v>380.051371571066</v>
      </c>
      <c r="BN321" s="52">
        <v>-2.94196102872404E-3</v>
      </c>
      <c r="BO321" s="52">
        <v>1.6578645871507799E-2</v>
      </c>
      <c r="BP321" s="52">
        <v>380.051371571066</v>
      </c>
      <c r="BQ321" s="52">
        <v>5.2217703520134598E-3</v>
      </c>
      <c r="BR321" s="52">
        <v>2.00926976020438E-2</v>
      </c>
      <c r="BS321" s="52">
        <v>463.18760910223301</v>
      </c>
      <c r="BT321" s="52">
        <v>4.5775418855176801E-3</v>
      </c>
      <c r="BU321" s="52">
        <v>2.5397665374743399E-2</v>
      </c>
      <c r="BV321" s="52">
        <v>593.83026807979695</v>
      </c>
      <c r="BW321" s="52">
        <v>4.4400981803310504E-3</v>
      </c>
      <c r="BX321" s="52">
        <v>1.57765715363711E-2</v>
      </c>
      <c r="BY321" s="52">
        <v>534.44724127182803</v>
      </c>
      <c r="BZ321" s="52">
        <v>6.1199450903052701E-3</v>
      </c>
      <c r="CA321" s="52">
        <v>1.9173787539176E-2</v>
      </c>
      <c r="CB321" s="52">
        <v>641.33668952619303</v>
      </c>
      <c r="CC321" s="52">
        <v>6.0708775397334998E-3</v>
      </c>
      <c r="CD321" s="52">
        <v>2.51615979097509E-2</v>
      </c>
      <c r="CE321" s="52">
        <v>831.36237531171298</v>
      </c>
      <c r="CF321" s="52">
        <v>6.21103366322622E-3</v>
      </c>
    </row>
    <row r="322" spans="1:84">
      <c r="A322" s="83"/>
      <c r="B322" s="83"/>
      <c r="G322" s="83"/>
      <c r="AW322" s="80">
        <v>4.9678818272547998E-3</v>
      </c>
      <c r="AX322" s="52">
        <v>133.43693266832699</v>
      </c>
      <c r="AY322" s="81">
        <v>3.75531934783431E-3</v>
      </c>
      <c r="AZ322" s="80">
        <v>1.06374882447497E-2</v>
      </c>
      <c r="BA322" s="52">
        <v>175.135974127179</v>
      </c>
      <c r="BB322" s="82">
        <v>-9.8289713530283203E-4</v>
      </c>
      <c r="BC322" s="80">
        <v>2.7027433597042499E-2</v>
      </c>
      <c r="BD322" s="52">
        <v>297.85029613466099</v>
      </c>
      <c r="BE322" s="82">
        <v>-1.0503469064744799E-2</v>
      </c>
      <c r="BF322" s="80">
        <v>1.45110431436546E-2</v>
      </c>
      <c r="BG322" s="52">
        <v>219.217817955117</v>
      </c>
      <c r="BH322" s="82">
        <v>2.7885812673747E-5</v>
      </c>
      <c r="BI322" s="52">
        <v>1.8816488099161401E-2</v>
      </c>
      <c r="BJ322" s="52">
        <v>274.02227244388598</v>
      </c>
      <c r="BK322" s="52">
        <v>-1.20151312891856E-3</v>
      </c>
      <c r="BL322" s="52">
        <v>2.6357702263772102E-2</v>
      </c>
      <c r="BM322" s="52">
        <v>381.248379052362</v>
      </c>
      <c r="BN322" s="52">
        <v>-3.0025916328735801E-3</v>
      </c>
      <c r="BO322" s="52">
        <v>1.6662548167818099E-2</v>
      </c>
      <c r="BP322" s="52">
        <v>381.248379052362</v>
      </c>
      <c r="BQ322" s="52">
        <v>5.20160603775063E-3</v>
      </c>
      <c r="BR322" s="52">
        <v>2.0192498197451E-2</v>
      </c>
      <c r="BS322" s="52">
        <v>464.646461970063</v>
      </c>
      <c r="BT322" s="52">
        <v>4.5478770894749002E-3</v>
      </c>
      <c r="BU322" s="52">
        <v>2.55186454047759E-2</v>
      </c>
      <c r="BV322" s="52">
        <v>595.70059226932301</v>
      </c>
      <c r="BW322" s="52">
        <v>4.4065972288933096E-3</v>
      </c>
      <c r="BX322" s="52">
        <v>1.5855664429155099E-2</v>
      </c>
      <c r="BY322" s="52">
        <v>536.130533042401</v>
      </c>
      <c r="BZ322" s="52">
        <v>6.1089138783411703E-3</v>
      </c>
      <c r="CA322" s="52">
        <v>1.9268428967179198E-2</v>
      </c>
      <c r="CB322" s="52">
        <v>643.35663965088202</v>
      </c>
      <c r="CC322" s="52">
        <v>6.0535623716522899E-3</v>
      </c>
      <c r="CD322" s="52">
        <v>2.5283503022235001E-2</v>
      </c>
      <c r="CE322" s="52">
        <v>833.98082917705005</v>
      </c>
      <c r="CF322" s="52">
        <v>6.1881032090888299E-3</v>
      </c>
    </row>
    <row r="323" spans="1:84">
      <c r="A323" s="83"/>
      <c r="B323" s="83"/>
      <c r="G323" s="83"/>
      <c r="AW323" s="80">
        <v>4.9785733420809903E-3</v>
      </c>
      <c r="AX323" s="52">
        <v>133.85588528678099</v>
      </c>
      <c r="AY323" s="81">
        <v>3.76403544271015E-3</v>
      </c>
      <c r="AZ323" s="80">
        <v>1.07768382107537E-2</v>
      </c>
      <c r="BA323" s="52">
        <v>175.68584943889999</v>
      </c>
      <c r="BB323" s="82">
        <v>-1.0901867010101401E-3</v>
      </c>
      <c r="BC323" s="80">
        <v>2.7253241107754601E-2</v>
      </c>
      <c r="BD323" s="52">
        <v>298.78545822942499</v>
      </c>
      <c r="BE323" s="82">
        <v>-1.06322380191195E-2</v>
      </c>
      <c r="BF323" s="80">
        <v>1.4606058331475999E-2</v>
      </c>
      <c r="BG323" s="52">
        <v>219.90609725686201</v>
      </c>
      <c r="BH323" s="82">
        <v>-1.2053925070343E-5</v>
      </c>
      <c r="BI323" s="52">
        <v>1.8932695499748398E-2</v>
      </c>
      <c r="BJ323" s="52">
        <v>274.882621571068</v>
      </c>
      <c r="BK323" s="52">
        <v>-1.2530096101508099E-3</v>
      </c>
      <c r="BL323" s="52">
        <v>2.6506911056536599E-2</v>
      </c>
      <c r="BM323" s="52">
        <v>382.44538653365902</v>
      </c>
      <c r="BN323" s="52">
        <v>-3.0635655004450802E-3</v>
      </c>
      <c r="BO323" s="52">
        <v>1.6746814896003898E-2</v>
      </c>
      <c r="BP323" s="52">
        <v>382.44538653365902</v>
      </c>
      <c r="BQ323" s="52">
        <v>5.1811318153685299E-3</v>
      </c>
      <c r="BR323" s="52">
        <v>2.02927507282212E-2</v>
      </c>
      <c r="BS323" s="52">
        <v>466.10531483789401</v>
      </c>
      <c r="BT323" s="52">
        <v>4.5178853098294201E-3</v>
      </c>
      <c r="BU323" s="52">
        <v>2.56401401486764E-2</v>
      </c>
      <c r="BV323" s="52">
        <v>597.57091645884896</v>
      </c>
      <c r="BW323" s="52">
        <v>4.3728212571945996E-3</v>
      </c>
      <c r="BX323" s="52">
        <v>1.5935070238773899E-2</v>
      </c>
      <c r="BY323" s="52">
        <v>537.81382481297499</v>
      </c>
      <c r="BZ323" s="52">
        <v>6.0976277467493997E-3</v>
      </c>
      <c r="CA323" s="52">
        <v>1.9363461704702802E-2</v>
      </c>
      <c r="CB323" s="52">
        <v>645.37658977556998</v>
      </c>
      <c r="CC323" s="52">
        <v>6.0359781996725701E-3</v>
      </c>
      <c r="CD323" s="52">
        <v>2.5405928756842298E-2</v>
      </c>
      <c r="CE323" s="52">
        <v>836.59928304238701</v>
      </c>
      <c r="CF323" s="52">
        <v>6.16491871059864E-3</v>
      </c>
    </row>
    <row r="324" spans="1:84">
      <c r="A324" s="83"/>
      <c r="B324" s="83"/>
      <c r="G324" s="83"/>
      <c r="AW324" s="80">
        <v>4.9892478359079596E-3</v>
      </c>
      <c r="AX324" s="52">
        <v>134.27483790523499</v>
      </c>
      <c r="AY324" s="81">
        <v>3.7727386814184402E-3</v>
      </c>
      <c r="AZ324" s="80">
        <v>1.0917193074212799E-2</v>
      </c>
      <c r="BA324" s="52">
        <v>176.23572475061999</v>
      </c>
      <c r="BB324" s="82">
        <v>-1.1981535011891501E-3</v>
      </c>
      <c r="BC324" s="80">
        <v>2.7480785245671099E-2</v>
      </c>
      <c r="BD324" s="52">
        <v>299.72062032418802</v>
      </c>
      <c r="BE324" s="82">
        <v>-1.07614262678926E-2</v>
      </c>
      <c r="BF324" s="80">
        <v>1.47015693158409E-2</v>
      </c>
      <c r="BG324" s="52">
        <v>220.59437655860799</v>
      </c>
      <c r="BH324" s="82">
        <v>-5.24252034963063E-5</v>
      </c>
      <c r="BI324" s="52">
        <v>1.9049544370846799E-2</v>
      </c>
      <c r="BJ324" s="52">
        <v>275.74297069825002</v>
      </c>
      <c r="BK324" s="52">
        <v>-1.3049430106491799E-3</v>
      </c>
      <c r="BL324" s="52">
        <v>2.6656907828342999E-2</v>
      </c>
      <c r="BM324" s="52">
        <v>383.64239401495598</v>
      </c>
      <c r="BN324" s="52">
        <v>-3.12488364690473E-3</v>
      </c>
      <c r="BO324" s="52">
        <v>1.6831450179088599E-2</v>
      </c>
      <c r="BP324" s="52">
        <v>383.64239401495598</v>
      </c>
      <c r="BQ324" s="52">
        <v>5.1603461862748798E-3</v>
      </c>
      <c r="BR324" s="52">
        <v>2.03934605484071E-2</v>
      </c>
      <c r="BS324" s="52">
        <v>467.564167705724</v>
      </c>
      <c r="BT324" s="52">
        <v>4.4875651537934604E-3</v>
      </c>
      <c r="BU324" s="52">
        <v>2.57621552123742E-2</v>
      </c>
      <c r="BV324" s="52">
        <v>599.44124064837501</v>
      </c>
      <c r="BW324" s="52">
        <v>4.3387696629564104E-3</v>
      </c>
      <c r="BX324" s="52">
        <v>1.6014792152065499E-2</v>
      </c>
      <c r="BY324" s="52">
        <v>539.49711658354897</v>
      </c>
      <c r="BZ324" s="52">
        <v>6.0860856537614302E-3</v>
      </c>
      <c r="CA324" s="52">
        <v>1.94588900012507E-2</v>
      </c>
      <c r="CB324" s="52">
        <v>647.39653990025795</v>
      </c>
      <c r="CC324" s="52">
        <v>6.0181240727618501E-3</v>
      </c>
      <c r="CD324" s="52">
        <v>2.5528880770453798E-2</v>
      </c>
      <c r="CE324" s="52">
        <v>839.21773690772295</v>
      </c>
      <c r="CF324" s="52">
        <v>6.1414796046952696E-3</v>
      </c>
    </row>
    <row r="325" spans="1:84">
      <c r="A325" s="83"/>
      <c r="B325" s="83"/>
      <c r="G325" s="83"/>
      <c r="AW325" s="80">
        <v>4.9999053710070799E-3</v>
      </c>
      <c r="AX325" s="52">
        <v>134.69379052368799</v>
      </c>
      <c r="AY325" s="81">
        <v>3.7814291018270999E-3</v>
      </c>
      <c r="AZ325" s="80">
        <v>1.10585696380445E-2</v>
      </c>
      <c r="BA325" s="52">
        <v>176.78560006234099</v>
      </c>
      <c r="BB325" s="82">
        <v>-1.30680259152651E-3</v>
      </c>
      <c r="BC325" s="80">
        <v>2.7710094005756199E-2</v>
      </c>
      <c r="BD325" s="52">
        <v>300.65578241895099</v>
      </c>
      <c r="BE325" s="82">
        <v>-1.0891035593871201E-2</v>
      </c>
      <c r="BF325" s="80">
        <v>1.47975828099048E-2</v>
      </c>
      <c r="BG325" s="52">
        <v>221.282655860354</v>
      </c>
      <c r="BH325" s="82">
        <v>-9.3230739895589905E-5</v>
      </c>
      <c r="BI325" s="52">
        <v>1.9167043608596598E-2</v>
      </c>
      <c r="BJ325" s="52">
        <v>276.60331982543198</v>
      </c>
      <c r="BK325" s="52">
        <v>-1.3573157962833999E-3</v>
      </c>
      <c r="BL325" s="52">
        <v>2.6807702498758499E-2</v>
      </c>
      <c r="BM325" s="52">
        <v>384.839401496253</v>
      </c>
      <c r="BN325" s="52">
        <v>-3.1865471109660099E-3</v>
      </c>
      <c r="BO325" s="52">
        <v>1.6916458209292402E-2</v>
      </c>
      <c r="BP325" s="52">
        <v>384.83940149625198</v>
      </c>
      <c r="BQ325" s="52">
        <v>5.1392476268673501E-3</v>
      </c>
      <c r="BR325" s="52">
        <v>2.04946331006387E-2</v>
      </c>
      <c r="BS325" s="52">
        <v>469.02302057355502</v>
      </c>
      <c r="BT325" s="52">
        <v>4.4569152029114399E-3</v>
      </c>
      <c r="BU325" s="52">
        <v>2.5884696283260199E-2</v>
      </c>
      <c r="BV325" s="52">
        <v>601.31156483790096</v>
      </c>
      <c r="BW325" s="52">
        <v>4.30444182884603E-3</v>
      </c>
      <c r="BX325" s="52">
        <v>1.6094833405799199E-2</v>
      </c>
      <c r="BY325" s="52">
        <v>541.18040835412205</v>
      </c>
      <c r="BZ325" s="52">
        <v>6.0742865409397903E-3</v>
      </c>
      <c r="CA325" s="52">
        <v>1.9554718172115699E-2</v>
      </c>
      <c r="CB325" s="52">
        <v>649.41649002494705</v>
      </c>
      <c r="CC325" s="52">
        <v>5.9999990220411404E-3</v>
      </c>
      <c r="CD325" s="52">
        <v>2.5652364803491302E-2</v>
      </c>
      <c r="CE325" s="52">
        <v>841.836190773059</v>
      </c>
      <c r="CF325" s="52">
        <v>6.1177853140680499E-3</v>
      </c>
    </row>
    <row r="326" spans="1:84">
      <c r="A326" s="83"/>
      <c r="B326" s="83"/>
      <c r="G326" s="83"/>
      <c r="AW326" s="80">
        <v>5.0105460092461501E-3</v>
      </c>
      <c r="AX326" s="52">
        <v>135.11274314214199</v>
      </c>
      <c r="AY326" s="81">
        <v>3.7901067416368601E-3</v>
      </c>
      <c r="AZ326" s="80">
        <v>1.12009850939665E-2</v>
      </c>
      <c r="BA326" s="52">
        <v>177.33547537406201</v>
      </c>
      <c r="BB326" s="82">
        <v>-1.4161391282513499E-3</v>
      </c>
      <c r="BC326" s="80">
        <v>2.7941196021861701E-2</v>
      </c>
      <c r="BD326" s="52">
        <v>301.59094451371402</v>
      </c>
      <c r="BE326" s="82">
        <v>-1.1021067822176199E-2</v>
      </c>
      <c r="BF326" s="80">
        <v>1.48941056561814E-2</v>
      </c>
      <c r="BG326" s="52">
        <v>221.97093516209901</v>
      </c>
      <c r="BH326" s="82">
        <v>-1.34473300787718E-4</v>
      </c>
      <c r="BI326" s="52">
        <v>1.92852022798921E-2</v>
      </c>
      <c r="BJ326" s="52">
        <v>277.463668952614</v>
      </c>
      <c r="BK326" s="52">
        <v>-1.4101304793945901E-3</v>
      </c>
      <c r="BL326" s="52">
        <v>2.6959305156653901E-2</v>
      </c>
      <c r="BM326" s="52">
        <v>386.036408977549</v>
      </c>
      <c r="BN326" s="52">
        <v>-3.2485569548813399E-3</v>
      </c>
      <c r="BO326" s="52">
        <v>1.7001843249495701E-2</v>
      </c>
      <c r="BP326" s="52">
        <v>386.036408977549</v>
      </c>
      <c r="BQ326" s="52">
        <v>5.1178345880932502E-3</v>
      </c>
      <c r="BR326" s="52">
        <v>2.0596273918051598E-2</v>
      </c>
      <c r="BS326" s="52">
        <v>470.48187344138501</v>
      </c>
      <c r="BT326" s="52">
        <v>4.4259340126577796E-3</v>
      </c>
      <c r="BU326" s="52">
        <v>2.6007769131802701E-2</v>
      </c>
      <c r="BV326" s="52">
        <v>603.18188902742804</v>
      </c>
      <c r="BW326" s="52">
        <v>4.26983712232784E-3</v>
      </c>
      <c r="BX326" s="52">
        <v>1.6175197287628701E-2</v>
      </c>
      <c r="BY326" s="52">
        <v>542.86370012469604</v>
      </c>
      <c r="BZ326" s="52">
        <v>6.0622293329026904E-3</v>
      </c>
      <c r="CA326" s="52">
        <v>1.9650950599690999E-2</v>
      </c>
      <c r="CB326" s="52">
        <v>651.43644014963502</v>
      </c>
      <c r="CC326" s="52">
        <v>5.9816020605265403E-3</v>
      </c>
      <c r="CD326" s="52">
        <v>2.57763866815846E-2</v>
      </c>
      <c r="CE326" s="52">
        <v>844.45464463839596</v>
      </c>
      <c r="CF326" s="52">
        <v>6.09383524700703E-3</v>
      </c>
    </row>
    <row r="327" spans="1:84">
      <c r="A327" s="83"/>
      <c r="B327" s="83"/>
      <c r="G327" s="83"/>
      <c r="AW327" s="80">
        <v>5.0211698120932397E-3</v>
      </c>
      <c r="AX327" s="52">
        <v>135.53169576059599</v>
      </c>
      <c r="AY327" s="81">
        <v>3.7987716383822302E-3</v>
      </c>
      <c r="AZ327" s="80">
        <v>1.13444570346152E-2</v>
      </c>
      <c r="BA327" s="52">
        <v>177.88535068578199</v>
      </c>
      <c r="BB327" s="82">
        <v>-1.5261683704021201E-3</v>
      </c>
      <c r="BC327" s="80">
        <v>2.81741205865229E-2</v>
      </c>
      <c r="BD327" s="52">
        <v>302.52610660847699</v>
      </c>
      <c r="BE327" s="82">
        <v>-1.1151524820966201E-2</v>
      </c>
      <c r="BF327" s="80">
        <v>1.4991144829808199E-2</v>
      </c>
      <c r="BG327" s="52">
        <v>222.65921446384499</v>
      </c>
      <c r="BH327" s="82">
        <v>-1.76155702910251E-4</v>
      </c>
      <c r="BI327" s="52">
        <v>1.9404029626775302E-2</v>
      </c>
      <c r="BJ327" s="52">
        <v>278.32401807979602</v>
      </c>
      <c r="BK327" s="52">
        <v>-1.4633896196659499E-3</v>
      </c>
      <c r="BL327" s="52">
        <v>2.7111726064158601E-2</v>
      </c>
      <c r="BM327" s="52">
        <v>387.23341645884602</v>
      </c>
      <c r="BN327" s="52">
        <v>-3.3109142647409699E-3</v>
      </c>
      <c r="BO327" s="52">
        <v>1.7087609634744001E-2</v>
      </c>
      <c r="BP327" s="52">
        <v>387.23341645884602</v>
      </c>
      <c r="BQ327" s="52">
        <v>5.0961054950017098E-3</v>
      </c>
      <c r="BR327" s="52">
        <v>2.0698388626267401E-2</v>
      </c>
      <c r="BS327" s="52">
        <v>471.94072630921499</v>
      </c>
      <c r="BT327" s="52">
        <v>4.3946201120227697E-3</v>
      </c>
      <c r="BU327" s="52">
        <v>2.6131379613201899E-2</v>
      </c>
      <c r="BV327" s="52">
        <v>605.05221321695399</v>
      </c>
      <c r="BW327" s="52">
        <v>4.2349548955083203E-3</v>
      </c>
      <c r="BX327" s="52">
        <v>1.6255887137070199E-2</v>
      </c>
      <c r="BY327" s="52">
        <v>544.546991895269</v>
      </c>
      <c r="BZ327" s="52">
        <v>6.0499129370436703E-3</v>
      </c>
      <c r="CA327" s="52">
        <v>1.9747591734816501E-2</v>
      </c>
      <c r="CB327" s="52">
        <v>653.45639027432298</v>
      </c>
      <c r="CC327" s="52">
        <v>5.9629321828660398E-3</v>
      </c>
      <c r="CD327" s="52">
        <v>2.5900952317281501E-2</v>
      </c>
      <c r="CE327" s="52">
        <v>847.07309850373201</v>
      </c>
      <c r="CF327" s="52">
        <v>6.0696287972502099E-3</v>
      </c>
    </row>
    <row r="328" spans="1:84">
      <c r="A328" s="83"/>
      <c r="B328" s="83"/>
      <c r="G328" s="83"/>
      <c r="AW328" s="80">
        <v>5.0317768406206E-3</v>
      </c>
      <c r="AX328" s="52">
        <v>135.95064837904999</v>
      </c>
      <c r="AY328" s="81">
        <v>3.80742382943251E-3</v>
      </c>
      <c r="AZ328" s="80">
        <v>1.1489003466136301E-2</v>
      </c>
      <c r="BA328" s="52">
        <v>178.43522599750301</v>
      </c>
      <c r="BB328" s="82">
        <v>-1.6368956821673001E-3</v>
      </c>
      <c r="BC328" s="80">
        <v>2.8408897671521299E-2</v>
      </c>
      <c r="BD328" s="52">
        <v>303.46126870324002</v>
      </c>
      <c r="BE328" s="82">
        <v>-1.12824085021848E-2</v>
      </c>
      <c r="BF328" s="80">
        <v>1.50887074419159E-2</v>
      </c>
      <c r="BG328" s="52">
        <v>223.347493765591</v>
      </c>
      <c r="BH328" s="82">
        <v>-2.1828081423759399E-4</v>
      </c>
      <c r="BI328" s="52">
        <v>1.9523535070970901E-2</v>
      </c>
      <c r="BJ328" s="52">
        <v>279.18436720697798</v>
      </c>
      <c r="BK328" s="52">
        <v>-1.5170958250153199E-3</v>
      </c>
      <c r="BL328" s="52">
        <v>2.72649756607285E-2</v>
      </c>
      <c r="BM328" s="52">
        <v>388.43042394014299</v>
      </c>
      <c r="BN328" s="52">
        <v>-3.3736201507811201E-3</v>
      </c>
      <c r="BO328" s="52">
        <v>1.7173761773793799E-2</v>
      </c>
      <c r="BP328" s="52">
        <v>388.43042394014299</v>
      </c>
      <c r="BQ328" s="52">
        <v>5.0740587462840096E-3</v>
      </c>
      <c r="BR328" s="52">
        <v>2.0800982945431298E-2</v>
      </c>
      <c r="BS328" s="52">
        <v>473.39957917704601</v>
      </c>
      <c r="BT328" s="52">
        <v>4.3629720030894598E-3</v>
      </c>
      <c r="BU328" s="52">
        <v>2.6255533669087901E-2</v>
      </c>
      <c r="BV328" s="52">
        <v>606.92253740648005</v>
      </c>
      <c r="BW328" s="52">
        <v>4.1997944849800298E-3</v>
      </c>
      <c r="BX328" s="52">
        <v>1.6336906346505801E-2</v>
      </c>
      <c r="BY328" s="52">
        <v>546.23028366584299</v>
      </c>
      <c r="BZ328" s="52">
        <v>6.0373362432456796E-3</v>
      </c>
      <c r="CA328" s="52">
        <v>1.98446460981604E-2</v>
      </c>
      <c r="CB328" s="52">
        <v>655.47634039901197</v>
      </c>
      <c r="CC328" s="52">
        <v>5.9439883650701303E-3</v>
      </c>
      <c r="CD328" s="52">
        <v>2.60260677118004E-2</v>
      </c>
      <c r="CE328" s="52">
        <v>849.69155236906897</v>
      </c>
      <c r="CF328" s="52">
        <v>6.0451653438272496E-3</v>
      </c>
    </row>
    <row r="329" spans="1:84">
      <c r="A329" s="83"/>
      <c r="B329" s="83"/>
      <c r="G329" s="83"/>
      <c r="AW329" s="80">
        <v>5.0423671555086301E-3</v>
      </c>
      <c r="AX329" s="52">
        <v>136.36960099750399</v>
      </c>
      <c r="AY329" s="81">
        <v>3.8160633519932702E-3</v>
      </c>
      <c r="AZ329" s="80">
        <v>1.16346428212714E-2</v>
      </c>
      <c r="BA329" s="52">
        <v>178.98510130922401</v>
      </c>
      <c r="BB329" s="82">
        <v>-1.74832653529812E-3</v>
      </c>
      <c r="BC329" s="80">
        <v>2.86455579492528E-2</v>
      </c>
      <c r="BD329" s="52">
        <v>304.396430798003</v>
      </c>
      <c r="BE329" s="82">
        <v>-1.14137208223287E-2</v>
      </c>
      <c r="BF329" s="80">
        <v>1.51868007431065E-2</v>
      </c>
      <c r="BG329" s="52">
        <v>224.03577306733601</v>
      </c>
      <c r="BH329" s="82">
        <v>-2.6085155502583301E-4</v>
      </c>
      <c r="BI329" s="52">
        <v>1.9643728218568499E-2</v>
      </c>
      <c r="BJ329" s="52">
        <v>280.04471633416</v>
      </c>
      <c r="BK329" s="52">
        <v>-1.5712517525146999E-3</v>
      </c>
      <c r="BL329" s="52">
        <v>2.74190645673352E-2</v>
      </c>
      <c r="BM329" s="52">
        <v>389.62743142143898</v>
      </c>
      <c r="BN329" s="52">
        <v>-3.4366757476996298E-3</v>
      </c>
      <c r="BO329" s="52">
        <v>1.7260304150702399E-2</v>
      </c>
      <c r="BP329" s="52">
        <v>389.62743142143898</v>
      </c>
      <c r="BQ329" s="52">
        <v>5.05169271380344E-3</v>
      </c>
      <c r="BR329" s="52">
        <v>2.0904062692305499E-2</v>
      </c>
      <c r="BS329" s="52">
        <v>474.858432044876</v>
      </c>
      <c r="BT329" s="52">
        <v>4.3309881606008304E-3</v>
      </c>
      <c r="BU329" s="52">
        <v>2.63802373292591E-2</v>
      </c>
      <c r="BV329" s="52">
        <v>608.79286159600599</v>
      </c>
      <c r="BW329" s="52">
        <v>4.1643552116585698E-3</v>
      </c>
      <c r="BX329" s="52">
        <v>1.6418258362212099E-2</v>
      </c>
      <c r="BY329" s="52">
        <v>547.91357543641698</v>
      </c>
      <c r="BZ329" s="52">
        <v>6.0244981235881697E-3</v>
      </c>
      <c r="CA329" s="52">
        <v>1.99421182816359E-2</v>
      </c>
      <c r="CB329" s="52">
        <v>657.49629052370005</v>
      </c>
      <c r="CC329" s="52">
        <v>5.9247695642346302E-3</v>
      </c>
      <c r="CD329" s="52">
        <v>2.6151738956828E-2</v>
      </c>
      <c r="CE329" s="52">
        <v>852.31000623440605</v>
      </c>
      <c r="CF329" s="52">
        <v>6.0204442508984398E-3</v>
      </c>
    </row>
    <row r="330" spans="1:84">
      <c r="A330" s="83"/>
      <c r="B330" s="83"/>
      <c r="G330" s="83"/>
      <c r="AW330" s="80">
        <v>5.0529408170494703E-3</v>
      </c>
      <c r="AX330" s="52">
        <v>136.78855361595799</v>
      </c>
      <c r="AY330" s="81">
        <v>3.8246902431067799E-3</v>
      </c>
      <c r="AZ330" s="80">
        <v>1.17813939729602E-2</v>
      </c>
      <c r="BA330" s="52">
        <v>179.53497662094401</v>
      </c>
      <c r="BB330" s="82">
        <v>-1.8604665116012599E-3</v>
      </c>
      <c r="BC330" s="80">
        <v>2.88841328149353E-2</v>
      </c>
      <c r="BD330" s="52">
        <v>305.33159289276603</v>
      </c>
      <c r="BE330" s="82">
        <v>-1.1545463783244E-2</v>
      </c>
      <c r="BF330" s="80">
        <v>1.5285432127045299E-2</v>
      </c>
      <c r="BG330" s="52">
        <v>224.72405236908199</v>
      </c>
      <c r="BH330" s="82">
        <v>-3.0387089888721502E-4</v>
      </c>
      <c r="BI330" s="52">
        <v>1.9764618864858901E-2</v>
      </c>
      <c r="BJ330" s="52">
        <v>280.90506546134202</v>
      </c>
      <c r="BK330" s="52">
        <v>-1.6258601093327399E-3</v>
      </c>
      <c r="BL330" s="52">
        <v>2.7574003590776299E-2</v>
      </c>
      <c r="BM330" s="52">
        <v>390.82443890273601</v>
      </c>
      <c r="BN330" s="52">
        <v>-3.50008221498027E-3</v>
      </c>
      <c r="BO330" s="52">
        <v>1.7347241326461298E-2</v>
      </c>
      <c r="BP330" s="52">
        <v>390.82443890273601</v>
      </c>
      <c r="BQ330" s="52">
        <v>5.0290057421149004E-3</v>
      </c>
      <c r="BR330" s="52">
        <v>2.1007633782422399E-2</v>
      </c>
      <c r="BS330" s="52">
        <v>476.31728491270599</v>
      </c>
      <c r="BT330" s="52">
        <v>4.2986670315145904E-3</v>
      </c>
      <c r="BU330" s="52">
        <v>2.6505496713466199E-2</v>
      </c>
      <c r="BV330" s="52">
        <v>610.66318578553205</v>
      </c>
      <c r="BW330" s="52">
        <v>4.1286363806172502E-3</v>
      </c>
      <c r="BX330" s="52">
        <v>1.6499946685415899E-2</v>
      </c>
      <c r="BY330" s="52">
        <v>549.59686720699005</v>
      </c>
      <c r="BZ330" s="52">
        <v>6.0113974320489903E-3</v>
      </c>
      <c r="CA330" s="52">
        <v>2.00400129498567E-2</v>
      </c>
      <c r="CB330" s="52">
        <v>659.51624064838802</v>
      </c>
      <c r="CC330" s="52">
        <v>5.9052747182605E-3</v>
      </c>
      <c r="CD330" s="52">
        <v>2.6277972236362801E-2</v>
      </c>
      <c r="CE330" s="52">
        <v>854.92846009974198</v>
      </c>
      <c r="CF330" s="52">
        <v>5.9954648675905496E-3</v>
      </c>
    </row>
    <row r="331" spans="1:84">
      <c r="A331" s="83"/>
      <c r="B331" s="83"/>
      <c r="G331" s="83"/>
      <c r="AW331" s="80">
        <v>5.0634978851507402E-3</v>
      </c>
      <c r="AX331" s="52">
        <v>137.20750623441199</v>
      </c>
      <c r="AY331" s="81">
        <v>3.8333045396529699E-3</v>
      </c>
      <c r="AZ331" s="80">
        <v>1.1929276248486999E-2</v>
      </c>
      <c r="BA331" s="52">
        <v>180.084851932665</v>
      </c>
      <c r="BB331" s="82">
        <v>-1.9733213055091298E-3</v>
      </c>
      <c r="BC331" s="80">
        <v>2.9124654409700301E-2</v>
      </c>
      <c r="BD331" s="52">
        <v>306.266754987529</v>
      </c>
      <c r="BE331" s="82">
        <v>-1.16776394329423E-2</v>
      </c>
      <c r="BF331" s="80">
        <v>1.5384609134168999E-2</v>
      </c>
      <c r="BG331" s="52">
        <v>225.412331670828</v>
      </c>
      <c r="BH331" s="82">
        <v>-3.4734187389464901E-4</v>
      </c>
      <c r="BI331" s="52">
        <v>1.9886216999328798E-2</v>
      </c>
      <c r="BJ331" s="52">
        <v>281.76541458852398</v>
      </c>
      <c r="BK331" s="52">
        <v>-1.68092365370645E-3</v>
      </c>
      <c r="BL331" s="52">
        <v>2.7729803728114202E-2</v>
      </c>
      <c r="BM331" s="52">
        <v>392.02144638403303</v>
      </c>
      <c r="BN331" s="52">
        <v>-3.5638407372260601E-3</v>
      </c>
      <c r="BO331" s="52">
        <v>1.7434577940676599E-2</v>
      </c>
      <c r="BP331" s="52">
        <v>392.02144638403303</v>
      </c>
      <c r="BQ331" s="52">
        <v>5.0059961479724802E-3</v>
      </c>
      <c r="BR331" s="52">
        <v>2.11117022322991E-2</v>
      </c>
      <c r="BS331" s="52">
        <v>477.776137780537</v>
      </c>
      <c r="BT331" s="52">
        <v>4.2660070345491401E-3</v>
      </c>
      <c r="BU331" s="52">
        <v>2.66313180332397E-2</v>
      </c>
      <c r="BV331" s="52">
        <v>612.533509975058</v>
      </c>
      <c r="BW331" s="52">
        <v>4.0926372809167401E-3</v>
      </c>
      <c r="BX331" s="52">
        <v>1.65819748733773E-2</v>
      </c>
      <c r="BY331" s="52">
        <v>551.28015897756404</v>
      </c>
      <c r="BZ331" s="52">
        <v>5.9980330041997203E-3</v>
      </c>
      <c r="CA331" s="52">
        <v>2.0138334841629899E-2</v>
      </c>
      <c r="CB331" s="52">
        <v>661.53619077307599</v>
      </c>
      <c r="CC331" s="52">
        <v>5.8855027455643003E-3</v>
      </c>
      <c r="CD331" s="52">
        <v>2.6404773828605701E-2</v>
      </c>
      <c r="CE331" s="52">
        <v>857.54691396507906</v>
      </c>
      <c r="CF331" s="52">
        <v>5.9702265278279302E-3</v>
      </c>
    </row>
    <row r="332" spans="1:84">
      <c r="A332" s="83"/>
      <c r="B332" s="83"/>
      <c r="G332" s="83"/>
      <c r="AW332" s="80">
        <v>5.0482296260318501E-3</v>
      </c>
      <c r="AX332" s="52">
        <v>137.626458852865</v>
      </c>
      <c r="AY332" s="81">
        <v>3.76447989842843E-3</v>
      </c>
      <c r="AZ332" s="80">
        <v>1.20783094441951E-2</v>
      </c>
      <c r="BA332" s="52">
        <v>180.634727244386</v>
      </c>
      <c r="BB332" s="82">
        <v>-2.0868967267363299E-3</v>
      </c>
      <c r="BC332" s="80">
        <v>2.9367155644607401E-2</v>
      </c>
      <c r="BD332" s="52">
        <v>307.20191708229203</v>
      </c>
      <c r="BE332" s="82">
        <v>-1.18102498664465E-2</v>
      </c>
      <c r="BF332" s="80">
        <v>1.54843394555167E-2</v>
      </c>
      <c r="BG332" s="52">
        <v>226.10061097257301</v>
      </c>
      <c r="BH332" s="82">
        <v>-3.9126756371690502E-4</v>
      </c>
      <c r="BI332" s="52">
        <v>2.00085328108217E-2</v>
      </c>
      <c r="BJ332" s="52">
        <v>282.625763715706</v>
      </c>
      <c r="BK332" s="52">
        <v>-1.7364451959378201E-3</v>
      </c>
      <c r="BL332" s="52">
        <v>2.78864761712471E-2</v>
      </c>
      <c r="BM332" s="52">
        <v>393.21845386532999</v>
      </c>
      <c r="BN332" s="52">
        <v>-3.6279525245008601E-3</v>
      </c>
      <c r="BO332" s="52">
        <v>1.7522318713296001E-2</v>
      </c>
      <c r="BP332" s="52">
        <v>393.21845386532999</v>
      </c>
      <c r="BQ332" s="52">
        <v>4.9826622198246903E-3</v>
      </c>
      <c r="BR332" s="52">
        <v>2.1216274161714101E-2</v>
      </c>
      <c r="BS332" s="52">
        <v>479.23499064836699</v>
      </c>
      <c r="BT332" s="52">
        <v>4.2330065597161104E-3</v>
      </c>
      <c r="BU332" s="52">
        <v>2.6757707593765698E-2</v>
      </c>
      <c r="BV332" s="52">
        <v>614.40383416458496</v>
      </c>
      <c r="BW332" s="52">
        <v>4.0563571854306101E-3</v>
      </c>
      <c r="BX332" s="52">
        <v>1.6664346540501002E-2</v>
      </c>
      <c r="BY332" s="52">
        <v>552.96345074813701</v>
      </c>
      <c r="BZ332" s="52">
        <v>5.9844036568950203E-3</v>
      </c>
      <c r="CA332" s="52">
        <v>2.02370887714888E-2</v>
      </c>
      <c r="CB332" s="52">
        <v>663.55614089776498</v>
      </c>
      <c r="CC332" s="52">
        <v>5.8654525447836203E-3</v>
      </c>
      <c r="CD332" s="52">
        <v>2.65321501078997E-2</v>
      </c>
      <c r="CE332" s="52">
        <v>860.16536783041499</v>
      </c>
      <c r="CF332" s="52">
        <v>5.9447285501587604E-3</v>
      </c>
    </row>
    <row r="333" spans="1:84">
      <c r="A333" s="83"/>
      <c r="B333" s="83"/>
      <c r="G333" s="83"/>
      <c r="AW333" s="80">
        <v>5.4571331116851102E-3</v>
      </c>
      <c r="AX333" s="52">
        <v>138.045411471319</v>
      </c>
      <c r="AY333" s="81">
        <v>4.5533417078351601E-3</v>
      </c>
      <c r="AZ333" s="80">
        <v>1.22285138407971E-2</v>
      </c>
      <c r="BA333" s="52">
        <v>181.184602556106</v>
      </c>
      <c r="BB333" s="82">
        <v>-2.2011987030203699E-3</v>
      </c>
      <c r="BC333" s="80">
        <v>2.9611670225627999E-2</v>
      </c>
      <c r="BD333" s="52">
        <v>308.137079177055</v>
      </c>
      <c r="BE333" s="82">
        <v>-1.19432972266609E-2</v>
      </c>
      <c r="BF333" s="80">
        <v>1.55846309366868E-2</v>
      </c>
      <c r="BG333" s="52">
        <v>226.78889027431899</v>
      </c>
      <c r="BH333" s="82">
        <v>-4.3565110878476099E-4</v>
      </c>
      <c r="BI333" s="52">
        <v>2.01315766928713E-2</v>
      </c>
      <c r="BJ333" s="52">
        <v>283.48611284288802</v>
      </c>
      <c r="BK333" s="52">
        <v>-1.7924275994199101E-3</v>
      </c>
      <c r="BL333" s="52">
        <v>2.8044032311616299E-2</v>
      </c>
      <c r="BM333" s="52">
        <v>394.41546134662599</v>
      </c>
      <c r="BN333" s="52">
        <v>-3.6924188126815399E-3</v>
      </c>
      <c r="BO333" s="52">
        <v>1.7610468446385599E-2</v>
      </c>
      <c r="BP333" s="52">
        <v>394.41546134662599</v>
      </c>
      <c r="BQ333" s="52">
        <v>4.9590022172997699E-3</v>
      </c>
      <c r="BR333" s="52">
        <v>2.1321355796050601E-2</v>
      </c>
      <c r="BS333" s="52">
        <v>480.693843516198</v>
      </c>
      <c r="BT333" s="52">
        <v>4.1996639678436197E-3</v>
      </c>
      <c r="BU333" s="52">
        <v>2.6884671795808002E-2</v>
      </c>
      <c r="BV333" s="52">
        <v>616.27415835411102</v>
      </c>
      <c r="BW333" s="52">
        <v>4.0197953506658302E-3</v>
      </c>
      <c r="BX333" s="52">
        <v>1.6747065359476301E-2</v>
      </c>
      <c r="BY333" s="52">
        <v>554.64674251871099</v>
      </c>
      <c r="BZ333" s="52">
        <v>5.9705081879539096E-3</v>
      </c>
      <c r="CA333" s="52">
        <v>2.03362796312671E-2</v>
      </c>
      <c r="CB333" s="52">
        <v>665.57609102245306</v>
      </c>
      <c r="CC333" s="52">
        <v>5.8451229944749498E-3</v>
      </c>
      <c r="CD333" s="52">
        <v>2.6660107546719498E-2</v>
      </c>
      <c r="CE333" s="52">
        <v>862.78382169575195</v>
      </c>
      <c r="CF333" s="52">
        <v>5.9189702375782201E-3</v>
      </c>
    </row>
    <row r="334" spans="1:84">
      <c r="A334" s="83"/>
      <c r="B334" s="83"/>
      <c r="G334" s="83"/>
      <c r="AW334" s="80">
        <v>5.5670310728055698E-3</v>
      </c>
      <c r="AX334" s="52">
        <v>138.464364089773</v>
      </c>
      <c r="AY334" s="81">
        <v>4.4419889335492397E-3</v>
      </c>
      <c r="AZ334" s="80">
        <v>1.2379910219311899E-2</v>
      </c>
      <c r="BA334" s="52">
        <v>181.734477867827</v>
      </c>
      <c r="BB334" s="82">
        <v>-2.3162332829538301E-3</v>
      </c>
      <c r="BC334" s="80">
        <v>2.9858232679645699E-2</v>
      </c>
      <c r="BD334" s="52">
        <v>309.07224127181797</v>
      </c>
      <c r="BE334" s="82">
        <v>-1.20767837052695E-2</v>
      </c>
      <c r="BF334" s="80">
        <v>1.5685491581926399E-2</v>
      </c>
      <c r="BG334" s="52">
        <v>227.47716957606499</v>
      </c>
      <c r="BH334" s="82">
        <v>-4.8049570749169002E-4</v>
      </c>
      <c r="BI334" s="52">
        <v>2.0255359249212901E-2</v>
      </c>
      <c r="BJ334" s="52">
        <v>284.34646197006998</v>
      </c>
      <c r="BK334" s="52">
        <v>-1.84887378169149E-3</v>
      </c>
      <c r="BL334" s="52">
        <v>2.8202483745055001E-2</v>
      </c>
      <c r="BM334" s="52">
        <v>395.61246882792301</v>
      </c>
      <c r="BN334" s="52">
        <v>-3.7572408638182602E-3</v>
      </c>
      <c r="BO334" s="52">
        <v>1.76990320259569E-2</v>
      </c>
      <c r="BP334" s="52">
        <v>395.61246882792301</v>
      </c>
      <c r="BQ334" s="52">
        <v>4.9350143706756401E-3</v>
      </c>
      <c r="BR334" s="52">
        <v>2.14269534687066E-2</v>
      </c>
      <c r="BS334" s="52">
        <v>482.15269638402799</v>
      </c>
      <c r="BT334" s="52">
        <v>4.1659775900855303E-3</v>
      </c>
      <c r="BU334" s="52">
        <v>2.7012217137680799E-2</v>
      </c>
      <c r="BV334" s="52">
        <v>618.14448254363697</v>
      </c>
      <c r="BW334" s="52">
        <v>3.9829510165800101E-3</v>
      </c>
      <c r="BX334" s="52">
        <v>1.6830135062447699E-2</v>
      </c>
      <c r="BY334" s="52">
        <v>556.33003428928498</v>
      </c>
      <c r="BZ334" s="52">
        <v>5.9563453758360602E-3</v>
      </c>
      <c r="CA334" s="52">
        <v>2.04359123917142E-2</v>
      </c>
      <c r="CB334" s="52">
        <v>667.59604114714102</v>
      </c>
      <c r="CC334" s="52">
        <v>5.8245129528051703E-3</v>
      </c>
      <c r="CD334" s="52">
        <v>2.6788652717713701E-2</v>
      </c>
      <c r="CE334" s="52">
        <v>865.402275561088</v>
      </c>
      <c r="CF334" s="52">
        <v>5.8929508773462704E-3</v>
      </c>
    </row>
    <row r="335" spans="1:84">
      <c r="A335" s="83"/>
      <c r="B335" s="83"/>
      <c r="G335" s="83"/>
      <c r="AW335" s="80">
        <v>5.6777539795493199E-3</v>
      </c>
      <c r="AX335" s="52">
        <v>138.883316708227</v>
      </c>
      <c r="AY335" s="81">
        <v>4.3297849723040504E-3</v>
      </c>
      <c r="AZ335" s="80">
        <v>1.2532519877655799E-2</v>
      </c>
      <c r="BA335" s="52">
        <v>182.28435317954799</v>
      </c>
      <c r="BB335" s="82">
        <v>-2.4320066389101002E-3</v>
      </c>
      <c r="BC335" s="80">
        <v>3.01068783815217E-2</v>
      </c>
      <c r="BD335" s="52">
        <v>310.00740336658203</v>
      </c>
      <c r="BE335" s="82">
        <v>-1.22107115436631E-2</v>
      </c>
      <c r="BF335" s="80">
        <v>1.57869295583568E-2</v>
      </c>
      <c r="BG335" s="52">
        <v>228.16544887781001</v>
      </c>
      <c r="BH335" s="82">
        <v>-5.2580461742725098E-4</v>
      </c>
      <c r="BI335" s="52">
        <v>2.03798912994827E-2</v>
      </c>
      <c r="BJ335" s="52">
        <v>285.206811097252</v>
      </c>
      <c r="BK335" s="52">
        <v>-1.9057867155215301E-3</v>
      </c>
      <c r="BL335" s="52">
        <v>2.8361842276784999E-2</v>
      </c>
      <c r="BM335" s="52">
        <v>396.80947630921997</v>
      </c>
      <c r="BN335" s="52">
        <v>-3.8224199665047799E-3</v>
      </c>
      <c r="BO335" s="52">
        <v>1.7788014423847101E-2</v>
      </c>
      <c r="BP335" s="52">
        <v>396.80947630921997</v>
      </c>
      <c r="BQ335" s="52">
        <v>4.9106968803408896E-3</v>
      </c>
      <c r="BR335" s="52">
        <v>2.1533073623574799E-2</v>
      </c>
      <c r="BS335" s="52">
        <v>483.61154925185798</v>
      </c>
      <c r="BT335" s="52">
        <v>4.13194572741992E-3</v>
      </c>
      <c r="BU335" s="52">
        <v>2.7140350217271399E-2</v>
      </c>
      <c r="BV335" s="52">
        <v>620.01480673316303</v>
      </c>
      <c r="BW335" s="52">
        <v>3.9458234063921398E-3</v>
      </c>
      <c r="BX335" s="52">
        <v>1.6913559442216401E-2</v>
      </c>
      <c r="BY335" s="52">
        <v>558.01332605985795</v>
      </c>
      <c r="BZ335" s="52">
        <v>5.9419139793100801E-3</v>
      </c>
      <c r="CA335" s="52">
        <v>2.0535992104155298E-2</v>
      </c>
      <c r="CB335" s="52">
        <v>669.61599127183001</v>
      </c>
      <c r="CC335" s="52">
        <v>5.8036212572355403E-3</v>
      </c>
      <c r="CD335" s="52">
        <v>2.6917792295798999E-2</v>
      </c>
      <c r="CE335" s="52">
        <v>868.02072942642405</v>
      </c>
      <c r="CF335" s="52">
        <v>5.8666697408006202E-3</v>
      </c>
    </row>
    <row r="336" spans="1:84">
      <c r="A336" s="83"/>
      <c r="B336" s="83"/>
      <c r="G336" s="83"/>
      <c r="AW336" s="80">
        <v>5.7893167153213101E-3</v>
      </c>
      <c r="AX336" s="52">
        <v>139.302269326681</v>
      </c>
      <c r="AY336" s="81">
        <v>4.2167217703500603E-3</v>
      </c>
      <c r="AZ336" s="80">
        <v>1.26863646479246E-2</v>
      </c>
      <c r="BA336" s="52">
        <v>182.83422849126799</v>
      </c>
      <c r="BB336" s="82">
        <v>-2.5485250700648799E-3</v>
      </c>
      <c r="BC336" s="80">
        <v>3.0357643582281001E-2</v>
      </c>
      <c r="BD336" s="52">
        <v>310.942565461345</v>
      </c>
      <c r="BE336" s="82">
        <v>-1.2345083033893599E-2</v>
      </c>
      <c r="BF336" s="80">
        <v>1.58889532003419E-2</v>
      </c>
      <c r="BG336" s="52">
        <v>228.85372817955599</v>
      </c>
      <c r="BH336" s="82">
        <v>-5.7158115664648695E-4</v>
      </c>
      <c r="BI336" s="52">
        <v>2.0505183885109801E-2</v>
      </c>
      <c r="BJ336" s="52">
        <v>286.06716022443402</v>
      </c>
      <c r="BK336" s="52">
        <v>-1.9631694300258499E-3</v>
      </c>
      <c r="BL336" s="52">
        <v>2.8522119926564699E-2</v>
      </c>
      <c r="BM336" s="52">
        <v>398.006483790517</v>
      </c>
      <c r="BN336" s="52">
        <v>-3.8879574362593598E-3</v>
      </c>
      <c r="BO336" s="52">
        <v>1.7877420699652799E-2</v>
      </c>
      <c r="BP336" s="52">
        <v>398.006483790517</v>
      </c>
      <c r="BQ336" s="52">
        <v>4.8860479162382703E-3</v>
      </c>
      <c r="BR336" s="52">
        <v>2.1639722817595301E-2</v>
      </c>
      <c r="BS336" s="52">
        <v>485.07040211968899</v>
      </c>
      <c r="BT336" s="52">
        <v>4.0975666501344597E-3</v>
      </c>
      <c r="BU336" s="52">
        <v>2.7269077734116499E-2</v>
      </c>
      <c r="BV336" s="52">
        <v>621.88513092268897</v>
      </c>
      <c r="BW336" s="52">
        <v>3.9084117263902297E-3</v>
      </c>
      <c r="BX336" s="52">
        <v>1.6997342353472899E-2</v>
      </c>
      <c r="BY336" s="52">
        <v>559.69661783043205</v>
      </c>
      <c r="BZ336" s="52">
        <v>5.9272127371144401E-3</v>
      </c>
      <c r="CA336" s="52">
        <v>2.0636523902195499E-2</v>
      </c>
      <c r="CB336" s="52">
        <v>671.63594139651798</v>
      </c>
      <c r="CC336" s="52">
        <v>5.7824467241985103E-3</v>
      </c>
      <c r="CD336" s="52">
        <v>2.7047533060311501E-2</v>
      </c>
      <c r="CE336" s="52">
        <v>870.63918329176101</v>
      </c>
      <c r="CF336" s="52">
        <v>5.8401260831657904E-3</v>
      </c>
    </row>
    <row r="337" spans="1:84">
      <c r="A337" s="83"/>
      <c r="B337" s="83"/>
      <c r="G337" s="83"/>
      <c r="AW337" s="80">
        <v>5.9017345360079998E-3</v>
      </c>
      <c r="AX337" s="52">
        <v>139.721221945135</v>
      </c>
      <c r="AY337" s="81">
        <v>4.1027911070516798E-3</v>
      </c>
      <c r="AZ337" s="80">
        <v>1.2841466914397E-2</v>
      </c>
      <c r="BA337" s="52">
        <v>183.38410380298899</v>
      </c>
      <c r="BB337" s="82">
        <v>-2.6657950055217401E-3</v>
      </c>
      <c r="BC337" s="80">
        <v>3.0610565438472102E-2</v>
      </c>
      <c r="BD337" s="52">
        <v>311.87772755610803</v>
      </c>
      <c r="BE337" s="82">
        <v>-1.2479900519662201E-2</v>
      </c>
      <c r="BF337" s="80">
        <v>1.5991571014005002E-2</v>
      </c>
      <c r="BG337" s="52">
        <v>229.54200748130199</v>
      </c>
      <c r="BH337" s="82">
        <v>-6.1782870497503295E-4</v>
      </c>
      <c r="BI337" s="52">
        <v>2.0631248275411001E-2</v>
      </c>
      <c r="BJ337" s="52">
        <v>286.92750935161598</v>
      </c>
      <c r="BK337" s="52">
        <v>-2.0210250118133802E-3</v>
      </c>
      <c r="BL337" s="52">
        <v>2.8683328933995399E-2</v>
      </c>
      <c r="BM337" s="52">
        <v>399.20349127181299</v>
      </c>
      <c r="BN337" s="52">
        <v>-3.9538546159148197E-3</v>
      </c>
      <c r="BO337" s="52">
        <v>1.79672560027202E-2</v>
      </c>
      <c r="BP337" s="52">
        <v>399.20349127181299</v>
      </c>
      <c r="BQ337" s="52">
        <v>4.8610656172984202E-3</v>
      </c>
      <c r="BR337" s="52">
        <v>2.1746907723382301E-2</v>
      </c>
      <c r="BS337" s="52">
        <v>486.52925498751898</v>
      </c>
      <c r="BT337" s="52">
        <v>4.0628385972983202E-3</v>
      </c>
      <c r="BU337" s="52">
        <v>2.7398406491531201E-2</v>
      </c>
      <c r="BV337" s="52">
        <v>623.75545511221605</v>
      </c>
      <c r="BW337" s="52">
        <v>3.87071516573321E-3</v>
      </c>
      <c r="BX337" s="52">
        <v>1.70814877140637E-2</v>
      </c>
      <c r="BY337" s="52">
        <v>561.37990960100501</v>
      </c>
      <c r="BZ337" s="52">
        <v>5.9122403676113598E-3</v>
      </c>
      <c r="CA337" s="52">
        <v>2.0737513003470098E-2</v>
      </c>
      <c r="CB337" s="52">
        <v>673.65589152120594</v>
      </c>
      <c r="CC337" s="52">
        <v>5.7609881487663403E-3</v>
      </c>
      <c r="CD337" s="52">
        <v>2.7177881897212701E-2</v>
      </c>
      <c r="CE337" s="52">
        <v>873.25763715709797</v>
      </c>
      <c r="CF337" s="52">
        <v>5.8133191433564699E-3</v>
      </c>
    </row>
    <row r="338" spans="1:84">
      <c r="A338" s="83"/>
      <c r="B338" s="83"/>
      <c r="G338" s="83"/>
      <c r="AW338" s="80">
        <v>6.0150230824129796E-3</v>
      </c>
      <c r="AX338" s="52">
        <v>140.140174563589</v>
      </c>
      <c r="AY338" s="81">
        <v>3.9879845905583097E-3</v>
      </c>
      <c r="AZ338" s="80">
        <v>1.29978496322992E-2</v>
      </c>
      <c r="BA338" s="52">
        <v>183.93397911471001</v>
      </c>
      <c r="BB338" s="82">
        <v>-2.7838230075395202E-3</v>
      </c>
      <c r="BC338" s="80">
        <v>3.0865682042762001E-2</v>
      </c>
      <c r="BD338" s="52">
        <v>312.812889650871</v>
      </c>
      <c r="BE338" s="82">
        <v>-1.2615166397335301E-2</v>
      </c>
      <c r="BF338" s="80">
        <v>1.6094791681899201E-2</v>
      </c>
      <c r="BG338" s="52">
        <v>230.23028678304701</v>
      </c>
      <c r="BH338" s="82">
        <v>-6.6455070535308602E-4</v>
      </c>
      <c r="BI338" s="52">
        <v>2.0758095973894799E-2</v>
      </c>
      <c r="BJ338" s="52">
        <v>287.787858478798</v>
      </c>
      <c r="BK338" s="52">
        <v>-2.07935660616921E-3</v>
      </c>
      <c r="BL338" s="52">
        <v>2.8845481763991099E-2</v>
      </c>
      <c r="BM338" s="52">
        <v>400.40049875311001</v>
      </c>
      <c r="BN338" s="52">
        <v>-4.0201128760204404E-3</v>
      </c>
      <c r="BO338" s="52">
        <v>1.80575255741935E-2</v>
      </c>
      <c r="BP338" s="52">
        <v>400.40049875311001</v>
      </c>
      <c r="BQ338" s="52">
        <v>4.8357480908572999E-3</v>
      </c>
      <c r="BR338" s="52">
        <v>2.1854635131929399E-2</v>
      </c>
      <c r="BS338" s="52">
        <v>487.98810785534903</v>
      </c>
      <c r="BT338" s="52">
        <v>4.0277597762217697E-3</v>
      </c>
      <c r="BU338" s="52">
        <v>2.75283433987954E-2</v>
      </c>
      <c r="BV338" s="52">
        <v>625.625779301742</v>
      </c>
      <c r="BW338" s="52">
        <v>3.8327328962477099E-3</v>
      </c>
      <c r="BX338" s="52">
        <v>1.71659995062905E-2</v>
      </c>
      <c r="BY338" s="52">
        <v>563.063201371579</v>
      </c>
      <c r="BZ338" s="52">
        <v>5.8969955684330501E-3</v>
      </c>
      <c r="CA338" s="52">
        <v>2.0838964711443801E-2</v>
      </c>
      <c r="CB338" s="52">
        <v>675.67584164589505</v>
      </c>
      <c r="CC338" s="52">
        <v>5.73924430431329E-3</v>
      </c>
      <c r="CD338" s="52">
        <v>2.7308845801356198E-2</v>
      </c>
      <c r="CE338" s="52">
        <v>875.87609102243403</v>
      </c>
      <c r="CF338" s="52">
        <v>5.7862481437769503E-3</v>
      </c>
    </row>
    <row r="339" spans="1:84">
      <c r="A339" s="83"/>
      <c r="B339" s="83"/>
      <c r="G339" s="83"/>
      <c r="AW339" s="80">
        <v>6.1291983932125101E-3</v>
      </c>
      <c r="AX339" s="52">
        <v>140.559127182042</v>
      </c>
      <c r="AY339" s="81">
        <v>3.87229365332814E-3</v>
      </c>
      <c r="AZ339" s="80">
        <v>1.31555363473675E-2</v>
      </c>
      <c r="BA339" s="52">
        <v>184.48385442643001</v>
      </c>
      <c r="BB339" s="82">
        <v>-2.9026157748714499E-3</v>
      </c>
      <c r="BC339" s="80">
        <v>3.1123032455827499E-2</v>
      </c>
      <c r="BD339" s="52">
        <v>313.74805174563397</v>
      </c>
      <c r="BE339" s="82">
        <v>-1.27508831169965E-2</v>
      </c>
      <c r="BF339" s="80">
        <v>1.6198624067838899E-2</v>
      </c>
      <c r="BG339" s="52">
        <v>230.91856608479301</v>
      </c>
      <c r="BH339" s="82">
        <v>-7.1175066521724504E-4</v>
      </c>
      <c r="BI339" s="52">
        <v>2.0885738724785101E-2</v>
      </c>
      <c r="BJ339" s="52">
        <v>288.64820760598002</v>
      </c>
      <c r="BK339" s="52">
        <v>-2.13816741826851E-3</v>
      </c>
      <c r="BL339" s="52">
        <v>2.9008591112418401E-2</v>
      </c>
      <c r="BM339" s="52">
        <v>401.59750623440698</v>
      </c>
      <c r="BN339" s="52">
        <v>-4.0867336152532897E-3</v>
      </c>
      <c r="BO339" s="52">
        <v>1.8148234749123301E-2</v>
      </c>
      <c r="BP339" s="52">
        <v>401.59750623440698</v>
      </c>
      <c r="BQ339" s="52">
        <v>4.8100934120602103E-3</v>
      </c>
      <c r="BR339" s="52">
        <v>2.1962911955393599E-2</v>
      </c>
      <c r="BS339" s="52">
        <v>489.44696072317998</v>
      </c>
      <c r="BT339" s="52">
        <v>3.9923283619012501E-3</v>
      </c>
      <c r="BU339" s="52">
        <v>2.76588954733967E-2</v>
      </c>
      <c r="BV339" s="52">
        <v>627.49610349126795</v>
      </c>
      <c r="BW339" s="52">
        <v>3.7944640722204202E-3</v>
      </c>
      <c r="BX339" s="52">
        <v>1.7250881778245498E-2</v>
      </c>
      <c r="BY339" s="52">
        <v>564.74649314215299</v>
      </c>
      <c r="BZ339" s="52">
        <v>5.8814770161194404E-3</v>
      </c>
      <c r="CA339" s="52">
        <v>2.0940884417257902E-2</v>
      </c>
      <c r="CB339" s="52">
        <v>677.69579177058301</v>
      </c>
      <c r="CC339" s="52">
        <v>5.7172139421683898E-3</v>
      </c>
      <c r="CD339" s="52">
        <v>2.7440431878813201E-2</v>
      </c>
      <c r="CE339" s="52">
        <v>878.49454488777099</v>
      </c>
      <c r="CF339" s="52">
        <v>5.75891229011427E-3</v>
      </c>
    </row>
    <row r="340" spans="1:84">
      <c r="A340" s="83"/>
      <c r="B340" s="83"/>
      <c r="G340" s="83"/>
      <c r="AW340" s="80">
        <v>6.2442769184570604E-3</v>
      </c>
      <c r="AX340" s="52">
        <v>140.978079800496</v>
      </c>
      <c r="AY340" s="81">
        <v>3.75570954749539E-3</v>
      </c>
      <c r="AZ340" s="80">
        <v>1.33145512162495E-2</v>
      </c>
      <c r="BA340" s="52">
        <v>185.03372973815101</v>
      </c>
      <c r="BB340" s="82">
        <v>-3.0221801462186398E-3</v>
      </c>
      <c r="BC340" s="80">
        <v>3.1382656739610999E-2</v>
      </c>
      <c r="BD340" s="52">
        <v>314.683213840397</v>
      </c>
      <c r="BE340" s="82">
        <v>-1.28870531835295E-2</v>
      </c>
      <c r="BF340" s="80">
        <v>1.6303077221897801E-2</v>
      </c>
      <c r="BG340" s="52">
        <v>231.60684538653899</v>
      </c>
      <c r="BH340" s="82">
        <v>-7.59432157924212E-4</v>
      </c>
      <c r="BI340" s="52">
        <v>2.1014188519773401E-2</v>
      </c>
      <c r="BJ340" s="52">
        <v>289.508556733163</v>
      </c>
      <c r="BK340" s="52">
        <v>-2.19746071442744E-3</v>
      </c>
      <c r="BL340" s="52">
        <v>2.9172669911911801E-2</v>
      </c>
      <c r="BM340" s="52">
        <v>402.794513715704</v>
      </c>
      <c r="BN340" s="52">
        <v>-4.15371826084188E-3</v>
      </c>
      <c r="BO340" s="52">
        <v>1.8239388958636599E-2</v>
      </c>
      <c r="BP340" s="52">
        <v>402.794513715704</v>
      </c>
      <c r="BQ340" s="52">
        <v>4.7840996232503697E-3</v>
      </c>
      <c r="BR340" s="52">
        <v>2.20717452299635E-2</v>
      </c>
      <c r="BS340" s="52">
        <v>490.90581359100997</v>
      </c>
      <c r="BT340" s="52">
        <v>3.9565424964500204E-3</v>
      </c>
      <c r="BU340" s="52">
        <v>2.7790069843332699E-2</v>
      </c>
      <c r="BV340" s="52">
        <v>629.366427680794</v>
      </c>
      <c r="BW340" s="52">
        <v>3.75590783018446E-3</v>
      </c>
      <c r="BX340" s="52">
        <v>1.7336138645182499E-2</v>
      </c>
      <c r="BY340" s="52">
        <v>566.42978491272595</v>
      </c>
      <c r="BZ340" s="52">
        <v>5.8656833657495999E-3</v>
      </c>
      <c r="CA340" s="52">
        <v>2.1043277601629499E-2</v>
      </c>
      <c r="CB340" s="52">
        <v>679.71574189527098</v>
      </c>
      <c r="CC340" s="52">
        <v>5.69489579126048E-3</v>
      </c>
      <c r="CD340" s="52">
        <v>2.7572647349261601E-2</v>
      </c>
      <c r="CE340" s="52">
        <v>881.11299875310704</v>
      </c>
      <c r="CF340" s="52">
        <v>5.7313107711276104E-3</v>
      </c>
    </row>
    <row r="341" spans="1:84">
      <c r="A341" s="83"/>
      <c r="B341" s="83"/>
      <c r="G341" s="83"/>
      <c r="AW341" s="80">
        <v>6.3602755336460703E-3</v>
      </c>
      <c r="AX341" s="52">
        <v>141.39703241895</v>
      </c>
      <c r="AY341" s="81">
        <v>3.6382233400763298E-3</v>
      </c>
      <c r="AZ341" s="80">
        <v>1.347491902779E-2</v>
      </c>
      <c r="BA341" s="52">
        <v>185.58360504987201</v>
      </c>
      <c r="BB341" s="82">
        <v>-3.1425231037998098E-3</v>
      </c>
      <c r="BC341" s="80">
        <v>3.1644595992009798E-2</v>
      </c>
      <c r="BD341" s="52">
        <v>315.61837593515997</v>
      </c>
      <c r="BE341" s="82">
        <v>-1.3023679157737601E-2</v>
      </c>
      <c r="BF341" s="80">
        <v>1.6408160385581801E-2</v>
      </c>
      <c r="BG341" s="52">
        <v>232.29512468828401</v>
      </c>
      <c r="BH341" s="82">
        <v>-8.0759882421423297E-4</v>
      </c>
      <c r="BI341" s="52">
        <v>2.1143457605006698E-2</v>
      </c>
      <c r="BJ341" s="52">
        <v>290.36890586034502</v>
      </c>
      <c r="BK341" s="52">
        <v>-2.2572398233921499E-3</v>
      </c>
      <c r="BL341" s="52">
        <v>2.93377313378731E-2</v>
      </c>
      <c r="BM341" s="52">
        <v>403.991521197</v>
      </c>
      <c r="BN341" s="52">
        <v>-4.2210682689998403E-3</v>
      </c>
      <c r="BO341" s="52">
        <v>1.8330993732172299E-2</v>
      </c>
      <c r="BP341" s="52">
        <v>403.991521197</v>
      </c>
      <c r="BQ341" s="52">
        <v>4.7577647333433603E-3</v>
      </c>
      <c r="BR341" s="52">
        <v>2.2181142118812301E-2</v>
      </c>
      <c r="BS341" s="52">
        <v>492.36466645884099</v>
      </c>
      <c r="BT341" s="52">
        <v>3.9204002885151797E-3</v>
      </c>
      <c r="BU341" s="52">
        <v>2.7921873749475402E-2</v>
      </c>
      <c r="BV341" s="52">
        <v>631.23675187031995</v>
      </c>
      <c r="BW341" s="52">
        <v>3.71706328870093E-3</v>
      </c>
      <c r="BX341" s="52">
        <v>1.7421774290924601E-2</v>
      </c>
      <c r="BY341" s="52">
        <v>568.11307668330005</v>
      </c>
      <c r="BZ341" s="52">
        <v>5.8496132505615698E-3</v>
      </c>
      <c r="CA341" s="52">
        <v>2.1146149836802599E-2</v>
      </c>
      <c r="CB341" s="52">
        <v>681.73569201995997</v>
      </c>
      <c r="CC341" s="52">
        <v>5.6722885577555997E-3</v>
      </c>
      <c r="CD341" s="52">
        <v>2.7705499548439101E-2</v>
      </c>
      <c r="CE341" s="52">
        <v>883.731452618444</v>
      </c>
      <c r="CF341" s="52">
        <v>5.7034427584309001E-3</v>
      </c>
    </row>
    <row r="342" spans="1:84">
      <c r="A342" s="83"/>
      <c r="B342" s="83"/>
      <c r="G342" s="83"/>
      <c r="AW342" s="80">
        <v>6.4772115544062597E-3</v>
      </c>
      <c r="AX342" s="52">
        <v>141.815985037404</v>
      </c>
      <c r="AY342" s="81">
        <v>3.5198259080068302E-3</v>
      </c>
      <c r="AZ342" s="80">
        <v>1.36366652252444E-2</v>
      </c>
      <c r="BA342" s="52">
        <v>186.133480361593</v>
      </c>
      <c r="BB342" s="82">
        <v>-3.2636517770473299E-3</v>
      </c>
      <c r="BC342" s="80">
        <v>3.1908892383074303E-2</v>
      </c>
      <c r="BD342" s="52">
        <v>316.553538029923</v>
      </c>
      <c r="BE342" s="82">
        <v>-1.3160763657499601E-2</v>
      </c>
      <c r="BF342" s="80">
        <v>1.65138829971824E-2</v>
      </c>
      <c r="BG342" s="52">
        <v>232.98340399003001</v>
      </c>
      <c r="BH342" s="82">
        <v>-8.5625437372050005E-4</v>
      </c>
      <c r="BI342" s="52">
        <v>2.1273558488325701E-2</v>
      </c>
      <c r="BJ342" s="52">
        <v>291.22925498752602</v>
      </c>
      <c r="BK342" s="52">
        <v>-2.3175081376625799E-3</v>
      </c>
      <c r="BL342" s="52">
        <v>2.9503788814659301E-2</v>
      </c>
      <c r="BM342" s="52">
        <v>405.18852867829702</v>
      </c>
      <c r="BN342" s="52">
        <v>-4.2887851253727103E-3</v>
      </c>
      <c r="BO342" s="52">
        <v>1.8423054699782001E-2</v>
      </c>
      <c r="BP342" s="52">
        <v>405.18852867829702</v>
      </c>
      <c r="BQ342" s="52">
        <v>4.7310867171838598E-3</v>
      </c>
      <c r="BR342" s="52">
        <v>2.2291109915141001E-2</v>
      </c>
      <c r="BS342" s="52">
        <v>493.82351932667098</v>
      </c>
      <c r="BT342" s="52">
        <v>3.8838998126792699E-3</v>
      </c>
      <c r="BU342" s="52">
        <v>2.8054314547998602E-2</v>
      </c>
      <c r="BV342" s="52">
        <v>633.10707605984601</v>
      </c>
      <c r="BW342" s="52">
        <v>3.6779295481348898E-3</v>
      </c>
      <c r="BX342" s="52">
        <v>1.7507792969311101E-2</v>
      </c>
      <c r="BY342" s="52">
        <v>569.79636845387301</v>
      </c>
      <c r="BZ342" s="52">
        <v>5.8332652815677897E-3</v>
      </c>
      <c r="CA342" s="52">
        <v>2.1249506788554001E-2</v>
      </c>
      <c r="CB342" s="52">
        <v>683.75564214464805</v>
      </c>
      <c r="CC342" s="52">
        <v>5.6493909246842899E-3</v>
      </c>
      <c r="CD342" s="52">
        <v>2.7838995930662799E-2</v>
      </c>
      <c r="CE342" s="52">
        <v>886.34990648378005</v>
      </c>
      <c r="CF342" s="52">
        <v>5.6753074062708001E-3</v>
      </c>
    </row>
    <row r="343" spans="1:84">
      <c r="A343" s="83"/>
      <c r="B343" s="83"/>
      <c r="G343" s="83"/>
      <c r="AW343" s="80">
        <v>6.5951027518036604E-3</v>
      </c>
      <c r="AX343" s="52">
        <v>142.234937655858</v>
      </c>
      <c r="AY343" s="81">
        <v>3.4005079330042399E-3</v>
      </c>
      <c r="AZ343" s="80">
        <v>1.37998159294709E-2</v>
      </c>
      <c r="BA343" s="52">
        <v>186.683355673313</v>
      </c>
      <c r="BB343" s="82">
        <v>-3.3855734464306301E-3</v>
      </c>
      <c r="BC343" s="80">
        <v>3.2175589192795097E-2</v>
      </c>
      <c r="BD343" s="52">
        <v>317.48870012468598</v>
      </c>
      <c r="BE343" s="82">
        <v>-1.3298309358961801E-2</v>
      </c>
      <c r="BF343" s="80">
        <v>1.6620254697319401E-2</v>
      </c>
      <c r="BG343" s="52">
        <v>233.67168329177599</v>
      </c>
      <c r="BH343" s="82">
        <v>-9.0540258652155802E-4</v>
      </c>
      <c r="BI343" s="52">
        <v>2.1404503946759301E-2</v>
      </c>
      <c r="BJ343" s="52">
        <v>292.089604114709</v>
      </c>
      <c r="BK343" s="52">
        <v>-2.3782691148582099E-3</v>
      </c>
      <c r="BL343" s="52">
        <v>2.96708560219675E-2</v>
      </c>
      <c r="BM343" s="52">
        <v>406.38553615959398</v>
      </c>
      <c r="BN343" s="52">
        <v>-4.3568703454965304E-3</v>
      </c>
      <c r="BO343" s="52">
        <v>1.85155775945007E-2</v>
      </c>
      <c r="BP343" s="52">
        <v>406.38553615959398</v>
      </c>
      <c r="BQ343" s="52">
        <v>4.7040635148884596E-3</v>
      </c>
      <c r="BR343" s="52">
        <v>2.24016560453126E-2</v>
      </c>
      <c r="BS343" s="52">
        <v>495.28237219450102</v>
      </c>
      <c r="BT343" s="52">
        <v>3.8470391088456101E-3</v>
      </c>
      <c r="BU343" s="52">
        <v>2.81873997128693E-2</v>
      </c>
      <c r="BV343" s="52">
        <v>634.97740024937298</v>
      </c>
      <c r="BW343" s="52">
        <v>3.6385056904250398E-3</v>
      </c>
      <c r="BX343" s="52">
        <v>1.7594199005683601E-2</v>
      </c>
      <c r="BY343" s="52">
        <v>571.479660224447</v>
      </c>
      <c r="BZ343" s="52">
        <v>5.8166380471580802E-3</v>
      </c>
      <c r="CA343" s="52">
        <v>2.1353354218255099E-2</v>
      </c>
      <c r="CB343" s="52">
        <v>685.77559226933602</v>
      </c>
      <c r="CC343" s="52">
        <v>5.6262015515608299E-3</v>
      </c>
      <c r="CD343" s="52">
        <v>2.79731440714177E-2</v>
      </c>
      <c r="CE343" s="52">
        <v>888.96836034911701</v>
      </c>
      <c r="CF343" s="52">
        <v>5.6469038512994797E-3</v>
      </c>
    </row>
    <row r="344" spans="1:84">
      <c r="A344" s="83"/>
      <c r="B344" s="83"/>
      <c r="G344" s="83"/>
      <c r="AW344" s="80">
        <v>6.71396736832287E-3</v>
      </c>
      <c r="AX344" s="52">
        <v>142.653890274312</v>
      </c>
      <c r="AY344" s="81">
        <v>3.2802598962454002E-3</v>
      </c>
      <c r="AZ344" s="80">
        <v>1.39643979631524E-2</v>
      </c>
      <c r="BA344" s="52">
        <v>187.233230985034</v>
      </c>
      <c r="BB344" s="82">
        <v>-3.5082955474140302E-3</v>
      </c>
      <c r="BC344" s="80">
        <v>3.2444730850562299E-2</v>
      </c>
      <c r="BD344" s="52">
        <v>318.42386221944901</v>
      </c>
      <c r="BE344" s="82">
        <v>-1.34363189977712E-2</v>
      </c>
      <c r="BF344" s="80">
        <v>1.6727285334680701E-2</v>
      </c>
      <c r="BG344" s="52">
        <v>234.359962593521</v>
      </c>
      <c r="BH344" s="82">
        <v>-9.5504731474112205E-4</v>
      </c>
      <c r="BI344" s="52">
        <v>2.1536307034289302E-2</v>
      </c>
      <c r="BJ344" s="52">
        <v>292.94995324189102</v>
      </c>
      <c r="BK344" s="52">
        <v>-2.4395262791237901E-3</v>
      </c>
      <c r="BL344" s="52">
        <v>2.98389469014257E-2</v>
      </c>
      <c r="BM344" s="52">
        <v>407.582543640891</v>
      </c>
      <c r="BN344" s="52">
        <v>-4.42532547526757E-3</v>
      </c>
      <c r="BO344" s="52">
        <v>1.8608568254788599E-2</v>
      </c>
      <c r="BP344" s="52">
        <v>407.58254364088998</v>
      </c>
      <c r="BQ344" s="52">
        <v>4.6766930311692599E-3</v>
      </c>
      <c r="BR344" s="52">
        <v>2.25127880720827E-2</v>
      </c>
      <c r="BS344" s="52">
        <v>496.74122506233198</v>
      </c>
      <c r="BT344" s="52">
        <v>3.8098161816085799E-3</v>
      </c>
      <c r="BU344" s="52">
        <v>2.8321136838408999E-2</v>
      </c>
      <c r="BV344" s="52">
        <v>636.84772443889904</v>
      </c>
      <c r="BW344" s="52">
        <v>3.5987907788491398E-3</v>
      </c>
      <c r="BX344" s="52">
        <v>1.7680996798413E-2</v>
      </c>
      <c r="BY344" s="52">
        <v>573.16295199501997</v>
      </c>
      <c r="BZ344" s="52">
        <v>5.79973011269516E-3</v>
      </c>
      <c r="CA344" s="52">
        <v>2.1457697984991898E-2</v>
      </c>
      <c r="CB344" s="52">
        <v>687.79554239402501</v>
      </c>
      <c r="CC344" s="52">
        <v>5.6027190739934103E-3</v>
      </c>
      <c r="CD344" s="52">
        <v>2.8107951670015899E-2</v>
      </c>
      <c r="CE344" s="52">
        <v>891.58681421445306</v>
      </c>
      <c r="CF344" s="52">
        <v>5.6182312123405397E-3</v>
      </c>
    </row>
    <row r="345" spans="1:84">
      <c r="A345" s="83"/>
      <c r="B345" s="83"/>
      <c r="G345" s="83"/>
      <c r="AW345" s="80">
        <v>6.8338241345482801E-3</v>
      </c>
      <c r="AX345" s="52">
        <v>143.072842892766</v>
      </c>
      <c r="AY345" s="81">
        <v>3.1590720728539501E-3</v>
      </c>
      <c r="AZ345" s="80">
        <v>1.41304388761039E-2</v>
      </c>
      <c r="BA345" s="52">
        <v>187.78310629675499</v>
      </c>
      <c r="BB345" s="82">
        <v>-3.63182567455481E-3</v>
      </c>
      <c r="BC345" s="80">
        <v>3.27163629763874E-2</v>
      </c>
      <c r="BD345" s="52">
        <v>319.35902431421198</v>
      </c>
      <c r="BE345" s="82">
        <v>-1.35747953703478E-2</v>
      </c>
      <c r="BF345" s="80">
        <v>1.68349849719674E-2</v>
      </c>
      <c r="BG345" s="52">
        <v>235.04824189526701</v>
      </c>
      <c r="BH345" s="82">
        <v>-1.0051924841960999E-3</v>
      </c>
      <c r="BI345" s="52">
        <v>2.1668981089896601E-2</v>
      </c>
      <c r="BJ345" s="52">
        <v>293.81030236907299</v>
      </c>
      <c r="BK345" s="52">
        <v>-2.5012832225769599E-3</v>
      </c>
      <c r="BL345" s="52">
        <v>3.00080756633943E-2</v>
      </c>
      <c r="BM345" s="52">
        <v>408.779551122187</v>
      </c>
      <c r="BN345" s="52">
        <v>-4.4941520914266496E-3</v>
      </c>
      <c r="BO345" s="52">
        <v>1.8702032627046401E-2</v>
      </c>
      <c r="BP345" s="52">
        <v>408.779551122187</v>
      </c>
      <c r="BQ345" s="52">
        <v>4.64897313464184E-3</v>
      </c>
      <c r="BR345" s="52">
        <v>2.2624513697928499E-2</v>
      </c>
      <c r="BS345" s="52">
        <v>498.20007793016202</v>
      </c>
      <c r="BT345" s="52">
        <v>3.7722289996072701E-3</v>
      </c>
      <c r="BU345" s="52">
        <v>2.8455533641921899E-2</v>
      </c>
      <c r="BV345" s="52">
        <v>638.71804862842498</v>
      </c>
      <c r="BW345" s="52">
        <v>3.55878385778191E-3</v>
      </c>
      <c r="BX345" s="52">
        <v>1.7768190820469099E-2</v>
      </c>
      <c r="BY345" s="52">
        <v>574.84624376559395</v>
      </c>
      <c r="BZ345" s="52">
        <v>5.7825400201012896E-3</v>
      </c>
      <c r="CA345" s="52">
        <v>2.1562544047744801E-2</v>
      </c>
      <c r="CB345" s="52">
        <v>689.81549251871297</v>
      </c>
      <c r="CC345" s="52">
        <v>5.57894210328391E-3</v>
      </c>
      <c r="CD345" s="52">
        <v>2.8243426552329601E-2</v>
      </c>
      <c r="CE345" s="52">
        <v>894.20526807979002</v>
      </c>
      <c r="CF345" s="52">
        <v>5.5892885901502598E-3</v>
      </c>
    </row>
    <row r="346" spans="1:84">
      <c r="A346" s="83"/>
      <c r="B346" s="83"/>
      <c r="G346" s="83"/>
      <c r="AW346" s="80">
        <v>6.9546922865846104E-3</v>
      </c>
      <c r="AX346" s="52">
        <v>143.49179551121901</v>
      </c>
      <c r="AY346" s="81">
        <v>3.0369345261872E-3</v>
      </c>
      <c r="AZ346" s="80">
        <v>1.4297966971722999E-2</v>
      </c>
      <c r="BA346" s="52">
        <v>188.332981608475</v>
      </c>
      <c r="BB346" s="82">
        <v>-3.7561715857469102E-3</v>
      </c>
      <c r="BC346" s="80">
        <v>3.2990532423982803E-2</v>
      </c>
      <c r="BD346" s="52">
        <v>320.29418640897597</v>
      </c>
      <c r="BE346" s="82">
        <v>-1.3713741335198801E-2</v>
      </c>
      <c r="BF346" s="80">
        <v>1.6943363892052501E-2</v>
      </c>
      <c r="BG346" s="52">
        <v>235.73652119701299</v>
      </c>
      <c r="BH346" s="82">
        <v>-1.0558420960948499E-3</v>
      </c>
      <c r="BI346" s="52">
        <v>2.18025397458993E-2</v>
      </c>
      <c r="BJ346" s="52">
        <v>294.670651496255</v>
      </c>
      <c r="BK346" s="52">
        <v>-2.5635436067994299E-3</v>
      </c>
      <c r="BL346" s="52">
        <v>3.0178256793989399E-2</v>
      </c>
      <c r="BM346" s="52">
        <v>409.97655860348402</v>
      </c>
      <c r="BN346" s="52">
        <v>-4.5633518020550901E-3</v>
      </c>
      <c r="BO346" s="52">
        <v>1.8795976768208499E-2</v>
      </c>
      <c r="BP346" s="52">
        <v>409.97655860348402</v>
      </c>
      <c r="BQ346" s="52">
        <v>4.6209016571151403E-3</v>
      </c>
      <c r="BR346" s="52">
        <v>2.2736840768480902E-2</v>
      </c>
      <c r="BS346" s="52">
        <v>499.65893079799298</v>
      </c>
      <c r="BT346" s="52">
        <v>3.7342754948620901E-3</v>
      </c>
      <c r="BU346" s="52">
        <v>2.8590597966397301E-2</v>
      </c>
      <c r="BV346" s="52">
        <v>640.58837281795104</v>
      </c>
      <c r="BW346" s="52">
        <v>3.51848395244785E-3</v>
      </c>
      <c r="BX346" s="52">
        <v>1.7855785621033501E-2</v>
      </c>
      <c r="BY346" s="52">
        <v>576.52953553616805</v>
      </c>
      <c r="BZ346" s="52">
        <v>5.7650662874340203E-3</v>
      </c>
      <c r="CA346" s="52">
        <v>2.1667898467630401E-2</v>
      </c>
      <c r="CB346" s="52">
        <v>691.83544264340105</v>
      </c>
      <c r="CC346" s="52">
        <v>5.5548692260193799E-3</v>
      </c>
      <c r="CD346" s="52">
        <v>2.8379576673598899E-2</v>
      </c>
      <c r="CE346" s="52">
        <v>896.82372194512595</v>
      </c>
      <c r="CF346" s="52">
        <v>5.5600750671720304E-3</v>
      </c>
    </row>
    <row r="347" spans="1:84">
      <c r="A347" s="83"/>
      <c r="B347" s="83"/>
      <c r="G347" s="83"/>
      <c r="AW347" s="80">
        <v>7.0765915842560603E-3</v>
      </c>
      <c r="AX347" s="52">
        <v>143.91074812967301</v>
      </c>
      <c r="AY347" s="81">
        <v>2.91383710191507E-3</v>
      </c>
      <c r="AZ347" s="80">
        <v>1.4467011334648099E-2</v>
      </c>
      <c r="BA347" s="52">
        <v>188.88285692019599</v>
      </c>
      <c r="BB347" s="82">
        <v>-3.8813412066168399E-3</v>
      </c>
      <c r="BC347" s="80">
        <v>3.3267287325799401E-2</v>
      </c>
      <c r="BD347" s="52">
        <v>321.229348503739</v>
      </c>
      <c r="BE347" s="82">
        <v>-1.3853159814277901E-2</v>
      </c>
      <c r="BF347" s="80">
        <v>1.7052432604364402E-2</v>
      </c>
      <c r="BG347" s="52">
        <v>236.424800498758</v>
      </c>
      <c r="BH347" s="82">
        <v>-1.10700022878636E-3</v>
      </c>
      <c r="BI347" s="52">
        <v>2.19369969365985E-2</v>
      </c>
      <c r="BJ347" s="52">
        <v>295.53100062343702</v>
      </c>
      <c r="BK347" s="52">
        <v>-2.6263111643747201E-3</v>
      </c>
      <c r="BL347" s="52">
        <v>3.0349505062335101E-2</v>
      </c>
      <c r="BM347" s="52">
        <v>411.17356608478099</v>
      </c>
      <c r="BN347" s="52">
        <v>-4.6329262470850997E-3</v>
      </c>
      <c r="BO347" s="52">
        <v>1.8890406848414001E-2</v>
      </c>
      <c r="BP347" s="52">
        <v>411.17356608478099</v>
      </c>
      <c r="BQ347" s="52">
        <v>4.5924763928622001E-3</v>
      </c>
      <c r="BR347" s="52">
        <v>2.28497772760629E-2</v>
      </c>
      <c r="BS347" s="52">
        <v>501.11778366582303</v>
      </c>
      <c r="BT347" s="52">
        <v>3.6959535620938E-3</v>
      </c>
      <c r="BU347" s="52">
        <v>2.87263377832843E-2</v>
      </c>
      <c r="BV347" s="52">
        <v>642.45869700747699</v>
      </c>
      <c r="BW347" s="52">
        <v>3.47789006866753E-3</v>
      </c>
      <c r="BX347" s="52">
        <v>1.7943785827157499E-2</v>
      </c>
      <c r="BY347" s="52">
        <v>578.21282730674102</v>
      </c>
      <c r="BZ347" s="52">
        <v>5.7473074084524898E-3</v>
      </c>
      <c r="CA347" s="52">
        <v>2.1773767410207399E-2</v>
      </c>
      <c r="CB347" s="52">
        <v>693.85539276808902</v>
      </c>
      <c r="CC347" s="52">
        <v>5.53049900365202E-3</v>
      </c>
      <c r="CD347" s="52">
        <v>2.8516410121318801E-2</v>
      </c>
      <c r="CE347" s="52">
        <v>899.44217581046303</v>
      </c>
      <c r="CF347" s="52">
        <v>5.5305897072847002E-3</v>
      </c>
    </row>
    <row r="348" spans="1:84">
      <c r="A348" s="83"/>
      <c r="B348" s="83"/>
      <c r="G348" s="83"/>
      <c r="AW348" s="80">
        <v>7.1995423301264502E-3</v>
      </c>
      <c r="AX348" s="52">
        <v>144.32970074812701</v>
      </c>
      <c r="AY348" s="81">
        <v>2.7897694218819501E-3</v>
      </c>
      <c r="AZ348" s="80">
        <v>1.46376018596878E-2</v>
      </c>
      <c r="BA348" s="52">
        <v>189.43273223191699</v>
      </c>
      <c r="BB348" s="82">
        <v>-4.0073426350797003E-3</v>
      </c>
      <c r="BC348" s="80">
        <v>3.3546677140132403E-2</v>
      </c>
      <c r="BD348" s="52">
        <v>322.16451059850198</v>
      </c>
      <c r="BE348" s="82">
        <v>-1.3993053794388401E-2</v>
      </c>
      <c r="BF348" s="80">
        <v>1.7162201851501802E-2</v>
      </c>
      <c r="BG348" s="52">
        <v>237.11307980050401</v>
      </c>
      <c r="BH348" s="82">
        <v>-1.1586710395653801E-3</v>
      </c>
      <c r="BI348" s="52">
        <v>2.2072366907242999E-2</v>
      </c>
      <c r="BJ348" s="52">
        <v>296.39134975061899</v>
      </c>
      <c r="BK348" s="52">
        <v>-2.6895897004701398E-3</v>
      </c>
      <c r="BL348" s="52">
        <v>3.0521835528054299E-2</v>
      </c>
      <c r="BM348" s="52">
        <v>412.37057356607801</v>
      </c>
      <c r="BN348" s="52">
        <v>-4.7028770988237203E-3</v>
      </c>
      <c r="BO348" s="52">
        <v>1.89853291537617E-2</v>
      </c>
      <c r="BP348" s="52">
        <v>412.37057356607698</v>
      </c>
      <c r="BQ348" s="52">
        <v>4.5636950978725204E-3</v>
      </c>
      <c r="BR348" s="52">
        <v>2.2963331363337999E-2</v>
      </c>
      <c r="BS348" s="52">
        <v>502.57663653365302</v>
      </c>
      <c r="BT348" s="52">
        <v>3.65726105802413E-3</v>
      </c>
      <c r="BU348" s="52">
        <v>2.88627611953443E-2</v>
      </c>
      <c r="BV348" s="52">
        <v>644.32902119700304</v>
      </c>
      <c r="BW348" s="52">
        <v>3.4370011925975901E-3</v>
      </c>
      <c r="BX348" s="52">
        <v>1.8032196145467101E-2</v>
      </c>
      <c r="BY348" s="52">
        <v>579.89611907731501</v>
      </c>
      <c r="BZ348" s="52">
        <v>5.7292618521745196E-3</v>
      </c>
      <c r="CA348" s="52">
        <v>2.1880157147848502E-2</v>
      </c>
      <c r="CB348" s="52">
        <v>695.87534289277801</v>
      </c>
      <c r="CC348" s="52">
        <v>5.5058299720698398E-3</v>
      </c>
      <c r="CD348" s="52">
        <v>2.86539351182068E-2</v>
      </c>
      <c r="CE348" s="52">
        <v>902.06062967579896</v>
      </c>
      <c r="CF348" s="52">
        <v>5.5008315555451102E-3</v>
      </c>
    </row>
    <row r="349" spans="1:84">
      <c r="A349" s="83"/>
      <c r="B349" s="83"/>
      <c r="G349" s="83"/>
      <c r="AW349" s="80">
        <v>7.3235653893840603E-3</v>
      </c>
      <c r="AX349" s="52">
        <v>144.74865336658101</v>
      </c>
      <c r="AY349" s="81">
        <v>2.6647208777393402E-3</v>
      </c>
      <c r="AZ349" s="80">
        <v>1.4809769282095301E-2</v>
      </c>
      <c r="BA349" s="52">
        <v>189.98260754363699</v>
      </c>
      <c r="BB349" s="82">
        <v>-4.1341841460584604E-3</v>
      </c>
      <c r="BC349" s="80">
        <v>3.3828752700406299E-2</v>
      </c>
      <c r="BD349" s="52">
        <v>323.09967269326501</v>
      </c>
      <c r="BE349" s="82">
        <v>-1.4133426328634501E-2</v>
      </c>
      <c r="BF349" s="80">
        <v>1.7272682616093899E-2</v>
      </c>
      <c r="BG349" s="52">
        <v>237.80135910224999</v>
      </c>
      <c r="BH349" s="82">
        <v>-1.2108587665303301E-3</v>
      </c>
      <c r="BI349" s="52">
        <v>2.22086642233277E-2</v>
      </c>
      <c r="BJ349" s="52">
        <v>297.251698877801</v>
      </c>
      <c r="BK349" s="52">
        <v>-2.7533830944711101E-3</v>
      </c>
      <c r="BL349" s="52">
        <v>3.0695263549007E-2</v>
      </c>
      <c r="BM349" s="52">
        <v>413.56758104737401</v>
      </c>
      <c r="BN349" s="52">
        <v>-4.7732060624914698E-3</v>
      </c>
      <c r="BO349" s="52">
        <v>1.9080750089149098E-2</v>
      </c>
      <c r="BP349" s="52">
        <v>413.56758104737401</v>
      </c>
      <c r="BQ349" s="52">
        <v>4.5345554890842696E-3</v>
      </c>
      <c r="BR349" s="52">
        <v>2.3077511327073599E-2</v>
      </c>
      <c r="BS349" s="52">
        <v>504.03548940148403</v>
      </c>
      <c r="BT349" s="52">
        <v>3.6181958006588901E-3</v>
      </c>
      <c r="BU349" s="52">
        <v>2.8999876439582899E-2</v>
      </c>
      <c r="BV349" s="52">
        <v>646.19934538653001</v>
      </c>
      <c r="BW349" s="52">
        <v>3.3958162904645598E-3</v>
      </c>
      <c r="BX349" s="52">
        <v>1.8121021363915302E-2</v>
      </c>
      <c r="BY349" s="52">
        <v>581.57941084788797</v>
      </c>
      <c r="BZ349" s="52">
        <v>5.7109280624216101E-3</v>
      </c>
      <c r="CA349" s="52">
        <v>2.1987074062181301E-2</v>
      </c>
      <c r="CB349" s="52">
        <v>697.89529301746597</v>
      </c>
      <c r="CC349" s="52">
        <v>5.4808606411559197E-3</v>
      </c>
      <c r="CD349" s="52">
        <v>2.87921600252532E-2</v>
      </c>
      <c r="CE349" s="52">
        <v>904.67908354113604</v>
      </c>
      <c r="CF349" s="52">
        <v>5.4707996379235197E-3</v>
      </c>
    </row>
    <row r="350" spans="1:84">
      <c r="A350" s="83"/>
      <c r="B350" s="83"/>
      <c r="G350" s="83"/>
      <c r="AW350" s="80">
        <v>7.4486822106393296E-3</v>
      </c>
      <c r="AX350" s="52">
        <v>145.16760598503501</v>
      </c>
      <c r="AY350" s="81">
        <v>2.5386806243413401E-3</v>
      </c>
      <c r="AZ350" s="80">
        <v>1.4983545209260001E-2</v>
      </c>
      <c r="BA350" s="52">
        <v>190.53248285535801</v>
      </c>
      <c r="BB350" s="82">
        <v>-4.26187419637933E-3</v>
      </c>
      <c r="BC350" s="80">
        <v>3.4113566266765698E-2</v>
      </c>
      <c r="BD350" s="52">
        <v>324.03483478802798</v>
      </c>
      <c r="BE350" s="82">
        <v>-1.42742805379211E-2</v>
      </c>
      <c r="BF350" s="80">
        <v>1.7383886127913199E-2</v>
      </c>
      <c r="BG350" s="52">
        <v>238.489638403995</v>
      </c>
      <c r="BH350" s="82">
        <v>-1.2635677305023699E-3</v>
      </c>
      <c r="BI350" s="52">
        <v>2.2345903780241799E-2</v>
      </c>
      <c r="BJ350" s="52">
        <v>298.11204800498302</v>
      </c>
      <c r="BK350" s="52">
        <v>-2.8176953016623902E-3</v>
      </c>
      <c r="BL350" s="52">
        <v>3.0869804789287102E-2</v>
      </c>
      <c r="BM350" s="52">
        <v>414.76458852867103</v>
      </c>
      <c r="BN350" s="52">
        <v>-4.8439148767747599E-3</v>
      </c>
      <c r="BO350" s="52">
        <v>1.9176676181200499E-2</v>
      </c>
      <c r="BP350" s="52">
        <v>414.76458852867103</v>
      </c>
      <c r="BQ350" s="52">
        <v>4.5050552435965197E-3</v>
      </c>
      <c r="BR350" s="52">
        <v>2.3192325622023498E-2</v>
      </c>
      <c r="BS350" s="52">
        <v>505.49434226931402</v>
      </c>
      <c r="BT350" s="52">
        <v>3.5787555685509601E-3</v>
      </c>
      <c r="BU350" s="52">
        <v>2.91376918902626E-2</v>
      </c>
      <c r="BV350" s="52">
        <v>648.06966957605596</v>
      </c>
      <c r="BW350" s="52">
        <v>3.35433430829151E-3</v>
      </c>
      <c r="BX350" s="52">
        <v>1.8210266353585101E-2</v>
      </c>
      <c r="BY350" s="52">
        <v>583.26270261846196</v>
      </c>
      <c r="BZ350" s="52">
        <v>5.6923044573544699E-3</v>
      </c>
      <c r="CA350" s="52">
        <v>2.2094524646599799E-2</v>
      </c>
      <c r="CB350" s="52">
        <v>699.91524314215405</v>
      </c>
      <c r="CC350" s="52">
        <v>5.4555894943384203E-3</v>
      </c>
      <c r="CD350" s="52">
        <v>2.8931093344859202E-2</v>
      </c>
      <c r="CE350" s="52">
        <v>907.29753740647197</v>
      </c>
      <c r="CF350" s="52">
        <v>5.4404929610332902E-3</v>
      </c>
    </row>
    <row r="351" spans="1:84">
      <c r="A351" s="83"/>
      <c r="B351" s="83"/>
      <c r="G351" s="83"/>
      <c r="AW351" s="80">
        <v>7.5749148476859998E-3</v>
      </c>
      <c r="AX351" s="52">
        <v>145.58655860348901</v>
      </c>
      <c r="AY351" s="81">
        <v>2.4116375728927999E-3</v>
      </c>
      <c r="AZ351" s="80">
        <v>1.51589621539E-2</v>
      </c>
      <c r="BA351" s="52">
        <v>191.08235816707901</v>
      </c>
      <c r="BB351" s="82">
        <v>-4.3904214298461103E-3</v>
      </c>
      <c r="BC351" s="80">
        <v>3.4401171580098998E-2</v>
      </c>
      <c r="BD351" s="52">
        <v>324.96999688279101</v>
      </c>
      <c r="BE351" s="82">
        <v>-1.4415619612504701E-2</v>
      </c>
      <c r="BF351" s="80">
        <v>1.7495823871254802E-2</v>
      </c>
      <c r="BG351" s="52">
        <v>239.17791770574101</v>
      </c>
      <c r="BH351" s="82">
        <v>-1.3168023370022301E-3</v>
      </c>
      <c r="BI351" s="52">
        <v>2.2484100813281199E-2</v>
      </c>
      <c r="BJ351" s="52">
        <v>298.97239713216499</v>
      </c>
      <c r="BK351" s="52">
        <v>-2.8825303549633598E-3</v>
      </c>
      <c r="BL351" s="52">
        <v>3.1045475227486501E-2</v>
      </c>
      <c r="BM351" s="52">
        <v>415.96159600996799</v>
      </c>
      <c r="BN351" s="52">
        <v>-4.9150053143946701E-3</v>
      </c>
      <c r="BO351" s="52">
        <v>1.9273114081287301E-2</v>
      </c>
      <c r="BP351" s="52">
        <v>415.96159600996799</v>
      </c>
      <c r="BQ351" s="52">
        <v>4.4751919978608598E-3</v>
      </c>
      <c r="BR351" s="52">
        <v>2.3307782864932299E-2</v>
      </c>
      <c r="BS351" s="52">
        <v>506.95319513714497</v>
      </c>
      <c r="BT351" s="52">
        <v>3.5389381000434199E-3</v>
      </c>
      <c r="BU351" s="52">
        <v>2.9276216062000999E-2</v>
      </c>
      <c r="BV351" s="52">
        <v>649.93999376558202</v>
      </c>
      <c r="BW351" s="52">
        <v>3.3125541716183399E-3</v>
      </c>
      <c r="BX351" s="52">
        <v>1.8299936070542599E-2</v>
      </c>
      <c r="BY351" s="52">
        <v>584.94599438903595</v>
      </c>
      <c r="BZ351" s="52">
        <v>5.6733894289954399E-3</v>
      </c>
      <c r="CA351" s="52">
        <v>2.22025155088489E-2</v>
      </c>
      <c r="CB351" s="52">
        <v>701.93519326684304</v>
      </c>
      <c r="CC351" s="52">
        <v>5.4300149881264101E-3</v>
      </c>
      <c r="CD351" s="52">
        <v>2.9070743724063E-2</v>
      </c>
      <c r="CE351" s="52">
        <v>909.91599127180905</v>
      </c>
      <c r="CF351" s="52">
        <v>5.4099105118522303E-3</v>
      </c>
    </row>
    <row r="352" spans="1:84">
      <c r="A352" s="83"/>
      <c r="B352" s="83"/>
      <c r="G352" s="83"/>
      <c r="AW352" s="80">
        <v>7.7022859822788899E-3</v>
      </c>
      <c r="AX352" s="52">
        <v>146.00551122194301</v>
      </c>
      <c r="AY352" s="81">
        <v>2.2835803838356602E-3</v>
      </c>
      <c r="AZ352" s="80">
        <v>1.5336053568837601E-2</v>
      </c>
      <c r="BA352" s="52">
        <v>191.63223347879901</v>
      </c>
      <c r="BB352" s="82">
        <v>-4.5198346825046703E-3</v>
      </c>
      <c r="BC352" s="80">
        <v>3.4691623918634701E-2</v>
      </c>
      <c r="BD352" s="52">
        <v>325.90515897755398</v>
      </c>
      <c r="BE352" s="82">
        <v>-1.4557446813597E-2</v>
      </c>
      <c r="BF352" s="80">
        <v>1.7608507592592599E-2</v>
      </c>
      <c r="BG352" s="52">
        <v>239.86619700748699</v>
      </c>
      <c r="BH352" s="82">
        <v>-1.37056707829136E-3</v>
      </c>
      <c r="BI352" s="52">
        <v>2.2623270908041899E-2</v>
      </c>
      <c r="BJ352" s="52">
        <v>299.832746259347</v>
      </c>
      <c r="BK352" s="52">
        <v>-2.9478923667174499E-3</v>
      </c>
      <c r="BL352" s="52">
        <v>3.1222291165238E-2</v>
      </c>
      <c r="BM352" s="52">
        <v>417.15860349126501</v>
      </c>
      <c r="BN352" s="52">
        <v>-4.9864791826916798E-3</v>
      </c>
      <c r="BO352" s="52">
        <v>1.93700705686429E-2</v>
      </c>
      <c r="BP352" s="52">
        <v>417.15860349126399</v>
      </c>
      <c r="BQ352" s="52">
        <v>4.4449633468501698E-3</v>
      </c>
      <c r="BR352" s="52">
        <v>2.3423891838669698E-2</v>
      </c>
      <c r="BS352" s="52">
        <v>508.41204800497502</v>
      </c>
      <c r="BT352" s="52">
        <v>3.4987410924930801E-3</v>
      </c>
      <c r="BU352" s="52">
        <v>2.9415457612956299E-2</v>
      </c>
      <c r="BV352" s="52">
        <v>651.81031795510796</v>
      </c>
      <c r="BW352" s="52">
        <v>3.2704747852138902E-3</v>
      </c>
      <c r="BX352" s="52">
        <v>1.8390035557744801E-2</v>
      </c>
      <c r="BY352" s="52">
        <v>586.62928615960902</v>
      </c>
      <c r="BZ352" s="52">
        <v>5.65418134274251E-3</v>
      </c>
      <c r="CA352" s="52">
        <v>2.2311053373685299E-2</v>
      </c>
      <c r="CB352" s="52">
        <v>703.95514339153101</v>
      </c>
      <c r="CC352" s="52">
        <v>5.4041355516372298E-3</v>
      </c>
      <c r="CD352" s="52">
        <v>2.9211119957859199E-2</v>
      </c>
      <c r="CE352" s="52">
        <v>912.53444513714498</v>
      </c>
      <c r="CF352" s="52">
        <v>5.3790512574380901E-3</v>
      </c>
    </row>
    <row r="353" spans="1:84">
      <c r="A353" s="83"/>
      <c r="B353" s="83"/>
      <c r="G353" s="83"/>
      <c r="AW353" s="80">
        <v>7.8308189479858598E-3</v>
      </c>
      <c r="AX353" s="52">
        <v>146.42446384039599</v>
      </c>
      <c r="AY353" s="81">
        <v>2.15449745946409E-3</v>
      </c>
      <c r="AZ353" s="80">
        <v>1.55148538834529E-2</v>
      </c>
      <c r="BA353" s="52">
        <v>192.18210879052</v>
      </c>
      <c r="BB353" s="82">
        <v>-4.6501229881043297E-3</v>
      </c>
      <c r="BC353" s="80">
        <v>3.4984980157260703E-2</v>
      </c>
      <c r="BD353" s="52">
        <v>326.84032107231701</v>
      </c>
      <c r="BE353" s="82">
        <v>-1.46997654750247E-2</v>
      </c>
      <c r="BF353" s="80">
        <v>1.7721949308526101E-2</v>
      </c>
      <c r="BG353" s="52">
        <v>240.554476309232</v>
      </c>
      <c r="BH353" s="82">
        <v>-1.42486653547593E-3</v>
      </c>
      <c r="BI353" s="52">
        <v>2.2763430011212799E-2</v>
      </c>
      <c r="BJ353" s="52">
        <v>300.69309538652902</v>
      </c>
      <c r="BK353" s="52">
        <v>-3.0137855305377402E-3</v>
      </c>
      <c r="BL353" s="52">
        <v>3.1400269236050299E-2</v>
      </c>
      <c r="BM353" s="52">
        <v>418.35561097256101</v>
      </c>
      <c r="BN353" s="52">
        <v>-5.0583383242239696E-3</v>
      </c>
      <c r="BO353" s="52">
        <v>1.94675525535765E-2</v>
      </c>
      <c r="BP353" s="52">
        <v>418.35561097256101</v>
      </c>
      <c r="BQ353" s="52">
        <v>4.41436684320689E-3</v>
      </c>
      <c r="BR353" s="52">
        <v>2.3540661496496199E-2</v>
      </c>
      <c r="BS353" s="52">
        <v>509.87090087280501</v>
      </c>
      <c r="BT353" s="52">
        <v>3.45816220147166E-3</v>
      </c>
      <c r="BU353" s="52">
        <v>2.9555425348103199E-2</v>
      </c>
      <c r="BV353" s="52">
        <v>653.68064214463402</v>
      </c>
      <c r="BW353" s="52">
        <v>3.2280950327833202E-3</v>
      </c>
      <c r="BX353" s="52">
        <v>1.8480569947001001E-2</v>
      </c>
      <c r="BY353" s="52">
        <v>588.31257793018301</v>
      </c>
      <c r="BZ353" s="52">
        <v>5.6346785368686404E-3</v>
      </c>
      <c r="CA353" s="52">
        <v>2.24201450856166E-2</v>
      </c>
      <c r="CB353" s="52">
        <v>705.97509351621898</v>
      </c>
      <c r="CC353" s="52">
        <v>5.3779495861098698E-3</v>
      </c>
      <c r="CD353" s="52">
        <v>2.9352230992613498E-2</v>
      </c>
      <c r="CE353" s="52">
        <v>915.15289900248194</v>
      </c>
      <c r="CF353" s="52">
        <v>5.3479141446369201E-3</v>
      </c>
    </row>
    <row r="354" spans="1:84">
      <c r="A354" s="83"/>
      <c r="B354" s="83"/>
      <c r="G354" s="83"/>
      <c r="AW354" s="80">
        <v>7.9605377551752905E-3</v>
      </c>
      <c r="AX354" s="52">
        <v>146.84341645884999</v>
      </c>
      <c r="AY354" s="81">
        <v>2.0243769362549699E-3</v>
      </c>
      <c r="AZ354" s="80">
        <v>1.56953985419096E-2</v>
      </c>
      <c r="BA354" s="52">
        <v>192.731984102241</v>
      </c>
      <c r="BB354" s="82">
        <v>-4.7812955837666597E-3</v>
      </c>
      <c r="BC354" s="80">
        <v>3.5281298829721398E-2</v>
      </c>
      <c r="BD354" s="52">
        <v>327.77548316707998</v>
      </c>
      <c r="BE354" s="82">
        <v>-1.4842579004945001E-2</v>
      </c>
      <c r="BF354" s="80">
        <v>1.7836161314029701E-2</v>
      </c>
      <c r="BG354" s="52">
        <v>241.24275561097801</v>
      </c>
      <c r="BH354" s="82">
        <v>-1.47970538068003E-3</v>
      </c>
      <c r="BI354" s="52">
        <v>2.2904594441785699E-2</v>
      </c>
      <c r="BJ354" s="52">
        <v>301.55344451371099</v>
      </c>
      <c r="BK354" s="52">
        <v>-3.0802141232101799E-3</v>
      </c>
      <c r="BL354" s="52">
        <v>3.1579426414442599E-2</v>
      </c>
      <c r="BM354" s="52">
        <v>419.55261845385797</v>
      </c>
      <c r="BN354" s="52">
        <v>-5.1305846173858001E-3</v>
      </c>
      <c r="BO354" s="52">
        <v>1.9565567080790401E-2</v>
      </c>
      <c r="BP354" s="52">
        <v>419.55261845385797</v>
      </c>
      <c r="BQ354" s="52">
        <v>4.3833999963664204E-3</v>
      </c>
      <c r="BR354" s="52">
        <v>2.3658100966467699E-2</v>
      </c>
      <c r="BS354" s="52">
        <v>511.32975374063602</v>
      </c>
      <c r="BT354" s="52">
        <v>3.4171990399464798E-3</v>
      </c>
      <c r="BU354" s="52">
        <v>2.96961282226017E-2</v>
      </c>
      <c r="BV354" s="52">
        <v>655.55096633415997</v>
      </c>
      <c r="BW354" s="52">
        <v>3.1854137766646699E-3</v>
      </c>
      <c r="BX354" s="52">
        <v>1.8571544460991601E-2</v>
      </c>
      <c r="BY354" s="52">
        <v>589.99586970075597</v>
      </c>
      <c r="BZ354" s="52">
        <v>5.6148793220100199E-3</v>
      </c>
      <c r="CA354" s="52">
        <v>2.25297976117219E-2</v>
      </c>
      <c r="CB354" s="52">
        <v>707.99504364090797</v>
      </c>
      <c r="CC354" s="52">
        <v>5.3514554644070404E-3</v>
      </c>
      <c r="CD354" s="52">
        <v>2.9494085929575801E-2</v>
      </c>
      <c r="CE354" s="52">
        <v>917.771352867818</v>
      </c>
      <c r="CF354" s="52">
        <v>5.31649809978311E-3</v>
      </c>
    </row>
    <row r="355" spans="1:84">
      <c r="A355" s="83"/>
      <c r="B355" s="83"/>
      <c r="G355" s="83"/>
      <c r="AW355" s="80">
        <v>8.0914671172036493E-3</v>
      </c>
      <c r="AX355" s="52">
        <v>147.26236907730399</v>
      </c>
      <c r="AY355" s="81">
        <v>1.8932066768992E-3</v>
      </c>
      <c r="AZ355" s="80">
        <v>1.5877724043259499E-2</v>
      </c>
      <c r="BA355" s="52">
        <v>193.281859413961</v>
      </c>
      <c r="BB355" s="82">
        <v>-4.91336191586993E-3</v>
      </c>
      <c r="BC355" s="80">
        <v>3.5580640193865698E-2</v>
      </c>
      <c r="BD355" s="52">
        <v>328.71064526184301</v>
      </c>
      <c r="BE355" s="82">
        <v>-1.4985890887621801E-2</v>
      </c>
      <c r="BF355" s="80">
        <v>1.7951156191019401E-2</v>
      </c>
      <c r="BG355" s="52">
        <v>241.93103491272399</v>
      </c>
      <c r="BH355" s="82">
        <v>-1.53508837928786E-3</v>
      </c>
      <c r="BI355" s="52">
        <v>2.3046780902701701E-2</v>
      </c>
      <c r="BJ355" s="52">
        <v>302.413793640893</v>
      </c>
      <c r="BK355" s="52">
        <v>-3.1471825066587602E-3</v>
      </c>
      <c r="BL355" s="52">
        <v>3.1759780025396103E-2</v>
      </c>
      <c r="BM355" s="52">
        <v>420.749625935155</v>
      </c>
      <c r="BN355" s="52">
        <v>-5.2032199770412997E-3</v>
      </c>
      <c r="BO355" s="52">
        <v>1.9664121332802501E-2</v>
      </c>
      <c r="BP355" s="52">
        <v>420.749625935155</v>
      </c>
      <c r="BQ355" s="52">
        <v>4.3520602716578998E-3</v>
      </c>
      <c r="BR355" s="52">
        <v>2.3776219555983202E-2</v>
      </c>
      <c r="BS355" s="52">
        <v>512.78860660846601</v>
      </c>
      <c r="BT355" s="52">
        <v>3.37584917743826E-3</v>
      </c>
      <c r="BU355" s="52">
        <v>2.9837575345264399E-2</v>
      </c>
      <c r="BV355" s="52">
        <v>657.42129052368705</v>
      </c>
      <c r="BW355" s="52">
        <v>3.1424298575215598E-3</v>
      </c>
      <c r="BX355" s="52">
        <v>1.86629644153458E-2</v>
      </c>
      <c r="BY355" s="52">
        <v>591.67916147132996</v>
      </c>
      <c r="BZ355" s="52">
        <v>5.5947819806417901E-3</v>
      </c>
      <c r="CA355" s="52">
        <v>2.2640018044556301E-2</v>
      </c>
      <c r="CB355" s="52">
        <v>710.01499376559605</v>
      </c>
      <c r="CC355" s="52">
        <v>5.3246515305034403E-3</v>
      </c>
      <c r="CD355" s="52">
        <v>2.9636694028496599E-2</v>
      </c>
      <c r="CE355" s="52">
        <v>920.38980673315496</v>
      </c>
      <c r="CF355" s="52">
        <v>5.2848020283933397E-3</v>
      </c>
    </row>
    <row r="356" spans="1:84">
      <c r="A356" s="83"/>
      <c r="B356" s="83"/>
      <c r="G356" s="83"/>
      <c r="AW356" s="80">
        <v>8.2236324778734993E-3</v>
      </c>
      <c r="AX356" s="52">
        <v>147.68132169575799</v>
      </c>
      <c r="AY356" s="81">
        <v>1.7609742620217101E-3</v>
      </c>
      <c r="AZ356" s="80">
        <v>1.6061867983537498E-2</v>
      </c>
      <c r="BA356" s="52">
        <v>193.831734725682</v>
      </c>
      <c r="BB356" s="82">
        <v>-5.0463316461605697E-3</v>
      </c>
      <c r="BC356" s="80">
        <v>3.5883066300123903E-2</v>
      </c>
      <c r="BD356" s="52">
        <v>329.64580735660599</v>
      </c>
      <c r="BE356" s="82">
        <v>-1.5129704685264801E-2</v>
      </c>
      <c r="BF356" s="80">
        <v>1.8066946817251701E-2</v>
      </c>
      <c r="BG356" s="52">
        <v>242.619314214469</v>
      </c>
      <c r="BH356" s="82">
        <v>-1.5910203922590699E-3</v>
      </c>
      <c r="BI356" s="52">
        <v>2.31900064929552E-2</v>
      </c>
      <c r="BJ356" s="52">
        <v>303.27414276807502</v>
      </c>
      <c r="BK356" s="52">
        <v>-3.2146951299725402E-3</v>
      </c>
      <c r="BL356" s="52">
        <v>3.1941347754131801E-2</v>
      </c>
      <c r="BM356" s="52">
        <v>421.94663341645099</v>
      </c>
      <c r="BN356" s="52">
        <v>-5.2762463551753996E-3</v>
      </c>
      <c r="BO356" s="52">
        <v>1.9763222633480501E-2</v>
      </c>
      <c r="BP356" s="52">
        <v>421.94663341645099</v>
      </c>
      <c r="BQ356" s="52">
        <v>4.3203450893797204E-3</v>
      </c>
      <c r="BR356" s="52">
        <v>2.3895026756481499E-2</v>
      </c>
      <c r="BS356" s="52">
        <v>514.24745947629594</v>
      </c>
      <c r="BT356" s="52">
        <v>3.3341101391545602E-3</v>
      </c>
      <c r="BU356" s="52">
        <v>2.9979775982121599E-2</v>
      </c>
      <c r="BV356" s="52">
        <v>659.29161471321299</v>
      </c>
      <c r="BW356" s="52">
        <v>3.0991420940251601E-3</v>
      </c>
      <c r="BX356" s="52">
        <v>1.8754835220779899E-2</v>
      </c>
      <c r="BY356" s="52">
        <v>593.36245324190395</v>
      </c>
      <c r="BZ356" s="52">
        <v>5.5743847665411803E-3</v>
      </c>
      <c r="CA356" s="52">
        <v>2.27508136051431E-2</v>
      </c>
      <c r="CB356" s="52">
        <v>712.03494389028401</v>
      </c>
      <c r="CC356" s="52">
        <v>5.2975360989635798E-3</v>
      </c>
      <c r="CD356" s="52">
        <v>2.9780064711348E-2</v>
      </c>
      <c r="CE356" s="52">
        <v>923.00826059849101</v>
      </c>
      <c r="CF356" s="52">
        <v>5.2528248148505903E-3</v>
      </c>
    </row>
    <row r="357" spans="1:84">
      <c r="A357" s="83"/>
      <c r="B357" s="83"/>
      <c r="G357" s="83"/>
      <c r="AW357" s="80">
        <v>8.3570600402353996E-3</v>
      </c>
      <c r="AX357" s="52">
        <v>148.10027431421199</v>
      </c>
      <c r="AY357" s="81">
        <v>1.6276669815738099E-3</v>
      </c>
      <c r="AZ357" s="80">
        <v>1.6247869099963799E-2</v>
      </c>
      <c r="BA357" s="52">
        <v>194.38161003740299</v>
      </c>
      <c r="BB357" s="82">
        <v>-5.1802146581005296E-3</v>
      </c>
      <c r="BC357" s="80">
        <v>3.61886410634088E-2</v>
      </c>
      <c r="BD357" s="52">
        <v>330.58096945136901</v>
      </c>
      <c r="BE357" s="82">
        <v>-1.52740240399316E-2</v>
      </c>
      <c r="BF357" s="80">
        <v>1.8183546375568599E-2</v>
      </c>
      <c r="BG357" s="52">
        <v>243.30759351621501</v>
      </c>
      <c r="BH357" s="82">
        <v>-1.64750637851977E-3</v>
      </c>
      <c r="BI357" s="52">
        <v>2.3334288720176101E-2</v>
      </c>
      <c r="BJ357" s="52">
        <v>304.13449189525699</v>
      </c>
      <c r="BK357" s="52">
        <v>-3.28275653149872E-3</v>
      </c>
      <c r="BL357" s="52">
        <v>3.21241476562312E-2</v>
      </c>
      <c r="BM357" s="52">
        <v>423.14364089774801</v>
      </c>
      <c r="BN357" s="52">
        <v>-5.3496657415641599E-3</v>
      </c>
      <c r="BO357" s="52">
        <v>1.9862878451690401E-2</v>
      </c>
      <c r="BP357" s="52">
        <v>423.14364089774801</v>
      </c>
      <c r="BQ357" s="52">
        <v>4.2882518238491103E-3</v>
      </c>
      <c r="BR357" s="52">
        <v>2.4014532248292898E-2</v>
      </c>
      <c r="BS357" s="52">
        <v>515.70631234412701</v>
      </c>
      <c r="BT357" s="52">
        <v>3.2919794051011501E-3</v>
      </c>
      <c r="BU357" s="52">
        <v>3.0122739560091899E-2</v>
      </c>
      <c r="BV357" s="52">
        <v>661.16193890273905</v>
      </c>
      <c r="BW357" s="52">
        <v>3.0555492825290699E-3</v>
      </c>
      <c r="BX357" s="52">
        <v>1.88471623852982E-2</v>
      </c>
      <c r="BY357" s="52">
        <v>595.04574501247703</v>
      </c>
      <c r="BZ357" s="52">
        <v>5.5536859042359501E-3</v>
      </c>
      <c r="CA357" s="52">
        <v>2.2862191646055699E-2</v>
      </c>
      <c r="CB357" s="52">
        <v>714.05489401497198</v>
      </c>
      <c r="CC357" s="52">
        <v>5.2701074544023504E-3</v>
      </c>
      <c r="CD357" s="52">
        <v>2.9924207566155599E-2</v>
      </c>
      <c r="CE357" s="52">
        <v>925.62671446382797</v>
      </c>
      <c r="CF357" s="52">
        <v>5.2205653220816096E-3</v>
      </c>
    </row>
    <row r="358" spans="1:84">
      <c r="A358" s="83"/>
      <c r="B358" s="83"/>
      <c r="G358" s="83"/>
      <c r="AW358" s="80">
        <v>8.4917767968139806E-3</v>
      </c>
      <c r="AX358" s="52">
        <v>148.51922693266599</v>
      </c>
      <c r="AY358" s="81">
        <v>1.4932718258826099E-3</v>
      </c>
      <c r="AZ358" s="80">
        <v>1.64357673173837E-2</v>
      </c>
      <c r="BA358" s="52">
        <v>194.93148534912299</v>
      </c>
      <c r="BB358" s="82">
        <v>-5.31502106346459E-3</v>
      </c>
      <c r="BC358" s="80">
        <v>3.6497430338648197E-2</v>
      </c>
      <c r="BD358" s="52">
        <v>331.51613154613301</v>
      </c>
      <c r="BE358" s="82">
        <v>-1.5418852675498701E-2</v>
      </c>
      <c r="BF358" s="80">
        <v>1.8300968363507801E-2</v>
      </c>
      <c r="BG358" s="52">
        <v>243.99587281796099</v>
      </c>
      <c r="BH358" s="82">
        <v>-1.70455139743156E-3</v>
      </c>
      <c r="BI358" s="52">
        <v>2.3479645513715001E-2</v>
      </c>
      <c r="BJ358" s="52">
        <v>304.994841022439</v>
      </c>
      <c r="BK358" s="52">
        <v>-3.3513713410029001E-3</v>
      </c>
      <c r="BL358" s="52">
        <v>3.2308198168111597E-2</v>
      </c>
      <c r="BM358" s="52">
        <v>424.34064837904498</v>
      </c>
      <c r="BN358" s="52">
        <v>-5.4234801644636697E-3</v>
      </c>
      <c r="BO358" s="52">
        <v>1.99630964050647E-2</v>
      </c>
      <c r="BP358" s="52">
        <v>424.34064837904498</v>
      </c>
      <c r="BQ358" s="52">
        <v>4.2557778024275503E-3</v>
      </c>
      <c r="BR358" s="52">
        <v>2.41347459056519E-2</v>
      </c>
      <c r="BS358" s="52">
        <v>517.16516521195695</v>
      </c>
      <c r="BT358" s="52">
        <v>3.2494544091670099E-3</v>
      </c>
      <c r="BU358" s="52">
        <v>3.02664756707588E-2</v>
      </c>
      <c r="BV358" s="52">
        <v>663.032263092265</v>
      </c>
      <c r="BW358" s="52">
        <v>3.0116501967369998E-3</v>
      </c>
      <c r="BX358" s="52">
        <v>1.8939951516460302E-2</v>
      </c>
      <c r="BY358" s="52">
        <v>596.72903678305101</v>
      </c>
      <c r="BZ358" s="52">
        <v>5.53268358844098E-3</v>
      </c>
      <c r="CA358" s="52">
        <v>2.2974159654593498E-2</v>
      </c>
      <c r="CB358" s="52">
        <v>716.07484413966097</v>
      </c>
      <c r="CC358" s="52">
        <v>5.2423638509351703E-3</v>
      </c>
      <c r="CD358" s="52">
        <v>3.0069132350942999E-2</v>
      </c>
      <c r="CE358" s="52">
        <v>928.24516832916402</v>
      </c>
      <c r="CF358" s="52">
        <v>5.1880223912266002E-3</v>
      </c>
    </row>
    <row r="359" spans="1:84">
      <c r="A359" s="83"/>
      <c r="B359" s="83"/>
      <c r="G359" s="83"/>
      <c r="AW359" s="80">
        <v>8.6278105613416603E-3</v>
      </c>
      <c r="AX359" s="52">
        <v>148.93817955111999</v>
      </c>
      <c r="AY359" s="81">
        <v>1.3577754763393699E-3</v>
      </c>
      <c r="AZ359" s="80">
        <v>1.6625603797081601E-2</v>
      </c>
      <c r="BA359" s="52">
        <v>195.48136066084399</v>
      </c>
      <c r="BB359" s="82">
        <v>-5.4507612091952099E-3</v>
      </c>
      <c r="BC359" s="80">
        <v>3.6809502000170101E-2</v>
      </c>
      <c r="BD359" s="52">
        <v>332.45129364089598</v>
      </c>
      <c r="BE359" s="82">
        <v>-1.5564194399702601E-2</v>
      </c>
      <c r="BF359" s="80">
        <v>1.8419226603292201E-2</v>
      </c>
      <c r="BG359" s="52">
        <v>244.684152119706</v>
      </c>
      <c r="BH359" s="82">
        <v>-1.7621606113427299E-3</v>
      </c>
      <c r="BI359" s="52">
        <v>2.3626095238252699E-2</v>
      </c>
      <c r="BJ359" s="52">
        <v>305.85519014962102</v>
      </c>
      <c r="BK359" s="52">
        <v>-3.4205442819014598E-3</v>
      </c>
      <c r="BL359" s="52">
        <v>3.24935181178733E-2</v>
      </c>
      <c r="BM359" s="52">
        <v>425.537655860342</v>
      </c>
      <c r="BN359" s="52">
        <v>-5.4976916913184E-3</v>
      </c>
      <c r="BO359" s="52">
        <v>2.00638842638944E-2</v>
      </c>
      <c r="BP359" s="52">
        <v>425.537655860342</v>
      </c>
      <c r="BQ359" s="52">
        <v>4.2229203045153303E-3</v>
      </c>
      <c r="BR359" s="52">
        <v>2.42556778018772E-2</v>
      </c>
      <c r="BS359" s="52">
        <v>518.62401807978802</v>
      </c>
      <c r="BT359" s="52">
        <v>3.20653253818512E-3</v>
      </c>
      <c r="BU359" s="52">
        <v>3.0410994074259099E-2</v>
      </c>
      <c r="BV359" s="52">
        <v>664.90258728179106</v>
      </c>
      <c r="BW359" s="52">
        <v>2.9674435873609001E-3</v>
      </c>
      <c r="BX359" s="52">
        <v>1.9033208323713899E-2</v>
      </c>
      <c r="BY359" s="52">
        <v>598.41232855362398</v>
      </c>
      <c r="BZ359" s="52">
        <v>5.5113759834781702E-3</v>
      </c>
      <c r="CA359" s="52">
        <v>2.3086725256054801E-2</v>
      </c>
      <c r="CB359" s="52">
        <v>718.09479426434905</v>
      </c>
      <c r="CC359" s="52">
        <v>5.2143035116117703E-3</v>
      </c>
      <c r="CD359" s="52">
        <v>3.02148489977941E-2</v>
      </c>
      <c r="CE359" s="52">
        <v>930.86362219450098</v>
      </c>
      <c r="CF359" s="52">
        <v>5.15519484129872E-3</v>
      </c>
    </row>
    <row r="360" spans="1:84">
      <c r="A360" s="83"/>
      <c r="B360" s="83"/>
      <c r="G360" s="83"/>
      <c r="AW360" s="80">
        <v>8.7651900020931008E-3</v>
      </c>
      <c r="AX360" s="52">
        <v>149.35713216957299</v>
      </c>
      <c r="AY360" s="81">
        <v>1.2211642957125201E-3</v>
      </c>
      <c r="AZ360" s="80">
        <v>1.68174209881129E-2</v>
      </c>
      <c r="BA360" s="52">
        <v>196.03123597256501</v>
      </c>
      <c r="BB360" s="82">
        <v>-5.5874456845322797E-3</v>
      </c>
      <c r="BC360" s="80">
        <v>3.7124926025179597E-2</v>
      </c>
      <c r="BD360" s="52">
        <v>333.38645573565901</v>
      </c>
      <c r="BE360" s="82">
        <v>-1.5710053106253799E-2</v>
      </c>
      <c r="BF360" s="80">
        <v>1.8538335252218902E-2</v>
      </c>
      <c r="BG360" s="52">
        <v>245.37243142145201</v>
      </c>
      <c r="BH360" s="82">
        <v>-1.8203392882256001E-3</v>
      </c>
      <c r="BI360" s="52">
        <v>2.3773656707962099E-2</v>
      </c>
      <c r="BJ360" s="52">
        <v>306.71553927680299</v>
      </c>
      <c r="BK360" s="52">
        <v>-3.4902801735648202E-3</v>
      </c>
      <c r="BL360" s="52">
        <v>3.2680126736533401E-2</v>
      </c>
      <c r="BM360" s="52">
        <v>426.734663341638</v>
      </c>
      <c r="BN360" s="52">
        <v>-5.5723024294889404E-3</v>
      </c>
      <c r="BO360" s="52">
        <v>2.016524995515E-2</v>
      </c>
      <c r="BP360" s="52">
        <v>426.734663341638</v>
      </c>
      <c r="BQ360" s="52">
        <v>4.1896765605213401E-3</v>
      </c>
      <c r="BR360" s="52">
        <v>2.43773382147261E-2</v>
      </c>
      <c r="BS360" s="52">
        <v>520.08287094761795</v>
      </c>
      <c r="BT360" s="52">
        <v>3.1632111309648201E-3</v>
      </c>
      <c r="BU360" s="52">
        <v>3.0556304703285301E-2</v>
      </c>
      <c r="BV360" s="52">
        <v>666.772911471317</v>
      </c>
      <c r="BW360" s="52">
        <v>2.92292818177054E-3</v>
      </c>
      <c r="BX360" s="52">
        <v>1.9126938620799401E-2</v>
      </c>
      <c r="BY360" s="52">
        <v>600.09562032419797</v>
      </c>
      <c r="BZ360" s="52">
        <v>5.4897612226845402E-3</v>
      </c>
      <c r="CA360" s="52">
        <v>2.3199896217109699E-2</v>
      </c>
      <c r="CB360" s="52">
        <v>720.11474438903701</v>
      </c>
      <c r="CC360" s="52">
        <v>5.18592462783615E-3</v>
      </c>
      <c r="CD360" s="52">
        <v>3.0361367617037501E-2</v>
      </c>
      <c r="CE360" s="52">
        <v>933.48207605983703</v>
      </c>
      <c r="CF360" s="52">
        <v>5.1220814688363401E-3</v>
      </c>
    </row>
    <row r="361" spans="1:84">
      <c r="A361" s="83"/>
      <c r="B361" s="83"/>
      <c r="G361" s="83"/>
      <c r="AW361" s="80">
        <v>8.9039446769151702E-3</v>
      </c>
      <c r="AX361" s="52">
        <v>149.77608478802699</v>
      </c>
      <c r="AY361" s="81">
        <v>1.08342431806261E-3</v>
      </c>
      <c r="AZ361" s="80">
        <v>1.7011262681315201E-2</v>
      </c>
      <c r="BA361" s="52">
        <v>196.58111128428601</v>
      </c>
      <c r="BB361" s="82">
        <v>-5.7250853284276596E-3</v>
      </c>
      <c r="BC361" s="80">
        <v>3.7443774581582497E-2</v>
      </c>
      <c r="BD361" s="52">
        <v>334.32161783042199</v>
      </c>
      <c r="BE361" s="82">
        <v>-1.5856432777028501E-2</v>
      </c>
      <c r="BF361" s="80">
        <v>1.8658308813466602E-2</v>
      </c>
      <c r="BG361" s="52">
        <v>246.06071072319801</v>
      </c>
      <c r="BH361" s="82">
        <v>-1.8790928043999899E-3</v>
      </c>
      <c r="BI361" s="52">
        <v>2.3922349201247899E-2</v>
      </c>
      <c r="BJ361" s="52">
        <v>307.575888403985</v>
      </c>
      <c r="BK361" s="52">
        <v>-3.5605839337000699E-3</v>
      </c>
      <c r="BL361" s="52">
        <v>3.2868043669663297E-2</v>
      </c>
      <c r="BM361" s="52">
        <v>427.93167082293502</v>
      </c>
      <c r="BN361" s="52">
        <v>-5.6473145270013797E-3</v>
      </c>
      <c r="BO361" s="52">
        <v>2.0267201566637302E-2</v>
      </c>
      <c r="BP361" s="52">
        <v>427.93167082293502</v>
      </c>
      <c r="BQ361" s="52">
        <v>4.1560437508024496E-3</v>
      </c>
      <c r="BR361" s="52">
        <v>2.44997376319297E-2</v>
      </c>
      <c r="BS361" s="52">
        <v>521.54172381544799</v>
      </c>
      <c r="BT361" s="52">
        <v>3.11948747729865E-3</v>
      </c>
      <c r="BU361" s="52">
        <v>3.0702417667207899E-2</v>
      </c>
      <c r="BV361" s="52">
        <v>668.64323566084397</v>
      </c>
      <c r="BW361" s="52">
        <v>2.8781026836346198E-3</v>
      </c>
      <c r="BX361" s="52">
        <v>1.9221148328225399E-2</v>
      </c>
      <c r="BY361" s="52">
        <v>601.77891209477104</v>
      </c>
      <c r="BZ361" s="52">
        <v>5.46783740780293E-3</v>
      </c>
      <c r="CA361" s="52">
        <v>2.3313680449278101E-2</v>
      </c>
      <c r="CB361" s="52">
        <v>722.134694513726</v>
      </c>
      <c r="CC361" s="52">
        <v>5.1572253587712997E-3</v>
      </c>
      <c r="CD361" s="52">
        <v>3.0508698501556498E-2</v>
      </c>
      <c r="CE361" s="52">
        <v>936.10052992517399</v>
      </c>
      <c r="CF361" s="52">
        <v>5.0886810475461296E-3</v>
      </c>
    </row>
    <row r="362" spans="1:84">
      <c r="A362" s="83"/>
      <c r="B362" s="83"/>
      <c r="G362" s="83"/>
      <c r="AW362" s="80">
        <v>9.0441050700584003E-3</v>
      </c>
      <c r="AX362" s="52">
        <v>150.19503740648099</v>
      </c>
      <c r="AY362" s="81">
        <v>9.4454123824153904E-4</v>
      </c>
      <c r="AZ362" s="80">
        <v>1.7207174066164801E-2</v>
      </c>
      <c r="BA362" s="52">
        <v>197.13098659600601</v>
      </c>
      <c r="BB362" s="82">
        <v>-5.8636912372590499E-3</v>
      </c>
      <c r="BC362" s="80">
        <v>3.7766122120429901E-2</v>
      </c>
      <c r="BD362" s="52">
        <v>335.25677992518501</v>
      </c>
      <c r="BE362" s="82">
        <v>-1.6003337484338898E-2</v>
      </c>
      <c r="BF362" s="80">
        <v>1.87791621473411E-2</v>
      </c>
      <c r="BG362" s="52">
        <v>246.748990024943</v>
      </c>
      <c r="BH362" s="82">
        <v>-1.9384266473513601E-3</v>
      </c>
      <c r="BI362" s="52">
        <v>2.4072192476093501E-2</v>
      </c>
      <c r="BJ362" s="52">
        <v>308.43623753116702</v>
      </c>
      <c r="BK362" s="52">
        <v>-3.6314605808100398E-3</v>
      </c>
      <c r="BL362" s="52">
        <v>3.3057288989446702E-2</v>
      </c>
      <c r="BM362" s="52">
        <v>429.12867830423198</v>
      </c>
      <c r="BN362" s="52">
        <v>-5.7227301733183602E-3</v>
      </c>
      <c r="BO362" s="52">
        <v>2.0369747351291E-2</v>
      </c>
      <c r="BP362" s="52">
        <v>429.12867830423198</v>
      </c>
      <c r="BQ362" s="52">
        <v>4.1220190045716297E-3</v>
      </c>
      <c r="BR362" s="52">
        <v>2.4622886756917099E-2</v>
      </c>
      <c r="BS362" s="52">
        <v>523.00057668327895</v>
      </c>
      <c r="BT362" s="52">
        <v>3.0753588169403498E-3</v>
      </c>
      <c r="BU362" s="52">
        <v>3.08493432563204E-2</v>
      </c>
      <c r="BV362" s="52">
        <v>670.51355985037003</v>
      </c>
      <c r="BW362" s="52">
        <v>2.8329657725525001E-3</v>
      </c>
      <c r="BX362" s="52">
        <v>1.9315843475820101E-2</v>
      </c>
      <c r="BY362" s="52">
        <v>603.46220386534503</v>
      </c>
      <c r="BZ362" s="52">
        <v>5.44560260835825E-3</v>
      </c>
      <c r="CA362" s="52">
        <v>2.3428086012515201E-2</v>
      </c>
      <c r="CB362" s="52">
        <v>724.15464463841397</v>
      </c>
      <c r="CC362" s="52">
        <v>5.1282038307277102E-3</v>
      </c>
      <c r="CD362" s="52">
        <v>3.0656852131230299E-2</v>
      </c>
      <c r="CE362" s="52">
        <v>938.71898379051004</v>
      </c>
      <c r="CF362" s="52">
        <v>5.0549923279352904E-3</v>
      </c>
    </row>
    <row r="363" spans="1:84">
      <c r="A363" s="83"/>
      <c r="B363" s="83"/>
      <c r="G363" s="83"/>
      <c r="AW363" s="80">
        <v>9.1857026309208698E-3</v>
      </c>
      <c r="AX363" s="52">
        <v>150.61399002493499</v>
      </c>
      <c r="AY363" s="81">
        <v>8.0450040095534205E-4</v>
      </c>
      <c r="AZ363" s="80">
        <v>1.7405201790660602E-2</v>
      </c>
      <c r="BA363" s="52">
        <v>197.68086190772701</v>
      </c>
      <c r="BB363" s="82">
        <v>-6.0032747728600002E-3</v>
      </c>
      <c r="BC363" s="80">
        <v>3.8092045473279101E-2</v>
      </c>
      <c r="BD363" s="52">
        <v>336.19194201994799</v>
      </c>
      <c r="BE363" s="82">
        <v>-1.6150771393287602E-2</v>
      </c>
      <c r="BF363" s="80">
        <v>1.8900910482980302E-2</v>
      </c>
      <c r="BG363" s="52">
        <v>247.43726932668901</v>
      </c>
      <c r="BH363" s="82">
        <v>-1.9983464186432202E-3</v>
      </c>
      <c r="BI363" s="52">
        <v>2.4223206786044098E-2</v>
      </c>
      <c r="BJ363" s="52">
        <v>309.29658665834899</v>
      </c>
      <c r="BK363" s="52">
        <v>-3.7029152367371201E-3</v>
      </c>
      <c r="BL363" s="52">
        <v>3.3247883207178502E-2</v>
      </c>
      <c r="BM363" s="52">
        <v>430.325685785529</v>
      </c>
      <c r="BN363" s="52">
        <v>-5.7985516001300801E-3</v>
      </c>
      <c r="BO363" s="52">
        <v>2.04728957316151E-2</v>
      </c>
      <c r="BP363" s="52">
        <v>430.325685785529</v>
      </c>
      <c r="BQ363" s="52">
        <v>4.0875993987764701E-3</v>
      </c>
      <c r="BR363" s="52">
        <v>2.47467965147357E-2</v>
      </c>
      <c r="BS363" s="52">
        <v>524.459429551109</v>
      </c>
      <c r="BT363" s="52">
        <v>3.0308223385531801E-3</v>
      </c>
      <c r="BU363" s="52">
        <v>3.0997091946211901E-2</v>
      </c>
      <c r="BV363" s="52">
        <v>672.38388403989597</v>
      </c>
      <c r="BW363" s="52">
        <v>2.7875161036764501E-3</v>
      </c>
      <c r="BX363" s="52">
        <v>1.9411030205359298E-2</v>
      </c>
      <c r="BY363" s="52">
        <v>605.14549563591902</v>
      </c>
      <c r="BZ363" s="52">
        <v>5.4230548610166599E-3</v>
      </c>
      <c r="CA363" s="52">
        <v>2.3543121118908699E-2</v>
      </c>
      <c r="CB363" s="52">
        <v>726.17459476310205</v>
      </c>
      <c r="CC363" s="52">
        <v>5.09885813653647E-3</v>
      </c>
      <c r="CD363" s="52">
        <v>3.08058391775103E-2</v>
      </c>
      <c r="CE363" s="52">
        <v>941.337437655847</v>
      </c>
      <c r="CF363" s="52">
        <v>5.0210140369374E-3</v>
      </c>
    </row>
    <row r="364" spans="1:84">
      <c r="A364" s="83"/>
      <c r="B364" s="83"/>
      <c r="G364" s="83"/>
      <c r="AW364" s="80">
        <v>9.3287698148250397E-3</v>
      </c>
      <c r="AX364" s="52">
        <v>151.03294264338899</v>
      </c>
      <c r="AY364" s="81">
        <v>6.6328678936730505E-4</v>
      </c>
      <c r="AZ364" s="80">
        <v>1.76053940244312E-2</v>
      </c>
      <c r="BA364" s="52">
        <v>198.230737219448</v>
      </c>
      <c r="BB364" s="82">
        <v>-6.14384757087863E-3</v>
      </c>
      <c r="BC364" s="80">
        <v>3.8421623954785898E-2</v>
      </c>
      <c r="BD364" s="52">
        <v>337.12710411471102</v>
      </c>
      <c r="BE364" s="82">
        <v>-1.6298738764209598E-2</v>
      </c>
      <c r="BF364" s="80">
        <v>1.90235694305422E-2</v>
      </c>
      <c r="BG364" s="52">
        <v>248.12554862843501</v>
      </c>
      <c r="BH364" s="82">
        <v>-2.0588578369309502E-3</v>
      </c>
      <c r="BI364" s="52">
        <v>2.4375412896858999E-2</v>
      </c>
      <c r="BJ364" s="52">
        <v>310.156935785531</v>
      </c>
      <c r="BK364" s="52">
        <v>-3.7749531292919701E-3</v>
      </c>
      <c r="BL364" s="52">
        <v>3.3439847286220403E-2</v>
      </c>
      <c r="BM364" s="52">
        <v>431.522693266825</v>
      </c>
      <c r="BN364" s="52">
        <v>-5.8747810821716401E-3</v>
      </c>
      <c r="BO364" s="52">
        <v>2.05766553042732E-2</v>
      </c>
      <c r="BP364" s="52">
        <v>431.522693266825</v>
      </c>
      <c r="BQ364" s="52">
        <v>4.0527819569449999E-3</v>
      </c>
      <c r="BR364" s="52">
        <v>2.48714780581758E-2</v>
      </c>
      <c r="BS364" s="52">
        <v>525.91828241893995</v>
      </c>
      <c r="BT364" s="52">
        <v>2.98587517862826E-3</v>
      </c>
      <c r="BU364" s="52">
        <v>3.1145674402272502E-2</v>
      </c>
      <c r="BV364" s="52">
        <v>674.25420822942203</v>
      </c>
      <c r="BW364" s="52">
        <v>2.7417523073242499E-3</v>
      </c>
      <c r="BX364" s="52">
        <v>1.9506714773276101E-2</v>
      </c>
      <c r="BY364" s="52">
        <v>606.82878740649198</v>
      </c>
      <c r="BZ364" s="52">
        <v>5.4001921689298699E-3</v>
      </c>
      <c r="CA364" s="52">
        <v>2.3658794136493799E-2</v>
      </c>
      <c r="CB364" s="52">
        <v>728.19454488779104</v>
      </c>
      <c r="CC364" s="52">
        <v>5.0691863349049404E-3</v>
      </c>
      <c r="CD364" s="52">
        <v>3.0955670508137301E-2</v>
      </c>
      <c r="CE364" s="52">
        <v>943.95589152118305</v>
      </c>
      <c r="CF364" s="52">
        <v>4.9867448775254598E-3</v>
      </c>
    </row>
    <row r="365" spans="1:84">
      <c r="A365" s="83"/>
      <c r="B365" s="83"/>
      <c r="G365" s="83"/>
      <c r="AW365" s="80">
        <v>9.4733401259552794E-3</v>
      </c>
      <c r="AX365" s="52">
        <v>151.45189526184299</v>
      </c>
      <c r="AY365" s="81">
        <v>5.2088501321771101E-4</v>
      </c>
      <c r="AZ365" s="80">
        <v>1.7807800525273299E-2</v>
      </c>
      <c r="BA365" s="52">
        <v>198.780612531168</v>
      </c>
      <c r="BB365" s="82">
        <v>-6.28542154948493E-3</v>
      </c>
      <c r="BC365" s="80">
        <v>3.8754939470871302E-2</v>
      </c>
      <c r="BD365" s="52">
        <v>338.06226620947399</v>
      </c>
      <c r="BE365" s="82">
        <v>-1.6447243955203701E-2</v>
      </c>
      <c r="BF365" s="80">
        <v>1.9147154993899702E-2</v>
      </c>
      <c r="BG365" s="52">
        <v>248.81382793018</v>
      </c>
      <c r="BH365" s="82">
        <v>-2.1199667410774798E-3</v>
      </c>
      <c r="BI365" s="52">
        <v>2.45288321038666E-2</v>
      </c>
      <c r="BJ365" s="52">
        <v>311.01728491271302</v>
      </c>
      <c r="BK365" s="52">
        <v>-3.84757959497128E-3</v>
      </c>
      <c r="BL365" s="52">
        <v>3.3633202655437698E-2</v>
      </c>
      <c r="BM365" s="52">
        <v>432.71970074812202</v>
      </c>
      <c r="BN365" s="52">
        <v>-5.9514209380603202E-3</v>
      </c>
      <c r="BO365" s="52">
        <v>2.06810348448364E-2</v>
      </c>
      <c r="BP365" s="52">
        <v>432.71970074812202</v>
      </c>
      <c r="BQ365" s="52">
        <v>4.0175636479975801E-3</v>
      </c>
      <c r="BR365" s="52">
        <v>2.4996942774108299E-2</v>
      </c>
      <c r="BS365" s="52">
        <v>527.37713528677</v>
      </c>
      <c r="BT365" s="52">
        <v>2.9405144203715401E-3</v>
      </c>
      <c r="BU365" s="52">
        <v>3.1295101484335397E-2</v>
      </c>
      <c r="BV365" s="52">
        <v>676.12453241894798</v>
      </c>
      <c r="BW365" s="52">
        <v>2.6956729885827101E-3</v>
      </c>
      <c r="BX365" s="52">
        <v>1.9602903553453298E-2</v>
      </c>
      <c r="BY365" s="52">
        <v>608.51207917706597</v>
      </c>
      <c r="BZ365" s="52">
        <v>5.37701250106082E-3</v>
      </c>
      <c r="CA365" s="52">
        <v>2.3775113593187201E-2</v>
      </c>
      <c r="CB365" s="52">
        <v>730.21449501247901</v>
      </c>
      <c r="CC365" s="52">
        <v>5.0391864497563599E-3</v>
      </c>
      <c r="CD365" s="52">
        <v>3.1106357192004198E-2</v>
      </c>
      <c r="CE365" s="52">
        <v>946.57434538652001</v>
      </c>
      <c r="CF365" s="52">
        <v>4.9521835283168796E-3</v>
      </c>
    </row>
    <row r="366" spans="1:84">
      <c r="A366" s="83"/>
      <c r="B366" s="83"/>
      <c r="G366" s="83"/>
      <c r="AW366" s="80">
        <v>9.6194481625954398E-3</v>
      </c>
      <c r="AX366" s="52">
        <v>151.87084788029699</v>
      </c>
      <c r="AY366" s="81">
        <v>3.7727929643611101E-4</v>
      </c>
      <c r="AZ366" s="80">
        <v>1.8012472709349098E-2</v>
      </c>
      <c r="BA366" s="52">
        <v>199.330487842889</v>
      </c>
      <c r="BB366" s="82">
        <v>-6.4280089184413696E-3</v>
      </c>
      <c r="BC366" s="80">
        <v>3.9092076632828099E-2</v>
      </c>
      <c r="BD366" s="52">
        <v>338.99742830423702</v>
      </c>
      <c r="BE366" s="82">
        <v>-1.6596291424761898E-2</v>
      </c>
      <c r="BF366" s="80">
        <v>1.9271683583865301E-2</v>
      </c>
      <c r="BG366" s="52">
        <v>249.502107231926</v>
      </c>
      <c r="BH366" s="82">
        <v>-2.1816790933804398E-3</v>
      </c>
      <c r="BI366" s="52">
        <v>2.4683486250056699E-2</v>
      </c>
      <c r="BJ366" s="52">
        <v>311.87763403989499</v>
      </c>
      <c r="BK366" s="52">
        <v>-3.9208000817707398E-3</v>
      </c>
      <c r="BL366" s="52">
        <v>3.3827971223135002E-2</v>
      </c>
      <c r="BM366" s="52">
        <v>433.91670822941899</v>
      </c>
      <c r="BN366" s="52">
        <v>-6.0284735311601501E-3</v>
      </c>
      <c r="BO366" s="52">
        <v>2.0786043312693899E-2</v>
      </c>
      <c r="BP366" s="52">
        <v>433.91670822941899</v>
      </c>
      <c r="BQ366" s="52">
        <v>3.9819413850243901E-3</v>
      </c>
      <c r="BR366" s="52">
        <v>2.5123202290043799E-2</v>
      </c>
      <c r="BS366" s="52">
        <v>528.83598815460005</v>
      </c>
      <c r="BT366" s="52">
        <v>2.8947370925587802E-3</v>
      </c>
      <c r="BU366" s="52">
        <v>3.1445384251461303E-2</v>
      </c>
      <c r="BV366" s="52">
        <v>677.99485660847404</v>
      </c>
      <c r="BW366" s="52">
        <v>2.6492767268993002E-3</v>
      </c>
      <c r="BX366" s="52">
        <v>1.9699603040102001E-2</v>
      </c>
      <c r="BY366" s="52">
        <v>610.19537094763905</v>
      </c>
      <c r="BZ366" s="52">
        <v>5.3535137914916004E-3</v>
      </c>
      <c r="CA366" s="52">
        <v>2.38920881808476E-2</v>
      </c>
      <c r="CB366" s="52">
        <v>732.23444513716697</v>
      </c>
      <c r="CC366" s="52">
        <v>5.0088564695502302E-3</v>
      </c>
      <c r="CD366" s="52">
        <v>3.1257910504169303E-2</v>
      </c>
      <c r="CE366" s="52">
        <v>949.19279925185594</v>
      </c>
      <c r="CF366" s="52">
        <v>4.9173286431672498E-3</v>
      </c>
    </row>
    <row r="367" spans="1:84">
      <c r="A367" s="83"/>
      <c r="B367" s="83"/>
      <c r="G367" s="83"/>
      <c r="AW367" s="80">
        <v>9.7671296648148102E-3</v>
      </c>
      <c r="AX367" s="52">
        <v>152.28980049875</v>
      </c>
      <c r="AY367" s="81">
        <v>2.3245346421965499E-4</v>
      </c>
      <c r="AZ367" s="80">
        <v>1.82194637252844E-2</v>
      </c>
      <c r="BA367" s="52">
        <v>199.88036315461</v>
      </c>
      <c r="BB367" s="82">
        <v>-6.5716221885589298E-3</v>
      </c>
      <c r="BC367" s="80">
        <v>3.9433122877763099E-2</v>
      </c>
      <c r="BD367" s="52">
        <v>339.93259039899999</v>
      </c>
      <c r="BE367" s="82">
        <v>-1.6745885734494901E-2</v>
      </c>
      <c r="BF367" s="80">
        <v>1.93971720319773E-2</v>
      </c>
      <c r="BG367" s="52">
        <v>250.19038653367201</v>
      </c>
      <c r="BH367" s="82">
        <v>-2.2440009829102999E-3</v>
      </c>
      <c r="BI367" s="52">
        <v>2.4839397744950999E-2</v>
      </c>
      <c r="BJ367" s="52">
        <v>312.737983167077</v>
      </c>
      <c r="BK367" s="52">
        <v>-3.9946201520918503E-3</v>
      </c>
      <c r="BL367" s="52">
        <v>3.4024175391516497E-2</v>
      </c>
      <c r="BM367" s="52">
        <v>435.11371571071601</v>
      </c>
      <c r="BN367" s="52">
        <v>-6.1059412704698298E-3</v>
      </c>
      <c r="BO367" s="52">
        <v>2.0891689856135501E-2</v>
      </c>
      <c r="BP367" s="52">
        <v>435.11371571071498</v>
      </c>
      <c r="BQ367" s="52">
        <v>3.9459120240276499E-3</v>
      </c>
      <c r="BR367" s="52">
        <v>2.5250268480923301E-2</v>
      </c>
      <c r="BS367" s="52">
        <v>530.294841022431</v>
      </c>
      <c r="BT367" s="52">
        <v>2.8485401683556802E-3</v>
      </c>
      <c r="BU367" s="52">
        <v>3.1596533966870101E-2</v>
      </c>
      <c r="BV367" s="52">
        <v>679.86518079800101</v>
      </c>
      <c r="BW367" s="52">
        <v>2.6025620756645299E-3</v>
      </c>
      <c r="BX367" s="52">
        <v>1.97968198507304E-2</v>
      </c>
      <c r="BY367" s="52">
        <v>611.87866271821304</v>
      </c>
      <c r="BZ367" s="52">
        <v>5.3296939387141697E-3</v>
      </c>
      <c r="CA367" s="52">
        <v>2.4009726759465399E-2</v>
      </c>
      <c r="CB367" s="52">
        <v>734.25439526185596</v>
      </c>
      <c r="CC367" s="52">
        <v>4.9781943465850203E-3</v>
      </c>
      <c r="CD367" s="52">
        <v>3.1410341931027597E-2</v>
      </c>
      <c r="CE367" s="52">
        <v>951.81125311719302</v>
      </c>
      <c r="CF367" s="52">
        <v>4.8821788507535501E-3</v>
      </c>
    </row>
    <row r="368" spans="1:84">
      <c r="A368" s="83"/>
      <c r="B368" s="83"/>
      <c r="G368" s="83"/>
      <c r="AW368" s="80">
        <v>9.9164215647617095E-3</v>
      </c>
      <c r="AX368" s="52">
        <v>152.708753117204</v>
      </c>
      <c r="AY368" s="81">
        <v>8.6390929545745096E-5</v>
      </c>
      <c r="AZ368" s="80">
        <v>1.8428828532431701E-2</v>
      </c>
      <c r="BA368" s="52">
        <v>200.43023846633</v>
      </c>
      <c r="BB368" s="82">
        <v>-6.7162741815535798E-3</v>
      </c>
      <c r="BC368" s="80">
        <v>3.9778168595803E-2</v>
      </c>
      <c r="BD368" s="52">
        <v>340.86775249376302</v>
      </c>
      <c r="BE368" s="82">
        <v>-1.6896031551964799E-2</v>
      </c>
      <c r="BF368" s="80">
        <v>1.9523637604870199E-2</v>
      </c>
      <c r="BG368" s="52">
        <v>250.878665835417</v>
      </c>
      <c r="BH368" s="82">
        <v>-2.3069386289672599E-3</v>
      </c>
      <c r="BI368" s="52">
        <v>2.4996589584287798E-2</v>
      </c>
      <c r="BJ368" s="52">
        <v>313.59833229425902</v>
      </c>
      <c r="BK368" s="52">
        <v>-4.0690454857522798E-3</v>
      </c>
      <c r="BL368" s="52">
        <v>3.42218380716914E-2</v>
      </c>
      <c r="BM368" s="52">
        <v>436.31072319201201</v>
      </c>
      <c r="BN368" s="52">
        <v>-6.1838266115378203E-3</v>
      </c>
      <c r="BO368" s="52">
        <v>2.0997983817609402E-2</v>
      </c>
      <c r="BP368" s="52">
        <v>436.31072319201201</v>
      </c>
      <c r="BQ368" s="52">
        <v>3.9094723626253497E-3</v>
      </c>
      <c r="BR368" s="52">
        <v>2.5378153476149499E-2</v>
      </c>
      <c r="BS368" s="52">
        <v>531.75369389026105</v>
      </c>
      <c r="BT368" s="52">
        <v>2.8019205641051899E-3</v>
      </c>
      <c r="BU368" s="52">
        <v>3.1748562103025797E-2</v>
      </c>
      <c r="BV368" s="52">
        <v>681.73550498752695</v>
      </c>
      <c r="BW368" s="52">
        <v>2.55552756178335E-3</v>
      </c>
      <c r="BX368" s="52">
        <v>1.9894560729205799E-2</v>
      </c>
      <c r="BY368" s="52">
        <v>613.56195448878702</v>
      </c>
      <c r="BZ368" s="52">
        <v>5.3055508049017798E-3</v>
      </c>
      <c r="CA368" s="52">
        <v>2.4128038361488399E-2</v>
      </c>
      <c r="CB368" s="52">
        <v>736.27434538654404</v>
      </c>
      <c r="CC368" s="52">
        <v>4.9471979962831996E-3</v>
      </c>
      <c r="CD368" s="52">
        <v>3.1563663175642902E-2</v>
      </c>
      <c r="CE368" s="52">
        <v>954.42970698252896</v>
      </c>
      <c r="CF368" s="52">
        <v>4.8467327541463403E-3</v>
      </c>
    </row>
    <row r="369" spans="1:84">
      <c r="A369" s="83"/>
      <c r="B369" s="83"/>
      <c r="G369" s="83"/>
      <c r="AW369" s="80">
        <v>1.0067362039739101E-2</v>
      </c>
      <c r="AX369" s="52">
        <v>153.127705735658</v>
      </c>
      <c r="AY369" s="81">
        <v>-6.0925320903654402E-5</v>
      </c>
      <c r="AZ369" s="80">
        <v>1.86406239835782E-2</v>
      </c>
      <c r="BA369" s="52">
        <v>200.98011377805099</v>
      </c>
      <c r="BB369" s="82">
        <v>-6.8619780403306099E-3</v>
      </c>
      <c r="BC369" s="80">
        <v>4.0127307264521198E-2</v>
      </c>
      <c r="BD369" s="52">
        <v>341.80291458852599</v>
      </c>
      <c r="BE369" s="82">
        <v>-1.7046733653623702E-2</v>
      </c>
      <c r="BF369" s="80">
        <v>1.96510980192648E-2</v>
      </c>
      <c r="BG369" s="52">
        <v>251.566945137163</v>
      </c>
      <c r="BH369" s="82">
        <v>-2.3704983846611501E-3</v>
      </c>
      <c r="BI369" s="52">
        <v>2.5155085370566901E-2</v>
      </c>
      <c r="BJ369" s="52">
        <v>314.45868142144099</v>
      </c>
      <c r="BK369" s="52">
        <v>-4.1440818831011798E-3</v>
      </c>
      <c r="BL369" s="52">
        <v>3.4420982699252499E-2</v>
      </c>
      <c r="BM369" s="52">
        <v>437.50773067330903</v>
      </c>
      <c r="BN369" s="52">
        <v>-6.2621320574043201E-3</v>
      </c>
      <c r="BO369" s="52">
        <v>2.1104934739167001E-2</v>
      </c>
      <c r="BP369" s="52">
        <v>437.50773067330903</v>
      </c>
      <c r="BQ369" s="52">
        <v>3.8726191387182698E-3</v>
      </c>
      <c r="BR369" s="52">
        <v>2.55068696668691E-2</v>
      </c>
      <c r="BS369" s="52">
        <v>533.212546758092</v>
      </c>
      <c r="BT369" s="52">
        <v>2.7548751380775298E-3</v>
      </c>
      <c r="BU369" s="52">
        <v>3.1901480346879403E-2</v>
      </c>
      <c r="BV369" s="52">
        <v>683.60582917705301</v>
      </c>
      <c r="BW369" s="52">
        <v>2.5081716852350402E-3</v>
      </c>
      <c r="BX369" s="52">
        <v>1.99928325489124E-2</v>
      </c>
      <c r="BY369" s="52">
        <v>615.24524625935999</v>
      </c>
      <c r="BZ369" s="52">
        <v>5.2810822151599596E-3</v>
      </c>
      <c r="CA369" s="52">
        <v>2.42470321962872E-2</v>
      </c>
      <c r="CB369" s="52">
        <v>738.29429551123201</v>
      </c>
      <c r="CC369" s="52">
        <v>4.9158652964540897E-3</v>
      </c>
      <c r="CD369" s="52">
        <v>3.17178861632509E-2</v>
      </c>
      <c r="CE369" s="52">
        <v>957.04816084786603</v>
      </c>
      <c r="CF369" s="52">
        <v>4.8109889303722102E-3</v>
      </c>
    </row>
    <row r="370" spans="1:84">
      <c r="A370" s="83"/>
      <c r="B370" s="83"/>
      <c r="G370" s="83"/>
      <c r="AW370" s="80">
        <v>1.0219990568245E-2</v>
      </c>
      <c r="AX370" s="52">
        <v>153.546658354112</v>
      </c>
      <c r="AY370" s="81">
        <v>-2.0951274144768699E-4</v>
      </c>
      <c r="AZ370" s="80">
        <v>1.88549089124085E-2</v>
      </c>
      <c r="BA370" s="52">
        <v>201.52998908977199</v>
      </c>
      <c r="BB370" s="82">
        <v>-7.0087472397130403E-3</v>
      </c>
      <c r="BC370" s="80">
        <v>4.0480635591087097E-2</v>
      </c>
      <c r="BD370" s="52">
        <v>342.73807668328999</v>
      </c>
      <c r="BE370" s="82">
        <v>-1.7197996927869299E-2</v>
      </c>
      <c r="BF370" s="80">
        <v>1.9779571457605699E-2</v>
      </c>
      <c r="BG370" s="52">
        <v>252.25522443890901</v>
      </c>
      <c r="BH370" s="82">
        <v>-2.4346867406197302E-3</v>
      </c>
      <c r="BI370" s="52">
        <v>2.5314909334498498E-2</v>
      </c>
      <c r="BJ370" s="52">
        <v>315.319030548623</v>
      </c>
      <c r="BK370" s="52">
        <v>-4.2197352682438599E-3</v>
      </c>
      <c r="BL370" s="52">
        <v>3.4621633250451797E-2</v>
      </c>
      <c r="BM370" s="52">
        <v>438.70473815460599</v>
      </c>
      <c r="BN370" s="52">
        <v>-6.3408601595703901E-3</v>
      </c>
      <c r="BO370" s="52">
        <v>2.1212552368098402E-2</v>
      </c>
      <c r="BP370" s="52">
        <v>438.70473815460599</v>
      </c>
      <c r="BQ370" s="52">
        <v>3.8353490291153001E-3</v>
      </c>
      <c r="BR370" s="52">
        <v>2.56364297135179E-2</v>
      </c>
      <c r="BS370" s="52">
        <v>534.67139962592205</v>
      </c>
      <c r="BT370" s="52">
        <v>2.7074006891826402E-3</v>
      </c>
      <c r="BU370" s="52">
        <v>3.2055300605276997E-2</v>
      </c>
      <c r="BV370" s="52">
        <v>685.47615336657896</v>
      </c>
      <c r="BW370" s="52">
        <v>2.4604929186222099E-3</v>
      </c>
      <c r="BX370" s="52">
        <v>2.0091642316009999E-2</v>
      </c>
      <c r="BY370" s="52">
        <v>616.92853802993397</v>
      </c>
      <c r="BZ370" s="52">
        <v>5.2562859567592598E-3</v>
      </c>
      <c r="CA370" s="52">
        <v>2.43667176547663E-2</v>
      </c>
      <c r="CB370" s="52">
        <v>740.31424563591997</v>
      </c>
      <c r="CC370" s="52">
        <v>4.8841940865389502E-3</v>
      </c>
      <c r="CD370" s="52">
        <v>3.1873023046935699E-2</v>
      </c>
      <c r="CE370" s="52">
        <v>959.66661471320197</v>
      </c>
      <c r="CF370" s="52">
        <v>4.77494592996158E-3</v>
      </c>
    </row>
    <row r="371" spans="1:84">
      <c r="A371" s="83"/>
      <c r="B371" s="83"/>
      <c r="H371" s="83"/>
      <c r="I371" s="84"/>
      <c r="J371" s="83"/>
      <c r="K371" s="83"/>
      <c r="L371" s="83"/>
      <c r="M371" s="87"/>
      <c r="AW371" s="80">
        <v>1.03743479891813E-2</v>
      </c>
      <c r="AX371" s="52">
        <v>153.965610972566</v>
      </c>
      <c r="AY371" s="81">
        <v>-3.5938924276618102E-4</v>
      </c>
      <c r="AZ371" s="80">
        <v>1.907174422605E-2</v>
      </c>
      <c r="BA371" s="52">
        <v>202.07986440149199</v>
      </c>
      <c r="BB371" s="82">
        <v>-7.1565955976421198E-3</v>
      </c>
      <c r="BC371" s="80">
        <v>4.0838253662670902E-2</v>
      </c>
      <c r="BD371" s="52">
        <v>343.67323877805302</v>
      </c>
      <c r="BE371" s="82">
        <v>-1.73498263782179E-2</v>
      </c>
      <c r="BF371" s="80">
        <v>1.99090765843828E-2</v>
      </c>
      <c r="BG371" s="52">
        <v>252.94350374065399</v>
      </c>
      <c r="BH371" s="82">
        <v>-2.4995103288313501E-3</v>
      </c>
      <c r="BI371" s="52">
        <v>2.5476086357404899E-2</v>
      </c>
      <c r="BJ371" s="52">
        <v>316.17937967580502</v>
      </c>
      <c r="BK371" s="52">
        <v>-4.2960116923807896E-3</v>
      </c>
      <c r="BL371" s="52">
        <v>3.4823814259002599E-2</v>
      </c>
      <c r="BM371" s="52">
        <v>439.90174563590199</v>
      </c>
      <c r="BN371" s="52">
        <v>-6.42001351899663E-3</v>
      </c>
      <c r="BO371" s="52">
        <v>2.1320846662770301E-2</v>
      </c>
      <c r="BP371" s="52">
        <v>439.90174563590199</v>
      </c>
      <c r="BQ371" s="52">
        <v>3.7976586481194099E-3</v>
      </c>
      <c r="BR371" s="52">
        <v>2.57668465536381E-2</v>
      </c>
      <c r="BS371" s="52">
        <v>536.13025249375198</v>
      </c>
      <c r="BT371" s="52">
        <v>2.6594939556455698E-3</v>
      </c>
      <c r="BU371" s="52">
        <v>3.2210035010538499E-2</v>
      </c>
      <c r="BV371" s="52">
        <v>687.34647755610501</v>
      </c>
      <c r="BW371" s="52">
        <v>2.4124897067075001E-3</v>
      </c>
      <c r="BX371" s="52">
        <v>2.0190997172795901E-2</v>
      </c>
      <c r="BY371" s="52">
        <v>618.61182980050705</v>
      </c>
      <c r="BZ371" s="52">
        <v>5.2311597783451904E-3</v>
      </c>
      <c r="CA371" s="52">
        <v>2.4487104314127199E-2</v>
      </c>
      <c r="CB371" s="52">
        <v>742.33419576060896</v>
      </c>
      <c r="CC371" s="52">
        <v>4.8521821668339998E-3</v>
      </c>
      <c r="CD371" s="52">
        <v>3.20290862134891E-2</v>
      </c>
      <c r="CE371" s="52">
        <v>962.28506857853904</v>
      </c>
      <c r="CF371" s="52">
        <v>4.7386022764875401E-3</v>
      </c>
    </row>
    <row r="372" spans="1:84">
      <c r="A372" s="83"/>
      <c r="B372" s="83"/>
      <c r="H372" s="83"/>
      <c r="I372" s="84"/>
      <c r="J372" s="83"/>
      <c r="K372" s="83"/>
      <c r="L372" s="83"/>
      <c r="M372" s="87"/>
      <c r="AW372" s="80">
        <v>1.0530476564444301E-2</v>
      </c>
      <c r="AX372" s="52">
        <v>154.38456359102</v>
      </c>
      <c r="AY372" s="81">
        <v>-5.1057320795806001E-4</v>
      </c>
      <c r="AZ372" s="80">
        <v>1.92911930030592E-2</v>
      </c>
      <c r="BA372" s="52">
        <v>202.62973971321301</v>
      </c>
      <c r="BB372" s="82">
        <v>-7.3055372868734599E-3</v>
      </c>
      <c r="BC372" s="80">
        <v>4.1200265105691497E-2</v>
      </c>
      <c r="BD372" s="52">
        <v>344.60840087281599</v>
      </c>
      <c r="BE372" s="82">
        <v>-1.7502227126603102E-2</v>
      </c>
      <c r="BF372" s="80">
        <v>2.0039632563171799E-2</v>
      </c>
      <c r="BG372" s="52">
        <v>253.6317830424</v>
      </c>
      <c r="BH372" s="82">
        <v>-2.5649759266269199E-3</v>
      </c>
      <c r="BI372" s="52">
        <v>2.5638641994624602E-2</v>
      </c>
      <c r="BJ372" s="52">
        <v>317.03972880298699</v>
      </c>
      <c r="BK372" s="52">
        <v>-4.37291733726682E-3</v>
      </c>
      <c r="BL372" s="52">
        <v>3.5027550833536099E-2</v>
      </c>
      <c r="BM372" s="52">
        <v>441.09875311719901</v>
      </c>
      <c r="BN372" s="52">
        <v>-6.4995947871317903E-3</v>
      </c>
      <c r="BO372" s="52">
        <v>2.14298277986723E-2</v>
      </c>
      <c r="BP372" s="52">
        <v>441.09875311719901</v>
      </c>
      <c r="BQ372" s="52">
        <v>3.7595445460685902E-3</v>
      </c>
      <c r="BR372" s="52">
        <v>2.5898133409982101E-2</v>
      </c>
      <c r="BS372" s="52">
        <v>537.58910536158305</v>
      </c>
      <c r="BT372" s="52">
        <v>2.6111516136412098E-3</v>
      </c>
      <c r="BU372" s="52">
        <v>3.2365695926212801E-2</v>
      </c>
      <c r="BV372" s="52">
        <v>689.21680174563198</v>
      </c>
      <c r="BW372" s="52">
        <v>2.36416046593804E-3</v>
      </c>
      <c r="BX372" s="52">
        <v>2.0290904401175602E-2</v>
      </c>
      <c r="BY372" s="52">
        <v>620.29512157108104</v>
      </c>
      <c r="BZ372" s="52">
        <v>5.2057013891283503E-3</v>
      </c>
      <c r="CA372" s="52">
        <v>2.46082019427885E-2</v>
      </c>
      <c r="CB372" s="52">
        <v>744.35414588529704</v>
      </c>
      <c r="CC372" s="52">
        <v>4.8198272976925803E-3</v>
      </c>
      <c r="CD372" s="52">
        <v>3.2186088289458903E-2</v>
      </c>
      <c r="CE372" s="52">
        <v>964.90352244387498</v>
      </c>
      <c r="CF372" s="52">
        <v>4.70195646609055E-3</v>
      </c>
    </row>
    <row r="373" spans="1:84">
      <c r="A373" s="83"/>
      <c r="B373" s="83"/>
      <c r="H373" s="83"/>
      <c r="I373" s="84"/>
      <c r="J373" s="83"/>
      <c r="K373" s="83"/>
      <c r="L373" s="83"/>
      <c r="M373" s="87"/>
      <c r="AW373" s="80">
        <v>1.06884200451324E-2</v>
      </c>
      <c r="AX373" s="52">
        <v>154.803516209474</v>
      </c>
      <c r="AY373" s="81">
        <v>-6.6308350933115502E-4</v>
      </c>
      <c r="AZ373" s="80">
        <v>1.9513320597236601E-2</v>
      </c>
      <c r="BA373" s="52">
        <v>203.17961502493401</v>
      </c>
      <c r="BB373" s="82">
        <v>-7.4555868471968302E-3</v>
      </c>
      <c r="BC373" s="80">
        <v>4.1566777254531999E-2</v>
      </c>
      <c r="BD373" s="52">
        <v>345.54356296757902</v>
      </c>
      <c r="BE373" s="82">
        <v>-1.7655204416805199E-2</v>
      </c>
      <c r="BF373" s="80">
        <v>2.0171259074431899E-2</v>
      </c>
      <c r="BG373" s="52">
        <v>254.32006234414601</v>
      </c>
      <c r="BH373" s="82">
        <v>-2.6310904608086898E-3</v>
      </c>
      <c r="BI373" s="52">
        <v>2.5802602499975302E-2</v>
      </c>
      <c r="BJ373" s="52">
        <v>317.900077930169</v>
      </c>
      <c r="BK373" s="52">
        <v>-4.4504585187947997E-3</v>
      </c>
      <c r="BL373" s="52">
        <v>3.5232868675744197E-2</v>
      </c>
      <c r="BM373" s="52">
        <v>442.29576059849597</v>
      </c>
      <c r="BN373" s="52">
        <v>-6.5796066669724504E-3</v>
      </c>
      <c r="BO373" s="52">
        <v>2.15395061746823E-2</v>
      </c>
      <c r="BP373" s="52">
        <v>442.29576059849597</v>
      </c>
      <c r="BQ373" s="52">
        <v>3.7210032078341202E-3</v>
      </c>
      <c r="BR373" s="52">
        <v>2.60303037989131E-2</v>
      </c>
      <c r="BS373" s="52">
        <v>539.04795822941298</v>
      </c>
      <c r="BT373" s="52">
        <v>2.56237027588594E-3</v>
      </c>
      <c r="BU373" s="52">
        <v>3.25222959530184E-2</v>
      </c>
      <c r="BV373" s="52">
        <v>691.08712593515804</v>
      </c>
      <c r="BW373" s="52">
        <v>2.3155035839583101E-3</v>
      </c>
      <c r="BX373" s="52">
        <v>2.03913714262451E-2</v>
      </c>
      <c r="BY373" s="52">
        <v>621.978413341654</v>
      </c>
      <c r="BZ373" s="52">
        <v>5.1799084580511504E-3</v>
      </c>
      <c r="CA373" s="52">
        <v>2.4730020505470299E-2</v>
      </c>
      <c r="CB373" s="52">
        <v>746.37409600998501</v>
      </c>
      <c r="CC373" s="52">
        <v>4.7871271987041204E-3</v>
      </c>
      <c r="CD373" s="52">
        <v>3.2344042147393497E-2</v>
      </c>
      <c r="CE373" s="52">
        <v>967.52197630921205</v>
      </c>
      <c r="CF373" s="52">
        <v>4.6650069669909502E-3</v>
      </c>
    </row>
    <row r="374" spans="1:84">
      <c r="A374" s="83"/>
      <c r="B374" s="83"/>
      <c r="H374" s="83"/>
      <c r="I374" s="84"/>
      <c r="J374" s="83"/>
      <c r="K374" s="83"/>
      <c r="L374" s="83"/>
      <c r="M374" s="87"/>
      <c r="AW374" s="80">
        <v>1.08482237416233E-2</v>
      </c>
      <c r="AX374" s="52">
        <v>155.222468827927</v>
      </c>
      <c r="AY374" s="81">
        <v>-8.1693952596730197E-4</v>
      </c>
      <c r="AZ374" s="80">
        <v>1.9738194747690101E-2</v>
      </c>
      <c r="BA374" s="52">
        <v>203.72949033665401</v>
      </c>
      <c r="BB374" s="82">
        <v>-7.6067591982069702E-3</v>
      </c>
      <c r="BC374" s="80">
        <v>4.1937901330411198E-2</v>
      </c>
      <c r="BD374" s="52">
        <v>346.47872506234199</v>
      </c>
      <c r="BE374" s="82">
        <v>-1.7808763618018999E-2</v>
      </c>
      <c r="BF374" s="80">
        <v>2.0303976334101501E-2</v>
      </c>
      <c r="BG374" s="52">
        <v>255.00834164589099</v>
      </c>
      <c r="BH374" s="82">
        <v>-2.6978610119313602E-3</v>
      </c>
      <c r="BI374" s="52">
        <v>2.5967994851331399E-2</v>
      </c>
      <c r="BJ374" s="52">
        <v>318.76042705735102</v>
      </c>
      <c r="BK374" s="52">
        <v>-4.5286416907094097E-3</v>
      </c>
      <c r="BL374" s="52">
        <v>3.5439794099240397E-2</v>
      </c>
      <c r="BM374" s="52">
        <v>443.492768079793</v>
      </c>
      <c r="BN374" s="52">
        <v>-6.6600519141539897E-3</v>
      </c>
      <c r="BO374" s="52">
        <v>2.1649892419559599E-2</v>
      </c>
      <c r="BP374" s="52">
        <v>443.492768079793</v>
      </c>
      <c r="BQ374" s="52">
        <v>3.6820310512715101E-3</v>
      </c>
      <c r="BR374" s="52">
        <v>2.6163371539117301E-2</v>
      </c>
      <c r="BS374" s="52">
        <v>540.50681109724303</v>
      </c>
      <c r="BT374" s="52">
        <v>2.5131464901889502E-3</v>
      </c>
      <c r="BU374" s="52">
        <v>3.2679847934973902E-2</v>
      </c>
      <c r="BV374" s="52">
        <v>692.95745012468399</v>
      </c>
      <c r="BW374" s="52">
        <v>2.2665174191092399E-3</v>
      </c>
      <c r="BX374" s="52">
        <v>2.04924058199893E-2</v>
      </c>
      <c r="BY374" s="52">
        <v>623.66170511222799</v>
      </c>
      <c r="BZ374" s="52">
        <v>5.1537786129324603E-3</v>
      </c>
      <c r="CA374" s="52">
        <v>2.4852570168448E-2</v>
      </c>
      <c r="CB374" s="52">
        <v>748.394046134674</v>
      </c>
      <c r="CC374" s="52">
        <v>4.7540795478512102E-3</v>
      </c>
      <c r="CD374" s="52">
        <v>3.2502960912290199E-2</v>
      </c>
      <c r="CE374" s="52">
        <v>970.14043017454799</v>
      </c>
      <c r="CF374" s="52">
        <v>4.6277522189890003E-3</v>
      </c>
    </row>
    <row r="375" spans="1:84">
      <c r="A375" s="83"/>
      <c r="B375" s="83"/>
      <c r="H375" s="83"/>
      <c r="I375" s="84"/>
      <c r="J375" s="83"/>
      <c r="K375" s="83"/>
      <c r="L375" s="83"/>
      <c r="M375" s="87"/>
      <c r="AW375" s="80">
        <v>1.10099345977927E-2</v>
      </c>
      <c r="AX375" s="52">
        <v>155.641421446381</v>
      </c>
      <c r="AY375" s="81">
        <v>-9.7216116210637198E-4</v>
      </c>
      <c r="AZ375" s="80">
        <v>1.9965885695602301E-2</v>
      </c>
      <c r="BA375" s="52">
        <v>204.27936564837501</v>
      </c>
      <c r="BB375" s="82">
        <v>-7.7590696526575404E-3</v>
      </c>
      <c r="BC375" s="80">
        <v>4.2313752631149101E-2</v>
      </c>
      <c r="BD375" s="52">
        <v>347.41388715710502</v>
      </c>
      <c r="BE375" s="82">
        <v>-1.7962910228565498E-2</v>
      </c>
      <c r="BF375" s="80">
        <v>2.0437805113034901E-2</v>
      </c>
      <c r="BG375" s="52">
        <v>255.696620947637</v>
      </c>
      <c r="BH375" s="82">
        <v>-2.7652948187434001E-3</v>
      </c>
      <c r="BI375" s="52">
        <v>2.61348467773782E-2</v>
      </c>
      <c r="BJ375" s="52">
        <v>319.62077618453299</v>
      </c>
      <c r="BK375" s="52">
        <v>-4.6074734484570501E-3</v>
      </c>
      <c r="BL375" s="52">
        <v>3.5648354049173998E-2</v>
      </c>
      <c r="BM375" s="52">
        <v>444.68977556108899</v>
      </c>
      <c r="BN375" s="52">
        <v>-6.7409333380754896E-3</v>
      </c>
      <c r="BO375" s="52">
        <v>2.17609973986755E-2</v>
      </c>
      <c r="BP375" s="52">
        <v>444.68977556108899</v>
      </c>
      <c r="BQ375" s="52">
        <v>3.64262442562456E-3</v>
      </c>
      <c r="BR375" s="52">
        <v>2.6297350760641099E-2</v>
      </c>
      <c r="BS375" s="52">
        <v>541.96566396507399</v>
      </c>
      <c r="BT375" s="52">
        <v>2.4634767379578498E-3</v>
      </c>
      <c r="BU375" s="52">
        <v>3.2838364965727902E-2</v>
      </c>
      <c r="BV375" s="52">
        <v>694.82777431421005</v>
      </c>
      <c r="BW375" s="52">
        <v>2.2172002999138901E-3</v>
      </c>
      <c r="BX375" s="52">
        <v>2.0594015305102301E-2</v>
      </c>
      <c r="BY375" s="52">
        <v>625.34499688280198</v>
      </c>
      <c r="BZ375" s="52">
        <v>5.12730943958756E-3</v>
      </c>
      <c r="CA375" s="52">
        <v>2.4975861304984099E-2</v>
      </c>
      <c r="CB375" s="52">
        <v>750.41399625936197</v>
      </c>
      <c r="CC375" s="52">
        <v>4.72068198064143E-3</v>
      </c>
      <c r="CD375" s="52">
        <v>3.2662857968256603E-2</v>
      </c>
      <c r="CE375" s="52">
        <v>972.75888403988495</v>
      </c>
      <c r="CF375" s="52">
        <v>4.5901906329505297E-3</v>
      </c>
    </row>
    <row r="376" spans="1:84">
      <c r="A376" s="83"/>
      <c r="B376" s="83"/>
      <c r="H376" s="83"/>
      <c r="I376" s="84"/>
      <c r="J376" s="83"/>
      <c r="K376" s="83"/>
      <c r="L376" s="83"/>
      <c r="M376" s="87"/>
      <c r="AW376" s="80">
        <v>1.11736012696729E-2</v>
      </c>
      <c r="AX376" s="52">
        <v>156.060374064835</v>
      </c>
      <c r="AY376" s="81">
        <v>-1.1287688663944499E-3</v>
      </c>
      <c r="AZ376" s="80">
        <v>2.0196466308195701E-2</v>
      </c>
      <c r="BA376" s="52">
        <v>204.829240960096</v>
      </c>
      <c r="BB376" s="82">
        <v>-7.9125339304291498E-3</v>
      </c>
      <c r="BC376" s="80">
        <v>4.2694450732635003E-2</v>
      </c>
      <c r="BD376" s="52">
        <v>348.349049251868</v>
      </c>
      <c r="BE376" s="82">
        <v>-1.8117649879754099E-2</v>
      </c>
      <c r="BF376" s="80">
        <v>2.0572766757325899E-2</v>
      </c>
      <c r="BG376" s="52">
        <v>256.38490024938301</v>
      </c>
      <c r="BH376" s="82">
        <v>-2.83339928279484E-3</v>
      </c>
      <c r="BI376" s="52">
        <v>2.6303186785609702E-2</v>
      </c>
      <c r="BJ376" s="52">
        <v>320.481125311715</v>
      </c>
      <c r="BK376" s="52">
        <v>-4.6869605331776197E-3</v>
      </c>
      <c r="BL376" s="52">
        <v>3.5858576122632498E-2</v>
      </c>
      <c r="BM376" s="52">
        <v>445.88678304238601</v>
      </c>
      <c r="BN376" s="52">
        <v>-6.8222538030595402E-3</v>
      </c>
      <c r="BO376" s="52">
        <v>2.1872832220993701E-2</v>
      </c>
      <c r="BP376" s="52">
        <v>445.88678304238601</v>
      </c>
      <c r="BQ376" s="52">
        <v>3.6027796098789702E-3</v>
      </c>
      <c r="BR376" s="52">
        <v>2.6432255914266602E-2</v>
      </c>
      <c r="BS376" s="52">
        <v>543.42451683290403</v>
      </c>
      <c r="BT376" s="52">
        <v>2.4133574326569598E-3</v>
      </c>
      <c r="BU376" s="52">
        <v>3.2997860395095099E-2</v>
      </c>
      <c r="BV376" s="52">
        <v>696.69809850373599</v>
      </c>
      <c r="BW376" s="52">
        <v>2.1675505245509902E-3</v>
      </c>
      <c r="BX376" s="52">
        <v>2.06962077589328E-2</v>
      </c>
      <c r="BY376" s="52">
        <v>627.02828865337494</v>
      </c>
      <c r="BZ376" s="52">
        <v>5.1004984809252304E-3</v>
      </c>
      <c r="CA376" s="52">
        <v>2.5099904500944101E-2</v>
      </c>
      <c r="CB376" s="52">
        <v>752.43394638405005</v>
      </c>
      <c r="CC376" s="52">
        <v>4.6869320892170699E-3</v>
      </c>
      <c r="CD376" s="52">
        <v>3.2823746965390498E-2</v>
      </c>
      <c r="CE376" s="52">
        <v>975.377337905221</v>
      </c>
      <c r="CF376" s="52">
        <v>4.5523205902786301E-3</v>
      </c>
    </row>
    <row r="377" spans="1:84">
      <c r="A377" s="83"/>
      <c r="B377" s="83"/>
      <c r="H377" s="83"/>
      <c r="I377" s="84"/>
      <c r="J377" s="83"/>
      <c r="K377" s="83"/>
      <c r="L377" s="83"/>
      <c r="M377" s="87"/>
      <c r="AW377" s="80">
        <v>1.13392742088706E-2</v>
      </c>
      <c r="AX377" s="52">
        <v>156.479326683289</v>
      </c>
      <c r="AY377" s="81">
        <v>-1.2867836520480899E-3</v>
      </c>
      <c r="AZ377" s="80">
        <v>2.0430012210435201E-2</v>
      </c>
      <c r="BA377" s="52">
        <v>205.379116271816</v>
      </c>
      <c r="BB377" s="82">
        <v>-8.0671681731492393E-3</v>
      </c>
      <c r="BC377" s="80">
        <v>4.30801197028714E-2</v>
      </c>
      <c r="BD377" s="52">
        <v>349.28421134663103</v>
      </c>
      <c r="BE377" s="82">
        <v>-1.8272988339904799E-2</v>
      </c>
      <c r="BF377" s="80">
        <v>2.0708883209567999E-2</v>
      </c>
      <c r="BG377" s="52">
        <v>257.07317955112802</v>
      </c>
      <c r="BH377" s="82">
        <v>-2.9021819732192901E-3</v>
      </c>
      <c r="BI377" s="52">
        <v>2.6473044191636201E-2</v>
      </c>
      <c r="BJ377" s="52">
        <v>321.34147443889702</v>
      </c>
      <c r="BK377" s="52">
        <v>-4.7671098358449803E-3</v>
      </c>
      <c r="BL377" s="52">
        <v>3.6070488589872503E-2</v>
      </c>
      <c r="BM377" s="52">
        <v>447.08379052368298</v>
      </c>
      <c r="BN377" s="52">
        <v>-6.9040162295462499E-3</v>
      </c>
      <c r="BO377" s="52">
        <v>2.1985408246308701E-2</v>
      </c>
      <c r="BP377" s="52">
        <v>447.08379052368298</v>
      </c>
      <c r="BQ377" s="52">
        <v>3.56249281106563E-3</v>
      </c>
      <c r="BR377" s="52">
        <v>2.6568101781243799E-2</v>
      </c>
      <c r="BS377" s="52">
        <v>544.88336970073499</v>
      </c>
      <c r="BT377" s="52">
        <v>2.3627849182196801E-3</v>
      </c>
      <c r="BU377" s="52">
        <v>3.3158347835806297E-2</v>
      </c>
      <c r="BV377" s="52">
        <v>698.56842269326205</v>
      </c>
      <c r="BW377" s="52">
        <v>2.1175663603126499E-3</v>
      </c>
      <c r="BX377" s="52">
        <v>2.0798991217560101E-2</v>
      </c>
      <c r="BY377" s="52">
        <v>628.71158042394904</v>
      </c>
      <c r="BZ377" s="52">
        <v>5.0733432360171998E-3</v>
      </c>
      <c r="CA377" s="52">
        <v>2.5224710560604099E-2</v>
      </c>
      <c r="CB377" s="52">
        <v>754.45389650873904</v>
      </c>
      <c r="CC377" s="52">
        <v>4.6528274214363502E-3</v>
      </c>
      <c r="CD377" s="52">
        <v>3.2985641826891399E-2</v>
      </c>
      <c r="CE377" s="52">
        <v>977.99579177055796</v>
      </c>
      <c r="CF377" s="52">
        <v>4.5141404423722003E-3</v>
      </c>
    </row>
    <row r="378" spans="1:84">
      <c r="A378" s="83"/>
      <c r="B378" s="83"/>
      <c r="H378" s="83"/>
      <c r="I378" s="84"/>
      <c r="J378" s="83"/>
      <c r="K378" s="83"/>
      <c r="L378" s="83"/>
      <c r="M378" s="87"/>
      <c r="AW378" s="80">
        <v>1.1507005751091801E-2</v>
      </c>
      <c r="AX378" s="52">
        <v>156.898279301743</v>
      </c>
      <c r="AY378" s="81">
        <v>-1.44622711798748E-3</v>
      </c>
      <c r="AZ378" s="80">
        <v>2.0666601925050501E-2</v>
      </c>
      <c r="BA378" s="52">
        <v>205.928991583537</v>
      </c>
      <c r="BB378" s="82">
        <v>-8.2229889594966198E-3</v>
      </c>
      <c r="BC378" s="80">
        <v>4.3470888329549102E-2</v>
      </c>
      <c r="BD378" s="52">
        <v>350.219373441394</v>
      </c>
      <c r="BE378" s="82">
        <v>-1.84289315185374E-2</v>
      </c>
      <c r="BF378" s="80">
        <v>2.0846177031101001E-2</v>
      </c>
      <c r="BG378" s="52">
        <v>257.761458852874</v>
      </c>
      <c r="BH378" s="82">
        <v>-2.9716506316998501E-3</v>
      </c>
      <c r="BI378" s="52">
        <v>2.6644449149880099E-2</v>
      </c>
      <c r="BJ378" s="52">
        <v>322.20182356607899</v>
      </c>
      <c r="BK378" s="52">
        <v>-4.8479284015624001E-3</v>
      </c>
      <c r="BL378" s="52">
        <v>3.6284120416417702E-2</v>
      </c>
      <c r="BM378" s="52">
        <v>448.28079800498</v>
      </c>
      <c r="BN378" s="52">
        <v>-6.9862235953255898E-3</v>
      </c>
      <c r="BO378" s="52">
        <v>2.2098737092756001E-2</v>
      </c>
      <c r="BP378" s="52">
        <v>448.28079800498</v>
      </c>
      <c r="BQ378" s="52">
        <v>3.5217601625085102E-3</v>
      </c>
      <c r="BR378" s="52">
        <v>2.6704903483392502E-2</v>
      </c>
      <c r="BS378" s="52">
        <v>546.34222256856503</v>
      </c>
      <c r="BT378" s="52">
        <v>2.3117554674103799E-3</v>
      </c>
      <c r="BU378" s="52">
        <v>3.3319841170481701E-2</v>
      </c>
      <c r="BV378" s="52">
        <v>700.43874688278902</v>
      </c>
      <c r="BW378" s="52">
        <v>2.0672460430483201E-3</v>
      </c>
      <c r="BX378" s="52">
        <v>2.0902373880006299E-2</v>
      </c>
      <c r="BY378" s="52">
        <v>630.39487219452201</v>
      </c>
      <c r="BZ378" s="52">
        <v>5.0458411591431003E-3</v>
      </c>
      <c r="CA378" s="52">
        <v>2.5350290512657799E-2</v>
      </c>
      <c r="CB378" s="52">
        <v>756.473846633427</v>
      </c>
      <c r="CC378" s="52">
        <v>4.6183654799306301E-3</v>
      </c>
      <c r="CD378" s="52">
        <v>3.3148556756409098E-2</v>
      </c>
      <c r="CE378" s="52">
        <v>980.61424563589401</v>
      </c>
      <c r="CF378" s="52">
        <v>4.4756485100682798E-3</v>
      </c>
    </row>
    <row r="379" spans="1:84">
      <c r="A379" s="83"/>
      <c r="B379" s="83"/>
      <c r="H379" s="83"/>
      <c r="I379" s="84"/>
      <c r="J379" s="83"/>
      <c r="K379" s="83"/>
      <c r="L379" s="83"/>
      <c r="M379" s="87"/>
      <c r="AW379" s="80">
        <v>1.16768502101547E-2</v>
      </c>
      <c r="AX379" s="52">
        <v>157.317231920197</v>
      </c>
      <c r="AY379" s="81">
        <v>-1.60712147099403E-3</v>
      </c>
      <c r="AZ379" s="80">
        <v>2.09063170215181E-2</v>
      </c>
      <c r="BA379" s="52">
        <v>206.47886689525799</v>
      </c>
      <c r="BB379" s="82">
        <v>-8.3800133212349297E-3</v>
      </c>
      <c r="BC379" s="80">
        <v>4.38668903621907E-2</v>
      </c>
      <c r="BD379" s="52">
        <v>351.15453553615703</v>
      </c>
      <c r="BE379" s="82">
        <v>-1.8585485470735599E-2</v>
      </c>
      <c r="BF379" s="80">
        <v>2.0984671425302501E-2</v>
      </c>
      <c r="BG379" s="52">
        <v>258.44973815461998</v>
      </c>
      <c r="BH379" s="82">
        <v>-3.04181317762524E-3</v>
      </c>
      <c r="BI379" s="52">
        <v>2.6817432685735599E-2</v>
      </c>
      <c r="BJ379" s="52">
        <v>323.062172693261</v>
      </c>
      <c r="BK379" s="52">
        <v>-4.9294234340202204E-3</v>
      </c>
      <c r="BL379" s="52">
        <v>3.6499501286067902E-2</v>
      </c>
      <c r="BM379" s="52">
        <v>449.477805486276</v>
      </c>
      <c r="BN379" s="52">
        <v>-7.0688789368077102E-3</v>
      </c>
      <c r="BO379" s="52">
        <v>2.22128306446055E-2</v>
      </c>
      <c r="BP379" s="52">
        <v>449.477805486276</v>
      </c>
      <c r="BQ379" s="52">
        <v>3.48057772201834E-3</v>
      </c>
      <c r="BR379" s="52">
        <v>2.6842676493592399E-2</v>
      </c>
      <c r="BS379" s="52">
        <v>547.80107543639497</v>
      </c>
      <c r="BT379" s="52">
        <v>2.2602652801333098E-3</v>
      </c>
      <c r="BU379" s="52">
        <v>3.3482354558836198E-2</v>
      </c>
      <c r="BV379" s="52">
        <v>702.30907107231496</v>
      </c>
      <c r="BW379" s="52">
        <v>2.0165877765937102E-3</v>
      </c>
      <c r="BX379" s="52">
        <v>2.1006364112589899E-2</v>
      </c>
      <c r="BY379" s="52">
        <v>632.078163965096</v>
      </c>
      <c r="BZ379" s="52">
        <v>5.0179896588075498E-3</v>
      </c>
      <c r="CA379" s="52">
        <v>2.5476655616432701E-2</v>
      </c>
      <c r="CB379" s="52">
        <v>758.49379675811497</v>
      </c>
      <c r="CC379" s="52">
        <v>4.5835437211336197E-3</v>
      </c>
      <c r="CD379" s="52">
        <v>3.3312506245640298E-2</v>
      </c>
      <c r="CE379" s="52">
        <v>983.23269950123097</v>
      </c>
      <c r="CF379" s="52">
        <v>4.4368430830699496E-3</v>
      </c>
    </row>
    <row r="380" spans="1:84">
      <c r="A380" s="83"/>
      <c r="B380" s="83"/>
      <c r="H380" s="83"/>
      <c r="I380" s="84"/>
      <c r="J380" s="83"/>
      <c r="K380" s="83"/>
      <c r="L380" s="83"/>
      <c r="M380" s="87"/>
      <c r="AW380" s="80">
        <v>1.18488639778992E-2</v>
      </c>
      <c r="AX380" s="52">
        <v>157.736184538651</v>
      </c>
      <c r="AY380" s="81">
        <v>-1.769489548956E-3</v>
      </c>
      <c r="AZ380" s="80">
        <v>2.11492422746959E-2</v>
      </c>
      <c r="BA380" s="52">
        <v>207.028742206978</v>
      </c>
      <c r="BB380" s="82">
        <v>-8.5382587600147004E-3</v>
      </c>
      <c r="BC380" s="80">
        <v>4.4268264769997102E-2</v>
      </c>
      <c r="BD380" s="52">
        <v>352.08969763092</v>
      </c>
      <c r="BE380" s="82">
        <v>-1.8742656401695999E-2</v>
      </c>
      <c r="BF380" s="80">
        <v>2.1124390261980899E-2</v>
      </c>
      <c r="BG380" s="52">
        <v>259.13801745636499</v>
      </c>
      <c r="BH380" s="82">
        <v>-3.1126777134460998E-3</v>
      </c>
      <c r="BI380" s="52">
        <v>2.6992026729279299E-2</v>
      </c>
      <c r="BJ380" s="52">
        <v>323.92252182044302</v>
      </c>
      <c r="BK380" s="52">
        <v>-5.0116023001238299E-3</v>
      </c>
      <c r="BL380" s="52">
        <v>3.6716661624865199E-2</v>
      </c>
      <c r="BM380" s="52">
        <v>450.67481296757302</v>
      </c>
      <c r="BN380" s="52">
        <v>-7.1519853503327901E-3</v>
      </c>
      <c r="BO380" s="52">
        <v>2.2327701060351299E-2</v>
      </c>
      <c r="BP380" s="52">
        <v>450.67481296757302</v>
      </c>
      <c r="BQ380" s="52">
        <v>3.4389414700294E-3</v>
      </c>
      <c r="BR380" s="52">
        <v>2.69814366466797E-2</v>
      </c>
      <c r="BS380" s="52">
        <v>549.25992830422604</v>
      </c>
      <c r="BT380" s="52">
        <v>2.2083104816896701E-3</v>
      </c>
      <c r="BU380" s="52">
        <v>3.3645902445125699E-2</v>
      </c>
      <c r="BV380" s="52">
        <v>704.17939526184102</v>
      </c>
      <c r="BW380" s="52">
        <v>1.9655897321845198E-3</v>
      </c>
      <c r="BX380" s="52">
        <v>2.11109704534258E-2</v>
      </c>
      <c r="BY380" s="52">
        <v>633.76145573566998</v>
      </c>
      <c r="BZ380" s="52">
        <v>4.9897860967292196E-3</v>
      </c>
      <c r="CA380" s="52">
        <v>2.5603817368321399E-2</v>
      </c>
      <c r="CB380" s="52">
        <v>760.51374688280396</v>
      </c>
      <c r="CC380" s="52">
        <v>4.5483595542818098E-3</v>
      </c>
      <c r="CD380" s="52">
        <v>3.3477505082184403E-2</v>
      </c>
      <c r="CE380" s="52">
        <v>985.85115336656702</v>
      </c>
      <c r="CF380" s="52">
        <v>4.3977224193583603E-3</v>
      </c>
    </row>
    <row r="381" spans="1:84">
      <c r="A381" s="83"/>
      <c r="B381" s="83"/>
      <c r="H381" s="83"/>
      <c r="I381" s="84"/>
      <c r="J381" s="83"/>
      <c r="K381" s="83"/>
      <c r="L381" s="83"/>
      <c r="M381" s="87"/>
      <c r="AW381" s="80">
        <v>1.2023105630441899E-2</v>
      </c>
      <c r="AX381" s="52">
        <v>158.15513715710401</v>
      </c>
      <c r="AY381" s="81">
        <v>-1.93335484526677E-3</v>
      </c>
      <c r="AZ381" s="80">
        <v>2.1395465833869601E-2</v>
      </c>
      <c r="BA381" s="52">
        <v>207.57861751869899</v>
      </c>
      <c r="BB381" s="82">
        <v>-8.6977432649899301E-3</v>
      </c>
      <c r="BC381" s="80">
        <v>4.4675156016631801E-2</v>
      </c>
      <c r="BD381" s="52">
        <v>353.024859725684</v>
      </c>
      <c r="BE381" s="82">
        <v>-1.8900450671471399E-2</v>
      </c>
      <c r="BF381" s="80">
        <v>2.12653581029335E-2</v>
      </c>
      <c r="BG381" s="52">
        <v>259.82629675811103</v>
      </c>
      <c r="BH381" s="82">
        <v>-3.1842525302414799E-3</v>
      </c>
      <c r="BI381" s="52">
        <v>2.71682641506205E-2</v>
      </c>
      <c r="BJ381" s="52">
        <v>324.78287094762499</v>
      </c>
      <c r="BK381" s="52">
        <v>-5.0944725347983602E-3</v>
      </c>
      <c r="BL381" s="52">
        <v>3.6935632626062899E-2</v>
      </c>
      <c r="BM381" s="52">
        <v>451.87182044886998</v>
      </c>
      <c r="BN381" s="52">
        <v>-7.2355459935218901E-3</v>
      </c>
      <c r="BO381" s="52">
        <v>2.2443360781110699E-2</v>
      </c>
      <c r="BP381" s="52">
        <v>451.87182044886998</v>
      </c>
      <c r="BQ381" s="52">
        <v>3.3968473076735999E-3</v>
      </c>
      <c r="BR381" s="52">
        <v>2.7121200150768299E-2</v>
      </c>
      <c r="BS381" s="52">
        <v>550.71878117205597</v>
      </c>
      <c r="BT381" s="52">
        <v>2.1558871209787201E-3</v>
      </c>
      <c r="BU381" s="52">
        <v>3.3810499565843401E-2</v>
      </c>
      <c r="BV381" s="52">
        <v>706.04971945136697</v>
      </c>
      <c r="BW381" s="52">
        <v>1.91425004785409E-3</v>
      </c>
      <c r="BX381" s="52">
        <v>2.1216201617079499E-2</v>
      </c>
      <c r="BY381" s="52">
        <v>635.44474750624295</v>
      </c>
      <c r="BZ381" s="52">
        <v>4.9612277868015401E-3</v>
      </c>
      <c r="CA381" s="52">
        <v>2.5731787508440001E-2</v>
      </c>
      <c r="CB381" s="52">
        <v>762.53369700749204</v>
      </c>
      <c r="CC381" s="52">
        <v>4.5128103403871602E-3</v>
      </c>
      <c r="CD381" s="52">
        <v>3.3643568357667603E-2</v>
      </c>
      <c r="CE381" s="52">
        <v>988.46960723190398</v>
      </c>
      <c r="CF381" s="52">
        <v>4.3582847445882899E-3</v>
      </c>
    </row>
    <row r="382" spans="1:84">
      <c r="A382" s="83"/>
      <c r="B382" s="83"/>
      <c r="H382" s="83"/>
      <c r="I382" s="84"/>
      <c r="J382" s="83"/>
      <c r="K382" s="83"/>
      <c r="L382" s="83"/>
      <c r="M382" s="87"/>
      <c r="AW382" s="80">
        <v>1.21996360412648E-2</v>
      </c>
      <c r="AX382" s="52">
        <v>158.57408977555801</v>
      </c>
      <c r="AY382" s="81">
        <v>-2.0987415344432001E-3</v>
      </c>
      <c r="AZ382" s="80">
        <v>2.1645079403039801E-2</v>
      </c>
      <c r="BA382" s="52">
        <v>208.12849283041999</v>
      </c>
      <c r="BB382" s="82">
        <v>-8.8584853312983092E-3</v>
      </c>
      <c r="BC382" s="80">
        <v>4.50877143532964E-2</v>
      </c>
      <c r="BD382" s="52">
        <v>353.96002182044703</v>
      </c>
      <c r="BE382" s="82">
        <v>-1.9058874799917899E-2</v>
      </c>
      <c r="BF382" s="80">
        <v>2.14076002287375E-2</v>
      </c>
      <c r="BG382" s="52">
        <v>260.51457605985701</v>
      </c>
      <c r="BH382" s="82">
        <v>-3.25654611350602E-3</v>
      </c>
      <c r="BI382" s="52">
        <v>2.7346178796988301E-2</v>
      </c>
      <c r="BJ382" s="52">
        <v>325.643220074807</v>
      </c>
      <c r="BK382" s="52">
        <v>-5.1780418459802299E-3</v>
      </c>
      <c r="BL382" s="52">
        <v>3.7156446276150397E-2</v>
      </c>
      <c r="BM382" s="52">
        <v>453.068827930167</v>
      </c>
      <c r="BN382" s="52">
        <v>-7.3195640866727599E-3</v>
      </c>
      <c r="BO382" s="52">
        <v>2.2559822539347699E-2</v>
      </c>
      <c r="BP382" s="52">
        <v>453.068827930167</v>
      </c>
      <c r="BQ382" s="52">
        <v>3.3542910547952501E-3</v>
      </c>
      <c r="BR382" s="52">
        <v>2.7261983599016298E-2</v>
      </c>
      <c r="BS382" s="52">
        <v>552.17763403988602</v>
      </c>
      <c r="BT382" s="52">
        <v>2.1029911686399E-3</v>
      </c>
      <c r="BU382" s="52">
        <v>3.3976160957678199E-2</v>
      </c>
      <c r="BV382" s="52">
        <v>707.92004364089303</v>
      </c>
      <c r="BW382" s="52">
        <v>1.86256682781386E-3</v>
      </c>
      <c r="BX382" s="52">
        <v>2.1322066499379101E-2</v>
      </c>
      <c r="BY382" s="52">
        <v>637.12803927681705</v>
      </c>
      <c r="BZ382" s="52">
        <v>4.9323119940211796E-3</v>
      </c>
      <c r="CA382" s="52">
        <v>2.58605780275208E-2</v>
      </c>
      <c r="CB382" s="52">
        <v>764.55364713218</v>
      </c>
      <c r="CC382" s="52">
        <v>4.4768933911785097E-3</v>
      </c>
      <c r="CD382" s="52">
        <v>3.3810711476146199E-2</v>
      </c>
      <c r="CE382" s="52">
        <v>991.08806109724003</v>
      </c>
      <c r="CF382" s="52">
        <v>4.3185282514667999E-3</v>
      </c>
    </row>
    <row r="383" spans="1:84">
      <c r="A383" s="83"/>
      <c r="B383" s="83"/>
      <c r="H383" s="83"/>
      <c r="I383" s="84"/>
      <c r="J383" s="83"/>
      <c r="K383" s="83"/>
      <c r="L383" s="83"/>
      <c r="M383" s="87"/>
      <c r="AW383" s="80">
        <v>1.2378518501668601E-2</v>
      </c>
      <c r="AX383" s="52">
        <v>158.99304239401201</v>
      </c>
      <c r="AY383" s="81">
        <v>-2.2656744990451698E-3</v>
      </c>
      <c r="AZ383" s="80">
        <v>2.1898178433355099E-2</v>
      </c>
      <c r="BA383" s="52">
        <v>208.67836814214101</v>
      </c>
      <c r="BB383" s="82">
        <v>-9.0205039794572194E-3</v>
      </c>
      <c r="BC383" s="80">
        <v>4.5506096131577203E-2</v>
      </c>
      <c r="BD383" s="52">
        <v>354.89518391521</v>
      </c>
      <c r="BE383" s="82">
        <v>-1.9217935471858599E-2</v>
      </c>
      <c r="BF383" s="80">
        <v>2.1551142666846001E-2</v>
      </c>
      <c r="BG383" s="52">
        <v>261.20285536160202</v>
      </c>
      <c r="BH383" s="82">
        <v>-3.3295671491645599E-3</v>
      </c>
      <c r="BI383" s="52">
        <v>2.7525805531658499E-2</v>
      </c>
      <c r="BJ383" s="52">
        <v>326.50356920198902</v>
      </c>
      <c r="BK383" s="52">
        <v>-5.2623181198031398E-3</v>
      </c>
      <c r="BL383" s="52">
        <v>3.7379135381987498E-2</v>
      </c>
      <c r="BM383" s="52">
        <v>454.265835411463</v>
      </c>
      <c r="BN383" s="52">
        <v>-7.4040429141962096E-3</v>
      </c>
      <c r="BO383" s="52">
        <v>2.2677099367935102E-2</v>
      </c>
      <c r="BP383" s="52">
        <v>454.265835411463</v>
      </c>
      <c r="BQ383" s="52">
        <v>3.3112684478989302E-3</v>
      </c>
      <c r="BR383" s="52">
        <v>2.74038039818582E-2</v>
      </c>
      <c r="BS383" s="52">
        <v>553.63648690771697</v>
      </c>
      <c r="BT383" s="52">
        <v>2.0496185151364799E-3</v>
      </c>
      <c r="BU383" s="52">
        <v>3.41429019657448E-2</v>
      </c>
      <c r="BV383" s="52">
        <v>709.79036783041897</v>
      </c>
      <c r="BW383" s="52">
        <v>1.8105381418189799E-3</v>
      </c>
      <c r="BX383" s="52">
        <v>2.14285741823938E-2</v>
      </c>
      <c r="BY383" s="52">
        <v>638.81133104739001</v>
      </c>
      <c r="BZ383" s="52">
        <v>4.9030359333877499E-3</v>
      </c>
      <c r="CA383" s="52">
        <v>2.5990201174051399E-2</v>
      </c>
      <c r="CB383" s="52">
        <v>766.57359725686797</v>
      </c>
      <c r="CC383" s="52">
        <v>4.4406059680115904E-3</v>
      </c>
      <c r="CD383" s="52">
        <v>3.3978950162803001E-2</v>
      </c>
      <c r="CE383" s="52">
        <v>993.70651496257699</v>
      </c>
      <c r="CF383" s="52">
        <v>4.2784510991150703E-3</v>
      </c>
    </row>
    <row r="384" spans="1:84">
      <c r="A384" s="83"/>
      <c r="B384" s="83"/>
      <c r="H384" s="83"/>
      <c r="I384" s="84"/>
      <c r="J384" s="83"/>
      <c r="K384" s="83"/>
      <c r="L384" s="83"/>
      <c r="M384" s="87"/>
      <c r="AW384" s="80">
        <v>1.25598188491725E-2</v>
      </c>
      <c r="AX384" s="52">
        <v>159.41199501246601</v>
      </c>
      <c r="AY384" s="81">
        <v>-2.4341793579703199E-3</v>
      </c>
      <c r="AZ384" s="80">
        <v>2.2154862328685399E-2</v>
      </c>
      <c r="BA384" s="52">
        <v>209.22824345386101</v>
      </c>
      <c r="BB384" s="82">
        <v>-9.1838187757316107E-3</v>
      </c>
      <c r="BC384" s="80">
        <v>4.5930464137682897E-2</v>
      </c>
      <c r="BD384" s="52">
        <v>355.83034600997303</v>
      </c>
      <c r="BE384" s="82">
        <v>-1.9377639542472201E-2</v>
      </c>
      <c r="BF384" s="80">
        <v>2.16960122210639E-2</v>
      </c>
      <c r="BG384" s="52">
        <v>261.891134663348</v>
      </c>
      <c r="BH384" s="82">
        <v>-3.4033245298312901E-3</v>
      </c>
      <c r="BI384" s="52">
        <v>2.77071802748305E-2</v>
      </c>
      <c r="BJ384" s="52">
        <v>327.36391832917099</v>
      </c>
      <c r="BK384" s="52">
        <v>-5.3473094259887397E-3</v>
      </c>
      <c r="BL384" s="52">
        <v>3.76037335991036E-2</v>
      </c>
      <c r="BM384" s="52">
        <v>455.46284289276002</v>
      </c>
      <c r="BN384" s="52">
        <v>-7.4889858261031998E-3</v>
      </c>
      <c r="BO384" s="52">
        <v>2.2795204609571899E-2</v>
      </c>
      <c r="BP384" s="52">
        <v>455.46284289276002</v>
      </c>
      <c r="BQ384" s="52">
        <v>3.2677751380310702E-3</v>
      </c>
      <c r="BR384" s="52">
        <v>2.7546678699725699E-2</v>
      </c>
      <c r="BS384" s="52">
        <v>555.09533977554702</v>
      </c>
      <c r="BT384" s="52">
        <v>1.9957649687750898E-3</v>
      </c>
      <c r="BU384" s="52">
        <v>3.4310738252095102E-2</v>
      </c>
      <c r="BV384" s="52">
        <v>711.66069201994605</v>
      </c>
      <c r="BW384" s="52">
        <v>1.75816202451374E-3</v>
      </c>
      <c r="BX384" s="52">
        <v>2.1535733939585602E-2</v>
      </c>
      <c r="BY384" s="52">
        <v>640.494622817964</v>
      </c>
      <c r="BZ384" s="52">
        <v>4.8733967687703003E-3</v>
      </c>
      <c r="CA384" s="52">
        <v>2.6120669461668099E-2</v>
      </c>
      <c r="CB384" s="52">
        <v>768.59354738155696</v>
      </c>
      <c r="CC384" s="52">
        <v>4.4039452807476103E-3</v>
      </c>
      <c r="CD384" s="52">
        <v>3.4148300472946098E-2</v>
      </c>
      <c r="CE384" s="52">
        <v>996.32496882791304</v>
      </c>
      <c r="CF384" s="52">
        <v>4.2380514124118196E-3</v>
      </c>
    </row>
    <row r="385" spans="1:84">
      <c r="A385" s="83"/>
      <c r="B385" s="83"/>
      <c r="H385" s="83"/>
      <c r="I385" s="84"/>
      <c r="J385" s="83"/>
      <c r="K385" s="83"/>
      <c r="L385" s="83"/>
      <c r="M385" s="87"/>
      <c r="AW385" s="80">
        <v>1.2743605604493599E-2</v>
      </c>
      <c r="AX385" s="52">
        <v>159.83094763092001</v>
      </c>
      <c r="AY385" s="81">
        <v>-2.6042824962161501E-3</v>
      </c>
      <c r="AZ385" s="80">
        <v>2.24152346654234E-2</v>
      </c>
      <c r="BA385" s="52">
        <v>209.77811876558201</v>
      </c>
      <c r="BB385" s="82">
        <v>-9.3484498535315094E-3</v>
      </c>
      <c r="BC385" s="80">
        <v>4.6360987949852599E-2</v>
      </c>
      <c r="BD385" s="52">
        <v>356.765508104736</v>
      </c>
      <c r="BE385" s="82">
        <v>-1.95379940429217E-2</v>
      </c>
      <c r="BF385" s="80">
        <v>2.1842236502487501E-2</v>
      </c>
      <c r="BG385" s="52">
        <v>262.57941396509398</v>
      </c>
      <c r="BH385" s="82">
        <v>-3.4778273613216598E-3</v>
      </c>
      <c r="BI385" s="52">
        <v>2.7890340046573099E-2</v>
      </c>
      <c r="BJ385" s="52">
        <v>328.224267456353</v>
      </c>
      <c r="BK385" s="52">
        <v>-5.4330240234495199E-3</v>
      </c>
      <c r="BL385" s="52">
        <v>3.7830275461224597E-2</v>
      </c>
      <c r="BM385" s="52">
        <v>456.65985037405699</v>
      </c>
      <c r="BN385" s="52">
        <v>-7.5743962395360496E-3</v>
      </c>
      <c r="BO385" s="52">
        <v>2.2914151926572701E-2</v>
      </c>
      <c r="BP385" s="52">
        <v>456.65985037405699</v>
      </c>
      <c r="BQ385" s="52">
        <v>3.2238066885912102E-3</v>
      </c>
      <c r="BR385" s="52">
        <v>2.7690625576280499E-2</v>
      </c>
      <c r="BS385" s="52">
        <v>556.55419264337797</v>
      </c>
      <c r="BT385" s="52">
        <v>1.9414262536623201E-3</v>
      </c>
      <c r="BU385" s="52">
        <v>3.44796858045264E-2</v>
      </c>
      <c r="BV385" s="52">
        <v>713.531016209472</v>
      </c>
      <c r="BW385" s="52">
        <v>1.7054364747614301E-3</v>
      </c>
      <c r="BX385" s="52">
        <v>2.16435552411397E-2</v>
      </c>
      <c r="BY385" s="52">
        <v>642.17791458853696</v>
      </c>
      <c r="BZ385" s="52">
        <v>4.8433916117398799E-3</v>
      </c>
      <c r="CA385" s="52">
        <v>2.6251995676818001E-2</v>
      </c>
      <c r="CB385" s="52">
        <v>770.61349750624504</v>
      </c>
      <c r="CC385" s="52">
        <v>4.3669084865976303E-3</v>
      </c>
      <c r="CD385" s="52">
        <v>3.4318778801324799E-2</v>
      </c>
      <c r="CE385" s="52">
        <v>998.94342269325</v>
      </c>
      <c r="CF385" s="52">
        <v>4.1973272813184501E-3</v>
      </c>
    </row>
    <row r="386" spans="1:84">
      <c r="A386" s="83"/>
      <c r="B386" s="83"/>
      <c r="H386" s="83"/>
      <c r="I386" s="84"/>
      <c r="J386" s="83"/>
      <c r="K386" s="83"/>
      <c r="L386" s="83"/>
      <c r="M386" s="87"/>
      <c r="AW386" s="80">
        <v>1.2929950117802499E-2</v>
      </c>
      <c r="AX386" s="52">
        <v>160.24990024937401</v>
      </c>
      <c r="AY386" s="81">
        <v>-2.7760110961988502E-3</v>
      </c>
      <c r="AZ386" s="80">
        <v>2.2679403427709102E-2</v>
      </c>
      <c r="BA386" s="52">
        <v>210.327994077303</v>
      </c>
      <c r="BB386" s="82">
        <v>-9.5144179359079907E-3</v>
      </c>
      <c r="BC386" s="80">
        <v>4.6797844320886101E-2</v>
      </c>
      <c r="BD386" s="52">
        <v>357.70067019949897</v>
      </c>
      <c r="BE386" s="82">
        <v>-1.9699006186236101E-2</v>
      </c>
      <c r="BF386" s="80">
        <v>2.1989843961994798E-2</v>
      </c>
      <c r="BG386" s="52">
        <v>263.26769326683899</v>
      </c>
      <c r="BH386" s="82">
        <v>-3.5530849694294601E-3</v>
      </c>
      <c r="BI386" s="52">
        <v>2.8075323011963998E-2</v>
      </c>
      <c r="BJ386" s="52">
        <v>329.08461658353502</v>
      </c>
      <c r="BK386" s="52">
        <v>-5.51947036611866E-3</v>
      </c>
      <c r="BL386" s="52">
        <v>3.8058796411091E-2</v>
      </c>
      <c r="BM386" s="52">
        <v>457.85685785535298</v>
      </c>
      <c r="BN386" s="52">
        <v>-7.66027764035173E-3</v>
      </c>
      <c r="BO386" s="52">
        <v>2.30339553110454E-2</v>
      </c>
      <c r="BP386" s="52">
        <v>457.85685785535298</v>
      </c>
      <c r="BQ386" s="52">
        <v>3.1793585730700499E-3</v>
      </c>
      <c r="BR386" s="52">
        <v>2.7835662872183E-2</v>
      </c>
      <c r="BS386" s="52">
        <v>558.01304551120802</v>
      </c>
      <c r="BT386" s="52">
        <v>1.8865980075914899E-3</v>
      </c>
      <c r="BU386" s="52">
        <v>3.4649760945694399E-2</v>
      </c>
      <c r="BV386" s="52">
        <v>715.40134039899795</v>
      </c>
      <c r="BW386" s="52">
        <v>1.6523594549534199E-3</v>
      </c>
      <c r="BX386" s="52">
        <v>2.17520477594828E-2</v>
      </c>
      <c r="BY386" s="52">
        <v>643.86120635911095</v>
      </c>
      <c r="BZ386" s="52">
        <v>4.8130175203674004E-3</v>
      </c>
      <c r="CA386" s="52">
        <v>2.63841928866979E-2</v>
      </c>
      <c r="CB386" s="52">
        <v>772.63344763093301</v>
      </c>
      <c r="CC386" s="52">
        <v>4.3294926889322601E-3</v>
      </c>
      <c r="CD386" s="52">
        <v>3.4490401891775303E-2</v>
      </c>
      <c r="CE386" s="52">
        <v>1001.56187655859</v>
      </c>
      <c r="CF386" s="52">
        <v>4.1562767601849597E-3</v>
      </c>
    </row>
    <row r="387" spans="1:84">
      <c r="A387" s="83"/>
      <c r="B387" s="83"/>
      <c r="H387" s="83"/>
      <c r="I387" s="84"/>
      <c r="J387" s="83"/>
      <c r="K387" s="83"/>
      <c r="L387" s="83"/>
      <c r="M387" s="87"/>
      <c r="AW387" s="80">
        <v>1.3118926725013601E-2</v>
      </c>
      <c r="AX387" s="52">
        <v>160.66885286782801</v>
      </c>
      <c r="AY387" s="81">
        <v>-2.94939317073317E-3</v>
      </c>
      <c r="AZ387" s="80">
        <v>2.2947481259391601E-2</v>
      </c>
      <c r="BA387" s="52">
        <v>210.877869389023</v>
      </c>
      <c r="BB387" s="82">
        <v>-9.6817443592114704E-3</v>
      </c>
      <c r="BC387" s="80">
        <v>4.7241217587945403E-2</v>
      </c>
      <c r="BD387" s="52">
        <v>358.635832294262</v>
      </c>
      <c r="BE387" s="82">
        <v>-1.9860683373456599E-2</v>
      </c>
      <c r="BF387" s="80">
        <v>2.21388639243809E-2</v>
      </c>
      <c r="BG387" s="52">
        <v>263.95597256858503</v>
      </c>
      <c r="BH387" s="82">
        <v>-3.6291069069833001E-3</v>
      </c>
      <c r="BI387" s="52">
        <v>2.82621685285608E-2</v>
      </c>
      <c r="BJ387" s="52">
        <v>329.94496571071699</v>
      </c>
      <c r="BK387" s="52">
        <v>-5.6066571090126098E-3</v>
      </c>
      <c r="BL387" s="52">
        <v>3.8289332832633798E-2</v>
      </c>
      <c r="BM387" s="52">
        <v>459.05386533665001</v>
      </c>
      <c r="BN387" s="52">
        <v>-7.7466335847567102E-3</v>
      </c>
      <c r="BO387" s="52">
        <v>2.3154629095477799E-2</v>
      </c>
      <c r="BP387" s="52">
        <v>459.05386533665001</v>
      </c>
      <c r="BQ387" s="52">
        <v>3.1344261727120799E-3</v>
      </c>
      <c r="BR387" s="52">
        <v>2.7981809299424901E-2</v>
      </c>
      <c r="BS387" s="52">
        <v>559.47189837903898</v>
      </c>
      <c r="BT387" s="52">
        <v>1.8312757798612299E-3</v>
      </c>
      <c r="BU387" s="52">
        <v>3.4820980342547797E-2</v>
      </c>
      <c r="BV387" s="52">
        <v>717.271664588524</v>
      </c>
      <c r="BW387" s="52">
        <v>1.5989288903010201E-3</v>
      </c>
      <c r="BX387" s="52">
        <v>2.1861221374997401E-2</v>
      </c>
      <c r="BY387" s="52">
        <v>645.54449812968403</v>
      </c>
      <c r="BZ387" s="52">
        <v>4.7822714979870997E-3</v>
      </c>
      <c r="CA387" s="52">
        <v>2.6517274447485299E-2</v>
      </c>
      <c r="CB387" s="52">
        <v>774.653397755622</v>
      </c>
      <c r="CC387" s="52">
        <v>4.29169493605569E-3</v>
      </c>
      <c r="CD387" s="52">
        <v>3.4663186847211203E-2</v>
      </c>
      <c r="CE387" s="52">
        <v>1004.1803304239201</v>
      </c>
      <c r="CF387" s="52">
        <v>4.1148978670368201E-3</v>
      </c>
    </row>
    <row r="388" spans="1:84">
      <c r="A388" s="83"/>
      <c r="B388" s="83"/>
      <c r="H388" s="83"/>
      <c r="I388" s="84"/>
      <c r="J388" s="83"/>
      <c r="K388" s="83"/>
      <c r="L388" s="83"/>
      <c r="M388" s="87"/>
      <c r="AW388" s="80">
        <v>1.3310612914946399E-2</v>
      </c>
      <c r="AX388" s="52">
        <v>161.08780548628101</v>
      </c>
      <c r="AY388" s="81">
        <v>-3.1244575977754699E-3</v>
      </c>
      <c r="AZ388" s="80">
        <v>2.3219585734174E-2</v>
      </c>
      <c r="BA388" s="52">
        <v>211.427744700744</v>
      </c>
      <c r="BB388" s="82">
        <v>-9.8504510979906292E-3</v>
      </c>
      <c r="BC388" s="80">
        <v>4.7691300111992199E-2</v>
      </c>
      <c r="BD388" s="52">
        <v>359.57099438902497</v>
      </c>
      <c r="BE388" s="82">
        <v>-2.0023033200064499E-2</v>
      </c>
      <c r="BF388" s="80">
        <v>2.22893266242381E-2</v>
      </c>
      <c r="BG388" s="52">
        <v>264.644251870331</v>
      </c>
      <c r="BH388" s="82">
        <v>-3.7059029611976801E-3</v>
      </c>
      <c r="BI388" s="52">
        <v>2.8450917196347399E-2</v>
      </c>
      <c r="BJ388" s="52">
        <v>330.805314837899</v>
      </c>
      <c r="BK388" s="52">
        <v>-5.69459311454303E-3</v>
      </c>
      <c r="BL388" s="52">
        <v>3.85219220845835E-2</v>
      </c>
      <c r="BM388" s="52">
        <v>460.25087281794703</v>
      </c>
      <c r="BN388" s="52">
        <v>-7.8334677009947399E-3</v>
      </c>
      <c r="BO388" s="52">
        <v>2.3276187963751801E-2</v>
      </c>
      <c r="BP388" s="52">
        <v>460.25087281794703</v>
      </c>
      <c r="BQ388" s="52">
        <v>3.0890047740991999E-3</v>
      </c>
      <c r="BR388" s="52">
        <v>2.8129084036252E-2</v>
      </c>
      <c r="BS388" s="52">
        <v>560.93075124686902</v>
      </c>
      <c r="BT388" s="52">
        <v>1.77545502901998E-3</v>
      </c>
      <c r="BU388" s="52">
        <v>3.4993361016095001E-2</v>
      </c>
      <c r="BV388" s="52">
        <v>719.14198877804995</v>
      </c>
      <c r="BW388" s="52">
        <v>1.54514266810618E-3</v>
      </c>
      <c r="BX388" s="52">
        <v>2.19710861819386E-2</v>
      </c>
      <c r="BY388" s="52">
        <v>647.22778990025699</v>
      </c>
      <c r="BZ388" s="52">
        <v>4.7511504919206396E-3</v>
      </c>
      <c r="CA388" s="52">
        <v>2.6651254012871502E-2</v>
      </c>
      <c r="CB388" s="52">
        <v>776.67334788030996</v>
      </c>
      <c r="CC388" s="52">
        <v>4.2535122199416501E-3</v>
      </c>
      <c r="CD388" s="52">
        <v>3.4837151139971302E-2</v>
      </c>
      <c r="CE388" s="52">
        <v>1006.79878428926</v>
      </c>
      <c r="CF388" s="52">
        <v>4.0731885828394297E-3</v>
      </c>
    </row>
    <row r="389" spans="1:84">
      <c r="A389" s="83"/>
      <c r="B389" s="83"/>
      <c r="H389" s="83"/>
      <c r="I389" s="84"/>
      <c r="J389" s="83"/>
      <c r="K389" s="83"/>
      <c r="L389" s="83"/>
      <c r="M389" s="87"/>
      <c r="AW389" s="80">
        <v>1.3505089508273199E-2</v>
      </c>
      <c r="AX389" s="52">
        <v>161.50675810473501</v>
      </c>
      <c r="AY389" s="81">
        <v>-3.30123415705249E-3</v>
      </c>
      <c r="AZ389" s="80">
        <v>2.34958396455342E-2</v>
      </c>
      <c r="BA389" s="52">
        <v>211.977620012465</v>
      </c>
      <c r="BB389" s="82">
        <v>-1.0020560791210701E-2</v>
      </c>
      <c r="BC389" s="80">
        <v>4.8148292749467997E-2</v>
      </c>
      <c r="BD389" s="52">
        <v>360.506156483788</v>
      </c>
      <c r="BE389" s="82">
        <v>-2.0186063462706301E-2</v>
      </c>
      <c r="BF389" s="80">
        <v>2.24412632436897E-2</v>
      </c>
      <c r="BG389" s="52">
        <v>265.33253117207602</v>
      </c>
      <c r="BH389" s="82">
        <v>-3.78348316133153E-3</v>
      </c>
      <c r="BI389" s="52">
        <v>2.8641610910312702E-2</v>
      </c>
      <c r="BJ389" s="52">
        <v>331.66566396508102</v>
      </c>
      <c r="BK389" s="52">
        <v>-5.7832874590850597E-3</v>
      </c>
      <c r="BL389" s="52">
        <v>3.8756602535587902E-2</v>
      </c>
      <c r="BM389" s="52">
        <v>461.44788029924399</v>
      </c>
      <c r="BN389" s="52">
        <v>-7.92078369109144E-3</v>
      </c>
      <c r="BO389" s="52">
        <v>2.33986469626059E-2</v>
      </c>
      <c r="BP389" s="52">
        <v>461.44788029924399</v>
      </c>
      <c r="BQ389" s="52">
        <v>3.04308956665173E-3</v>
      </c>
      <c r="BR389" s="52">
        <v>2.82775067427074E-2</v>
      </c>
      <c r="BS389" s="52">
        <v>562.38960411469895</v>
      </c>
      <c r="BT389" s="52">
        <v>1.71913112053465E-3</v>
      </c>
      <c r="BU389" s="52">
        <v>3.5166920351518298E-2</v>
      </c>
      <c r="BV389" s="52">
        <v>721.01231296757601</v>
      </c>
      <c r="BW389" s="52">
        <v>1.4909986370113999E-3</v>
      </c>
      <c r="BX389" s="52">
        <v>2.20816524945638E-2</v>
      </c>
      <c r="BY389" s="52">
        <v>648.91108167083098</v>
      </c>
      <c r="BZ389" s="52">
        <v>4.7196513921637703E-3</v>
      </c>
      <c r="CA389" s="52">
        <v>2.6786145542912702E-2</v>
      </c>
      <c r="CB389" s="52">
        <v>778.69329800499804</v>
      </c>
      <c r="CC389" s="52">
        <v>4.2149414749312096E-3</v>
      </c>
      <c r="CD389" s="52">
        <v>3.5012312622543798E-2</v>
      </c>
      <c r="CE389" s="52">
        <v>1009.4172381546</v>
      </c>
      <c r="CF389" s="52">
        <v>4.0311468507442704E-3</v>
      </c>
    </row>
    <row r="390" spans="1:84">
      <c r="A390" s="83"/>
      <c r="B390" s="83"/>
      <c r="H390" s="83"/>
      <c r="I390" s="84"/>
      <c r="J390" s="83"/>
      <c r="K390" s="83"/>
      <c r="L390" s="83"/>
      <c r="M390" s="87"/>
      <c r="AW390" s="80">
        <v>1.3702440849259701E-2</v>
      </c>
      <c r="AX390" s="52">
        <v>161.92571072318901</v>
      </c>
      <c r="AY390" s="81">
        <v>-3.4797535686987898E-3</v>
      </c>
      <c r="AZ390" s="80">
        <v>2.3776371318181201E-2</v>
      </c>
      <c r="BA390" s="52">
        <v>212.527495324185</v>
      </c>
      <c r="BB390" s="82">
        <v>-1.0192096769877101E-2</v>
      </c>
      <c r="BC390" s="80">
        <v>4.8612405359097201E-2</v>
      </c>
      <c r="BD390" s="52">
        <v>361.44131857855098</v>
      </c>
      <c r="BE390" s="82">
        <v>-2.03497821662325E-2</v>
      </c>
      <c r="BF390" s="80">
        <v>2.2594705952092699E-2</v>
      </c>
      <c r="BG390" s="52">
        <v>266.020810473822</v>
      </c>
      <c r="BH390" s="82">
        <v>-3.86185778667043E-3</v>
      </c>
      <c r="BI390" s="52">
        <v>2.8834292915829601E-2</v>
      </c>
      <c r="BJ390" s="52">
        <v>332.52601309226299</v>
      </c>
      <c r="BK390" s="52">
        <v>-5.87274943982132E-3</v>
      </c>
      <c r="BL390" s="52">
        <v>3.8993413600919E-2</v>
      </c>
      <c r="BM390" s="52">
        <v>462.64488778053999</v>
      </c>
      <c r="BN390" s="52">
        <v>-8.0085853326568798E-3</v>
      </c>
      <c r="BO390" s="52">
        <v>2.3522021513568501E-2</v>
      </c>
      <c r="BP390" s="52">
        <v>462.64488778053999</v>
      </c>
      <c r="BQ390" s="52">
        <v>2.9966756400437401E-3</v>
      </c>
      <c r="BR390" s="52">
        <v>2.84270975768251E-2</v>
      </c>
      <c r="BS390" s="52">
        <v>563.84845698253002</v>
      </c>
      <c r="BT390" s="52">
        <v>1.6622993243800401E-3</v>
      </c>
      <c r="BU390" s="52">
        <v>3.5341676108652E-2</v>
      </c>
      <c r="BV390" s="52">
        <v>722.88263715710298</v>
      </c>
      <c r="BW390" s="52">
        <v>1.4364946062298399E-3</v>
      </c>
      <c r="BX390" s="52">
        <v>2.21929308534843E-2</v>
      </c>
      <c r="BY390" s="52">
        <v>650.59437344140395</v>
      </c>
      <c r="BZ390" s="52">
        <v>4.6877710300330701E-3</v>
      </c>
      <c r="CA390" s="52">
        <v>2.69219633132123E-2</v>
      </c>
      <c r="CB390" s="52">
        <v>780.71324812968703</v>
      </c>
      <c r="CC390" s="52">
        <v>4.1759795763910501E-3</v>
      </c>
      <c r="CD390" s="52">
        <v>3.5188689538679603E-2</v>
      </c>
      <c r="CE390" s="52">
        <v>1012.03569201993</v>
      </c>
      <c r="CF390" s="52">
        <v>3.9887705753110696E-3</v>
      </c>
    </row>
    <row r="391" spans="1:84">
      <c r="A391" s="83"/>
      <c r="B391" s="83"/>
      <c r="H391" s="83"/>
      <c r="I391" s="84"/>
      <c r="J391" s="83"/>
      <c r="K391" s="83"/>
      <c r="L391" s="83"/>
      <c r="M391" s="87"/>
      <c r="AW391" s="80">
        <v>1.3902755011409199E-2</v>
      </c>
      <c r="AX391" s="52">
        <v>162.34466334164301</v>
      </c>
      <c r="AY391" s="81">
        <v>-3.6600475340355801E-3</v>
      </c>
      <c r="AZ391" s="80">
        <v>2.4061314942989201E-2</v>
      </c>
      <c r="BA391" s="52">
        <v>213.07737063590599</v>
      </c>
      <c r="BB391" s="82">
        <v>-1.03650830861574E-2</v>
      </c>
      <c r="BC391" s="80">
        <v>4.9083857346995698E-2</v>
      </c>
      <c r="BD391" s="52">
        <v>362.37648067331401</v>
      </c>
      <c r="BE391" s="82">
        <v>-2.05141975310685E-2</v>
      </c>
      <c r="BF391" s="80">
        <v>2.27496879478329E-2</v>
      </c>
      <c r="BG391" s="52">
        <v>266.70908977556797</v>
      </c>
      <c r="BH391" s="82">
        <v>-3.9410373748512504E-3</v>
      </c>
      <c r="BI391" s="52">
        <v>2.90290078670138E-2</v>
      </c>
      <c r="BJ391" s="52">
        <v>333.386362219445</v>
      </c>
      <c r="BK391" s="52">
        <v>-5.9629885818695098E-3</v>
      </c>
      <c r="BL391" s="52">
        <v>3.92323957808597E-2</v>
      </c>
      <c r="BM391" s="52">
        <v>463.84189526183701</v>
      </c>
      <c r="BN391" s="52">
        <v>-8.0968764807489903E-3</v>
      </c>
      <c r="BO391" s="52">
        <v>2.36463274253851E-2</v>
      </c>
      <c r="BP391" s="52">
        <v>463.84189526183701</v>
      </c>
      <c r="BQ391" s="52">
        <v>2.9497579815303699E-3</v>
      </c>
      <c r="BR391" s="52">
        <v>2.8577877211508899E-2</v>
      </c>
      <c r="BS391" s="52">
        <v>565.30730985035996</v>
      </c>
      <c r="BT391" s="52">
        <v>1.6049548125462399E-3</v>
      </c>
      <c r="BU391" s="52">
        <v>3.5517646432836801E-2</v>
      </c>
      <c r="BV391" s="52">
        <v>724.75296134662904</v>
      </c>
      <c r="BW391" s="52">
        <v>1.3816283447526799E-3</v>
      </c>
      <c r="BX391" s="52">
        <v>2.2304932032247302E-2</v>
      </c>
      <c r="BY391" s="52">
        <v>652.27766521197805</v>
      </c>
      <c r="BZ391" s="52">
        <v>4.6555061767703399E-3</v>
      </c>
      <c r="CA391" s="52">
        <v>2.7058721924448199E-2</v>
      </c>
      <c r="CB391" s="52">
        <v>782.733198254375</v>
      </c>
      <c r="CC391" s="52">
        <v>4.13662333932784E-3</v>
      </c>
      <c r="CD391" s="52">
        <v>3.5366300534914401E-2</v>
      </c>
      <c r="CE391" s="52">
        <v>1014.6541458852701</v>
      </c>
      <c r="CF391" s="52">
        <v>3.9460576217074904E-3</v>
      </c>
    </row>
    <row r="392" spans="1:84">
      <c r="A392" s="83"/>
      <c r="B392" s="83"/>
      <c r="H392" s="83"/>
      <c r="I392" s="84"/>
      <c r="J392" s="83"/>
      <c r="K392" s="83"/>
      <c r="L392" s="83"/>
      <c r="M392" s="87"/>
      <c r="AW392" s="80">
        <v>1.41061240182314E-2</v>
      </c>
      <c r="AX392" s="52">
        <v>162.76361596009701</v>
      </c>
      <c r="AY392" s="81">
        <v>-3.8421487786424401E-3</v>
      </c>
      <c r="AZ392" s="80">
        <v>2.4350810937561199E-2</v>
      </c>
      <c r="BA392" s="52">
        <v>213.62724594762699</v>
      </c>
      <c r="BB392" s="82">
        <v>-1.05395445441029E-2</v>
      </c>
      <c r="BC392" s="80">
        <v>4.9562878253612198E-2</v>
      </c>
      <c r="BD392" s="52">
        <v>363.31164276807698</v>
      </c>
      <c r="BE392" s="82">
        <v>-2.0679318000936399E-2</v>
      </c>
      <c r="BF392" s="80">
        <v>2.2906243502347899E-2</v>
      </c>
      <c r="BG392" s="52">
        <v>267.39736907731299</v>
      </c>
      <c r="BH392" s="82">
        <v>-4.0210327305444998E-3</v>
      </c>
      <c r="BI392" s="52">
        <v>2.9225801888258102E-2</v>
      </c>
      <c r="BJ392" s="52">
        <v>334.24671134662702</v>
      </c>
      <c r="BK392" s="52">
        <v>-6.05401464571161E-3</v>
      </c>
      <c r="BL392" s="52">
        <v>3.94735907008597E-2</v>
      </c>
      <c r="BM392" s="52">
        <v>465.03890274313397</v>
      </c>
      <c r="BN392" s="52">
        <v>-8.1856610697990401E-3</v>
      </c>
      <c r="BO392" s="52">
        <v>2.3771580906964001E-2</v>
      </c>
      <c r="BP392" s="52">
        <v>465.03890274313397</v>
      </c>
      <c r="BQ392" s="52">
        <v>2.9023314731796601E-3</v>
      </c>
      <c r="BR392" s="52">
        <v>2.87298668521292E-2</v>
      </c>
      <c r="BS392" s="52">
        <v>566.76616271819</v>
      </c>
      <c r="BT392" s="52">
        <v>1.54709265645938E-3</v>
      </c>
      <c r="BU392" s="52">
        <v>3.5694849866169803E-2</v>
      </c>
      <c r="BV392" s="52">
        <v>726.62328553615498</v>
      </c>
      <c r="BW392" s="52">
        <v>1.32639758053314E-3</v>
      </c>
      <c r="BX392" s="52">
        <v>2.2417667044160001E-2</v>
      </c>
      <c r="BY392" s="52">
        <v>653.96095698255101</v>
      </c>
      <c r="BZ392" s="52">
        <v>4.6228535421047002E-3</v>
      </c>
      <c r="CA392" s="52">
        <v>2.71964363122634E-2</v>
      </c>
      <c r="CB392" s="52">
        <v>784.75314837906296</v>
      </c>
      <c r="CC392" s="52">
        <v>4.0968695169623804E-3</v>
      </c>
      <c r="CD392" s="52">
        <v>3.5545164672517497E-2</v>
      </c>
      <c r="CE392" s="52">
        <v>1017.27259975061</v>
      </c>
      <c r="CF392" s="52">
        <v>3.9030058148875999E-3</v>
      </c>
    </row>
    <row r="393" spans="1:84">
      <c r="A393" s="83"/>
      <c r="B393" s="83"/>
      <c r="H393" s="83"/>
      <c r="I393" s="84"/>
      <c r="J393" s="83"/>
      <c r="K393" s="83"/>
      <c r="L393" s="83"/>
      <c r="M393" s="87"/>
      <c r="AW393" s="80">
        <v>1.4312644080485101E-2</v>
      </c>
      <c r="AX393" s="52">
        <v>163.18256857855101</v>
      </c>
      <c r="AY393" s="81">
        <v>-4.0260910978768801E-3</v>
      </c>
      <c r="AZ393" s="80">
        <v>2.46450063348055E-2</v>
      </c>
      <c r="BA393" s="52">
        <v>214.17712125934699</v>
      </c>
      <c r="BB393" s="82">
        <v>-1.07155067320751E-2</v>
      </c>
      <c r="BC393" s="80">
        <v>5.0049708386408299E-2</v>
      </c>
      <c r="BD393" s="52">
        <v>364.24680486284097</v>
      </c>
      <c r="BE393" s="82">
        <v>-2.0845152250949801E-2</v>
      </c>
      <c r="BF393" s="80">
        <v>2.3064408006518902E-2</v>
      </c>
      <c r="BG393" s="52">
        <v>268.08564837905902</v>
      </c>
      <c r="BH393" s="82">
        <v>-4.1018549345143299E-3</v>
      </c>
      <c r="BI393" s="52">
        <v>2.9424722639148901E-2</v>
      </c>
      <c r="BJ393" s="52">
        <v>335.10706047381001</v>
      </c>
      <c r="BK393" s="52">
        <v>-6.1458376349397001E-3</v>
      </c>
      <c r="BL393" s="52">
        <v>3.97170411535612E-2</v>
      </c>
      <c r="BM393" s="52">
        <v>466.235910224431</v>
      </c>
      <c r="BN393" s="52">
        <v>-8.2749431156046195E-3</v>
      </c>
      <c r="BO393" s="52">
        <v>2.3897798580866301E-2</v>
      </c>
      <c r="BP393" s="52">
        <v>466.235910224431</v>
      </c>
      <c r="BQ393" s="52">
        <v>2.8543908890102001E-3</v>
      </c>
      <c r="BR393" s="52">
        <v>2.88830882548766E-2</v>
      </c>
      <c r="BS393" s="52">
        <v>568.22501558602096</v>
      </c>
      <c r="BT393" s="52">
        <v>1.4887078243140501E-3</v>
      </c>
      <c r="BU393" s="52">
        <v>3.5873305359166302E-2</v>
      </c>
      <c r="BV393" s="52">
        <v>728.49360972568104</v>
      </c>
      <c r="BW393" s="52">
        <v>1.27079999964832E-3</v>
      </c>
      <c r="BX393" s="52">
        <v>2.2531147149364699E-2</v>
      </c>
      <c r="BY393" s="52">
        <v>655.64424875312397</v>
      </c>
      <c r="BZ393" s="52">
        <v>4.5898097727692403E-3</v>
      </c>
      <c r="CA393" s="52">
        <v>2.7335121757533699E-2</v>
      </c>
      <c r="CB393" s="52">
        <v>786.77309850375104</v>
      </c>
      <c r="CC393" s="52">
        <v>4.0567147992563203E-3</v>
      </c>
      <c r="CD393" s="52">
        <v>3.5725301439883797E-2</v>
      </c>
      <c r="CE393" s="52">
        <v>1019.89105361594</v>
      </c>
      <c r="CF393" s="52">
        <v>3.8596129387429802E-3</v>
      </c>
    </row>
    <row r="394" spans="1:84">
      <c r="A394" s="83"/>
      <c r="B394" s="83"/>
      <c r="H394" s="83"/>
      <c r="I394" s="84"/>
      <c r="J394" s="83"/>
      <c r="K394" s="83"/>
      <c r="L394" s="83"/>
      <c r="M394" s="87"/>
      <c r="AW394" s="80">
        <v>1.4522415851387801E-2</v>
      </c>
      <c r="AX394" s="52">
        <v>163.60152119700501</v>
      </c>
      <c r="AY394" s="81">
        <v>-4.2119094050130299E-3</v>
      </c>
      <c r="AZ394" s="80">
        <v>2.4944055202170998E-2</v>
      </c>
      <c r="BA394" s="52">
        <v>214.72699657106801</v>
      </c>
      <c r="BB394" s="82">
        <v>-1.0892996057000601E-2</v>
      </c>
      <c r="BC394" s="80">
        <v>5.0544599502623903E-2</v>
      </c>
      <c r="BD394" s="52">
        <v>365.181966957604</v>
      </c>
      <c r="BE394" s="82">
        <v>-2.1011709196102801E-2</v>
      </c>
      <c r="BF394" s="80">
        <v>2.3224218019587101E-2</v>
      </c>
      <c r="BG394" s="52">
        <v>268.773927680805</v>
      </c>
      <c r="BH394" s="82">
        <v>-4.18351535307718E-3</v>
      </c>
      <c r="BI394" s="52">
        <v>2.9625819382992701E-2</v>
      </c>
      <c r="BJ394" s="52">
        <v>335.96740960099203</v>
      </c>
      <c r="BK394" s="52">
        <v>-6.2384678043347196E-3</v>
      </c>
      <c r="BL394" s="52">
        <v>3.9962791142798902E-2</v>
      </c>
      <c r="BM394" s="52">
        <v>467.43291770572699</v>
      </c>
      <c r="BN394" s="52">
        <v>-8.3647267173894597E-3</v>
      </c>
      <c r="BO394" s="52">
        <v>2.4024997497368899E-2</v>
      </c>
      <c r="BP394" s="52">
        <v>467.43291770572699</v>
      </c>
      <c r="BQ394" s="52">
        <v>2.8059308920256498E-3</v>
      </c>
      <c r="BR394" s="52">
        <v>2.9037563745909701E-2</v>
      </c>
      <c r="BS394" s="52">
        <v>569.68386845385101</v>
      </c>
      <c r="BT394" s="52">
        <v>1.42979517831135E-3</v>
      </c>
      <c r="BU394" s="52">
        <v>3.60530322828519E-2</v>
      </c>
      <c r="BV394" s="52">
        <v>730.36393391520699</v>
      </c>
      <c r="BW394" s="52">
        <v>1.21483324543671E-3</v>
      </c>
      <c r="BX394" s="52">
        <v>2.2645383862178702E-2</v>
      </c>
      <c r="BY394" s="52">
        <v>657.32754052369796</v>
      </c>
      <c r="BZ394" s="52">
        <v>4.5563714509721902E-3</v>
      </c>
      <c r="CA394" s="52">
        <v>2.7474793897032002E-2</v>
      </c>
      <c r="CB394" s="52">
        <v>788.79304862844003</v>
      </c>
      <c r="CC394" s="52">
        <v>4.0161558113937E-3</v>
      </c>
      <c r="CD394" s="52">
        <v>3.5906730765393198E-2</v>
      </c>
      <c r="CE394" s="52">
        <v>1022.50950748128</v>
      </c>
      <c r="CF394" s="52">
        <v>3.81587673523168E-3</v>
      </c>
    </row>
    <row r="395" spans="1:84">
      <c r="A395" s="83"/>
      <c r="B395" s="83"/>
      <c r="H395" s="83"/>
      <c r="I395" s="84"/>
      <c r="J395" s="83"/>
      <c r="K395" s="83"/>
      <c r="L395" s="83"/>
      <c r="M395" s="87"/>
      <c r="AW395" s="80">
        <v>1.47355447014404E-2</v>
      </c>
      <c r="AX395" s="52">
        <v>164.02047381545799</v>
      </c>
      <c r="AY395" s="81">
        <v>-4.39963978218631E-3</v>
      </c>
      <c r="AZ395" s="80">
        <v>2.52481190944834E-2</v>
      </c>
      <c r="BA395" s="52">
        <v>215.27687188278901</v>
      </c>
      <c r="BB395" s="82">
        <v>-1.10720397805732E-2</v>
      </c>
      <c r="BC395" s="80">
        <v>5.1047815546954603E-2</v>
      </c>
      <c r="BD395" s="52">
        <v>366.11712905236698</v>
      </c>
      <c r="BE395" s="82">
        <v>-2.11789980001762E-2</v>
      </c>
      <c r="BF395" s="80">
        <v>2.3385711320760599E-2</v>
      </c>
      <c r="BG395" s="52">
        <v>269.46220698255001</v>
      </c>
      <c r="BH395" s="82">
        <v>-4.2660256479795603E-3</v>
      </c>
      <c r="BI395" s="52">
        <v>2.9829143059193399E-2</v>
      </c>
      <c r="BJ395" s="52">
        <v>336.82775872817399</v>
      </c>
      <c r="BK395" s="52">
        <v>-6.3319156682951202E-3</v>
      </c>
      <c r="BL395" s="52">
        <v>4.0210885929687697E-2</v>
      </c>
      <c r="BM395" s="52">
        <v>468.62992518702401</v>
      </c>
      <c r="BN395" s="52">
        <v>-8.4550160599349902E-3</v>
      </c>
      <c r="BO395" s="52">
        <v>2.4153195149128299E-2</v>
      </c>
      <c r="BP395" s="52">
        <v>468.62992518702401</v>
      </c>
      <c r="BQ395" s="52">
        <v>2.75694603114513E-3</v>
      </c>
      <c r="BR395" s="52">
        <v>2.91933162413411E-2</v>
      </c>
      <c r="BS395" s="52">
        <v>571.14272132168196</v>
      </c>
      <c r="BT395" s="52">
        <v>1.3703494718006299E-3</v>
      </c>
      <c r="BU395" s="52">
        <v>3.6234050441303102E-2</v>
      </c>
      <c r="BV395" s="52">
        <v>732.23425810473304</v>
      </c>
      <c r="BW395" s="52">
        <v>1.1584949176090601E-3</v>
      </c>
      <c r="BX395" s="52">
        <v>2.27603889587067E-2</v>
      </c>
      <c r="BY395" s="52">
        <v>659.01083229427104</v>
      </c>
      <c r="BZ395" s="52">
        <v>4.5225350928184303E-3</v>
      </c>
      <c r="CA395" s="52">
        <v>2.76154687345069E-2</v>
      </c>
      <c r="CB395" s="52">
        <v>790.812998753128</v>
      </c>
      <c r="CC395" s="52">
        <v>3.9751891122138299E-3</v>
      </c>
      <c r="CD395" s="52">
        <v>3.6089473030753903E-2</v>
      </c>
      <c r="CE395" s="52">
        <v>1025.1279613466099</v>
      </c>
      <c r="CF395" s="52">
        <v>3.7717949034786801E-3</v>
      </c>
    </row>
    <row r="396" spans="1:84">
      <c r="A396" s="83"/>
      <c r="B396" s="83"/>
      <c r="H396" s="83"/>
      <c r="I396" s="84"/>
      <c r="J396" s="83"/>
      <c r="K396" s="83"/>
      <c r="L396" s="83"/>
      <c r="M396" s="87"/>
      <c r="AW396" s="80">
        <v>1.49521410147002E-2</v>
      </c>
      <c r="AX396" s="52">
        <v>164.43942643391199</v>
      </c>
      <c r="AY396" s="81">
        <v>-4.5893195343458303E-3</v>
      </c>
      <c r="AZ396" s="80">
        <v>2.55573675436588E-2</v>
      </c>
      <c r="BA396" s="52">
        <v>215.82674719450901</v>
      </c>
      <c r="BB396" s="82">
        <v>-1.1252666057545499E-2</v>
      </c>
      <c r="BC396" s="80">
        <v>5.1559633449527201E-2</v>
      </c>
      <c r="BD396" s="52">
        <v>367.05229114713001</v>
      </c>
      <c r="BE396" s="82">
        <v>-2.1347028085089599E-2</v>
      </c>
      <c r="BF396" s="80">
        <v>2.3548926963690601E-2</v>
      </c>
      <c r="BG396" s="52">
        <v>270.15048628429599</v>
      </c>
      <c r="BH396" s="82">
        <v>-4.34939778671744E-3</v>
      </c>
      <c r="BI396" s="52">
        <v>3.0034746359743202E-2</v>
      </c>
      <c r="BJ396" s="52">
        <v>337.68810785535601</v>
      </c>
      <c r="BK396" s="52">
        <v>-6.4261920096348301E-3</v>
      </c>
      <c r="BL396" s="52">
        <v>4.0461372080915603E-2</v>
      </c>
      <c r="BM396" s="52">
        <v>469.82693266832098</v>
      </c>
      <c r="BN396" s="52">
        <v>-8.5458154157863706E-3</v>
      </c>
      <c r="BO396" s="52">
        <v>2.4282409486477499E-2</v>
      </c>
      <c r="BP396" s="52">
        <v>469.82693266832098</v>
      </c>
      <c r="BQ396" s="52">
        <v>2.7074307380219398E-3</v>
      </c>
      <c r="BR396" s="52">
        <v>2.93503692681026E-2</v>
      </c>
      <c r="BS396" s="52">
        <v>572.60157418951201</v>
      </c>
      <c r="BT396" s="52">
        <v>1.31036534631924E-3</v>
      </c>
      <c r="BU396" s="52">
        <v>3.6416380084658397E-2</v>
      </c>
      <c r="BV396" s="52">
        <v>734.10458229426001</v>
      </c>
      <c r="BW396" s="52">
        <v>1.1017825713355799E-3</v>
      </c>
      <c r="BX396" s="52">
        <v>2.2876174484743099E-2</v>
      </c>
      <c r="BY396" s="52">
        <v>660.69412406484503</v>
      </c>
      <c r="BZ396" s="52">
        <v>4.4882971466822701E-3</v>
      </c>
      <c r="CA396" s="52">
        <v>2.77571626521943E-2</v>
      </c>
      <c r="CB396" s="52">
        <v>792.83294887781597</v>
      </c>
      <c r="CC396" s="52">
        <v>3.9338111925934097E-3</v>
      </c>
      <c r="CD396" s="52">
        <v>3.6273549084855902E-2</v>
      </c>
      <c r="CE396" s="52">
        <v>1027.7464152119501</v>
      </c>
      <c r="CF396" s="52">
        <v>3.7273650988520002E-3</v>
      </c>
    </row>
    <row r="397" spans="1:84">
      <c r="A397" s="83"/>
      <c r="B397" s="83"/>
      <c r="H397" s="83"/>
      <c r="I397" s="84"/>
      <c r="J397" s="83"/>
      <c r="K397" s="83"/>
      <c r="L397" s="83"/>
      <c r="M397" s="87"/>
      <c r="AW397" s="80">
        <v>1.51723205085313E-2</v>
      </c>
      <c r="AX397" s="52">
        <v>164.85837905236599</v>
      </c>
      <c r="AY397" s="81">
        <v>-4.7809872464301302E-3</v>
      </c>
      <c r="AZ397" s="80">
        <v>2.58719785889477E-2</v>
      </c>
      <c r="BA397" s="52">
        <v>216.37662250623001</v>
      </c>
      <c r="BB397" s="82">
        <v>-1.14349039762586E-2</v>
      </c>
      <c r="BC397" s="80">
        <v>5.2080343990179898E-2</v>
      </c>
      <c r="BD397" s="52">
        <v>367.98745324189298</v>
      </c>
      <c r="BE397" s="82">
        <v>-2.1515809140723399E-2</v>
      </c>
      <c r="BF397" s="80">
        <v>2.3713905334010299E-2</v>
      </c>
      <c r="BG397" s="52">
        <v>270.83876558604197</v>
      </c>
      <c r="BH397" s="82">
        <v>-4.4336440533217997E-3</v>
      </c>
      <c r="BI397" s="52">
        <v>3.0242683810110901E-2</v>
      </c>
      <c r="BJ397" s="52">
        <v>338.54845698253803</v>
      </c>
      <c r="BK397" s="52">
        <v>-6.5213078887709297E-3</v>
      </c>
      <c r="BL397" s="52">
        <v>4.0714297519372597E-2</v>
      </c>
      <c r="BM397" s="52">
        <v>471.023940149618</v>
      </c>
      <c r="BN397" s="52">
        <v>-8.6371291475355102E-3</v>
      </c>
      <c r="BO397" s="52">
        <v>2.44126589333882E-2</v>
      </c>
      <c r="BP397" s="52">
        <v>471.023940149618</v>
      </c>
      <c r="BQ397" s="52">
        <v>2.6573793237493599E-3</v>
      </c>
      <c r="BR397" s="52">
        <v>2.9508746985739499E-2</v>
      </c>
      <c r="BS397" s="52">
        <v>574.06042705734205</v>
      </c>
      <c r="BT397" s="52">
        <v>1.2498373285263801E-3</v>
      </c>
      <c r="BU397" s="52">
        <v>3.6600041922618801E-2</v>
      </c>
      <c r="BV397" s="52">
        <v>735.97490648378596</v>
      </c>
      <c r="BW397" s="52">
        <v>1.0446937163045001E-3</v>
      </c>
      <c r="BX397" s="52">
        <v>2.2992752763973001E-2</v>
      </c>
      <c r="BY397" s="52">
        <v>662.37741583541799</v>
      </c>
      <c r="BZ397" s="52">
        <v>4.4536539915278704E-3</v>
      </c>
      <c r="CA397" s="52">
        <v>2.78998924227838E-2</v>
      </c>
      <c r="CB397" s="52">
        <v>794.85289900250496</v>
      </c>
      <c r="CC397" s="52">
        <v>3.8920184737772901E-3</v>
      </c>
      <c r="CD397" s="52">
        <v>3.6458980258155298E-2</v>
      </c>
      <c r="CE397" s="52">
        <v>1030.36486907729</v>
      </c>
      <c r="CF397" s="52">
        <v>3.6825849320097099E-3</v>
      </c>
    </row>
    <row r="398" spans="1:84">
      <c r="A398" s="83"/>
      <c r="B398" s="83"/>
      <c r="H398" s="83"/>
      <c r="I398" s="84"/>
      <c r="J398" s="83"/>
      <c r="K398" s="83"/>
      <c r="L398" s="83"/>
      <c r="M398" s="87"/>
      <c r="AW398" s="80">
        <v>1.5396204579094399E-2</v>
      </c>
      <c r="AX398" s="52">
        <v>165.27733167081999</v>
      </c>
      <c r="AY398" s="81">
        <v>-4.97468284400732E-3</v>
      </c>
      <c r="AZ398" s="80">
        <v>2.6192139351794201E-2</v>
      </c>
      <c r="BA398" s="52">
        <v>216.926497817951</v>
      </c>
      <c r="BB398" s="82">
        <v>-1.1618783601568001E-2</v>
      </c>
      <c r="BC398" s="80">
        <v>5.2610252735768102E-2</v>
      </c>
      <c r="BD398" s="52">
        <v>368.92261533665601</v>
      </c>
      <c r="BE398" s="82">
        <v>-2.1685351135241799E-2</v>
      </c>
      <c r="BF398" s="80">
        <v>2.3880688210143702E-2</v>
      </c>
      <c r="BG398" s="52">
        <v>271.52704488778699</v>
      </c>
      <c r="BH398" s="82">
        <v>-4.5187770596377104E-3</v>
      </c>
      <c r="BI398" s="52">
        <v>3.04530118548321E-2</v>
      </c>
      <c r="BJ398" s="52">
        <v>339.40880610971999</v>
      </c>
      <c r="BK398" s="52">
        <v>-6.6172746533197102E-3</v>
      </c>
      <c r="BL398" s="52">
        <v>4.09697115772489E-2</v>
      </c>
      <c r="BM398" s="52">
        <v>472.220947630914</v>
      </c>
      <c r="BN398" s="52">
        <v>-8.7289617101857404E-3</v>
      </c>
      <c r="BO398" s="52">
        <v>2.4543962404133601E-2</v>
      </c>
      <c r="BP398" s="52">
        <v>472.220947630914</v>
      </c>
      <c r="BQ398" s="52">
        <v>2.6067859754446299E-3</v>
      </c>
      <c r="BR398" s="52">
        <v>2.9668474209181801E-2</v>
      </c>
      <c r="BS398" s="52">
        <v>575.51927992517301</v>
      </c>
      <c r="BT398" s="52">
        <v>1.18875982702742E-3</v>
      </c>
      <c r="BU398" s="52">
        <v>3.6785057138462703E-2</v>
      </c>
      <c r="BV398" s="52">
        <v>737.84523067331202</v>
      </c>
      <c r="BW398" s="52">
        <v>9.8722581575406911E-4</v>
      </c>
      <c r="BX398" s="52">
        <v>2.3110136406488201E-2</v>
      </c>
      <c r="BY398" s="52">
        <v>664.06070760599198</v>
      </c>
      <c r="BZ398" s="52">
        <v>4.4186019351748103E-3</v>
      </c>
      <c r="CA398" s="52">
        <v>2.8043675221860399E-2</v>
      </c>
      <c r="CB398" s="52">
        <v>796.87284912719304</v>
      </c>
      <c r="CC398" s="52">
        <v>3.8498073056540301E-3</v>
      </c>
      <c r="CD398" s="52">
        <v>3.6645788377614702E-2</v>
      </c>
      <c r="CE398" s="52">
        <v>1032.9833229426199</v>
      </c>
      <c r="CF398" s="52">
        <v>3.63745196791698E-3</v>
      </c>
    </row>
    <row r="399" spans="1:84">
      <c r="A399" s="83"/>
      <c r="B399" s="83"/>
      <c r="H399" s="83"/>
      <c r="I399" s="84"/>
      <c r="J399" s="83"/>
      <c r="K399" s="83"/>
      <c r="L399" s="83"/>
      <c r="M399" s="87"/>
      <c r="AW399" s="80">
        <v>1.56239206750908E-2</v>
      </c>
      <c r="AX399" s="52">
        <v>165.69628428927399</v>
      </c>
      <c r="AY399" s="81">
        <v>-5.1704476576352196E-3</v>
      </c>
      <c r="AZ399" s="80">
        <v>2.6518046659878301E-2</v>
      </c>
      <c r="BA399" s="52">
        <v>217.476373129671</v>
      </c>
      <c r="BB399" s="82">
        <v>-1.1804336020346799E-2</v>
      </c>
      <c r="BC399" s="80">
        <v>5.3149681058019697E-2</v>
      </c>
      <c r="BD399" s="52">
        <v>369.85777743141898</v>
      </c>
      <c r="BE399" s="82">
        <v>-2.1855664325948598E-2</v>
      </c>
      <c r="BF399" s="80">
        <v>2.4049318827611001E-2</v>
      </c>
      <c r="BG399" s="52">
        <v>272.21532418953302</v>
      </c>
      <c r="BH399" s="82">
        <v>-4.6048097571213904E-3</v>
      </c>
      <c r="BI399" s="52">
        <v>3.0665788948134001E-2</v>
      </c>
      <c r="BJ399" s="52">
        <v>340.26915523690201</v>
      </c>
      <c r="BK399" s="52">
        <v>-6.71410394812699E-3</v>
      </c>
      <c r="BL399" s="52">
        <v>4.1227665051752099E-2</v>
      </c>
      <c r="BM399" s="52">
        <v>473.41795511221102</v>
      </c>
      <c r="BN399" s="52">
        <v>-8.8213176535987606E-3</v>
      </c>
      <c r="BO399" s="52">
        <v>2.4676339320688499E-2</v>
      </c>
      <c r="BP399" s="52">
        <v>473.41795511221102</v>
      </c>
      <c r="BQ399" s="52">
        <v>2.5556447527095298E-3</v>
      </c>
      <c r="BR399" s="52">
        <v>2.9829576432546599E-2</v>
      </c>
      <c r="BS399" s="52">
        <v>576.97813279300306</v>
      </c>
      <c r="BT399" s="52">
        <v>1.12712712908234E-3</v>
      </c>
      <c r="BU399" s="52">
        <v>3.6971447403595703E-2</v>
      </c>
      <c r="BV399" s="52">
        <v>739.71555486283796</v>
      </c>
      <c r="BW399" s="52">
        <v>9.2937628547465996E-4</v>
      </c>
      <c r="BX399" s="52">
        <v>2.32283383176311E-2</v>
      </c>
      <c r="BY399" s="52">
        <v>665.74399937656494</v>
      </c>
      <c r="BZ399" s="52">
        <v>4.3831372125083604E-3</v>
      </c>
      <c r="CA399" s="52">
        <v>2.8188528640845301E-2</v>
      </c>
      <c r="CB399" s="52">
        <v>798.892799251881</v>
      </c>
      <c r="CC399" s="52">
        <v>3.8071739649757001E-3</v>
      </c>
      <c r="CD399" s="52">
        <v>3.6833995782227298E-2</v>
      </c>
      <c r="CE399" s="52">
        <v>1035.6017768079601</v>
      </c>
      <c r="CF399" s="52">
        <v>3.5919637248360498E-3</v>
      </c>
    </row>
    <row r="400" spans="1:84">
      <c r="A400" s="83"/>
      <c r="B400" s="83"/>
      <c r="H400" s="83"/>
      <c r="I400" s="84"/>
      <c r="J400" s="83"/>
      <c r="K400" s="83"/>
      <c r="L400" s="83"/>
      <c r="M400" s="87"/>
      <c r="AW400" s="80">
        <v>1.5855602702568701E-2</v>
      </c>
      <c r="AX400" s="52">
        <v>166.11523690772799</v>
      </c>
      <c r="AY400" s="81">
        <v>-5.3683244912246901E-3</v>
      </c>
      <c r="AZ400" s="80">
        <v>2.6849907725469999E-2</v>
      </c>
      <c r="BA400" s="52">
        <v>218.026248441392</v>
      </c>
      <c r="BB400" s="82">
        <v>-1.19915933897495E-2</v>
      </c>
      <c r="BC400" s="80">
        <v>5.3698967240388001E-2</v>
      </c>
      <c r="BD400" s="52">
        <v>370.79293952618201</v>
      </c>
      <c r="BE400" s="82">
        <v>-2.2026759270709701E-2</v>
      </c>
      <c r="BF400" s="80">
        <v>2.42198419470727E-2</v>
      </c>
      <c r="BG400" s="52">
        <v>272.903603491279</v>
      </c>
      <c r="BH400" s="82">
        <v>-4.6917554491873598E-3</v>
      </c>
      <c r="BI400" s="52">
        <v>3.0881075649952499E-2</v>
      </c>
      <c r="BJ400" s="52">
        <v>341.12950436408403</v>
      </c>
      <c r="BK400" s="52">
        <v>-6.8118077257536998E-3</v>
      </c>
      <c r="BL400" s="52">
        <v>4.1488210263595497E-2</v>
      </c>
      <c r="BM400" s="52">
        <v>474.61496259350798</v>
      </c>
      <c r="BN400" s="52">
        <v>-8.9142016250316897E-3</v>
      </c>
      <c r="BO400" s="52">
        <v>2.4809809630906801E-2</v>
      </c>
      <c r="BP400" s="52">
        <v>474.61496259350798</v>
      </c>
      <c r="BQ400" s="52">
        <v>2.5039495839576202E-3</v>
      </c>
      <c r="BR400" s="52">
        <v>2.9992079854026799E-2</v>
      </c>
      <c r="BS400" s="52">
        <v>578.43698566083299</v>
      </c>
      <c r="BT400" s="52">
        <v>1.0649333971939001E-3</v>
      </c>
      <c r="BU400" s="52">
        <v>3.7159234892663498E-2</v>
      </c>
      <c r="BV400" s="52">
        <v>741.58587905236402</v>
      </c>
      <c r="BW400" s="52">
        <v>8.7114249278246098E-4</v>
      </c>
      <c r="BX400" s="52">
        <v>2.33473717071838E-2</v>
      </c>
      <c r="BY400" s="52">
        <v>667.42729114713802</v>
      </c>
      <c r="BZ400" s="52">
        <v>4.34725598363151E-3</v>
      </c>
      <c r="CA400" s="52">
        <v>2.83344707004584E-2</v>
      </c>
      <c r="CB400" s="52">
        <v>800.91274937656999</v>
      </c>
      <c r="CC400" s="52">
        <v>3.7641146535188599E-3</v>
      </c>
      <c r="CD400" s="52">
        <v>3.7023625339149102E-2</v>
      </c>
      <c r="CE400" s="52">
        <v>1038.2202306733</v>
      </c>
      <c r="CF400" s="52">
        <v>3.5461176732833801E-3</v>
      </c>
    </row>
    <row r="401" spans="1:84">
      <c r="A401" s="83"/>
      <c r="B401" s="83"/>
      <c r="H401" s="83"/>
      <c r="I401" s="84"/>
      <c r="J401" s="83"/>
      <c r="K401" s="83"/>
      <c r="L401" s="83"/>
      <c r="M401" s="87"/>
      <c r="AW401" s="80">
        <v>1.6091391463931098E-2</v>
      </c>
      <c r="AX401" s="52">
        <v>166.53418952618199</v>
      </c>
      <c r="AY401" s="81">
        <v>-5.5683576947106296E-3</v>
      </c>
      <c r="AZ401" s="80">
        <v>2.71879408838488E-2</v>
      </c>
      <c r="BA401" s="52">
        <v>218.576123753113</v>
      </c>
      <c r="BB401" s="82">
        <v>-1.21805889884517E-2</v>
      </c>
      <c r="BC401" s="80">
        <v>5.4258467683401999E-2</v>
      </c>
      <c r="BD401" s="52">
        <v>371.72810162094498</v>
      </c>
      <c r="BE401" s="82">
        <v>-2.2198646839979502E-2</v>
      </c>
      <c r="BF401" s="80">
        <v>2.4392303926375699E-2</v>
      </c>
      <c r="BG401" s="52">
        <v>273.59188279302401</v>
      </c>
      <c r="BH401" s="82">
        <v>-4.7796278041349E-3</v>
      </c>
      <c r="BI401" s="52">
        <v>3.1098934727731099E-2</v>
      </c>
      <c r="BJ401" s="52">
        <v>341.98985349126599</v>
      </c>
      <c r="BK401" s="52">
        <v>-6.9103982574439298E-3</v>
      </c>
      <c r="BL401" s="52">
        <v>4.1751401118427497E-2</v>
      </c>
      <c r="BM401" s="52">
        <v>475.811970074805</v>
      </c>
      <c r="BN401" s="52">
        <v>-9.0076183717640798E-3</v>
      </c>
      <c r="BO401" s="52">
        <v>2.4944393827517501E-2</v>
      </c>
      <c r="BP401" s="52">
        <v>475.811970074805</v>
      </c>
      <c r="BQ401" s="52">
        <v>2.4516942626073698E-3</v>
      </c>
      <c r="BR401" s="52">
        <v>3.01560114019267E-2</v>
      </c>
      <c r="BS401" s="52">
        <v>579.89583852866394</v>
      </c>
      <c r="BT401" s="52">
        <v>1.0021726655694101E-3</v>
      </c>
      <c r="BU401" s="52">
        <v>3.7348442299250002E-2</v>
      </c>
      <c r="BV401" s="52">
        <v>743.45620324189099</v>
      </c>
      <c r="BW401" s="52">
        <v>8.1252175546086105E-4</v>
      </c>
      <c r="BX401" s="52">
        <v>2.34672500989162E-2</v>
      </c>
      <c r="BY401" s="52">
        <v>669.11058291771201</v>
      </c>
      <c r="BZ401" s="52">
        <v>4.3109543319547697E-3</v>
      </c>
      <c r="CA401" s="52">
        <v>2.8481519864730201E-2</v>
      </c>
      <c r="CB401" s="52">
        <v>802.93269950125796</v>
      </c>
      <c r="CC401" s="52">
        <v>3.7206254961847599E-3</v>
      </c>
      <c r="CD401" s="52">
        <v>3.72147004604707E-2</v>
      </c>
      <c r="CE401" s="52">
        <v>1040.8386845386301</v>
      </c>
      <c r="CF401" s="52">
        <v>3.4999112349542601E-3</v>
      </c>
    </row>
    <row r="402" spans="1:84">
      <c r="A402" s="83"/>
      <c r="B402" s="83"/>
      <c r="H402" s="83"/>
      <c r="I402" s="84"/>
      <c r="J402" s="83"/>
      <c r="K402" s="83"/>
      <c r="L402" s="83"/>
      <c r="M402" s="87"/>
      <c r="AW402" s="80">
        <v>1.6331435134655198E-2</v>
      </c>
      <c r="AX402" s="52">
        <v>166.953142144635</v>
      </c>
      <c r="AY402" s="81">
        <v>-5.7705932413686899E-3</v>
      </c>
      <c r="AZ402" s="80">
        <v>2.7532376398275701E-2</v>
      </c>
      <c r="BA402" s="52">
        <v>219.12599906483399</v>
      </c>
      <c r="BB402" s="82">
        <v>-1.2371357271086E-2</v>
      </c>
      <c r="BC402" s="80">
        <v>5.4828558219212599E-2</v>
      </c>
      <c r="BD402" s="52">
        <v>372.66326371570801</v>
      </c>
      <c r="BE402" s="82">
        <v>-2.2371338229469202E-2</v>
      </c>
      <c r="BF402" s="80">
        <v>2.45667527968862E-2</v>
      </c>
      <c r="BG402" s="52">
        <v>274.28016209476999</v>
      </c>
      <c r="BH402" s="82">
        <v>-4.8684408686898804E-3</v>
      </c>
      <c r="BI402" s="52">
        <v>3.1319431264422097E-2</v>
      </c>
      <c r="BJ402" s="52">
        <v>342.85020261844801</v>
      </c>
      <c r="BK402" s="52">
        <v>-7.0098881446020098E-3</v>
      </c>
      <c r="BL402" s="52">
        <v>4.2017293171379998E-2</v>
      </c>
      <c r="BM402" s="52">
        <v>477.008977556101</v>
      </c>
      <c r="BN402" s="52">
        <v>-9.1015727438223393E-3</v>
      </c>
      <c r="BO402" s="52">
        <v>2.5080112967984299E-2</v>
      </c>
      <c r="BP402" s="52">
        <v>477.008977556101</v>
      </c>
      <c r="BQ402" s="52">
        <v>2.3988724431296899E-3</v>
      </c>
      <c r="BR402" s="52">
        <v>3.0321398761909198E-2</v>
      </c>
      <c r="BS402" s="52">
        <v>581.35469139649399</v>
      </c>
      <c r="BT402" s="52">
        <v>9.3883883645329898E-4</v>
      </c>
      <c r="BU402" s="52">
        <v>3.7539092852192799E-2</v>
      </c>
      <c r="BV402" s="52">
        <v>745.32652743141705</v>
      </c>
      <c r="BW402" s="52">
        <v>7.5351134067085698E-4</v>
      </c>
      <c r="BX402" s="52">
        <v>2.3587987340511402E-2</v>
      </c>
      <c r="BY402" s="52">
        <v>670.79387468828497</v>
      </c>
      <c r="BZ402" s="52">
        <v>4.27422826222506E-3</v>
      </c>
      <c r="CA402" s="52">
        <v>2.8629695055587601E-2</v>
      </c>
      <c r="CB402" s="52">
        <v>804.95264962594604</v>
      </c>
      <c r="CC402" s="52">
        <v>3.6767025390348901E-3</v>
      </c>
      <c r="CD402" s="52">
        <v>3.7407245120658697E-2</v>
      </c>
      <c r="CE402" s="52">
        <v>1043.45713840397</v>
      </c>
      <c r="CF402" s="52">
        <v>3.45334178161607E-3</v>
      </c>
    </row>
    <row r="403" spans="1:84">
      <c r="A403" s="83"/>
      <c r="B403" s="83"/>
      <c r="H403" s="83"/>
      <c r="I403" s="84"/>
      <c r="J403" s="83"/>
      <c r="K403" s="83"/>
      <c r="L403" s="83"/>
      <c r="M403" s="87"/>
      <c r="AW403" s="80">
        <v>1.6575889781665701E-2</v>
      </c>
      <c r="AX403" s="52">
        <v>167.372094763089</v>
      </c>
      <c r="AY403" s="81">
        <v>-5.97507881013976E-3</v>
      </c>
      <c r="AZ403" s="80">
        <v>2.7883457338825399E-2</v>
      </c>
      <c r="BA403" s="52">
        <v>219.67587437655399</v>
      </c>
      <c r="BB403" s="82">
        <v>-1.25639339261257E-2</v>
      </c>
      <c r="BC403" s="80">
        <v>5.5409635547420497E-2</v>
      </c>
      <c r="BD403" s="52">
        <v>373.59842581047099</v>
      </c>
      <c r="BE403" s="82">
        <v>-2.2544844973502998E-2</v>
      </c>
      <c r="BF403" s="80">
        <v>2.4743238344419102E-2</v>
      </c>
      <c r="BG403" s="52">
        <v>274.96844139651603</v>
      </c>
      <c r="BH403" s="82">
        <v>-4.9582090821946997E-3</v>
      </c>
      <c r="BI403" s="52">
        <v>3.15426327731506E-2</v>
      </c>
      <c r="BJ403" s="52">
        <v>343.71055174563003</v>
      </c>
      <c r="BK403" s="52">
        <v>-7.1102903308071404E-3</v>
      </c>
      <c r="BL403" s="52">
        <v>4.2285943694928101E-2</v>
      </c>
      <c r="BM403" s="52">
        <v>478.20598503739802</v>
      </c>
      <c r="BN403" s="52">
        <v>-9.1960696968020495E-3</v>
      </c>
      <c r="BO403" s="52">
        <v>2.5216988695275701E-2</v>
      </c>
      <c r="BP403" s="52">
        <v>478.20598503739802</v>
      </c>
      <c r="BQ403" s="52">
        <v>2.3454776369477401E-3</v>
      </c>
      <c r="BR403" s="52">
        <v>3.0488270405520799E-2</v>
      </c>
      <c r="BS403" s="52">
        <v>582.81354426432495</v>
      </c>
      <c r="BT403" s="52">
        <v>8.7492567631915696E-4</v>
      </c>
      <c r="BU403" s="52">
        <v>3.7731210332540899E-2</v>
      </c>
      <c r="BV403" s="52">
        <v>747.19685162094299</v>
      </c>
      <c r="BW403" s="52">
        <v>6.9410846382839597E-4</v>
      </c>
      <c r="BX403" s="52">
        <v>2.3709597613886899E-2</v>
      </c>
      <c r="BY403" s="52">
        <v>672.47716645885896</v>
      </c>
      <c r="BZ403" s="52">
        <v>4.2370736984866002E-3</v>
      </c>
      <c r="CA403" s="52">
        <v>2.8779015668043799E-2</v>
      </c>
      <c r="CB403" s="52">
        <v>806.97259975063503</v>
      </c>
      <c r="CC403" s="52">
        <v>3.63234174726218E-3</v>
      </c>
      <c r="CD403" s="52">
        <v>3.7601283874697501E-2</v>
      </c>
      <c r="CE403" s="52">
        <v>1046.0755922693099</v>
      </c>
      <c r="CF403" s="52">
        <v>3.4064066339652898E-3</v>
      </c>
    </row>
    <row r="404" spans="1:84">
      <c r="A404" s="83"/>
      <c r="B404" s="83"/>
      <c r="H404" s="83"/>
      <c r="I404" s="84"/>
      <c r="J404" s="83"/>
      <c r="K404" s="83"/>
      <c r="L404" s="83"/>
      <c r="M404" s="87"/>
      <c r="AW404" s="80">
        <v>1.6824919927788302E-2</v>
      </c>
      <c r="AX404" s="52">
        <v>167.791047381543</v>
      </c>
      <c r="AY404" s="81">
        <v>-6.1818638733656499E-3</v>
      </c>
      <c r="AZ404" s="80">
        <v>2.8241440543347499E-2</v>
      </c>
      <c r="BA404" s="52">
        <v>220.22574968827499</v>
      </c>
      <c r="BB404" s="82">
        <v>-1.27583559374813E-2</v>
      </c>
      <c r="BC404" s="80">
        <v>5.6002118805857898E-2</v>
      </c>
      <c r="BD404" s="52">
        <v>374.53358790523498</v>
      </c>
      <c r="BE404" s="82">
        <v>-2.2719178959104799E-2</v>
      </c>
      <c r="BF404" s="80">
        <v>2.4921812195098699E-2</v>
      </c>
      <c r="BG404" s="52">
        <v>275.65672069826098</v>
      </c>
      <c r="BH404" s="82">
        <v>-5.0489472914860296E-3</v>
      </c>
      <c r="BI404" s="52">
        <v>3.1768609319036203E-2</v>
      </c>
      <c r="BJ404" s="52">
        <v>344.57090087281199</v>
      </c>
      <c r="BK404" s="52">
        <v>-7.21161811439857E-3</v>
      </c>
      <c r="BL404" s="52">
        <v>4.2557411750264597E-2</v>
      </c>
      <c r="BM404" s="52">
        <v>479.40299251869499</v>
      </c>
      <c r="BN404" s="52">
        <v>-9.2911142947973407E-3</v>
      </c>
      <c r="BO404" s="52">
        <v>2.53550432595968E-2</v>
      </c>
      <c r="BP404" s="52">
        <v>479.40299251869499</v>
      </c>
      <c r="BQ404" s="52">
        <v>2.2915032081788499E-3</v>
      </c>
      <c r="BR404" s="52">
        <v>3.06566556200682E-2</v>
      </c>
      <c r="BS404" s="52">
        <v>584.27239713215499</v>
      </c>
      <c r="BT404" s="52">
        <v>8.1042681192147997E-4</v>
      </c>
      <c r="BU404" s="52">
        <v>3.79248190911885E-2</v>
      </c>
      <c r="BV404" s="52">
        <v>749.06717581046905</v>
      </c>
      <c r="BW404" s="52">
        <v>6.3431028744632295E-4</v>
      </c>
      <c r="BX404" s="52">
        <v>2.3832095445928601E-2</v>
      </c>
      <c r="BY404" s="52">
        <v>674.16045822943204</v>
      </c>
      <c r="BZ404" s="52">
        <v>4.1994864819749804E-3</v>
      </c>
      <c r="CA404" s="52">
        <v>2.89295015860223E-2</v>
      </c>
      <c r="CB404" s="52">
        <v>808.99254987532299</v>
      </c>
      <c r="CC404" s="52">
        <v>3.5875390030924098E-3</v>
      </c>
      <c r="CD404" s="52">
        <v>3.7796841876967899E-2</v>
      </c>
      <c r="CE404" s="52">
        <v>1048.6940461346401</v>
      </c>
      <c r="CF404" s="52">
        <v>3.3591030604497398E-3</v>
      </c>
    </row>
    <row r="405" spans="1:84">
      <c r="A405" s="83"/>
      <c r="B405" s="83"/>
      <c r="H405" s="83"/>
      <c r="I405" s="84"/>
      <c r="J405" s="83"/>
      <c r="K405" s="83"/>
      <c r="L405" s="83"/>
      <c r="M405" s="87"/>
      <c r="AW405" s="80">
        <v>1.7078699167268799E-2</v>
      </c>
      <c r="AX405" s="52">
        <v>168.209999999997</v>
      </c>
      <c r="AY405" s="81">
        <v>-6.3909997903713002E-3</v>
      </c>
      <c r="AZ405" s="80">
        <v>2.86065976699162E-2</v>
      </c>
      <c r="BA405" s="52">
        <v>220.77562499999601</v>
      </c>
      <c r="BB405" s="82">
        <v>-1.2954661650111001E-2</v>
      </c>
      <c r="BC405" s="80">
        <v>5.6606451291824303E-2</v>
      </c>
      <c r="BD405" s="52">
        <v>375.46874999999801</v>
      </c>
      <c r="BE405" s="82">
        <v>-2.2894352440867901E-2</v>
      </c>
      <c r="BF405" s="80">
        <v>2.5102527906513399E-2</v>
      </c>
      <c r="BG405" s="52">
        <v>276.34500000000702</v>
      </c>
      <c r="BH405" s="82">
        <v>-5.1406707665030103E-3</v>
      </c>
      <c r="BI405" s="52">
        <v>3.1997433648717301E-2</v>
      </c>
      <c r="BJ405" s="52">
        <v>345.43124999999401</v>
      </c>
      <c r="BK405" s="52">
        <v>-7.3138851616617604E-3</v>
      </c>
      <c r="BL405" s="52">
        <v>4.2831758262413797E-2</v>
      </c>
      <c r="BM405" s="52">
        <v>480.59999999999201</v>
      </c>
      <c r="BN405" s="52">
        <v>-9.3867117134366403E-3</v>
      </c>
      <c r="BO405" s="52">
        <v>2.54942995411357E-2</v>
      </c>
      <c r="BP405" s="52">
        <v>480.59999999999201</v>
      </c>
      <c r="BQ405" s="52">
        <v>2.2369423692133201E-3</v>
      </c>
      <c r="BR405" s="52">
        <v>3.0826584539923801E-2</v>
      </c>
      <c r="BS405" s="52">
        <v>585.73124999998595</v>
      </c>
      <c r="BT405" s="52">
        <v>7.4533572619431298E-4</v>
      </c>
      <c r="BU405" s="52">
        <v>3.8119944067214799E-2</v>
      </c>
      <c r="BV405" s="52">
        <v>750.937499999995</v>
      </c>
      <c r="BW405" s="52">
        <v>5.7411391994193102E-4</v>
      </c>
      <c r="BX405" s="52">
        <v>2.3955495719660099E-2</v>
      </c>
      <c r="BY405" s="52">
        <v>675.843750000005</v>
      </c>
      <c r="BZ405" s="52">
        <v>4.1614623689395199E-3</v>
      </c>
      <c r="CA405" s="52">
        <v>2.90811731988454E-2</v>
      </c>
      <c r="CB405" s="52">
        <v>811.01250000001096</v>
      </c>
      <c r="CC405" s="52">
        <v>3.54229010361407E-3</v>
      </c>
      <c r="CD405" s="52">
        <v>3.7993944900896102E-2</v>
      </c>
      <c r="CE405" s="52">
        <v>1051.31249999998</v>
      </c>
      <c r="CF405" s="52">
        <v>3.3114282760522999E-3</v>
      </c>
    </row>
    <row r="406" spans="1:84">
      <c r="A406" s="83"/>
      <c r="H406" s="83"/>
      <c r="I406" s="84"/>
      <c r="J406" s="83"/>
      <c r="K406" s="83"/>
      <c r="L406" s="83"/>
      <c r="M406" s="87"/>
      <c r="AW406" s="80">
        <v>1.73374108379801E-2</v>
      </c>
      <c r="AX406" s="52">
        <v>168.628952618451</v>
      </c>
      <c r="AY406" s="81">
        <v>-6.6025399073789699E-3</v>
      </c>
      <c r="AZ406" s="80">
        <v>2.89792163514031E-2</v>
      </c>
      <c r="BA406" s="52">
        <v>221.32550031171601</v>
      </c>
      <c r="BB406" s="82">
        <v>-1.31528908399617E-2</v>
      </c>
      <c r="BC406" s="80">
        <v>5.72231023514021E-2</v>
      </c>
      <c r="BD406" s="52">
        <v>376.40391209476098</v>
      </c>
      <c r="BE406" s="82">
        <v>-2.3070378056661001E-2</v>
      </c>
      <c r="BF406" s="80">
        <v>2.52854410645625E-2</v>
      </c>
      <c r="BG406" s="52">
        <v>277.033279301753</v>
      </c>
      <c r="BH406" s="82">
        <v>-5.2333952166647201E-3</v>
      </c>
      <c r="BI406" s="52">
        <v>3.2229181328166101E-2</v>
      </c>
      <c r="BJ406" s="52">
        <v>346.29159912717603</v>
      </c>
      <c r="BK406" s="52">
        <v>-7.4171055206533696E-3</v>
      </c>
      <c r="BL406" s="52">
        <v>4.3109046099317601E-2</v>
      </c>
      <c r="BM406" s="52">
        <v>481.79700748128801</v>
      </c>
      <c r="BN406" s="52">
        <v>-9.4828672430362099E-3</v>
      </c>
      <c r="BO406" s="52">
        <v>2.5634781073881702E-2</v>
      </c>
      <c r="BP406" s="52">
        <v>481.79700748128801</v>
      </c>
      <c r="BQ406" s="52">
        <v>2.1817881761211802E-3</v>
      </c>
      <c r="BR406" s="52">
        <v>3.0998088179342301E-2</v>
      </c>
      <c r="BS406" s="52">
        <v>587.19010286781599</v>
      </c>
      <c r="BT406" s="52">
        <v>6.7964575399435804E-4</v>
      </c>
      <c r="BU406" s="52">
        <v>3.8316610806967001E-2</v>
      </c>
      <c r="BV406" s="52">
        <v>752.80782418952106</v>
      </c>
      <c r="BW406" s="52">
        <v>5.1351641440680704E-4</v>
      </c>
      <c r="BX406" s="52">
        <v>2.4079813685866199E-2</v>
      </c>
      <c r="BY406" s="52">
        <v>677.52704177057899</v>
      </c>
      <c r="BZ406" s="52">
        <v>4.1229970283910202E-3</v>
      </c>
      <c r="CA406" s="52">
        <v>2.92340514184233E-2</v>
      </c>
      <c r="CB406" s="52">
        <v>813.03245012469995</v>
      </c>
      <c r="CC406" s="52">
        <v>3.4965907585335098E-3</v>
      </c>
      <c r="CD406" s="52">
        <v>3.8192619359413399E-2</v>
      </c>
      <c r="CE406" s="52">
        <v>1053.9309538653199</v>
      </c>
      <c r="CF406" s="52">
        <v>3.2633794410387501E-3</v>
      </c>
    </row>
    <row r="407" spans="1:84">
      <c r="A407" s="83"/>
      <c r="H407" s="83"/>
      <c r="I407" s="84"/>
      <c r="J407" s="83"/>
      <c r="K407" s="83"/>
      <c r="L407" s="83"/>
      <c r="M407" s="87"/>
      <c r="AW407" s="80">
        <v>1.7601248756676999E-2</v>
      </c>
      <c r="AX407" s="52">
        <v>169.047905236905</v>
      </c>
      <c r="AY407" s="81">
        <v>-6.8165396642760898E-3</v>
      </c>
      <c r="AZ407" s="80">
        <v>2.93596014642671E-2</v>
      </c>
      <c r="BA407" s="52">
        <v>221.87537562343701</v>
      </c>
      <c r="BB407" s="82">
        <v>-1.3353084788600599E-2</v>
      </c>
      <c r="BC407" s="80">
        <v>5.7852569456925101E-2</v>
      </c>
      <c r="BD407" s="52">
        <v>377.33907418952401</v>
      </c>
      <c r="BE407" s="82">
        <v>-2.3247268844229601E-2</v>
      </c>
      <c r="BF407" s="80">
        <v>2.5470609386422999E-2</v>
      </c>
      <c r="BG407" s="52">
        <v>277.72155860349801</v>
      </c>
      <c r="BH407" s="82">
        <v>-5.3271368080697297E-3</v>
      </c>
      <c r="BI407" s="52">
        <v>3.24639308894396E-2</v>
      </c>
      <c r="BJ407" s="52">
        <v>347.15194825435799</v>
      </c>
      <c r="BK407" s="52">
        <v>-7.5212936357003501E-3</v>
      </c>
      <c r="BL407" s="52">
        <v>4.3389340155151501E-2</v>
      </c>
      <c r="BM407" s="52">
        <v>482.99401496258503</v>
      </c>
      <c r="BN407" s="52">
        <v>-9.57958629186954E-3</v>
      </c>
      <c r="BO407" s="52">
        <v>2.5776512070578E-2</v>
      </c>
      <c r="BP407" s="52">
        <v>482.99401496258503</v>
      </c>
      <c r="BQ407" s="52">
        <v>2.1260335238797098E-3</v>
      </c>
      <c r="BR407" s="52">
        <v>3.1171198466876601E-2</v>
      </c>
      <c r="BS407" s="52">
        <v>588.64895573564604</v>
      </c>
      <c r="BT407" s="52">
        <v>6.1335007767907197E-4</v>
      </c>
      <c r="BU407" s="52">
        <v>3.8514845483919001E-2</v>
      </c>
      <c r="BV407" s="52">
        <v>754.67814837904803</v>
      </c>
      <c r="BW407" s="52">
        <v>4.5251476733845802E-4</v>
      </c>
      <c r="BX407" s="52">
        <v>2.4205064975194601E-2</v>
      </c>
      <c r="BY407" s="52">
        <v>679.21033354115195</v>
      </c>
      <c r="BZ407" s="52">
        <v>4.0840860397728098E-3</v>
      </c>
      <c r="CA407" s="52">
        <v>2.9388157697177598E-2</v>
      </c>
      <c r="CB407" s="52">
        <v>815.05240024938803</v>
      </c>
      <c r="CC407" s="52">
        <v>3.4504365878532798E-3</v>
      </c>
      <c r="CD407" s="52">
        <v>3.8392892326265603E-2</v>
      </c>
      <c r="CE407" s="52">
        <v>1056.54940773065</v>
      </c>
      <c r="CF407" s="52">
        <v>3.2149536596620901E-3</v>
      </c>
    </row>
    <row r="408" spans="1:84">
      <c r="A408" s="83"/>
      <c r="H408" s="83"/>
      <c r="I408" s="84"/>
      <c r="J408" s="83"/>
      <c r="K408" s="83"/>
      <c r="L408" s="83"/>
      <c r="M408" s="87"/>
      <c r="AW408" s="80">
        <v>1.7870418024499801E-2</v>
      </c>
      <c r="AX408" s="52">
        <v>169.466857855359</v>
      </c>
      <c r="AY408" s="81">
        <v>-7.0330567088246398E-3</v>
      </c>
      <c r="AZ408" s="80">
        <v>2.9748076525366901E-2</v>
      </c>
      <c r="BA408" s="52">
        <v>222.425250935158</v>
      </c>
      <c r="BB408" s="82">
        <v>-1.3555286362923E-2</v>
      </c>
      <c r="BC408" s="80">
        <v>5.8495380495532198E-2</v>
      </c>
      <c r="BD408" s="52">
        <v>378.27423628428699</v>
      </c>
      <c r="BE408" s="82">
        <v>-2.34250382587546E-2</v>
      </c>
      <c r="BF408" s="80">
        <v>2.56580928301069E-2</v>
      </c>
      <c r="BG408" s="52">
        <v>278.40983790524399</v>
      </c>
      <c r="BH408" s="82">
        <v>-5.42191218156417E-3</v>
      </c>
      <c r="BI408" s="52">
        <v>3.2701763987067603E-2</v>
      </c>
      <c r="BJ408" s="52">
        <v>348.01229738154001</v>
      </c>
      <c r="BK408" s="52">
        <v>-7.6264643626175197E-3</v>
      </c>
      <c r="BL408" s="52">
        <v>4.3672707438142999E-2</v>
      </c>
      <c r="BM408" s="52">
        <v>484.19102244388199</v>
      </c>
      <c r="BN408" s="52">
        <v>-9.6768743895644695E-3</v>
      </c>
      <c r="BO408" s="52">
        <v>2.59195174488712E-2</v>
      </c>
      <c r="BP408" s="52">
        <v>484.19102244388199</v>
      </c>
      <c r="BQ408" s="52">
        <v>2.0696711414114801E-3</v>
      </c>
      <c r="BR408" s="52">
        <v>3.1345948281487297E-2</v>
      </c>
      <c r="BS408" s="52">
        <v>590.107808603477</v>
      </c>
      <c r="BT408" s="52">
        <v>5.4644172251210597E-4</v>
      </c>
      <c r="BU408" s="52">
        <v>3.8714674919347998E-2</v>
      </c>
      <c r="BV408" s="52">
        <v>756.54847256857397</v>
      </c>
      <c r="BW408" s="52">
        <v>3.9110591733303401E-4</v>
      </c>
      <c r="BX408" s="52">
        <v>2.43312656107584E-2</v>
      </c>
      <c r="BY408" s="52">
        <v>680.89362531172605</v>
      </c>
      <c r="BZ408" s="52">
        <v>4.0447248905508297E-3</v>
      </c>
      <c r="CA408" s="52">
        <v>2.9543514046738301E-2</v>
      </c>
      <c r="CB408" s="52">
        <v>817.072350374076</v>
      </c>
      <c r="CC408" s="52">
        <v>3.4038231194676899E-3</v>
      </c>
      <c r="CD408" s="52">
        <v>3.8594791558214797E-2</v>
      </c>
      <c r="CE408" s="52">
        <v>1059.16786159599</v>
      </c>
      <c r="CF408" s="52">
        <v>3.1661479788279E-3</v>
      </c>
    </row>
    <row r="409" spans="1:84">
      <c r="A409" s="83"/>
      <c r="H409" s="83"/>
      <c r="I409" s="84"/>
      <c r="J409" s="83"/>
      <c r="K409" s="83"/>
      <c r="L409" s="83"/>
      <c r="M409" s="87"/>
      <c r="AW409" s="80">
        <v>1.8145135910908598E-2</v>
      </c>
      <c r="AX409" s="52">
        <v>169.885810473812</v>
      </c>
      <c r="AY409" s="81">
        <v>-7.2521510189457201E-3</v>
      </c>
      <c r="AZ409" s="80">
        <v>3.0144985232575899E-2</v>
      </c>
      <c r="BA409" s="52">
        <v>222.97512624687801</v>
      </c>
      <c r="BB409" s="82">
        <v>-1.37595401003655E-2</v>
      </c>
      <c r="BC409" s="80">
        <v>5.9152096295062302E-2</v>
      </c>
      <c r="BD409" s="52">
        <v>379.20939837905001</v>
      </c>
      <c r="BE409" s="82">
        <v>-2.3603700191440001E-2</v>
      </c>
      <c r="BF409" s="80">
        <v>2.5847953711119299E-2</v>
      </c>
      <c r="BG409" s="52">
        <v>279.09811720699003</v>
      </c>
      <c r="BH409" s="82">
        <v>-5.5177384717334599E-3</v>
      </c>
      <c r="BI409" s="52">
        <v>3.2942765564847702E-2</v>
      </c>
      <c r="BJ409" s="52">
        <v>348.87264650872203</v>
      </c>
      <c r="BK409" s="52">
        <v>-7.7326329846834404E-3</v>
      </c>
      <c r="BL409" s="52">
        <v>4.3959217163187403E-2</v>
      </c>
      <c r="BM409" s="52">
        <v>485.38802992517901</v>
      </c>
      <c r="BN409" s="52">
        <v>-9.7747371906306106E-3</v>
      </c>
      <c r="BO409" s="52">
        <v>2.6063822858730101E-2</v>
      </c>
      <c r="BP409" s="52">
        <v>485.38802992517799</v>
      </c>
      <c r="BQ409" s="52">
        <v>2.0126935864264498E-3</v>
      </c>
      <c r="BR409" s="52">
        <v>3.1522371490447398E-2</v>
      </c>
      <c r="BS409" s="52">
        <v>591.56666147130704</v>
      </c>
      <c r="BT409" s="52">
        <v>4.7891355188817597E-4</v>
      </c>
      <c r="BU409" s="52">
        <v>3.8916126603866397E-2</v>
      </c>
      <c r="BV409" s="52">
        <v>758.41879675810003</v>
      </c>
      <c r="BW409" s="52">
        <v>3.2928674373517E-4</v>
      </c>
      <c r="BX409" s="52">
        <v>2.44584320212657E-2</v>
      </c>
      <c r="BY409" s="52">
        <v>682.57691708229902</v>
      </c>
      <c r="BZ409" s="52">
        <v>4.0049089737207496E-3</v>
      </c>
      <c r="CA409" s="52">
        <v>2.9700143057454401E-2</v>
      </c>
      <c r="CB409" s="52">
        <v>819.09230049876396</v>
      </c>
      <c r="CC409" s="52">
        <v>3.3567457866757701E-3</v>
      </c>
      <c r="CD409" s="52">
        <v>3.87983455181794E-2</v>
      </c>
      <c r="CE409" s="52">
        <v>1061.7863154613301</v>
      </c>
      <c r="CF409" s="52">
        <v>3.1169593867149E-3</v>
      </c>
    </row>
    <row r="410" spans="1:84">
      <c r="A410" s="83"/>
      <c r="H410" s="83"/>
      <c r="I410" s="84"/>
      <c r="J410" s="83"/>
      <c r="K410" s="83"/>
      <c r="L410" s="83"/>
      <c r="M410" s="87"/>
      <c r="AW410" s="80">
        <v>1.8425632825355798E-2</v>
      </c>
      <c r="AX410" s="52">
        <v>170.304763092266</v>
      </c>
      <c r="AY410" s="81">
        <v>-7.47388503378839E-3</v>
      </c>
      <c r="AZ410" s="80">
        <v>3.0550693167302301E-2</v>
      </c>
      <c r="BA410" s="52">
        <v>223.525001558599</v>
      </c>
      <c r="BB410" s="82">
        <v>-1.3965892300095E-2</v>
      </c>
      <c r="BC410" s="80">
        <v>5.9823313417437497E-2</v>
      </c>
      <c r="BD410" s="52">
        <v>380.14456047381299</v>
      </c>
      <c r="BE410" s="82">
        <v>-2.3783268989201502E-2</v>
      </c>
      <c r="BF410" s="80">
        <v>2.60402568267766E-2</v>
      </c>
      <c r="BG410" s="52">
        <v>279.78639650873498</v>
      </c>
      <c r="BH410" s="82">
        <v>-5.6146333268747399E-3</v>
      </c>
      <c r="BI410" s="52">
        <v>3.3187024033885799E-2</v>
      </c>
      <c r="BJ410" s="52">
        <v>349.73299563590399</v>
      </c>
      <c r="BK410" s="52">
        <v>-7.8398152294229598E-3</v>
      </c>
      <c r="BL410" s="52">
        <v>4.4248940849578998E-2</v>
      </c>
      <c r="BM410" s="52">
        <v>486.58503740647501</v>
      </c>
      <c r="BN410" s="52">
        <v>-9.8731804781230399E-3</v>
      </c>
      <c r="BO410" s="52">
        <v>2.62094547112053E-2</v>
      </c>
      <c r="BP410" s="52">
        <v>486.58503740647501</v>
      </c>
      <c r="BQ410" s="52">
        <v>1.9550932400550702E-3</v>
      </c>
      <c r="BR410" s="52">
        <v>3.1700502989147797E-2</v>
      </c>
      <c r="BS410" s="52">
        <v>593.02551433913698</v>
      </c>
      <c r="BT410" s="52">
        <v>4.1075826236891501E-4</v>
      </c>
      <c r="BU410" s="52">
        <v>3.9119228719853502E-2</v>
      </c>
      <c r="BV410" s="52">
        <v>760.28912094762597</v>
      </c>
      <c r="BW410" s="52">
        <v>2.67054065246498E-4</v>
      </c>
      <c r="BX410" s="52">
        <v>2.45865810547009E-2</v>
      </c>
      <c r="BY410" s="52">
        <v>684.26020885287301</v>
      </c>
      <c r="BZ410" s="52">
        <v>3.96463358522617E-3</v>
      </c>
      <c r="CA410" s="52">
        <v>2.9858067918760601E-2</v>
      </c>
      <c r="CB410" s="52">
        <v>821.11225062345295</v>
      </c>
      <c r="CC410" s="52">
        <v>3.30919992560564E-3</v>
      </c>
      <c r="CD410" s="52">
        <v>3.9003583399359901E-2</v>
      </c>
      <c r="CE410" s="52">
        <v>1064.40476932666</v>
      </c>
      <c r="CF410" s="52">
        <v>3.0673848113517799E-3</v>
      </c>
    </row>
    <row r="411" spans="1:84">
      <c r="A411" s="83"/>
      <c r="H411" s="83"/>
      <c r="I411" s="84"/>
      <c r="J411" s="83"/>
      <c r="K411" s="83"/>
      <c r="L411" s="83"/>
      <c r="M411" s="87"/>
      <c r="AW411" s="80">
        <v>1.8712153387320098E-2</v>
      </c>
      <c r="AX411" s="52">
        <v>170.72371571072</v>
      </c>
      <c r="AY411" s="81">
        <v>-7.6983237943608496E-3</v>
      </c>
      <c r="AZ411" s="80">
        <v>3.09655896797198E-2</v>
      </c>
      <c r="BA411" s="52">
        <v>224.07487687032</v>
      </c>
      <c r="BB411" s="82">
        <v>-1.4174391120695001E-2</v>
      </c>
      <c r="BC411" s="80">
        <v>6.0509667254244601E-2</v>
      </c>
      <c r="BD411" s="52">
        <v>381.07972256857602</v>
      </c>
      <c r="BE411" s="82">
        <v>-2.3963759475541201E-2</v>
      </c>
      <c r="BF411" s="80">
        <v>2.6235069588791501E-2</v>
      </c>
      <c r="BG411" s="52">
        <v>280.47467581048102</v>
      </c>
      <c r="BH411" s="82">
        <v>-5.71261493001563E-3</v>
      </c>
      <c r="BI411" s="52">
        <v>3.3434631462802601E-2</v>
      </c>
      <c r="BJ411" s="52">
        <v>350.59334476308601</v>
      </c>
      <c r="BK411" s="52">
        <v>-7.9480272862468802E-3</v>
      </c>
      <c r="BL411" s="52">
        <v>4.45419524241999E-2</v>
      </c>
      <c r="BM411" s="52">
        <v>487.78204488777197</v>
      </c>
      <c r="BN411" s="52">
        <v>-9.9722101674507707E-3</v>
      </c>
      <c r="BO411" s="52">
        <v>2.6356440208612501E-2</v>
      </c>
      <c r="BP411" s="52">
        <v>487.78204488777197</v>
      </c>
      <c r="BQ411" s="52">
        <v>1.8968623012671001E-3</v>
      </c>
      <c r="BR411" s="52">
        <v>3.1880378742922398E-2</v>
      </c>
      <c r="BS411" s="52">
        <v>594.48436720696805</v>
      </c>
      <c r="BT411" s="52">
        <v>3.4196837851985598E-4</v>
      </c>
      <c r="BU411" s="52">
        <v>3.9324010164832203E-2</v>
      </c>
      <c r="BV411" s="52">
        <v>762.15944513715203</v>
      </c>
      <c r="BW411" s="52">
        <v>2.04404638488702E-4</v>
      </c>
      <c r="BX411" s="52">
        <v>2.4715729992587799E-2</v>
      </c>
      <c r="BY411" s="52">
        <v>685.94350062344597</v>
      </c>
      <c r="BZ411" s="52">
        <v>3.9238939212873298E-3</v>
      </c>
      <c r="CA411" s="52">
        <v>3.0017312440445601E-2</v>
      </c>
      <c r="CB411" s="52">
        <v>823.13220074814103</v>
      </c>
      <c r="CC411" s="52">
        <v>3.2611807725457902E-3</v>
      </c>
      <c r="CD411" s="52">
        <v>3.9210535150401099E-2</v>
      </c>
      <c r="CE411" s="52">
        <v>1067.0232231919999</v>
      </c>
      <c r="CF411" s="52">
        <v>3.0174211191461601E-3</v>
      </c>
    </row>
    <row r="412" spans="1:84">
      <c r="A412" s="83"/>
      <c r="H412" s="83"/>
      <c r="I412" s="84"/>
      <c r="J412" s="83"/>
      <c r="K412" s="83"/>
      <c r="L412" s="83"/>
      <c r="M412" s="87"/>
      <c r="AW412" s="80">
        <v>1.9004957606849102E-2</v>
      </c>
      <c r="AX412" s="52">
        <v>171.142668329174</v>
      </c>
      <c r="AY412" s="81">
        <v>-7.9255350945859893E-3</v>
      </c>
      <c r="AZ412" s="80">
        <v>3.13900899807062E-2</v>
      </c>
      <c r="BA412" s="52">
        <v>224.62475218204</v>
      </c>
      <c r="BB412" s="82">
        <v>-1.4385086684918899E-2</v>
      </c>
      <c r="BC412" s="80">
        <v>6.1211835464595403E-2</v>
      </c>
      <c r="BD412" s="52">
        <v>382.01488466333899</v>
      </c>
      <c r="BE412" s="82">
        <v>-2.4145186972693002E-2</v>
      </c>
      <c r="BF412" s="80">
        <v>2.6432462164796298E-2</v>
      </c>
      <c r="BG412" s="52">
        <v>281.162955112227</v>
      </c>
      <c r="BH412" s="82">
        <v>-5.8117020210400796E-3</v>
      </c>
      <c r="BI412" s="52">
        <v>3.3685683781116103E-2</v>
      </c>
      <c r="BJ412" s="52">
        <v>351.45369389026803</v>
      </c>
      <c r="BK412" s="52">
        <v>-8.0572858250012504E-3</v>
      </c>
      <c r="BL412" s="52">
        <v>4.4838328330535603E-2</v>
      </c>
      <c r="BM412" s="52">
        <v>488.979052369069</v>
      </c>
      <c r="BN412" s="52">
        <v>-1.00718323103355E-2</v>
      </c>
      <c r="BO412" s="52">
        <v>2.65048073762197E-2</v>
      </c>
      <c r="BP412" s="52">
        <v>488.979052369069</v>
      </c>
      <c r="BQ412" s="52">
        <v>1.83799278105803E-3</v>
      </c>
      <c r="BR412" s="52">
        <v>3.2062035831012803E-2</v>
      </c>
      <c r="BS412" s="52">
        <v>595.94322007479798</v>
      </c>
      <c r="BT412" s="52">
        <v>2.7253624753983301E-4</v>
      </c>
      <c r="BU412" s="52">
        <v>3.9530500575838103E-2</v>
      </c>
      <c r="BV412" s="52">
        <v>764.029769326679</v>
      </c>
      <c r="BW412" s="52">
        <v>1.4133515652114601E-4</v>
      </c>
      <c r="BX412" s="52">
        <v>2.4845896564862999E-2</v>
      </c>
      <c r="BY412" s="52">
        <v>687.62679239401905</v>
      </c>
      <c r="BZ412" s="52">
        <v>3.8826850756326402E-3</v>
      </c>
      <c r="CA412" s="52">
        <v>3.01779010748702E-2</v>
      </c>
      <c r="CB412" s="52">
        <v>825.152150872829</v>
      </c>
      <c r="CC412" s="52">
        <v>3.21268346118173E-3</v>
      </c>
      <c r="CD412" s="52">
        <v>3.9419231501644801E-2</v>
      </c>
      <c r="CE412" s="52">
        <v>1069.6416770573401</v>
      </c>
      <c r="CF412" s="52">
        <v>2.9670651133657101E-3</v>
      </c>
    </row>
    <row r="413" spans="1:84">
      <c r="A413" s="83"/>
      <c r="H413" s="83"/>
      <c r="I413" s="84"/>
      <c r="J413" s="83"/>
      <c r="K413" s="83"/>
      <c r="L413" s="83"/>
      <c r="M413" s="87"/>
      <c r="AW413" s="80">
        <v>1.93043221895438E-2</v>
      </c>
      <c r="AX413" s="52">
        <v>171.561620947628</v>
      </c>
      <c r="AY413" s="81">
        <v>-8.1555896437338297E-3</v>
      </c>
      <c r="AZ413" s="80">
        <v>3.1824637468233399E-2</v>
      </c>
      <c r="BA413" s="52">
        <v>225.17462749376099</v>
      </c>
      <c r="BB413" s="82">
        <v>-1.45980311921483E-2</v>
      </c>
      <c r="BC413" s="80">
        <v>6.1930541801682198E-2</v>
      </c>
      <c r="BD413" s="52">
        <v>382.95004675810202</v>
      </c>
      <c r="BE413" s="82">
        <v>-2.432756732514E-2</v>
      </c>
      <c r="BF413" s="80">
        <v>2.66325076295305E-2</v>
      </c>
      <c r="BG413" s="52">
        <v>281.85123441397201</v>
      </c>
      <c r="BH413" s="82">
        <v>-5.9119139200012804E-3</v>
      </c>
      <c r="BI413" s="52">
        <v>3.3940280996907102E-2</v>
      </c>
      <c r="BJ413" s="52">
        <v>352.31404301744999</v>
      </c>
      <c r="BK413" s="52">
        <v>-8.1676080154860393E-3</v>
      </c>
      <c r="BL413" s="52">
        <v>4.5138147643916E-2</v>
      </c>
      <c r="BM413" s="52">
        <v>490.17605985036602</v>
      </c>
      <c r="BN413" s="52">
        <v>-1.0172053098928701E-2</v>
      </c>
      <c r="BO413" s="52">
        <v>2.6654585095534099E-2</v>
      </c>
      <c r="BP413" s="52">
        <v>490.17605985036499</v>
      </c>
      <c r="BQ413" s="52">
        <v>1.7784764964007499E-3</v>
      </c>
      <c r="BR413" s="52">
        <v>3.2245512492808603E-2</v>
      </c>
      <c r="BS413" s="52">
        <v>597.40207294262905</v>
      </c>
      <c r="BT413" s="52">
        <v>2.0245403367019299E-4</v>
      </c>
      <c r="BU413" s="52">
        <v>3.9738730354832698E-2</v>
      </c>
      <c r="BV413" s="52">
        <v>765.90009351620495</v>
      </c>
      <c r="BW413" s="52">
        <v>7.7842247309370903E-5</v>
      </c>
      <c r="BX413" s="52">
        <v>2.49770989653917E-2</v>
      </c>
      <c r="BY413" s="52">
        <v>689.31008416459304</v>
      </c>
      <c r="BZ413" s="52">
        <v>3.8410020366327902E-3</v>
      </c>
      <c r="CA413" s="52">
        <v>3.0339858940186398E-2</v>
      </c>
      <c r="CB413" s="52">
        <v>827.17210099751799</v>
      </c>
      <c r="CC413" s="52">
        <v>3.1637030197329101E-3</v>
      </c>
      <c r="CD413" s="52">
        <v>3.9629703992529401E-2</v>
      </c>
      <c r="CE413" s="52">
        <v>1072.26013092267</v>
      </c>
      <c r="CF413" s="52">
        <v>2.9163135325686001E-3</v>
      </c>
    </row>
    <row r="414" spans="1:84">
      <c r="A414" s="83"/>
      <c r="H414" s="83"/>
      <c r="I414" s="84"/>
      <c r="J414" s="83"/>
      <c r="K414" s="83"/>
      <c r="L414" s="83"/>
      <c r="M414" s="87"/>
      <c r="AW414" s="80">
        <v>1.96105419820016E-2</v>
      </c>
      <c r="AX414" s="52">
        <v>171.980573566082</v>
      </c>
      <c r="AY414" s="81">
        <v>-8.3885612412958003E-3</v>
      </c>
      <c r="AZ414" s="80">
        <v>3.2269706320395802E-2</v>
      </c>
      <c r="BA414" s="52">
        <v>225.72450280548199</v>
      </c>
      <c r="BB414" s="82">
        <v>-1.48132790392569E-2</v>
      </c>
      <c r="BC414" s="80">
        <v>6.2666560381963998E-2</v>
      </c>
      <c r="BD414" s="52">
        <v>383.88520885286499</v>
      </c>
      <c r="BE414" s="82">
        <v>-2.45109169246066E-2</v>
      </c>
      <c r="BF414" s="80">
        <v>2.6835282126496902E-2</v>
      </c>
      <c r="BG414" s="52">
        <v>282.53951371571799</v>
      </c>
      <c r="BH414" s="82">
        <v>-6.0132705516908998E-3</v>
      </c>
      <c r="BI414" s="52">
        <v>3.4198527429986199E-2</v>
      </c>
      <c r="BJ414" s="52">
        <v>353.17439214463201</v>
      </c>
      <c r="BK414" s="52">
        <v>-8.2790115480024708E-3</v>
      </c>
      <c r="BL414" s="52">
        <v>4.54414921934145E-2</v>
      </c>
      <c r="BM414" s="52">
        <v>491.37306733166201</v>
      </c>
      <c r="BN414" s="52">
        <v>-1.02728788700938E-2</v>
      </c>
      <c r="BO414" s="52">
        <v>2.6805803139282901E-2</v>
      </c>
      <c r="BP414" s="52">
        <v>491.37306733166201</v>
      </c>
      <c r="BQ414" s="52">
        <v>1.71830506394231E-3</v>
      </c>
      <c r="BR414" s="52">
        <v>3.2430848176502901E-2</v>
      </c>
      <c r="BS414" s="52">
        <v>598.86092581045898</v>
      </c>
      <c r="BT414" s="52">
        <v>1.3171371237695199E-4</v>
      </c>
      <c r="BU414" s="52">
        <v>3.9948730695214998E-2</v>
      </c>
      <c r="BV414" s="52">
        <v>767.77041770573101</v>
      </c>
      <c r="BW414" s="52">
        <v>1.39224721447738E-5</v>
      </c>
      <c r="BX414" s="52">
        <v>2.5109355868159201E-2</v>
      </c>
      <c r="BY414" s="52">
        <v>690.993375935166</v>
      </c>
      <c r="BZ414" s="52">
        <v>3.7988396843303398E-3</v>
      </c>
      <c r="CA414" s="52">
        <v>3.0503211844612899E-2</v>
      </c>
      <c r="CB414" s="52">
        <v>829.19205112220595</v>
      </c>
      <c r="CC414" s="52">
        <v>3.11423436798333E-3</v>
      </c>
      <c r="CD414" s="52">
        <v>3.9841985000198601E-2</v>
      </c>
      <c r="CE414" s="52">
        <v>1074.8785847880099</v>
      </c>
      <c r="CF414" s="52">
        <v>2.8651630489808402E-3</v>
      </c>
    </row>
    <row r="415" spans="1:84">
      <c r="A415" s="83"/>
      <c r="H415" s="83"/>
      <c r="I415" s="84"/>
      <c r="J415" s="83"/>
      <c r="K415" s="83"/>
      <c r="L415" s="83"/>
      <c r="M415" s="87"/>
      <c r="AW415" s="80">
        <v>1.9923931576191899E-2</v>
      </c>
      <c r="AX415" s="52">
        <v>172.399526184536</v>
      </c>
      <c r="AY415" s="81">
        <v>-8.6245269654707506E-3</v>
      </c>
      <c r="AZ415" s="80">
        <v>3.2725804392530401E-2</v>
      </c>
      <c r="BA415" s="52">
        <v>226.27437811720199</v>
      </c>
      <c r="BB415" s="82">
        <v>-1.50308869506596E-2</v>
      </c>
      <c r="BC415" s="80">
        <v>6.3420720459846897E-2</v>
      </c>
      <c r="BD415" s="52">
        <v>384.82037094762802</v>
      </c>
      <c r="BE415" s="82">
        <v>-2.4695252736641599E-2</v>
      </c>
      <c r="BF415" s="80">
        <v>2.7040865040963199E-2</v>
      </c>
      <c r="BG415" s="52">
        <v>283.22779301746402</v>
      </c>
      <c r="BH415" s="82">
        <v>-6.1157924715569099E-3</v>
      </c>
      <c r="BI415" s="52">
        <v>3.4460531961904198E-2</v>
      </c>
      <c r="BJ415" s="52">
        <v>354.03474127181403</v>
      </c>
      <c r="BK415" s="52">
        <v>-8.3915146549995399E-3</v>
      </c>
      <c r="BL415" s="52">
        <v>4.5748446690868701E-2</v>
      </c>
      <c r="BM415" s="52">
        <v>492.57007481295898</v>
      </c>
      <c r="BN415" s="52">
        <v>-1.0374316109862501E-2</v>
      </c>
      <c r="BO415" s="52">
        <v>2.69584922081927E-2</v>
      </c>
      <c r="BP415" s="52">
        <v>492.57007481295898</v>
      </c>
      <c r="BQ415" s="52">
        <v>1.6574698934378599E-3</v>
      </c>
      <c r="BR415" s="52">
        <v>3.2618083590317398E-2</v>
      </c>
      <c r="BS415" s="52">
        <v>600.31977867828903</v>
      </c>
      <c r="BT415" s="52">
        <v>6.0307064290092602E-5</v>
      </c>
      <c r="BU415" s="52">
        <v>4.0160533609487001E-2</v>
      </c>
      <c r="BV415" s="52">
        <v>769.64074189525695</v>
      </c>
      <c r="BW415" s="52">
        <v>-5.04276759878214E-5</v>
      </c>
      <c r="BX415" s="52">
        <v>2.5242686444173101E-2</v>
      </c>
      <c r="BY415" s="52">
        <v>692.67666770573999</v>
      </c>
      <c r="BZ415" s="52">
        <v>3.7561927873602501E-3</v>
      </c>
      <c r="CA415" s="52">
        <v>3.0667986311822298E-2</v>
      </c>
      <c r="CB415" s="52">
        <v>831.21200124689403</v>
      </c>
      <c r="CC415" s="52">
        <v>3.0642723142045702E-3</v>
      </c>
      <c r="CD415" s="52">
        <v>4.0056107769381899E-2</v>
      </c>
      <c r="CE415" s="52">
        <v>1077.49703865335</v>
      </c>
      <c r="CF415" s="52">
        <v>2.8136102668199401E-3</v>
      </c>
    </row>
    <row r="416" spans="1:84">
      <c r="A416" s="83"/>
      <c r="H416" s="83"/>
      <c r="I416" s="84"/>
      <c r="J416" s="83"/>
      <c r="K416" s="83"/>
      <c r="L416" s="83"/>
      <c r="M416" s="87"/>
      <c r="AW416" s="80">
        <v>2.0244827094123601E-2</v>
      </c>
      <c r="AX416" s="52">
        <v>172.81847880298901</v>
      </c>
      <c r="AY416" s="81">
        <v>-8.8635673765818396E-3</v>
      </c>
      <c r="AZ416" s="80">
        <v>3.3193476462158499E-2</v>
      </c>
      <c r="BA416" s="52">
        <v>226.82425342892299</v>
      </c>
      <c r="BB416" s="82">
        <v>-1.52509141184151E-2</v>
      </c>
      <c r="BC416" s="80">
        <v>6.4193911781393997E-2</v>
      </c>
      <c r="BD416" s="52">
        <v>385.75553304239202</v>
      </c>
      <c r="BE416" s="82">
        <v>-2.4880592328921099E-2</v>
      </c>
      <c r="BF416" s="80">
        <v>2.72493391852776E-2</v>
      </c>
      <c r="BG416" s="52">
        <v>283.91607231920898</v>
      </c>
      <c r="BH416" s="82">
        <v>-6.2195008930524603E-3</v>
      </c>
      <c r="BI416" s="52">
        <v>3.47264083042816E-2</v>
      </c>
      <c r="BJ416" s="52">
        <v>354.89509039899599</v>
      </c>
      <c r="BK416" s="52">
        <v>-8.5051361338892694E-3</v>
      </c>
      <c r="BL416" s="52">
        <v>4.60590988675302E-2</v>
      </c>
      <c r="BM416" s="52">
        <v>493.767082294256</v>
      </c>
      <c r="BN416" s="52">
        <v>-1.04763714580745E-2</v>
      </c>
      <c r="BO416" s="52">
        <v>2.71126839696815E-2</v>
      </c>
      <c r="BP416" s="52">
        <v>493.767082294256</v>
      </c>
      <c r="BQ416" s="52">
        <v>1.59596218090681E-3</v>
      </c>
      <c r="BR416" s="52">
        <v>3.2807260756461502E-2</v>
      </c>
      <c r="BS416" s="52">
        <v>601.77863154611998</v>
      </c>
      <c r="BT416" s="52">
        <v>-1.1774331108645901E-5</v>
      </c>
      <c r="BU416" s="52">
        <v>4.0374171958136702E-2</v>
      </c>
      <c r="BV416" s="52">
        <v>771.51106608478301</v>
      </c>
      <c r="BW416" s="52">
        <v>-1.1521177409715999E-4</v>
      </c>
      <c r="BX416" s="52">
        <v>2.5377110379115799E-2</v>
      </c>
      <c r="BY416" s="52">
        <v>694.35995947631295</v>
      </c>
      <c r="BZ416" s="52">
        <v>3.71305599975994E-3</v>
      </c>
      <c r="CA416" s="52">
        <v>3.0834209607506199E-2</v>
      </c>
      <c r="CB416" s="52">
        <v>833.23195137158302</v>
      </c>
      <c r="CC416" s="52">
        <v>3.0138115519643999E-3</v>
      </c>
      <c r="CD416" s="52">
        <v>4.0272106443616E-2</v>
      </c>
      <c r="CE416" s="52">
        <v>1080.11549251868</v>
      </c>
      <c r="CF416" s="52">
        <v>2.7616517205608501E-3</v>
      </c>
    </row>
    <row r="417" spans="1:84">
      <c r="A417" s="83"/>
      <c r="H417" s="83"/>
      <c r="I417" s="84"/>
      <c r="J417" s="83"/>
      <c r="K417" s="83"/>
      <c r="L417" s="83"/>
      <c r="M417" s="87"/>
      <c r="AW417" s="80">
        <v>2.0573588177586099E-2</v>
      </c>
      <c r="AX417" s="52">
        <v>173.23743142144301</v>
      </c>
      <c r="AY417" s="81">
        <v>-9.1057667368797494E-3</v>
      </c>
      <c r="AZ417" s="80">
        <v>3.3673307872987002E-2</v>
      </c>
      <c r="BA417" s="52">
        <v>227.37412874064401</v>
      </c>
      <c r="BB417" s="82">
        <v>-1.54734223533423E-2</v>
      </c>
      <c r="BC417" s="80">
        <v>6.4987090603385797E-2</v>
      </c>
      <c r="BD417" s="52">
        <v>386.69069513715499</v>
      </c>
      <c r="BE417" s="82">
        <v>-2.50669539014063E-2</v>
      </c>
      <c r="BF417" s="80">
        <v>2.7460790997560901E-2</v>
      </c>
      <c r="BG417" s="52">
        <v>284.60435162095501</v>
      </c>
      <c r="BH417" s="82">
        <v>-6.3244177165194598E-3</v>
      </c>
      <c r="BI417" s="52">
        <v>3.4996275287090498E-2</v>
      </c>
      <c r="BJ417" s="52">
        <v>355.75543952617801</v>
      </c>
      <c r="BK417" s="52">
        <v>-8.6198953711095899E-3</v>
      </c>
      <c r="BL417" s="52">
        <v>4.6373539618888397E-2</v>
      </c>
      <c r="BM417" s="52">
        <v>494.964089775552</v>
      </c>
      <c r="BN417" s="52">
        <v>-1.0579051713207799E-2</v>
      </c>
      <c r="BO417" s="52">
        <v>2.7268411098580199E-2</v>
      </c>
      <c r="BP417" s="52">
        <v>494.964089775552</v>
      </c>
      <c r="BQ417" s="52">
        <v>1.5337729014960201E-3</v>
      </c>
      <c r="BR417" s="52">
        <v>3.2998423067999397E-2</v>
      </c>
      <c r="BS417" s="52">
        <v>603.23748441395003</v>
      </c>
      <c r="BT417" s="52">
        <v>-8.4539102066492002E-5</v>
      </c>
      <c r="BU417" s="52">
        <v>4.05896794798008E-2</v>
      </c>
      <c r="BV417" s="52">
        <v>773.38139027430896</v>
      </c>
      <c r="BW417" s="52">
        <v>-1.8043347092845701E-4</v>
      </c>
      <c r="BX417" s="52">
        <v>2.5512647891784E-2</v>
      </c>
      <c r="BY417" s="52">
        <v>696.04325124688603</v>
      </c>
      <c r="BZ417" s="52">
        <v>3.6694238576573598E-3</v>
      </c>
      <c r="CA417" s="52">
        <v>3.1001909767178499E-2</v>
      </c>
      <c r="CB417" s="52">
        <v>835.25190149627099</v>
      </c>
      <c r="CC417" s="52">
        <v>2.9628466568150801E-3</v>
      </c>
      <c r="CD417" s="52">
        <v>4.0490016097880402E-2</v>
      </c>
      <c r="CE417" s="52">
        <v>1082.7339463840201</v>
      </c>
      <c r="CF417" s="52">
        <v>2.7092838731424401E-3</v>
      </c>
    </row>
    <row r="418" spans="1:84">
      <c r="A418" s="83"/>
      <c r="H418" s="83"/>
      <c r="I418" s="84"/>
      <c r="J418" s="83"/>
      <c r="K418" s="83"/>
      <c r="L418" s="83"/>
      <c r="M418" s="87"/>
      <c r="AW418" s="80">
        <v>2.0910600211798101E-2</v>
      </c>
      <c r="AX418" s="52">
        <v>173.65638403989701</v>
      </c>
      <c r="AY418" s="81">
        <v>-9.35121324837139E-3</v>
      </c>
      <c r="AZ418" s="80">
        <v>3.4165928638223597E-2</v>
      </c>
      <c r="BA418" s="52">
        <v>227.92400405236401</v>
      </c>
      <c r="BB418" s="82">
        <v>-1.5698476248232101E-2</v>
      </c>
      <c r="BC418" s="80">
        <v>6.5801286479440196E-2</v>
      </c>
      <c r="BD418" s="52">
        <v>387.62585723191802</v>
      </c>
      <c r="BE418" s="82">
        <v>-2.5254356318512299E-2</v>
      </c>
      <c r="BF418" s="80">
        <v>2.7675310754947599E-2</v>
      </c>
      <c r="BG418" s="52">
        <v>285.29263092270099</v>
      </c>
      <c r="BH418" s="82">
        <v>-6.4305655597086198E-3</v>
      </c>
      <c r="BI418" s="52">
        <v>3.5270257168691699E-2</v>
      </c>
      <c r="BJ418" s="52">
        <v>356.61578865336003</v>
      </c>
      <c r="BK418" s="52">
        <v>-8.7358123675185199E-3</v>
      </c>
      <c r="BL418" s="52">
        <v>4.6691863158263701E-2</v>
      </c>
      <c r="BM418" s="52">
        <v>496.16109725684902</v>
      </c>
      <c r="BN418" s="52">
        <v>-1.06823638374115E-2</v>
      </c>
      <c r="BO418" s="52">
        <v>2.7425707320015001E-2</v>
      </c>
      <c r="BP418" s="52">
        <v>496.16109725684902</v>
      </c>
      <c r="BQ418" s="52">
        <v>1.47089280203558E-3</v>
      </c>
      <c r="BR418" s="52">
        <v>3.3191615348818801E-2</v>
      </c>
      <c r="BS418" s="52">
        <v>604.69633728177996</v>
      </c>
      <c r="BT418" s="52">
        <v>-1.57996091417655E-4</v>
      </c>
      <c r="BU418" s="52">
        <v>4.0807090822777302E-2</v>
      </c>
      <c r="BV418" s="52">
        <v>775.25171446383604</v>
      </c>
      <c r="BW418" s="52">
        <v>-2.46096488764107E-4</v>
      </c>
      <c r="BX418" s="52">
        <v>2.5649319753362199E-2</v>
      </c>
      <c r="BY418" s="52">
        <v>697.72654301746002</v>
      </c>
      <c r="BZ418" s="52">
        <v>3.6252907758393899E-3</v>
      </c>
      <c r="CA418" s="52">
        <v>3.1171115625292199E-2</v>
      </c>
      <c r="CB418" s="52">
        <v>837.27185162095896</v>
      </c>
      <c r="CC418" s="52">
        <v>2.9113720828587799E-3</v>
      </c>
      <c r="CD418" s="52">
        <v>4.07098727727234E-2</v>
      </c>
      <c r="CE418" s="52">
        <v>1085.35240024935</v>
      </c>
      <c r="CF418" s="52">
        <v>2.65650311411251E-3</v>
      </c>
    </row>
    <row r="419" spans="1:84">
      <c r="A419" s="83"/>
      <c r="H419" s="83"/>
      <c r="I419" s="84"/>
      <c r="J419" s="83"/>
      <c r="K419" s="83"/>
      <c r="L419" s="83"/>
      <c r="M419" s="87"/>
      <c r="AW419" s="80">
        <v>2.12562768166349E-2</v>
      </c>
      <c r="AX419" s="52">
        <v>174.07533665835101</v>
      </c>
      <c r="AY419" s="81">
        <v>-9.5999993105003404E-3</v>
      </c>
      <c r="AZ419" s="80">
        <v>3.4672018074332199E-2</v>
      </c>
      <c r="BA419" s="52">
        <v>228.47387936408501</v>
      </c>
      <c r="BB419" s="82">
        <v>-1.5926143354349099E-2</v>
      </c>
      <c r="BC419" s="80">
        <v>6.6637609933522399E-2</v>
      </c>
      <c r="BD419" s="52">
        <v>388.56101932668099</v>
      </c>
      <c r="BE419" s="82">
        <v>-2.5442819143452599E-2</v>
      </c>
      <c r="BF419" s="80">
        <v>2.7892992802670401E-2</v>
      </c>
      <c r="BG419" s="52">
        <v>285.98091022444601</v>
      </c>
      <c r="BH419" s="82">
        <v>-6.53796779005283E-3</v>
      </c>
      <c r="BI419" s="52">
        <v>3.5548483969621403E-2</v>
      </c>
      <c r="BJ419" s="52">
        <v>357.47613778054199</v>
      </c>
      <c r="BK419" s="52">
        <v>-8.8529077652105999E-3</v>
      </c>
      <c r="BL419" s="52">
        <v>4.7014167179811599E-2</v>
      </c>
      <c r="BM419" s="52">
        <v>497.35810473814598</v>
      </c>
      <c r="BN419" s="52">
        <v>-1.07863149617507E-2</v>
      </c>
      <c r="BO419" s="52">
        <v>2.7584607454588701E-2</v>
      </c>
      <c r="BP419" s="52">
        <v>497.35810473814598</v>
      </c>
      <c r="BQ419" s="52">
        <v>1.40731239327166E-3</v>
      </c>
      <c r="BR419" s="52">
        <v>3.33868839169029E-2</v>
      </c>
      <c r="BS419" s="52">
        <v>606.15519014961103</v>
      </c>
      <c r="BT419" s="52">
        <v>-2.3215436373685001E-4</v>
      </c>
      <c r="BU419" s="52">
        <v>4.1026441577959698E-2</v>
      </c>
      <c r="BV419" s="52">
        <v>777.12203865336198</v>
      </c>
      <c r="BW419" s="52">
        <v>-3.1220462528630999E-4</v>
      </c>
      <c r="BX419" s="52">
        <v>2.5787147307571E-2</v>
      </c>
      <c r="BY419" s="52">
        <v>699.40983478803298</v>
      </c>
      <c r="BZ419" s="52">
        <v>3.58065104418845E-3</v>
      </c>
      <c r="CA419" s="52">
        <v>3.1341856845741103E-2</v>
      </c>
      <c r="CB419" s="52">
        <v>839.29180174564794</v>
      </c>
      <c r="CC419" s="52">
        <v>2.8593821591809199E-3</v>
      </c>
      <c r="CD419" s="52">
        <v>4.0931713509962803E-2</v>
      </c>
      <c r="CE419" s="52">
        <v>1087.9708541146899</v>
      </c>
      <c r="CF419" s="52">
        <v>2.6033057577086699E-3</v>
      </c>
    </row>
    <row r="420" spans="1:84">
      <c r="A420" s="83"/>
      <c r="H420" s="83"/>
      <c r="I420" s="84"/>
      <c r="J420" s="83"/>
      <c r="K420" s="83"/>
      <c r="L420" s="83"/>
      <c r="M420" s="87"/>
      <c r="AW420" s="80">
        <v>2.1611062644879501E-2</v>
      </c>
      <c r="AX420" s="52">
        <v>174.49428927680501</v>
      </c>
      <c r="AY420" s="81">
        <v>-9.8522217997331907E-3</v>
      </c>
      <c r="AZ420" s="80">
        <v>3.5192310049534901E-2</v>
      </c>
      <c r="BA420" s="52">
        <v>229.023754675806</v>
      </c>
      <c r="BB420" s="82">
        <v>-1.6156494372576199E-2</v>
      </c>
      <c r="BC420" s="80">
        <v>6.7497261163767794E-2</v>
      </c>
      <c r="BD420" s="52">
        <v>389.49618142144402</v>
      </c>
      <c r="BE420" s="82">
        <v>-2.5632362674944498E-2</v>
      </c>
      <c r="BF420" s="80">
        <v>2.8113935800417999E-2</v>
      </c>
      <c r="BG420" s="52">
        <v>286.66918952619199</v>
      </c>
      <c r="BH420" s="82">
        <v>-6.64664855881436E-3</v>
      </c>
      <c r="BI420" s="52">
        <v>3.5831091832342198E-2</v>
      </c>
      <c r="BJ420" s="52">
        <v>358.33648690772401</v>
      </c>
      <c r="BK420" s="52">
        <v>-8.9712028758539702E-3</v>
      </c>
      <c r="BL420" s="52">
        <v>4.7340553031639497E-2</v>
      </c>
      <c r="BM420" s="52">
        <v>498.555112219443</v>
      </c>
      <c r="BN420" s="52">
        <v>-1.08909123916746E-2</v>
      </c>
      <c r="BO420" s="52">
        <v>2.7745147466009298E-2</v>
      </c>
      <c r="BP420" s="52">
        <v>498.555112219443</v>
      </c>
      <c r="BQ420" s="52">
        <v>1.34302194175731E-3</v>
      </c>
      <c r="BR420" s="52">
        <v>3.3584276651126801E-2</v>
      </c>
      <c r="BS420" s="52">
        <v>607.61404301744096</v>
      </c>
      <c r="BT420" s="52">
        <v>-3.0702321280402897E-4</v>
      </c>
      <c r="BU420" s="52">
        <v>4.1247768313272398E-2</v>
      </c>
      <c r="BV420" s="52">
        <v>778.99236284288804</v>
      </c>
      <c r="BW420" s="52">
        <v>-3.7876175550142702E-4</v>
      </c>
      <c r="BX420" s="52">
        <v>2.5926152491741999E-2</v>
      </c>
      <c r="BY420" s="52">
        <v>701.09312655860697</v>
      </c>
      <c r="BZ420" s="52">
        <v>3.5354988239855501E-3</v>
      </c>
      <c r="CA420" s="52">
        <v>3.1514163953826599E-2</v>
      </c>
      <c r="CB420" s="52">
        <v>841.31175187033602</v>
      </c>
      <c r="CC420" s="52">
        <v>2.80687108614715E-3</v>
      </c>
      <c r="CD420" s="52">
        <v>4.1155576390046203E-2</v>
      </c>
      <c r="CE420" s="52">
        <v>1090.5893079800301</v>
      </c>
      <c r="CF420" s="52">
        <v>2.5496880408715302E-3</v>
      </c>
    </row>
    <row r="421" spans="1:84">
      <c r="A421" s="83"/>
      <c r="H421" s="83"/>
      <c r="I421" s="84"/>
      <c r="J421" s="83"/>
      <c r="K421" s="83"/>
      <c r="L421" s="83"/>
      <c r="M421" s="87"/>
      <c r="AW421" s="80">
        <v>2.1975436533885999E-2</v>
      </c>
      <c r="AX421" s="52">
        <v>174.91324189525901</v>
      </c>
      <c r="AY421" s="81">
        <v>-1.01079823733559E-2</v>
      </c>
      <c r="AZ421" s="80">
        <v>3.5727598947397098E-2</v>
      </c>
      <c r="BA421" s="52">
        <v>229.573629987526</v>
      </c>
      <c r="BB421" s="82">
        <v>-1.6389603360705701E-2</v>
      </c>
      <c r="BC421" s="80">
        <v>6.8381539947146297E-2</v>
      </c>
      <c r="BD421" s="52">
        <v>390.43134351620699</v>
      </c>
      <c r="BE421" s="82">
        <v>-2.58230079864794E-2</v>
      </c>
      <c r="BF421" s="80">
        <v>2.8338242987546499E-2</v>
      </c>
      <c r="BG421" s="52">
        <v>287.35746882793802</v>
      </c>
      <c r="BH421" s="82">
        <v>-6.7566328372441597E-3</v>
      </c>
      <c r="BI421" s="52">
        <v>3.6118223409412002E-2</v>
      </c>
      <c r="BJ421" s="52">
        <v>359.19683603490603</v>
      </c>
      <c r="BK421" s="52">
        <v>-9.0907197106540796E-3</v>
      </c>
      <c r="BL421" s="52">
        <v>4.7671125899797502E-2</v>
      </c>
      <c r="BM421" s="52">
        <v>499.752119700739</v>
      </c>
      <c r="BN421" s="52">
        <v>-1.09961636127172E-2</v>
      </c>
      <c r="BO421" s="52">
        <v>2.7907364511327401E-2</v>
      </c>
      <c r="BP421" s="52">
        <v>499.752119700739</v>
      </c>
      <c r="BQ421" s="52">
        <v>1.27801146138449E-3</v>
      </c>
      <c r="BR421" s="52">
        <v>3.37838430618169E-2</v>
      </c>
      <c r="BS421" s="52">
        <v>609.07289588527203</v>
      </c>
      <c r="BT421" s="52">
        <v>-3.8261216939321701E-4</v>
      </c>
      <c r="BU421" s="52">
        <v>4.1471108609686801E-2</v>
      </c>
      <c r="BV421" s="52">
        <v>780.86268703241399</v>
      </c>
      <c r="BW421" s="52">
        <v>-4.45771833732263E-4</v>
      </c>
      <c r="BX421" s="52">
        <v>2.60663578588681E-2</v>
      </c>
      <c r="BY421" s="52">
        <v>702.77641832918005</v>
      </c>
      <c r="BZ421" s="52">
        <v>3.48982814407061E-3</v>
      </c>
      <c r="CA421" s="52">
        <v>3.1688068369776203E-2</v>
      </c>
      <c r="CB421" s="52">
        <v>843.33170199502399</v>
      </c>
      <c r="CC421" s="52">
        <v>2.7538329315590902E-3</v>
      </c>
      <c r="CD421" s="52">
        <v>4.13815005711674E-2</v>
      </c>
      <c r="CE421" s="52">
        <v>1093.20776184536</v>
      </c>
      <c r="CF421" s="52">
        <v>2.4956461211878798E-3</v>
      </c>
    </row>
    <row r="422" spans="1:84">
      <c r="A422" s="83"/>
      <c r="H422" s="83"/>
      <c r="I422" s="84"/>
      <c r="J422" s="83"/>
      <c r="K422" s="83"/>
      <c r="L422" s="83"/>
      <c r="M422" s="87"/>
      <c r="AW422" s="80">
        <v>2.23499150654085E-2</v>
      </c>
      <c r="AX422" s="52">
        <v>175.33219451371301</v>
      </c>
      <c r="AY422" s="81">
        <v>-1.03673878000812E-2</v>
      </c>
      <c r="AZ422" s="80">
        <v>3.62787464654609E-2</v>
      </c>
      <c r="BA422" s="52">
        <v>230.123505299247</v>
      </c>
      <c r="BB422" s="82">
        <v>-1.6625547958575199E-2</v>
      </c>
      <c r="BC422" s="80">
        <v>6.9291856949346295E-2</v>
      </c>
      <c r="BD422" s="52">
        <v>391.36650561097002</v>
      </c>
      <c r="BE422" s="82">
        <v>-2.60147769683815E-2</v>
      </c>
      <c r="BF422" s="80">
        <v>2.8566022468901799E-2</v>
      </c>
      <c r="BG422" s="52">
        <v>288.04574812968298</v>
      </c>
      <c r="BH422" s="82">
        <v>-6.8679464548937396E-3</v>
      </c>
      <c r="BI422" s="52">
        <v>3.6410028282803999E-2</v>
      </c>
      <c r="BJ422" s="52">
        <v>360.05718516208799</v>
      </c>
      <c r="BK422" s="52">
        <v>-9.2114810120592205E-3</v>
      </c>
      <c r="BL422" s="52">
        <v>4.8005995003970701E-2</v>
      </c>
      <c r="BM422" s="52">
        <v>500.94912718203602</v>
      </c>
      <c r="BN422" s="52">
        <v>-1.11020762964491E-2</v>
      </c>
      <c r="BO422" s="52">
        <v>2.8071296993954001E-2</v>
      </c>
      <c r="BP422" s="52">
        <v>500.94912718203602</v>
      </c>
      <c r="BQ422" s="52">
        <v>1.2122707045364601E-3</v>
      </c>
      <c r="BR422" s="52">
        <v>3.3985634365329399E-2</v>
      </c>
      <c r="BS422" s="52">
        <v>610.53174875310197</v>
      </c>
      <c r="BT422" s="52">
        <v>-4.5893100940695198E-4</v>
      </c>
      <c r="BU422" s="52">
        <v>4.1696501098910099E-2</v>
      </c>
      <c r="BV422" s="52">
        <v>782.73301122194005</v>
      </c>
      <c r="BW422" s="52">
        <v>-5.1323889567695704E-4</v>
      </c>
      <c r="BX422" s="52">
        <v>2.6207786600685599E-2</v>
      </c>
      <c r="BY422" s="52">
        <v>704.45971009975403</v>
      </c>
      <c r="BZ422" s="52">
        <v>3.44363289685649E-3</v>
      </c>
      <c r="CA422" s="52">
        <v>3.1863602443903599E-2</v>
      </c>
      <c r="CB422" s="52">
        <v>845.35165211971196</v>
      </c>
      <c r="CC422" s="52">
        <v>2.7002616266578799E-3</v>
      </c>
      <c r="CD422" s="52">
        <v>4.1609526330237102E-2</v>
      </c>
      <c r="CE422" s="52">
        <v>1095.8262157106999</v>
      </c>
      <c r="CF422" s="52">
        <v>2.4411760747619499E-3</v>
      </c>
    </row>
    <row r="423" spans="1:84">
      <c r="A423" s="83"/>
      <c r="H423" s="83"/>
      <c r="I423" s="84"/>
      <c r="J423" s="83"/>
      <c r="K423" s="83"/>
      <c r="L423" s="83"/>
      <c r="M423" s="87"/>
      <c r="AW423" s="80">
        <v>2.2735056598486601E-2</v>
      </c>
      <c r="AX423" s="52">
        <v>175.75114713216601</v>
      </c>
      <c r="AY423" s="81">
        <v>-1.06305503203974E-2</v>
      </c>
      <c r="AZ423" s="80">
        <v>3.6846689393007503E-2</v>
      </c>
      <c r="BA423" s="52">
        <v>230.673380610968</v>
      </c>
      <c r="BB423" s="82">
        <v>-1.6864409632960101E-2</v>
      </c>
      <c r="BC423" s="80">
        <v>7.0229746686014005E-2</v>
      </c>
      <c r="BD423" s="52">
        <v>392.301667705733</v>
      </c>
      <c r="BE423" s="82">
        <v>-2.6207692372902099E-2</v>
      </c>
      <c r="BF423" s="80">
        <v>2.8797387523195501E-2</v>
      </c>
      <c r="BG423" s="52">
        <v>288.73402743142901</v>
      </c>
      <c r="BH423" s="82">
        <v>-6.9806161402422504E-3</v>
      </c>
      <c r="BI423" s="52">
        <v>3.6706663417419801E-2</v>
      </c>
      <c r="BJ423" s="52">
        <v>360.91753428927001</v>
      </c>
      <c r="BK423" s="52">
        <v>-9.3335102873320294E-3</v>
      </c>
      <c r="BL423" s="52">
        <v>4.8345273805778799E-2</v>
      </c>
      <c r="BM423" s="52">
        <v>502.14613466333299</v>
      </c>
      <c r="BN423" s="52">
        <v>-1.1208658306685401E-2</v>
      </c>
      <c r="BO423" s="52">
        <v>2.8236984619646601E-2</v>
      </c>
      <c r="BP423" s="52">
        <v>502.14613466333299</v>
      </c>
      <c r="BQ423" s="52">
        <v>1.1457891528415501E-3</v>
      </c>
      <c r="BR423" s="52">
        <v>3.4189703562924098E-2</v>
      </c>
      <c r="BS423" s="52">
        <v>611.99060162093303</v>
      </c>
      <c r="BT423" s="52">
        <v>-5.3598976237350098E-4</v>
      </c>
      <c r="BU423" s="52">
        <v>4.1923985502835902E-2</v>
      </c>
      <c r="BV423" s="52">
        <v>784.60333541146599</v>
      </c>
      <c r="BW423" s="52">
        <v>-5.8116706054152096E-4</v>
      </c>
      <c r="BX423" s="52">
        <v>2.6350462571845399E-2</v>
      </c>
      <c r="BY423" s="52">
        <v>706.143001870327</v>
      </c>
      <c r="BZ423" s="52">
        <v>3.3969068341871398E-3</v>
      </c>
      <c r="CA423" s="52">
        <v>3.2040799493507001E-2</v>
      </c>
      <c r="CB423" s="52">
        <v>847.37160224440095</v>
      </c>
      <c r="CC423" s="52">
        <v>2.6461509619726399E-3</v>
      </c>
      <c r="CD423" s="52">
        <v>4.1839695105814E-2</v>
      </c>
      <c r="CE423" s="52">
        <v>1098.44466957604</v>
      </c>
      <c r="CF423" s="52">
        <v>2.3862738940087298E-3</v>
      </c>
    </row>
    <row r="424" spans="1:84">
      <c r="A424" s="83"/>
      <c r="H424" s="83"/>
      <c r="I424" s="84"/>
      <c r="J424" s="83"/>
      <c r="K424" s="83"/>
      <c r="L424" s="83"/>
      <c r="M424" s="87"/>
      <c r="AW424" s="80">
        <v>2.3131465852612301E-2</v>
      </c>
      <c r="AX424" s="52">
        <v>176.17009975062001</v>
      </c>
      <c r="AY424" s="81">
        <v>-1.08975880399774E-2</v>
      </c>
      <c r="AZ424" s="80">
        <v>3.7432448541870902E-2</v>
      </c>
      <c r="BA424" s="52">
        <v>231.22325592268899</v>
      </c>
      <c r="BB424" s="82">
        <v>-1.7106273944377502E-2</v>
      </c>
      <c r="BC424" s="80">
        <v>7.1196882433290906E-2</v>
      </c>
      <c r="BD424" s="52">
        <v>393.23682980049603</v>
      </c>
      <c r="BE424" s="82">
        <v>-2.6401777862625899E-2</v>
      </c>
      <c r="BF424" s="80">
        <v>2.9032456936101899E-2</v>
      </c>
      <c r="BG424" s="52">
        <v>289.42230673317499</v>
      </c>
      <c r="BH424" s="82">
        <v>-7.0946695638082402E-3</v>
      </c>
      <c r="BI424" s="52">
        <v>3.7008293652188697E-2</v>
      </c>
      <c r="BJ424" s="52">
        <v>361.77788341645203</v>
      </c>
      <c r="BK424" s="52">
        <v>-9.4568318441244307E-3</v>
      </c>
      <c r="BL424" s="52">
        <v>4.8689080230667099E-2</v>
      </c>
      <c r="BM424" s="52">
        <v>503.34314214463001</v>
      </c>
      <c r="BN424" s="52">
        <v>-1.1315917705971301E-2</v>
      </c>
      <c r="BO424" s="52">
        <v>2.8404468455662999E-2</v>
      </c>
      <c r="BP424" s="52">
        <v>503.34314214462898</v>
      </c>
      <c r="BQ424" s="52">
        <v>1.07855600750487E-3</v>
      </c>
      <c r="BR424" s="52">
        <v>3.4396105524235603E-2</v>
      </c>
      <c r="BS424" s="52">
        <v>613.44945448876297</v>
      </c>
      <c r="BT424" s="52">
        <v>-6.1379872032481199E-4</v>
      </c>
      <c r="BU424" s="52">
        <v>4.2153602674861602E-2</v>
      </c>
      <c r="BV424" s="52">
        <v>786.47365960099296</v>
      </c>
      <c r="BW424" s="52">
        <v>-6.4956053324510701E-4</v>
      </c>
      <c r="BX424" s="52">
        <v>2.6494410315235299E-2</v>
      </c>
      <c r="BY424" s="52">
        <v>707.82629364089996</v>
      </c>
      <c r="BZ424" s="52">
        <v>3.3496435630326498E-3</v>
      </c>
      <c r="CA424" s="52">
        <v>3.2219693841611399E-2</v>
      </c>
      <c r="CB424" s="52">
        <v>849.39155236908903</v>
      </c>
      <c r="CC424" s="52">
        <v>2.5914945830045198E-3</v>
      </c>
      <c r="CD424" s="52">
        <v>4.2072049543110501E-2</v>
      </c>
      <c r="CE424" s="52">
        <v>1101.06312344137</v>
      </c>
      <c r="CF424" s="52">
        <v>2.33093548536897E-3</v>
      </c>
    </row>
    <row r="425" spans="1:84">
      <c r="A425" s="83"/>
      <c r="H425" s="83"/>
      <c r="I425" s="84"/>
      <c r="J425" s="83"/>
      <c r="K425" s="83"/>
      <c r="L425" s="83"/>
      <c r="M425" s="87"/>
      <c r="AW425" s="80">
        <v>2.35397991334888E-2</v>
      </c>
      <c r="AX425" s="52">
        <v>176.58905236907401</v>
      </c>
      <c r="AY425" s="81">
        <v>-1.1168625359911E-2</v>
      </c>
      <c r="AZ425" s="80">
        <v>3.8037139041316302E-2</v>
      </c>
      <c r="BA425" s="52">
        <v>231.77313123440899</v>
      </c>
      <c r="BB425" s="82">
        <v>-1.7351230838245E-2</v>
      </c>
      <c r="BC425" s="80">
        <v>7.2195093450236697E-2</v>
      </c>
      <c r="BD425" s="52">
        <v>394.171991895259</v>
      </c>
      <c r="BE425" s="82">
        <v>-2.6597058062492799E-2</v>
      </c>
      <c r="BF425" s="80">
        <v>2.9271355360483701E-2</v>
      </c>
      <c r="BG425" s="52">
        <v>290.11058603492</v>
      </c>
      <c r="BH425" s="82">
        <v>-7.2101353839324799E-3</v>
      </c>
      <c r="BI425" s="52">
        <v>3.7315092232545602E-2</v>
      </c>
      <c r="BJ425" s="52">
        <v>362.63823254363399</v>
      </c>
      <c r="BK425" s="52">
        <v>-9.5814708282013997E-3</v>
      </c>
      <c r="BL425" s="52">
        <v>4.9037536904467403E-2</v>
      </c>
      <c r="BM425" s="52">
        <v>504.54014962592601</v>
      </c>
      <c r="BN425" s="52">
        <v>-1.1423862762355399E-2</v>
      </c>
      <c r="BO425" s="52">
        <v>2.8573790993301401E-2</v>
      </c>
      <c r="BP425" s="52">
        <v>504.54014962592601</v>
      </c>
      <c r="BQ425" s="52">
        <v>1.0105601791937399E-3</v>
      </c>
      <c r="BR425" s="52">
        <v>3.46048970756637E-2</v>
      </c>
      <c r="BS425" s="52">
        <v>614.90830735659301</v>
      </c>
      <c r="BT425" s="52">
        <v>-6.9236844708013296E-4</v>
      </c>
      <c r="BU425" s="52">
        <v>4.2385394643173702E-2</v>
      </c>
      <c r="BV425" s="52">
        <v>788.34398379051902</v>
      </c>
      <c r="BW425" s="52">
        <v>-7.1842360670434295E-4</v>
      </c>
      <c r="BX425" s="52">
        <v>2.66396550885208E-2</v>
      </c>
      <c r="BY425" s="52">
        <v>709.50958541147395</v>
      </c>
      <c r="BZ425" s="52">
        <v>3.3018365410167299E-3</v>
      </c>
      <c r="CA425" s="52">
        <v>3.2400320857664797E-2</v>
      </c>
      <c r="CB425" s="52">
        <v>851.41150249377699</v>
      </c>
      <c r="CC425" s="52">
        <v>2.5362859857371001E-3</v>
      </c>
      <c r="CD425" s="52">
        <v>4.2306633541194398E-2</v>
      </c>
      <c r="CE425" s="52">
        <v>1103.6815773067101</v>
      </c>
      <c r="CF425" s="52">
        <v>2.2751566669410102E-3</v>
      </c>
    </row>
    <row r="426" spans="1:84">
      <c r="A426" s="83"/>
      <c r="H426" s="83"/>
      <c r="I426" s="84"/>
      <c r="J426" s="83"/>
      <c r="K426" s="83"/>
      <c r="L426" s="83"/>
      <c r="M426" s="87"/>
      <c r="AW426" s="80">
        <v>2.39607703122359E-2</v>
      </c>
      <c r="AX426" s="52">
        <v>177.00800498752801</v>
      </c>
      <c r="AY426" s="81">
        <v>-1.14437934480366E-2</v>
      </c>
      <c r="AZ426" s="80">
        <v>3.86619822544274E-2</v>
      </c>
      <c r="BA426" s="52">
        <v>232.32300654612999</v>
      </c>
      <c r="BB426" s="82">
        <v>-1.75993749631594E-2</v>
      </c>
      <c r="BC426" s="80">
        <v>7.3226384956916704E-2</v>
      </c>
      <c r="BD426" s="52">
        <v>395.10715399002203</v>
      </c>
      <c r="BE426" s="82">
        <v>-2.67935586157741E-2</v>
      </c>
      <c r="BF426" s="80">
        <v>2.9514213706435401E-2</v>
      </c>
      <c r="BG426" s="52">
        <v>290.79886533666598</v>
      </c>
      <c r="BH426" s="82">
        <v>-7.3270432954377603E-3</v>
      </c>
      <c r="BI426" s="52">
        <v>3.7627241388536903E-2</v>
      </c>
      <c r="BJ426" s="52">
        <v>363.49858167081601</v>
      </c>
      <c r="BK426" s="52">
        <v>-9.7074532634741206E-3</v>
      </c>
      <c r="BL426" s="52">
        <v>4.9390771405806E-2</v>
      </c>
      <c r="BM426" s="52">
        <v>505.73715710722303</v>
      </c>
      <c r="BN426" s="52">
        <v>-1.1532501956468299E-2</v>
      </c>
      <c r="BO426" s="52">
        <v>2.87449962140605E-2</v>
      </c>
      <c r="BP426" s="52">
        <v>505.73715710722303</v>
      </c>
      <c r="BQ426" s="52">
        <v>9.41790277454437E-4</v>
      </c>
      <c r="BR426" s="52">
        <v>3.4816137094037303E-2</v>
      </c>
      <c r="BS426" s="52">
        <v>616.36716022442397</v>
      </c>
      <c r="BT426" s="52">
        <v>-7.7170978795361998E-4</v>
      </c>
      <c r="BU426" s="52">
        <v>4.26194046561197E-2</v>
      </c>
      <c r="BV426" s="52">
        <v>790.21430798004496</v>
      </c>
      <c r="BW426" s="52">
        <v>-7.8776066419804604E-4</v>
      </c>
      <c r="BX426" s="52">
        <v>2.67862228919734E-2</v>
      </c>
      <c r="BY426" s="52">
        <v>711.19287718204703</v>
      </c>
      <c r="BZ426" s="52">
        <v>3.2534790717625999E-3</v>
      </c>
      <c r="CA426" s="52">
        <v>3.2582717000308098E-2</v>
      </c>
      <c r="CB426" s="52">
        <v>853.43145261846598</v>
      </c>
      <c r="CC426" s="52">
        <v>2.48051851196842E-3</v>
      </c>
      <c r="CD426" s="52">
        <v>4.2543492302515598E-2</v>
      </c>
      <c r="CE426" s="52">
        <v>1106.30003117205</v>
      </c>
      <c r="CF426" s="52">
        <v>2.2189331660262901E-3</v>
      </c>
    </row>
    <row r="427" spans="1:84">
      <c r="A427" s="83"/>
      <c r="H427" s="83"/>
      <c r="I427" s="84"/>
      <c r="J427" s="83"/>
      <c r="K427" s="83"/>
      <c r="L427" s="83"/>
      <c r="M427" s="87"/>
      <c r="AW427" s="80">
        <v>2.43951576918164E-2</v>
      </c>
      <c r="AX427" s="52">
        <v>177.42695760598201</v>
      </c>
      <c r="AY427" s="81">
        <v>-1.17232307562489E-2</v>
      </c>
      <c r="AZ427" s="80">
        <v>3.9308319631906799E-2</v>
      </c>
      <c r="BA427" s="52">
        <v>232.87288185785101</v>
      </c>
      <c r="BB427" s="82">
        <v>-1.7850806019446702E-2</v>
      </c>
      <c r="BC427" s="80">
        <v>7.42929614145863E-2</v>
      </c>
      <c r="BD427" s="52">
        <v>396.042316084785</v>
      </c>
      <c r="BE427" s="82">
        <v>-2.69913062443813E-2</v>
      </c>
      <c r="BF427" s="80">
        <v>2.9761169564147701E-2</v>
      </c>
      <c r="BG427" s="52">
        <v>291.48714463841202</v>
      </c>
      <c r="BH427" s="82">
        <v>-7.4454240813873898E-3</v>
      </c>
      <c r="BI427" s="52">
        <v>3.7944932963313603E-2</v>
      </c>
      <c r="BJ427" s="52">
        <v>364.35893079799803</v>
      </c>
      <c r="BK427" s="52">
        <v>-9.8348060945184102E-3</v>
      </c>
      <c r="BL427" s="52">
        <v>4.9748916535649397E-2</v>
      </c>
      <c r="BM427" s="52">
        <v>506.93416458851999</v>
      </c>
      <c r="BN427" s="52">
        <v>-1.1641843988924899E-2</v>
      </c>
      <c r="BO427" s="52">
        <v>2.8918129659673199E-2</v>
      </c>
      <c r="BP427" s="52">
        <v>506.93416458851999</v>
      </c>
      <c r="BQ427" s="52">
        <v>8.7223459962963105E-4</v>
      </c>
      <c r="BR427" s="52">
        <v>3.5029886605929497E-2</v>
      </c>
      <c r="BS427" s="52">
        <v>617.82601309225402</v>
      </c>
      <c r="BT427" s="52">
        <v>-8.5183387991454495E-4</v>
      </c>
      <c r="BU427" s="52">
        <v>4.2855677229784901E-2</v>
      </c>
      <c r="BV427" s="52">
        <v>792.08463216957102</v>
      </c>
      <c r="BW427" s="52">
        <v>-8.5757618181765498E-4</v>
      </c>
      <c r="BX427" s="52">
        <v>2.6934140497664599E-2</v>
      </c>
      <c r="BY427" s="52">
        <v>712.87616895262101</v>
      </c>
      <c r="BZ427" s="52">
        <v>3.2045643000551001E-3</v>
      </c>
      <c r="CA427" s="52">
        <v>3.2766919862346103E-2</v>
      </c>
      <c r="CB427" s="52">
        <v>855.45140274315395</v>
      </c>
      <c r="CC427" s="52">
        <v>2.42418534445066E-3</v>
      </c>
      <c r="CD427" s="52">
        <v>4.2782672384896997E-2</v>
      </c>
      <c r="CE427" s="52">
        <v>1108.9184850373799</v>
      </c>
      <c r="CF427" s="52">
        <v>2.16226061658265E-3</v>
      </c>
    </row>
    <row r="428" spans="1:84">
      <c r="A428" s="83"/>
      <c r="H428" s="83"/>
      <c r="I428" s="84"/>
      <c r="J428" s="83"/>
      <c r="K428" s="83"/>
      <c r="L428" s="83"/>
      <c r="M428" s="87"/>
      <c r="AW428" s="80">
        <v>2.4843811922956201E-2</v>
      </c>
      <c r="AX428" s="52">
        <v>177.84591022443601</v>
      </c>
      <c r="AY428" s="81">
        <v>-1.20070835893509E-2</v>
      </c>
      <c r="AZ428" s="80">
        <v>3.9977628893339903E-2</v>
      </c>
      <c r="BA428" s="52">
        <v>233.42275716957101</v>
      </c>
      <c r="BB428" s="82">
        <v>-1.8105629141567301E-2</v>
      </c>
      <c r="BC428" s="80">
        <v>7.5397253785121396E-2</v>
      </c>
      <c r="BD428" s="52">
        <v>396.977478179549</v>
      </c>
      <c r="BE428" s="82">
        <v>-2.7190328813924101E-2</v>
      </c>
      <c r="BF428" s="80">
        <v>3.00123676629536E-2</v>
      </c>
      <c r="BG428" s="52">
        <v>292.17542394015697</v>
      </c>
      <c r="BH428" s="82">
        <v>-7.5653096681839796E-3</v>
      </c>
      <c r="BI428" s="52">
        <v>3.8268369097367E-2</v>
      </c>
      <c r="BJ428" s="52">
        <v>365.21927992517999</v>
      </c>
      <c r="BK428" s="52">
        <v>-9.9635572317668102E-3</v>
      </c>
      <c r="BL428" s="52">
        <v>5.0112110605400703E-2</v>
      </c>
      <c r="BM428" s="52">
        <v>508.13117206981701</v>
      </c>
      <c r="BN428" s="52">
        <v>-1.17518977880656E-2</v>
      </c>
      <c r="BO428" s="52">
        <v>2.90932385062894E-2</v>
      </c>
      <c r="BP428" s="52">
        <v>508.13117206981599</v>
      </c>
      <c r="BQ428" s="52">
        <v>8.0188111925114905E-4</v>
      </c>
      <c r="BR428" s="52">
        <v>3.5246208893041198E-2</v>
      </c>
      <c r="BS428" s="52">
        <v>619.28486596008395</v>
      </c>
      <c r="BT428" s="52">
        <v>-9.3275216222047405E-4</v>
      </c>
      <c r="BU428" s="52">
        <v>4.30942581979043E-2</v>
      </c>
      <c r="BV428" s="52">
        <v>793.95495635909697</v>
      </c>
      <c r="BW428" s="52">
        <v>-9.2787473100497495E-4</v>
      </c>
      <c r="BX428" s="52">
        <v>2.70834354801027E-2</v>
      </c>
      <c r="BY428" s="52">
        <v>714.55946072319398</v>
      </c>
      <c r="BZ428" s="52">
        <v>3.1550852068039301E-3</v>
      </c>
      <c r="CA428" s="52">
        <v>3.2952968218058099E-2</v>
      </c>
      <c r="CB428" s="52">
        <v>857.47135286784203</v>
      </c>
      <c r="CC428" s="52">
        <v>2.3672795018328699E-3</v>
      </c>
      <c r="CD428" s="52">
        <v>4.3024221756137702E-2</v>
      </c>
      <c r="CE428" s="52">
        <v>1111.5369389027201</v>
      </c>
      <c r="CF428" s="52">
        <v>2.1051345565854299E-3</v>
      </c>
    </row>
    <row r="429" spans="1:84">
      <c r="A429" s="83"/>
      <c r="H429" s="83"/>
      <c r="I429" s="84"/>
      <c r="J429" s="83"/>
      <c r="K429" s="83"/>
      <c r="L429" s="83"/>
      <c r="M429" s="87"/>
      <c r="AW429" s="80">
        <v>2.5307665167461801E-2</v>
      </c>
      <c r="AX429" s="52">
        <v>178.26486284289001</v>
      </c>
      <c r="AY429" s="81">
        <v>-1.2295506731835101E-2</v>
      </c>
      <c r="AZ429" s="80">
        <v>4.0671543020671101E-2</v>
      </c>
      <c r="BA429" s="52">
        <v>233.97263248129201</v>
      </c>
      <c r="BB429" s="82">
        <v>-1.8363955318480899E-2</v>
      </c>
      <c r="BC429" s="80">
        <v>7.6541951614555695E-2</v>
      </c>
      <c r="BD429" s="52">
        <v>397.91264027431203</v>
      </c>
      <c r="BE429" s="82">
        <v>-2.7390655403995198E-2</v>
      </c>
      <c r="BF429" s="80">
        <v>3.02679603703273E-2</v>
      </c>
      <c r="BG429" s="52">
        <v>292.86370324190301</v>
      </c>
      <c r="BH429" s="82">
        <v>-7.6867331842752499E-3</v>
      </c>
      <c r="BI429" s="52">
        <v>3.8597762974532997E-2</v>
      </c>
      <c r="BJ429" s="52">
        <v>366.07962905236201</v>
      </c>
      <c r="BK429" s="52">
        <v>-1.00937355995835E-2</v>
      </c>
      <c r="BL429" s="52">
        <v>5.0480497745099703E-2</v>
      </c>
      <c r="BM429" s="52">
        <v>509.32817955111301</v>
      </c>
      <c r="BN429" s="52">
        <v>-1.1862672518058301E-2</v>
      </c>
      <c r="BO429" s="52">
        <v>2.92703716431056E-2</v>
      </c>
      <c r="BP429" s="52">
        <v>509.32817955111301</v>
      </c>
      <c r="BQ429" s="52">
        <v>7.3071747387570005E-4</v>
      </c>
      <c r="BR429" s="52">
        <v>3.5465169604098901E-2</v>
      </c>
      <c r="BS429" s="52">
        <v>620.74371882791502</v>
      </c>
      <c r="BT429" s="52">
        <v>-1.01447638755556E-3</v>
      </c>
      <c r="BU429" s="52">
        <v>4.3335194764250101E-2</v>
      </c>
      <c r="BV429" s="52">
        <v>795.82528054862303</v>
      </c>
      <c r="BW429" s="52">
        <v>-9.9866098118311692E-4</v>
      </c>
      <c r="BX429" s="52">
        <v>2.7234136248403502E-2</v>
      </c>
      <c r="BY429" s="52">
        <v>716.24275249376797</v>
      </c>
      <c r="BZ429" s="52">
        <v>3.1050346038030401E-3</v>
      </c>
      <c r="CA429" s="52">
        <v>3.3140902072993403E-2</v>
      </c>
      <c r="CB429" s="52">
        <v>859.49130299253102</v>
      </c>
      <c r="CC429" s="52">
        <v>2.30979383339405E-3</v>
      </c>
      <c r="CD429" s="52">
        <v>4.3268189851388E-2</v>
      </c>
      <c r="CE429" s="52">
        <v>1114.15539276806</v>
      </c>
      <c r="CF429" s="52">
        <v>2.0475504252867099E-3</v>
      </c>
    </row>
    <row r="430" spans="1:84">
      <c r="A430" s="83"/>
      <c r="H430" s="83"/>
      <c r="I430" s="84"/>
      <c r="J430" s="83"/>
      <c r="K430" s="83"/>
      <c r="L430" s="83"/>
      <c r="M430" s="87"/>
      <c r="AW430" s="80">
        <v>2.5787741751706401E-2</v>
      </c>
      <c r="AX430" s="52">
        <v>178.68381546134401</v>
      </c>
      <c r="AY430" s="81">
        <v>-1.25886641399262E-2</v>
      </c>
      <c r="AZ430" s="80">
        <v>4.1391872670558501E-2</v>
      </c>
      <c r="BA430" s="52">
        <v>234.52250779301301</v>
      </c>
      <c r="BB430" s="82">
        <v>-1.86259018566701E-2</v>
      </c>
      <c r="BC430" s="80">
        <v>7.7730041002518305E-2</v>
      </c>
      <c r="BD430" s="52">
        <v>398.847802369075</v>
      </c>
      <c r="BE430" s="82">
        <v>-2.7592316384197901E-2</v>
      </c>
      <c r="BF430" s="80">
        <v>3.0528108235068199E-2</v>
      </c>
      <c r="BG430" s="52">
        <v>293.55198254364899</v>
      </c>
      <c r="BH430" s="82">
        <v>-7.8097290227590504E-3</v>
      </c>
      <c r="BI430" s="52">
        <v>3.8933339636565097E-2</v>
      </c>
      <c r="BJ430" s="52">
        <v>366.93997817954403</v>
      </c>
      <c r="BK430" s="52">
        <v>-1.0225371187448699E-2</v>
      </c>
      <c r="BL430" s="52">
        <v>5.0854228233430297E-2</v>
      </c>
      <c r="BM430" s="52">
        <v>510.52518703240997</v>
      </c>
      <c r="BN430" s="52">
        <v>-1.1974177587380799E-2</v>
      </c>
      <c r="BO430" s="52">
        <v>2.94495797557629E-2</v>
      </c>
      <c r="BP430" s="52">
        <v>510.52518703240997</v>
      </c>
      <c r="BQ430" s="52">
        <v>6.5873095233196703E-4</v>
      </c>
      <c r="BR430" s="52">
        <v>3.5686836873758003E-2</v>
      </c>
      <c r="BS430" s="52">
        <v>622.20257169574495</v>
      </c>
      <c r="BT430" s="52">
        <v>-1.09701863369983E-3</v>
      </c>
      <c r="BU430" s="52">
        <v>4.3578535557641102E-2</v>
      </c>
      <c r="BV430" s="52">
        <v>797.69560473815</v>
      </c>
      <c r="BW430" s="52">
        <v>-1.06993970248264E-3</v>
      </c>
      <c r="BX430" s="52">
        <v>2.7386272080082898E-2</v>
      </c>
      <c r="BY430" s="52">
        <v>717.92604426434104</v>
      </c>
      <c r="BZ430" s="52">
        <v>3.0544051282722501E-3</v>
      </c>
      <c r="CA430" s="52">
        <v>3.33307627164105E-2</v>
      </c>
      <c r="CB430" s="52">
        <v>861.51125311721898</v>
      </c>
      <c r="CC430" s="52">
        <v>2.25172101355549E-3</v>
      </c>
      <c r="CD430" s="52">
        <v>4.3514627633465197E-2</v>
      </c>
      <c r="CE430" s="52">
        <v>1116.7738466333899</v>
      </c>
      <c r="CF430" s="52">
        <v>1.9895035603742801E-3</v>
      </c>
    </row>
    <row r="431" spans="1:84">
      <c r="A431" s="83"/>
      <c r="H431" s="83"/>
      <c r="I431" s="84"/>
      <c r="J431" s="83"/>
      <c r="K431" s="83"/>
      <c r="L431" s="83"/>
      <c r="M431" s="87"/>
      <c r="AW431" s="80">
        <v>2.62851706099042E-2</v>
      </c>
      <c r="AX431" s="52">
        <v>179.10276807979699</v>
      </c>
      <c r="AY431" s="81">
        <v>-1.28867297073383E-2</v>
      </c>
      <c r="AZ431" s="80">
        <v>4.2140632770510097E-2</v>
      </c>
      <c r="BA431" s="52">
        <v>235.07238310473301</v>
      </c>
      <c r="BB431" s="82">
        <v>-1.8891592891226001E-2</v>
      </c>
      <c r="BC431" s="80">
        <v>7.8964849802359405E-2</v>
      </c>
      <c r="BD431" s="52">
        <v>399.78296446383803</v>
      </c>
      <c r="BE431" s="82">
        <v>-2.7795343496518601E-2</v>
      </c>
      <c r="BF431" s="80">
        <v>3.0792980579439001E-2</v>
      </c>
      <c r="BG431" s="52">
        <v>294.240261845394</v>
      </c>
      <c r="BH431" s="82">
        <v>-7.9343329082029006E-3</v>
      </c>
      <c r="BI431" s="52">
        <v>3.9275336873964402E-2</v>
      </c>
      <c r="BJ431" s="52">
        <v>367.80032730672599</v>
      </c>
      <c r="BK431" s="52">
        <v>-1.03584951045004E-2</v>
      </c>
      <c r="BL431" s="52">
        <v>5.1233458851413297E-2</v>
      </c>
      <c r="BM431" s="52">
        <v>511.722194513707</v>
      </c>
      <c r="BN431" s="52">
        <v>-1.20864226577049E-2</v>
      </c>
      <c r="BO431" s="52">
        <v>2.9630915414865702E-2</v>
      </c>
      <c r="BP431" s="52">
        <v>511.722194513707</v>
      </c>
      <c r="BQ431" s="52">
        <v>5.8590848134250503E-4</v>
      </c>
      <c r="BR431" s="52">
        <v>3.5911281449041002E-2</v>
      </c>
      <c r="BS431" s="52">
        <v>623.66142456357602</v>
      </c>
      <c r="BT431" s="52">
        <v>-1.1803913157629E-3</v>
      </c>
      <c r="BU431" s="52">
        <v>4.3824330689734098E-2</v>
      </c>
      <c r="BV431" s="52">
        <v>799.56592892767605</v>
      </c>
      <c r="BW431" s="52">
        <v>-1.1417157685704299E-3</v>
      </c>
      <c r="BX431" s="52">
        <v>2.7539873156574302E-2</v>
      </c>
      <c r="BY431" s="52">
        <v>719.60933603491401</v>
      </c>
      <c r="BZ431" s="52">
        <v>3.0031892371732401E-3</v>
      </c>
      <c r="CA431" s="52">
        <v>3.3522592776530899E-2</v>
      </c>
      <c r="CB431" s="52">
        <v>863.53120324190695</v>
      </c>
      <c r="CC431" s="52">
        <v>2.19305353616463E-3</v>
      </c>
      <c r="CD431" s="52">
        <v>4.3763587656293998E-2</v>
      </c>
      <c r="CE431" s="52">
        <v>1119.39230049873</v>
      </c>
      <c r="CF431" s="52">
        <v>1.93098919501867E-3</v>
      </c>
    </row>
    <row r="432" spans="1:84">
      <c r="A432" s="83"/>
      <c r="H432" s="83"/>
      <c r="I432" s="84"/>
      <c r="J432" s="83"/>
      <c r="K432" s="83"/>
      <c r="L432" s="83"/>
      <c r="M432" s="87"/>
      <c r="AW432" s="80">
        <v>2.6801199889369399E-2</v>
      </c>
      <c r="AX432" s="52">
        <v>179.52172069825099</v>
      </c>
      <c r="AY432" s="81">
        <v>-1.3189888114520701E-2</v>
      </c>
      <c r="AZ432" s="80">
        <v>4.2920074270915397E-2</v>
      </c>
      <c r="BA432" s="52">
        <v>235.622258416454</v>
      </c>
      <c r="BB432" s="82">
        <v>-1.9161159951228902E-2</v>
      </c>
      <c r="BC432" s="80">
        <v>8.0250101769369697E-2</v>
      </c>
      <c r="BD432" s="52">
        <v>400.718126558601</v>
      </c>
      <c r="BE432" s="82">
        <v>-2.7999769944697699E-2</v>
      </c>
      <c r="BF432" s="80">
        <v>3.10627561456337E-2</v>
      </c>
      <c r="BG432" s="52">
        <v>294.92854114713998</v>
      </c>
      <c r="BH432" s="82">
        <v>-8.0605819680326807E-3</v>
      </c>
      <c r="BI432" s="52">
        <v>3.9624006201779499E-2</v>
      </c>
      <c r="BJ432" s="52">
        <v>368.66067643390801</v>
      </c>
      <c r="BK432" s="52">
        <v>-1.0493139637705999E-2</v>
      </c>
      <c r="BL432" s="52">
        <v>5.1618353261850297E-2</v>
      </c>
      <c r="BM432" s="52">
        <v>512.91920199500396</v>
      </c>
      <c r="BN432" s="52">
        <v>-1.2199417653208901E-2</v>
      </c>
      <c r="BO432" s="52">
        <v>2.9814433170000799E-2</v>
      </c>
      <c r="BP432" s="52">
        <v>512.91920199500305</v>
      </c>
      <c r="BQ432" s="52">
        <v>5.1223661148397696E-4</v>
      </c>
      <c r="BR432" s="52">
        <v>3.6138576823890899E-2</v>
      </c>
      <c r="BS432" s="52">
        <v>625.12027743140595</v>
      </c>
      <c r="BT432" s="52">
        <v>-1.2646071990144499E-3</v>
      </c>
      <c r="BU432" s="52">
        <v>4.4072631815767503E-2</v>
      </c>
      <c r="BV432" s="52">
        <v>801.436253117202</v>
      </c>
      <c r="BW432" s="52">
        <v>-1.2139941595822E-3</v>
      </c>
      <c r="BX432" s="52">
        <v>2.7694970600574399E-2</v>
      </c>
      <c r="BY432" s="52">
        <v>721.292627805488</v>
      </c>
      <c r="BZ432" s="52">
        <v>2.9513792012852199E-3</v>
      </c>
      <c r="CA432" s="52">
        <v>3.3716436278788599E-2</v>
      </c>
      <c r="CB432" s="52">
        <v>865.55115336659605</v>
      </c>
      <c r="CC432" s="52">
        <v>2.1337837085327999E-3</v>
      </c>
      <c r="CD432" s="52">
        <v>4.4015124131667499E-2</v>
      </c>
      <c r="CE432" s="52">
        <v>1122.01075436407</v>
      </c>
      <c r="CF432" s="52">
        <v>1.87200245481033E-3</v>
      </c>
    </row>
    <row r="433" spans="1:84">
      <c r="A433" s="83"/>
      <c r="H433" s="83"/>
      <c r="I433" s="84"/>
      <c r="J433" s="83"/>
      <c r="K433" s="83"/>
      <c r="L433" s="83"/>
      <c r="M433" s="87"/>
      <c r="AW433" s="80">
        <v>2.7337214183319299E-2</v>
      </c>
      <c r="AX433" s="52">
        <v>179.94067331670499</v>
      </c>
      <c r="AY433" s="81">
        <v>-1.34983357727269E-2</v>
      </c>
      <c r="AZ433" s="80">
        <v>4.37327222990022E-2</v>
      </c>
      <c r="BA433" s="52">
        <v>236.172133728175</v>
      </c>
      <c r="BB433" s="82">
        <v>-1.9434742586626402E-2</v>
      </c>
      <c r="BC433" s="80">
        <v>8.1589981869961997E-2</v>
      </c>
      <c r="BD433" s="52">
        <v>401.65328865336397</v>
      </c>
      <c r="BE433" s="82">
        <v>-2.8205630491354799E-2</v>
      </c>
      <c r="BF433" s="80">
        <v>3.13376238026528E-2</v>
      </c>
      <c r="BG433" s="52">
        <v>295.61682044888602</v>
      </c>
      <c r="BH433" s="82">
        <v>-8.1885148088698106E-3</v>
      </c>
      <c r="BI433" s="52">
        <v>3.9979613930270302E-2</v>
      </c>
      <c r="BJ433" s="52">
        <v>369.52102556109003</v>
      </c>
      <c r="BK433" s="52">
        <v>-1.0629338313962299E-2</v>
      </c>
      <c r="BL433" s="52">
        <v>5.2009082416801397E-2</v>
      </c>
      <c r="BM433" s="52">
        <v>514.11620947630001</v>
      </c>
      <c r="BN433" s="52">
        <v>-1.23131727703385E-2</v>
      </c>
      <c r="BO433" s="52">
        <v>3.0000189649671601E-2</v>
      </c>
      <c r="BP433" s="52">
        <v>514.11620947630001</v>
      </c>
      <c r="BQ433" s="52">
        <v>4.3770150244674098E-4</v>
      </c>
      <c r="BR433" s="52">
        <v>3.63687993824727E-2</v>
      </c>
      <c r="BS433" s="52">
        <v>626.579130299236</v>
      </c>
      <c r="BT433" s="52">
        <v>-1.3496794123466799E-3</v>
      </c>
      <c r="BU433" s="52">
        <v>4.4323492198439701E-2</v>
      </c>
      <c r="BV433" s="52">
        <v>803.30657730672795</v>
      </c>
      <c r="BW433" s="52">
        <v>-1.28677996516543E-3</v>
      </c>
      <c r="BX433" s="52">
        <v>2.78515965153328E-2</v>
      </c>
      <c r="BY433" s="52">
        <v>722.97591957606096</v>
      </c>
      <c r="BZ433" s="52">
        <v>2.8989670990303201E-3</v>
      </c>
      <c r="CA433" s="52">
        <v>3.3912338707273698E-2</v>
      </c>
      <c r="CB433" s="52">
        <v>867.57110349128402</v>
      </c>
      <c r="CC433" s="52">
        <v>2.0739036452214702E-3</v>
      </c>
      <c r="CD433" s="52">
        <v>4.4269292999538801E-2</v>
      </c>
      <c r="CE433" s="52">
        <v>1124.6292082294001</v>
      </c>
      <c r="CF433" s="52">
        <v>1.81253835457518E-3</v>
      </c>
    </row>
    <row r="434" spans="1:84">
      <c r="A434" s="83"/>
      <c r="H434" s="83"/>
      <c r="I434" s="84"/>
      <c r="J434" s="83"/>
      <c r="K434" s="83"/>
      <c r="L434" s="83"/>
      <c r="M434" s="87"/>
      <c r="AW434" s="80">
        <v>2.7894754977863399E-2</v>
      </c>
      <c r="AX434" s="52">
        <v>180.35962593515899</v>
      </c>
      <c r="AY434" s="81">
        <v>-1.38122818760959E-2</v>
      </c>
      <c r="AZ434" s="80">
        <v>4.4581422326522298E-2</v>
      </c>
      <c r="BA434" s="52">
        <v>236.722009039895</v>
      </c>
      <c r="BB434" s="82">
        <v>-1.9712489064978501E-2</v>
      </c>
      <c r="BC434" s="80">
        <v>8.2989215630518004E-2</v>
      </c>
      <c r="BD434" s="52">
        <v>402.588450748127</v>
      </c>
      <c r="BE434" s="82">
        <v>-2.8412961563711901E-2</v>
      </c>
      <c r="BF434" s="80">
        <v>3.1617783320468301E-2</v>
      </c>
      <c r="BG434" s="52">
        <v>296.30509975063097</v>
      </c>
      <c r="BH434" s="82">
        <v>-8.3181715982461202E-3</v>
      </c>
      <c r="BI434" s="52">
        <v>4.03424423416988E-2</v>
      </c>
      <c r="BJ434" s="52">
        <v>370.38137468827199</v>
      </c>
      <c r="BK434" s="52">
        <v>-1.0767125966452001E-2</v>
      </c>
      <c r="BL434" s="52">
        <v>5.2405824995614102E-2</v>
      </c>
      <c r="BM434" s="52">
        <v>515.31321695759698</v>
      </c>
      <c r="BN434" s="52">
        <v>-1.24276984880494E-2</v>
      </c>
      <c r="BO434" s="52">
        <v>3.01882436675984E-2</v>
      </c>
      <c r="BP434" s="52">
        <v>515.31321695759698</v>
      </c>
      <c r="BQ434" s="52">
        <v>3.6228890754740501E-4</v>
      </c>
      <c r="BR434" s="52">
        <v>3.6602028551909797E-2</v>
      </c>
      <c r="BS434" s="52">
        <v>628.03798316706695</v>
      </c>
      <c r="BT434" s="52">
        <v>-1.4356214624096401E-3</v>
      </c>
      <c r="BU434" s="52">
        <v>4.4576966775117299E-2</v>
      </c>
      <c r="BV434" s="52">
        <v>805.176901496254</v>
      </c>
      <c r="BW434" s="52">
        <v>-1.36007838763854E-3</v>
      </c>
      <c r="BX434" s="52">
        <v>2.8009784026007799E-2</v>
      </c>
      <c r="BY434" s="52">
        <v>724.65921134663495</v>
      </c>
      <c r="BZ434" s="52">
        <v>2.84594481003553E-3</v>
      </c>
      <c r="CA434" s="52">
        <v>3.4110347069580299E-2</v>
      </c>
      <c r="CB434" s="52">
        <v>869.59105361597199</v>
      </c>
      <c r="CC434" s="52">
        <v>2.0134052615567201E-3</v>
      </c>
      <c r="CD434" s="52">
        <v>4.4526152002068498E-2</v>
      </c>
      <c r="CE434" s="52">
        <v>1127.24766209474</v>
      </c>
      <c r="CF434" s="52">
        <v>1.75259179506744E-3</v>
      </c>
    </row>
    <row r="435" spans="1:84">
      <c r="A435" s="83"/>
      <c r="H435" s="83"/>
      <c r="I435" s="84"/>
      <c r="J435" s="83"/>
      <c r="K435" s="83"/>
      <c r="L435" s="83"/>
      <c r="M435" s="87"/>
      <c r="AW435" s="80">
        <v>2.8475545058240102E-2</v>
      </c>
      <c r="AX435" s="52">
        <v>180.77857855361299</v>
      </c>
      <c r="AY435" s="81">
        <v>-1.4131949577158199E-2</v>
      </c>
      <c r="AZ435" s="80">
        <v>4.5469396456783599E-2</v>
      </c>
      <c r="BA435" s="52">
        <v>237.271884351616</v>
      </c>
      <c r="BB435" s="82">
        <v>-1.9994557147805299E-2</v>
      </c>
      <c r="BC435" s="80">
        <v>8.44531663096834E-2</v>
      </c>
      <c r="BD435" s="52">
        <v>403.52361284288997</v>
      </c>
      <c r="BE435" s="82">
        <v>-2.8621801368869899E-2</v>
      </c>
      <c r="BF435" s="80">
        <v>3.1903446219295598E-2</v>
      </c>
      <c r="BG435" s="52">
        <v>296.99337905237701</v>
      </c>
      <c r="BH435" s="82">
        <v>-8.4495941521575604E-3</v>
      </c>
      <c r="BI435" s="52">
        <v>4.0712790986099701E-2</v>
      </c>
      <c r="BJ435" s="52">
        <v>371.24172381545401</v>
      </c>
      <c r="BK435" s="52">
        <v>-1.09065388056175E-2</v>
      </c>
      <c r="BL435" s="52">
        <v>5.2808767876292899E-2</v>
      </c>
      <c r="BM435" s="52">
        <v>516.51022443889406</v>
      </c>
      <c r="BN435" s="52">
        <v>-1.2543005578555999E-2</v>
      </c>
      <c r="BO435" s="52">
        <v>3.0378656335876799E-2</v>
      </c>
      <c r="BP435" s="52">
        <v>516.51022443889406</v>
      </c>
      <c r="BQ435" s="52">
        <v>2.8598415745171099E-4</v>
      </c>
      <c r="BR435" s="52">
        <v>3.6838346965212702E-2</v>
      </c>
      <c r="BS435" s="52">
        <v>629.496836034897</v>
      </c>
      <c r="BT435" s="52">
        <v>-1.5224472484562401E-3</v>
      </c>
      <c r="BU435" s="52">
        <v>4.4833112228585402E-2</v>
      </c>
      <c r="BV435" s="52">
        <v>807.04722568578097</v>
      </c>
      <c r="BW435" s="52">
        <v>-1.4338947452694299E-3</v>
      </c>
      <c r="BX435" s="52">
        <v>2.81695673232185E-2</v>
      </c>
      <c r="BY435" s="52">
        <v>726.34250311720803</v>
      </c>
      <c r="BZ435" s="52">
        <v>2.79230400841596E-3</v>
      </c>
      <c r="CA435" s="52">
        <v>3.4310509965289102E-2</v>
      </c>
      <c r="CB435" s="52">
        <v>871.61100374065995</v>
      </c>
      <c r="CC435" s="52">
        <v>1.9522802668614199E-3</v>
      </c>
      <c r="CD435" s="52">
        <v>4.4785760761673801E-2</v>
      </c>
      <c r="CE435" s="52">
        <v>1129.8661159600799</v>
      </c>
      <c r="CF435" s="52">
        <v>1.6921575595314499E-3</v>
      </c>
    </row>
    <row r="436" spans="1:84">
      <c r="A436" s="83"/>
      <c r="H436" s="83"/>
      <c r="I436" s="84"/>
      <c r="J436" s="83"/>
      <c r="K436" s="83"/>
      <c r="L436" s="83"/>
      <c r="M436" s="87"/>
      <c r="AW436" s="80">
        <v>2.9081517828580299E-2</v>
      </c>
      <c r="AX436" s="52">
        <v>181.19753117206699</v>
      </c>
      <c r="AY436" s="81">
        <v>-1.4457577303827501E-2</v>
      </c>
      <c r="AZ436" s="80">
        <v>4.6400312611197002E-2</v>
      </c>
      <c r="BA436" s="52">
        <v>237.82175966333699</v>
      </c>
      <c r="BB436" s="82">
        <v>-2.0281114957928899E-2</v>
      </c>
      <c r="BC436" s="80">
        <v>8.4786701238255005E-2</v>
      </c>
      <c r="BD436" s="52">
        <v>402.588450748127</v>
      </c>
      <c r="BE436" s="82">
        <v>-2.8675672935831401E-2</v>
      </c>
      <c r="BF436" s="80">
        <v>3.2194836702863001E-2</v>
      </c>
      <c r="BG436" s="52">
        <v>297.68165835412299</v>
      </c>
      <c r="BH436" s="82">
        <v>-8.5828260289770707E-3</v>
      </c>
      <c r="BI436" s="52">
        <v>4.1090978110735601E-2</v>
      </c>
      <c r="BJ436" s="52">
        <v>372.10207294263603</v>
      </c>
      <c r="BK436" s="52">
        <v>-1.1047614495147301E-2</v>
      </c>
      <c r="BL436" s="52">
        <v>5.32181066432992E-2</v>
      </c>
      <c r="BM436" s="52">
        <v>517.70723192019102</v>
      </c>
      <c r="BN436" s="52">
        <v>-1.2659105118619E-2</v>
      </c>
      <c r="BO436" s="52">
        <v>3.0571491185530701E-2</v>
      </c>
      <c r="BP436" s="52">
        <v>517.70723192019</v>
      </c>
      <c r="BQ436" s="52">
        <v>2.08772143057037E-4</v>
      </c>
      <c r="BR436" s="52">
        <v>3.7077840635223097E-2</v>
      </c>
      <c r="BS436" s="52">
        <v>630.95568890272705</v>
      </c>
      <c r="BT436" s="52">
        <v>-1.61017107794661E-3</v>
      </c>
      <c r="BU436" s="52">
        <v>4.5091987061563303E-2</v>
      </c>
      <c r="BV436" s="52">
        <v>808.91754987530703</v>
      </c>
      <c r="BW436" s="52">
        <v>-1.5082344756811E-3</v>
      </c>
      <c r="BX436" s="52">
        <v>2.8330981708936401E-2</v>
      </c>
      <c r="BY436" s="52">
        <v>728.02579488778099</v>
      </c>
      <c r="BZ436" s="52">
        <v>2.73803615576635E-3</v>
      </c>
      <c r="CA436" s="52">
        <v>3.4512877658329701E-2</v>
      </c>
      <c r="CB436" s="52">
        <v>873.63095386534906</v>
      </c>
      <c r="CC436" s="52">
        <v>1.8905201573896199E-3</v>
      </c>
      <c r="CD436" s="52">
        <v>4.50481808633382E-2</v>
      </c>
      <c r="CE436" s="52">
        <v>1132.4845698254101</v>
      </c>
      <c r="CF436" s="52">
        <v>1.6312303101274699E-3</v>
      </c>
    </row>
    <row r="437" spans="1:84">
      <c r="A437" s="83"/>
      <c r="H437" s="83"/>
      <c r="I437" s="84"/>
      <c r="J437" s="83"/>
      <c r="K437" s="83"/>
      <c r="L437" s="83"/>
      <c r="M437" s="87"/>
      <c r="AW437" s="80">
        <v>2.9714852778556799E-2</v>
      </c>
      <c r="AX437" s="52">
        <v>181.61648379051999</v>
      </c>
      <c r="AY437" s="81">
        <v>-1.47894202391376E-2</v>
      </c>
      <c r="AZ437" s="80">
        <v>4.7378370328776599E-2</v>
      </c>
      <c r="BA437" s="52">
        <v>238.37163497505699</v>
      </c>
      <c r="BB437" s="82">
        <v>-2.0572341951159999E-2</v>
      </c>
      <c r="BC437" s="80">
        <v>8.5122640741942798E-2</v>
      </c>
      <c r="BD437" s="52">
        <v>401.65328865336397</v>
      </c>
      <c r="BE437" s="82">
        <v>-2.8730505574225001E-2</v>
      </c>
      <c r="BF437" s="80">
        <v>3.24921926858232E-2</v>
      </c>
      <c r="BG437" s="52">
        <v>298.369937655868</v>
      </c>
      <c r="BH437" s="82">
        <v>-8.71791263029012E-3</v>
      </c>
      <c r="BI437" s="52">
        <v>4.14773422401013E-2</v>
      </c>
      <c r="BJ437" s="52">
        <v>372.96242206981799</v>
      </c>
      <c r="BK437" s="52">
        <v>-1.11903922334162E-2</v>
      </c>
      <c r="BL437" s="52">
        <v>5.36340461352076E-2</v>
      </c>
      <c r="BM437" s="52">
        <v>518.90423940148696</v>
      </c>
      <c r="BN437" s="52">
        <v>-1.2776008501405299E-2</v>
      </c>
      <c r="BO437" s="52">
        <v>3.07668142950457E-2</v>
      </c>
      <c r="BP437" s="52">
        <v>518.90423940148696</v>
      </c>
      <c r="BQ437" s="52">
        <v>1.30637297479064E-4</v>
      </c>
      <c r="BR437" s="52">
        <v>3.73205991404785E-2</v>
      </c>
      <c r="BS437" s="52">
        <v>632.414541770558</v>
      </c>
      <c r="BT437" s="52">
        <v>-1.6988076829538401E-3</v>
      </c>
      <c r="BU437" s="52">
        <v>4.53536516752307E-2</v>
      </c>
      <c r="BV437" s="52">
        <v>810.78787406483298</v>
      </c>
      <c r="BW437" s="52">
        <v>-1.58310313938835E-3</v>
      </c>
      <c r="BX437" s="52">
        <v>2.8494063644866799E-2</v>
      </c>
      <c r="BY437" s="52">
        <v>729.70908665835498</v>
      </c>
      <c r="BZ437" s="52">
        <v>2.68313249384313E-3</v>
      </c>
      <c r="CA437" s="52">
        <v>3.4717502153490697E-2</v>
      </c>
      <c r="CB437" s="52">
        <v>875.65090399003702</v>
      </c>
      <c r="CC437" s="52">
        <v>1.82811620894689E-3</v>
      </c>
      <c r="CD437" s="52">
        <v>4.5313475941466001E-2</v>
      </c>
      <c r="CE437" s="52">
        <v>1135.10302369075</v>
      </c>
      <c r="CF437" s="52">
        <v>1.5698045842128399E-3</v>
      </c>
    </row>
    <row r="438" spans="1:84">
      <c r="A438" s="83"/>
      <c r="H438" s="83"/>
      <c r="I438" s="84"/>
      <c r="J438" s="83"/>
      <c r="K438" s="83"/>
      <c r="L438" s="83"/>
      <c r="M438" s="87"/>
      <c r="AW438" s="80">
        <v>3.0378018706606499E-2</v>
      </c>
      <c r="AX438" s="52">
        <v>182.03543640897399</v>
      </c>
      <c r="AY438" s="81">
        <v>-1.5127751988850699E-2</v>
      </c>
      <c r="AZ438" s="80">
        <v>4.8408408201251502E-2</v>
      </c>
      <c r="BA438" s="52">
        <v>238.92151028677799</v>
      </c>
      <c r="BB438" s="82">
        <v>-2.08684300080756E-2</v>
      </c>
      <c r="BC438" s="80">
        <v>8.54611210972816E-2</v>
      </c>
      <c r="BD438" s="52">
        <v>400.718126558601</v>
      </c>
      <c r="BE438" s="82">
        <v>-2.8786319522717901E-2</v>
      </c>
      <c r="BF438" s="80">
        <v>3.27957669269053E-2</v>
      </c>
      <c r="BG438" s="52">
        <v>299.05821695761398</v>
      </c>
      <c r="BH438" s="82">
        <v>-8.8549013092895403E-3</v>
      </c>
      <c r="BI438" s="52">
        <v>4.1872243925875803E-2</v>
      </c>
      <c r="BJ438" s="52">
        <v>373.82277119700001</v>
      </c>
      <c r="BK438" s="52">
        <v>-1.1334912840861701E-2</v>
      </c>
      <c r="BL438" s="52">
        <v>5.4056801036030597E-2</v>
      </c>
      <c r="BM438" s="52">
        <v>520.10124688278404</v>
      </c>
      <c r="BN438" s="52">
        <v>-1.2893727448957301E-2</v>
      </c>
      <c r="BO438" s="52">
        <v>3.0964694427523299E-2</v>
      </c>
      <c r="BP438" s="52">
        <v>520.10124688278404</v>
      </c>
      <c r="BQ438" s="52">
        <v>5.1563577088408297E-5</v>
      </c>
      <c r="BR438" s="52">
        <v>3.75667158239881E-2</v>
      </c>
      <c r="BS438" s="52">
        <v>633.87339463838805</v>
      </c>
      <c r="BT438" s="52">
        <v>-1.7883722374252601E-3</v>
      </c>
      <c r="BU438" s="52">
        <v>4.5618168452024703E-2</v>
      </c>
      <c r="BV438" s="52">
        <v>812.65819825435904</v>
      </c>
      <c r="BW438" s="52">
        <v>-1.6585064234749601E-3</v>
      </c>
      <c r="BX438" s="52">
        <v>2.8658850803484199E-2</v>
      </c>
      <c r="BY438" s="52">
        <v>731.39237842892805</v>
      </c>
      <c r="BZ438" s="52">
        <v>2.6275840369236101E-3</v>
      </c>
      <c r="CA438" s="52">
        <v>3.4924437277363302E-2</v>
      </c>
      <c r="CB438" s="52">
        <v>877.67085411472499</v>
      </c>
      <c r="CC438" s="52">
        <v>1.76505946917776E-3</v>
      </c>
      <c r="CD438" s="52">
        <v>4.5581711771584398E-2</v>
      </c>
      <c r="CE438" s="52">
        <v>1137.7214775560799</v>
      </c>
      <c r="CF438" s="52">
        <v>1.5078747904738101E-3</v>
      </c>
    </row>
    <row r="439" spans="1:84">
      <c r="A439" s="83"/>
      <c r="H439" s="83"/>
      <c r="I439" s="84"/>
      <c r="J439" s="83"/>
      <c r="K439" s="83"/>
      <c r="L439" s="83"/>
      <c r="M439" s="87"/>
      <c r="AW439" s="80">
        <v>3.1073826822807099E-2</v>
      </c>
      <c r="AX439" s="52">
        <v>182.45438902742799</v>
      </c>
      <c r="AY439" s="81">
        <v>-1.54728664667579E-2</v>
      </c>
      <c r="AZ439" s="80">
        <v>4.9496039830985002E-2</v>
      </c>
      <c r="BA439" s="52">
        <v>239.47138559849901</v>
      </c>
      <c r="BB439" s="82">
        <v>-2.1169584664498801E-2</v>
      </c>
      <c r="BC439" s="80">
        <v>8.5802178267137805E-2</v>
      </c>
      <c r="BD439" s="52">
        <v>399.78296446383803</v>
      </c>
      <c r="BE439" s="82">
        <v>-2.8843123097649099E-2</v>
      </c>
      <c r="BF439" s="80">
        <v>3.3105828281107003E-2</v>
      </c>
      <c r="BG439" s="52">
        <v>299.74649625936001</v>
      </c>
      <c r="BH439" s="82">
        <v>-8.9938414874234599E-3</v>
      </c>
      <c r="BI439" s="52">
        <v>4.2276067689197498E-2</v>
      </c>
      <c r="BJ439" s="52">
        <v>374.68312032418203</v>
      </c>
      <c r="BK439" s="52">
        <v>-1.14812188538312E-2</v>
      </c>
      <c r="BL439" s="52">
        <v>5.4486596514452701E-2</v>
      </c>
      <c r="BM439" s="52">
        <v>521.298254364081</v>
      </c>
      <c r="BN439" s="52">
        <v>-1.30122740253072E-2</v>
      </c>
      <c r="BO439" s="52">
        <v>3.11652031771593E-2</v>
      </c>
      <c r="BP439" s="52">
        <v>521.298254364081</v>
      </c>
      <c r="BQ439" s="52">
        <v>-2.84655584661278E-5</v>
      </c>
      <c r="BR439" s="52">
        <v>3.7816288006011403E-2</v>
      </c>
      <c r="BS439" s="52">
        <v>635.33224750621901</v>
      </c>
      <c r="BT439" s="52">
        <v>-1.8788803753534099E-3</v>
      </c>
      <c r="BU439" s="52">
        <v>4.5885601842989301E-2</v>
      </c>
      <c r="BV439" s="52">
        <v>814.52852244388498</v>
      </c>
      <c r="BW439" s="52">
        <v>-1.73445014541385E-3</v>
      </c>
      <c r="BX439" s="52">
        <v>2.8825382121898099E-2</v>
      </c>
      <c r="BY439" s="52">
        <v>733.07567019950204</v>
      </c>
      <c r="BZ439" s="52">
        <v>2.57138156382138E-3</v>
      </c>
      <c r="CA439" s="52">
        <v>3.5133738764032203E-2</v>
      </c>
      <c r="CB439" s="52">
        <v>879.69080423941398</v>
      </c>
      <c r="CC439" s="52">
        <v>1.7013407495044799E-3</v>
      </c>
      <c r="CD439" s="52">
        <v>4.5852956367221101E-2</v>
      </c>
      <c r="CE439" s="52">
        <v>1140.33993142142</v>
      </c>
      <c r="CF439" s="52">
        <v>1.4454352048996299E-3</v>
      </c>
    </row>
    <row r="440" spans="1:84">
      <c r="A440" s="83"/>
      <c r="H440" s="83"/>
      <c r="I440" s="84"/>
      <c r="J440" s="83"/>
      <c r="K440" s="83"/>
      <c r="L440" s="83"/>
      <c r="M440" s="87"/>
      <c r="AW440" s="80">
        <v>3.1805496563764302E-2</v>
      </c>
      <c r="AX440" s="52">
        <v>182.87334164588199</v>
      </c>
      <c r="AY440" s="81">
        <v>-1.5825080033228099E-2</v>
      </c>
      <c r="AZ440" s="80">
        <v>5.0647827898539798E-2</v>
      </c>
      <c r="BA440" s="52">
        <v>240.02126091022001</v>
      </c>
      <c r="BB440" s="82">
        <v>-2.1476026502807499E-2</v>
      </c>
      <c r="BC440" s="80">
        <v>8.6145848952764795E-2</v>
      </c>
      <c r="BD440" s="52">
        <v>398.847802369075</v>
      </c>
      <c r="BE440" s="82">
        <v>-2.8900924575523099E-2</v>
      </c>
      <c r="BF440" s="80">
        <v>3.3422663086212799E-2</v>
      </c>
      <c r="BG440" s="52">
        <v>300.43477556110503</v>
      </c>
      <c r="BH440" s="82">
        <v>-9.1347847800758008E-3</v>
      </c>
      <c r="BI440" s="52">
        <v>4.26892241811445E-2</v>
      </c>
      <c r="BJ440" s="52">
        <v>375.54346945136399</v>
      </c>
      <c r="BK440" s="52">
        <v>-1.1629354625495299E-2</v>
      </c>
      <c r="BL440" s="52">
        <v>5.4923668915703598E-2</v>
      </c>
      <c r="BM440" s="52">
        <v>522.49526184537694</v>
      </c>
      <c r="BN440" s="52">
        <v>-1.31316606502806E-2</v>
      </c>
      <c r="BO440" s="52">
        <v>3.1368415125814002E-2</v>
      </c>
      <c r="BP440" s="52">
        <v>522.49526184537694</v>
      </c>
      <c r="BQ440" s="52">
        <v>-1.09467167313153E-4</v>
      </c>
      <c r="BR440" s="52">
        <v>3.80694172120341E-2</v>
      </c>
      <c r="BS440" s="52">
        <v>636.79110037404905</v>
      </c>
      <c r="BT440" s="52">
        <v>-1.9703482099155301E-3</v>
      </c>
      <c r="BU440" s="52">
        <v>4.6156018459980498E-2</v>
      </c>
      <c r="BV440" s="52">
        <v>816.39884663341104</v>
      </c>
      <c r="BW440" s="52">
        <v>-1.81094025704058E-3</v>
      </c>
      <c r="BX440" s="52">
        <v>2.8993697858739401E-2</v>
      </c>
      <c r="BY440" s="52">
        <v>734.75896197007501</v>
      </c>
      <c r="BZ440" s="52">
        <v>2.51451560954094E-3</v>
      </c>
      <c r="CA440" s="52">
        <v>3.5345464345849301E-2</v>
      </c>
      <c r="CB440" s="52">
        <v>881.71075436410194</v>
      </c>
      <c r="CC440" s="52">
        <v>1.6369506166967001E-3</v>
      </c>
      <c r="CD440" s="52">
        <v>4.61272800823131E-2</v>
      </c>
      <c r="CE440" s="52">
        <v>1142.9583852867599</v>
      </c>
      <c r="CF440" s="52">
        <v>1.3824799665906201E-3</v>
      </c>
    </row>
    <row r="441" spans="1:84">
      <c r="A441" s="83"/>
      <c r="H441" s="83"/>
      <c r="I441" s="84"/>
      <c r="J441" s="83"/>
      <c r="K441" s="83"/>
      <c r="L441" s="83"/>
      <c r="M441" s="87"/>
      <c r="AW441" s="80">
        <v>3.2576737945247299E-2</v>
      </c>
      <c r="AX441" s="52">
        <v>183.29229426433599</v>
      </c>
      <c r="AY441" s="81">
        <v>-1.61847339296078E-2</v>
      </c>
      <c r="AZ441" s="80">
        <v>5.1871509907136001E-2</v>
      </c>
      <c r="BA441" s="52">
        <v>240.57113622194001</v>
      </c>
      <c r="BB441" s="82">
        <v>-2.1787992730483499E-2</v>
      </c>
      <c r="BC441" s="80">
        <v>8.6492170612280303E-2</v>
      </c>
      <c r="BD441" s="52">
        <v>397.91264027431203</v>
      </c>
      <c r="BE441" s="82">
        <v>-2.8959732189457299E-2</v>
      </c>
      <c r="BF441" s="80">
        <v>3.3746576701263901E-2</v>
      </c>
      <c r="BG441" s="52">
        <v>301.12305486285101</v>
      </c>
      <c r="BH441" s="82">
        <v>-9.2777851321417994E-3</v>
      </c>
      <c r="BI441" s="52">
        <v>4.3112152591457398E-2</v>
      </c>
      <c r="BJ441" s="52">
        <v>376.40381857854601</v>
      </c>
      <c r="BK441" s="52">
        <v>-1.17793664344843E-2</v>
      </c>
      <c r="BL441" s="52">
        <v>5.53682665113545E-2</v>
      </c>
      <c r="BM441" s="52">
        <v>523.69226932667402</v>
      </c>
      <c r="BN441" s="52">
        <v>-1.3251900114034499E-2</v>
      </c>
      <c r="BO441" s="52">
        <v>3.1574408010517203E-2</v>
      </c>
      <c r="BP441" s="52">
        <v>523.69226932667402</v>
      </c>
      <c r="BQ441" s="52">
        <v>-1.9145884756713901E-4</v>
      </c>
      <c r="BR441" s="52">
        <v>3.8326209417263397E-2</v>
      </c>
      <c r="BS441" s="52">
        <v>638.24995324187898</v>
      </c>
      <c r="BT441" s="52">
        <v>-2.0627923536442202E-3</v>
      </c>
      <c r="BU441" s="52">
        <v>4.6429487173054999E-2</v>
      </c>
      <c r="BV441" s="52">
        <v>818.26917082293699</v>
      </c>
      <c r="BW441" s="52">
        <v>-1.8879828486870101E-3</v>
      </c>
      <c r="BX441" s="52">
        <v>2.9163839654271599E-2</v>
      </c>
      <c r="BY441" s="52">
        <v>736.44225374064899</v>
      </c>
      <c r="BZ441" s="52">
        <v>2.4569764565517301E-3</v>
      </c>
      <c r="CA441" s="52">
        <v>3.5559673849656803E-2</v>
      </c>
      <c r="CB441" s="52">
        <v>883.73070448879002</v>
      </c>
      <c r="CC441" s="52">
        <v>1.57187938405055E-3</v>
      </c>
      <c r="CD441" s="52">
        <v>4.64047557195265E-2</v>
      </c>
      <c r="CE441" s="52">
        <v>1145.5768391520901</v>
      </c>
      <c r="CF441" s="52">
        <v>1.31900307339086E-3</v>
      </c>
    </row>
    <row r="442" spans="1:84">
      <c r="A442" s="83"/>
      <c r="H442" s="83"/>
      <c r="I442" s="84"/>
      <c r="J442" s="83"/>
      <c r="K442" s="83"/>
      <c r="L442" s="83"/>
      <c r="M442" s="87"/>
      <c r="AW442" s="80">
        <v>3.33918556905256E-2</v>
      </c>
      <c r="AX442" s="52">
        <v>183.71124688278999</v>
      </c>
      <c r="AY442" s="81">
        <v>-1.6552197059768702E-2</v>
      </c>
      <c r="AZ442" s="80">
        <v>5.3176295159015903E-2</v>
      </c>
      <c r="BA442" s="52">
        <v>241.121011533661</v>
      </c>
      <c r="BB442" s="82">
        <v>-2.2105738977589499E-2</v>
      </c>
      <c r="BC442" s="80">
        <v>8.6841181479678106E-2</v>
      </c>
      <c r="BD442" s="52">
        <v>396.977478179549</v>
      </c>
      <c r="BE442" s="82">
        <v>-2.9019554125529499E-2</v>
      </c>
      <c r="BF442" s="80">
        <v>3.4077895217356699E-2</v>
      </c>
      <c r="BG442" s="52">
        <v>301.81133416459699</v>
      </c>
      <c r="BH442" s="82">
        <v>-9.4228989644601392E-3</v>
      </c>
      <c r="BI442" s="52">
        <v>4.3545323340471197E-2</v>
      </c>
      <c r="BJ442" s="52">
        <v>377.26416770572803</v>
      </c>
      <c r="BK442" s="52">
        <v>-1.19313026019819E-2</v>
      </c>
      <c r="BL442" s="52">
        <v>5.5820650312950797E-2</v>
      </c>
      <c r="BM442" s="52">
        <v>524.88927680797099</v>
      </c>
      <c r="BN442" s="52">
        <v>-1.3373005592374599E-2</v>
      </c>
      <c r="BO442" s="52">
        <v>3.1783262902839303E-2</v>
      </c>
      <c r="BP442" s="52">
        <v>524.88927680797099</v>
      </c>
      <c r="BQ442" s="52">
        <v>-2.7445876076278902E-4</v>
      </c>
      <c r="BR442" s="52">
        <v>3.8586775309095302E-2</v>
      </c>
      <c r="BS442" s="52">
        <v>639.70880610971005</v>
      </c>
      <c r="BT442" s="52">
        <v>-2.15622993969848E-3</v>
      </c>
      <c r="BU442" s="52">
        <v>4.67060792133938E-2</v>
      </c>
      <c r="BV442" s="52">
        <v>820.13949501246395</v>
      </c>
      <c r="BW442" s="52">
        <v>-1.9655841534806399E-3</v>
      </c>
      <c r="BX442" s="52">
        <v>2.9335850593948599E-2</v>
      </c>
      <c r="BY442" s="52">
        <v>738.12554551122196</v>
      </c>
      <c r="BZ442" s="52">
        <v>2.3987541256584302E-3</v>
      </c>
      <c r="CA442" s="52">
        <v>3.57764292988558E-2</v>
      </c>
      <c r="CB442" s="52">
        <v>885.75065461347901</v>
      </c>
      <c r="CC442" s="52">
        <v>1.5061171021559E-3</v>
      </c>
      <c r="CD442" s="52">
        <v>4.66854586449044E-2</v>
      </c>
      <c r="CE442" s="52">
        <v>1148.19529301743</v>
      </c>
      <c r="CF442" s="52">
        <v>1.2549983773395799E-3</v>
      </c>
    </row>
    <row r="443" spans="1:84">
      <c r="A443" s="83"/>
      <c r="H443" s="83"/>
      <c r="I443" s="84"/>
      <c r="J443" s="83"/>
      <c r="K443" s="83"/>
      <c r="L443" s="83"/>
      <c r="M443" s="87"/>
      <c r="AW443" s="80">
        <v>3.4255882412968099E-2</v>
      </c>
      <c r="AX443" s="52">
        <v>184.13019950124399</v>
      </c>
      <c r="AY443" s="81">
        <v>-1.6927869180911201E-2</v>
      </c>
      <c r="AZ443" s="80">
        <v>5.4573261729173803E-2</v>
      </c>
      <c r="BA443" s="52">
        <v>241.670886845382</v>
      </c>
      <c r="BB443" s="82">
        <v>-2.2429541351401301E-2</v>
      </c>
      <c r="BC443" s="80">
        <v>8.7192920584390599E-2</v>
      </c>
      <c r="BD443" s="52">
        <v>396.042316084785</v>
      </c>
      <c r="BE443" s="82">
        <v>-2.9080398519026499E-2</v>
      </c>
      <c r="BF443" s="80">
        <v>3.4416967364401398E-2</v>
      </c>
      <c r="BG443" s="52">
        <v>302.499613466342</v>
      </c>
      <c r="BH443" s="82">
        <v>-9.5701853321786701E-3</v>
      </c>
      <c r="BI443" s="52">
        <v>4.39892410951013E-2</v>
      </c>
      <c r="BJ443" s="52">
        <v>378.12451683290999</v>
      </c>
      <c r="BK443" s="52">
        <v>-1.20852136180888E-2</v>
      </c>
      <c r="BL443" s="52">
        <v>5.6281094956107502E-2</v>
      </c>
      <c r="BM443" s="52">
        <v>526.08628428926795</v>
      </c>
      <c r="BN443" s="52">
        <v>-1.34949906629081E-2</v>
      </c>
      <c r="BO443" s="52">
        <v>3.1995064401143303E-2</v>
      </c>
      <c r="BP443" s="52">
        <v>526.08628428926795</v>
      </c>
      <c r="BQ443" s="52">
        <v>-3.5848565660345002E-4</v>
      </c>
      <c r="BR443" s="52">
        <v>3.8851230569160101E-2</v>
      </c>
      <c r="BS443" s="52">
        <v>641.16765897753999</v>
      </c>
      <c r="BT443" s="52">
        <v>-2.2506786443103402E-3</v>
      </c>
      <c r="BU443" s="52">
        <v>4.6985868282144898E-2</v>
      </c>
      <c r="BV443" s="52">
        <v>822.00981920199001</v>
      </c>
      <c r="BW443" s="52">
        <v>-2.0437505518223899E-3</v>
      </c>
      <c r="BX443" s="52">
        <v>2.95097752756599E-2</v>
      </c>
      <c r="BY443" s="52">
        <v>739.80883728179504</v>
      </c>
      <c r="BZ443" s="52">
        <v>2.3398383664474998E-3</v>
      </c>
      <c r="CA443" s="52">
        <v>3.59957950217503E-2</v>
      </c>
      <c r="CB443" s="52">
        <v>887.77060473816698</v>
      </c>
      <c r="CC443" s="52">
        <v>1.43965354922709E-3</v>
      </c>
      <c r="CD443" s="52">
        <v>4.6969466909289298E-2</v>
      </c>
      <c r="CE443" s="52">
        <v>1150.8137468827699</v>
      </c>
      <c r="CF443" s="52">
        <v>1.1904595799296399E-3</v>
      </c>
    </row>
    <row r="444" spans="1:84">
      <c r="A444" s="83"/>
      <c r="H444" s="83"/>
      <c r="I444" s="84"/>
      <c r="J444" s="83"/>
      <c r="K444" s="83"/>
      <c r="L444" s="83"/>
      <c r="M444" s="87"/>
      <c r="AW444" s="80">
        <v>3.5174751133480502E-2</v>
      </c>
      <c r="AX444" s="52">
        <v>184.54915211969799</v>
      </c>
      <c r="AY444" s="81">
        <v>-1.7312184579246302E-2</v>
      </c>
      <c r="AZ444" s="80">
        <v>5.49369029479468E-2</v>
      </c>
      <c r="BA444" s="52">
        <v>241.121011533661</v>
      </c>
      <c r="BB444" s="82">
        <v>-2.2480221098732499E-2</v>
      </c>
      <c r="BC444" s="80">
        <v>8.7547427771419301E-2</v>
      </c>
      <c r="BD444" s="52">
        <v>395.10715399002203</v>
      </c>
      <c r="BE444" s="82">
        <v>-2.9142273450591401E-2</v>
      </c>
      <c r="BF444" s="80">
        <v>3.47641666413381E-2</v>
      </c>
      <c r="BG444" s="52">
        <v>303.18789276808798</v>
      </c>
      <c r="BH444" s="82">
        <v>-9.7197060962537305E-3</v>
      </c>
      <c r="BI444" s="52">
        <v>4.4444448156758701E-2</v>
      </c>
      <c r="BJ444" s="52">
        <v>378.98486596009201</v>
      </c>
      <c r="BK444" s="52">
        <v>-1.2241152278368301E-2</v>
      </c>
      <c r="BL444" s="52">
        <v>5.6749889662515603E-2</v>
      </c>
      <c r="BM444" s="52">
        <v>527.28329177056401</v>
      </c>
      <c r="BN444" s="52">
        <v>-1.3617869322085099E-2</v>
      </c>
      <c r="BO444" s="52">
        <v>3.2209900836846203E-2</v>
      </c>
      <c r="BP444" s="52">
        <v>527.28329177056401</v>
      </c>
      <c r="BQ444" s="52">
        <v>-4.4355889911071398E-4</v>
      </c>
      <c r="BR444" s="52">
        <v>3.9119696176720897E-2</v>
      </c>
      <c r="BS444" s="52">
        <v>642.62651184537003</v>
      </c>
      <c r="BT444" s="52">
        <v>-2.3461567104833899E-3</v>
      </c>
      <c r="BU444" s="52">
        <v>4.7268930665594198E-2</v>
      </c>
      <c r="BV444" s="52">
        <v>823.88014339151596</v>
      </c>
      <c r="BW444" s="52">
        <v>-2.12248857604704E-3</v>
      </c>
      <c r="BX444" s="52">
        <v>2.9685659880919101E-2</v>
      </c>
      <c r="BY444" s="52">
        <v>741.49212905236902</v>
      </c>
      <c r="BZ444" s="52">
        <v>2.2802186472830701E-3</v>
      </c>
      <c r="CA444" s="52">
        <v>3.6217837766636202E-2</v>
      </c>
      <c r="CB444" s="52">
        <v>889.79055486285495</v>
      </c>
      <c r="CC444" s="52">
        <v>1.37247822097409E-3</v>
      </c>
      <c r="CD444" s="52">
        <v>4.72568613770055E-2</v>
      </c>
      <c r="CE444" s="52">
        <v>1153.4322007481001</v>
      </c>
      <c r="CF444" s="52">
        <v>1.12538022716207E-3</v>
      </c>
    </row>
    <row r="445" spans="1:84">
      <c r="A445" s="83"/>
      <c r="H445" s="83"/>
      <c r="I445" s="84"/>
      <c r="J445" s="83"/>
      <c r="K445" s="83"/>
      <c r="L445" s="83"/>
      <c r="M445" s="87"/>
      <c r="AW445" s="80">
        <v>3.6155521917924802E-2</v>
      </c>
      <c r="AX445" s="52">
        <v>184.968104738151</v>
      </c>
      <c r="AY445" s="81">
        <v>-1.7705616323183199E-2</v>
      </c>
      <c r="AZ445" s="80">
        <v>5.5303993460554597E-2</v>
      </c>
      <c r="BA445" s="52">
        <v>240.57113622194001</v>
      </c>
      <c r="BB445" s="82">
        <v>-2.2533060597263101E-2</v>
      </c>
      <c r="BC445" s="80">
        <v>8.7904743722055395E-2</v>
      </c>
      <c r="BD445" s="52">
        <v>394.171991895259</v>
      </c>
      <c r="BE445" s="82">
        <v>-2.92051869422651E-2</v>
      </c>
      <c r="BF445" s="80">
        <v>3.5119893701902397E-2</v>
      </c>
      <c r="BG445" s="52">
        <v>303.87617206983401</v>
      </c>
      <c r="BH445" s="82">
        <v>-9.8715261094309992E-3</v>
      </c>
      <c r="BI445" s="52">
        <v>4.4911528277527597E-2</v>
      </c>
      <c r="BJ445" s="52">
        <v>379.84521508727403</v>
      </c>
      <c r="BK445" s="52">
        <v>-1.23991738315903E-2</v>
      </c>
      <c r="BL445" s="52">
        <v>5.7227339288234001E-2</v>
      </c>
      <c r="BM445" s="52">
        <v>528.48029925186097</v>
      </c>
      <c r="BN445" s="52">
        <v>-1.3741656003191801E-2</v>
      </c>
      <c r="BO445" s="52">
        <v>3.24278644959278E-2</v>
      </c>
      <c r="BP445" s="52">
        <v>528.48029925186097</v>
      </c>
      <c r="BQ445" s="52">
        <v>-5.2969849427309901E-4</v>
      </c>
      <c r="BR445" s="52">
        <v>3.9392298735392101E-2</v>
      </c>
      <c r="BS445" s="52">
        <v>644.08536471320099</v>
      </c>
      <c r="BT445" s="52">
        <v>-2.4426829730339098E-3</v>
      </c>
      <c r="BU445" s="52">
        <v>4.7555345357114302E-2</v>
      </c>
      <c r="BV445" s="52">
        <v>825.75046758104202</v>
      </c>
      <c r="BW445" s="52">
        <v>-2.2018049152785898E-3</v>
      </c>
      <c r="BX445" s="52">
        <v>2.98635522502795E-2</v>
      </c>
      <c r="BY445" s="52">
        <v>743.17542082294199</v>
      </c>
      <c r="BZ445" s="52">
        <v>2.2198841448276001E-3</v>
      </c>
      <c r="CA445" s="52">
        <v>3.6442626824143398E-2</v>
      </c>
      <c r="CB445" s="52">
        <v>891.81050498754303</v>
      </c>
      <c r="CC445" s="52">
        <v>1.3045803199847E-3</v>
      </c>
      <c r="CD445" s="52">
        <v>4.7547725862328097E-2</v>
      </c>
      <c r="CE445" s="52">
        <v>1156.05065461344</v>
      </c>
      <c r="CF445" s="52">
        <v>1.05975370438897E-3</v>
      </c>
    </row>
    <row r="446" spans="1:84">
      <c r="A446" s="83"/>
      <c r="H446" s="83"/>
      <c r="I446" s="84"/>
      <c r="J446" s="83"/>
      <c r="K446" s="83"/>
      <c r="L446" s="83"/>
      <c r="M446" s="87"/>
      <c r="AW446" s="80">
        <v>3.7206684329033603E-2</v>
      </c>
      <c r="AX446" s="52">
        <v>185.387057356605</v>
      </c>
      <c r="AY446" s="81">
        <v>-1.8108681208234299E-2</v>
      </c>
      <c r="AZ446" s="80">
        <v>5.5674678033004701E-2</v>
      </c>
      <c r="BA446" s="52">
        <v>240.02126091022001</v>
      </c>
      <c r="BB446" s="82">
        <v>-2.2588093022974098E-2</v>
      </c>
      <c r="BC446" s="80">
        <v>8.8264909975206904E-2</v>
      </c>
      <c r="BD446" s="52">
        <v>393.23682980049603</v>
      </c>
      <c r="BE446" s="82">
        <v>-2.92691469534253E-2</v>
      </c>
      <c r="BF446" s="80">
        <v>3.5484579033541297E-2</v>
      </c>
      <c r="BG446" s="52">
        <v>304.56445137157903</v>
      </c>
      <c r="BH446" s="82">
        <v>-1.00257134182191E-2</v>
      </c>
      <c r="BI446" s="52">
        <v>4.53911109711281E-2</v>
      </c>
      <c r="BJ446" s="52">
        <v>380.70556421445701</v>
      </c>
      <c r="BK446" s="52">
        <v>-1.25593361398118E-2</v>
      </c>
      <c r="BL446" s="52">
        <v>5.7713765467720397E-2</v>
      </c>
      <c r="BM446" s="52">
        <v>529.67730673315805</v>
      </c>
      <c r="BN446" s="52">
        <v>-1.38663655953596E-2</v>
      </c>
      <c r="BO446" s="52">
        <v>3.2649051857055397E-2</v>
      </c>
      <c r="BP446" s="52">
        <v>529.67730673315805</v>
      </c>
      <c r="BQ446" s="52">
        <v>-6.1692511930141298E-4</v>
      </c>
      <c r="BR446" s="52">
        <v>3.9669170825355898E-2</v>
      </c>
      <c r="BS446" s="52">
        <v>645.54421758103103</v>
      </c>
      <c r="BT446" s="52">
        <v>-2.5402768850639398E-3</v>
      </c>
      <c r="BU446" s="52">
        <v>4.78451941863728E-2</v>
      </c>
      <c r="BV446" s="52">
        <v>827.62079177056796</v>
      </c>
      <c r="BW446" s="52">
        <v>-2.2817064204899802E-3</v>
      </c>
      <c r="BX446" s="52">
        <v>3.0043501963278402E-2</v>
      </c>
      <c r="BY446" s="52">
        <v>744.85871259351597</v>
      </c>
      <c r="BZ446" s="52">
        <v>2.1588237330599802E-3</v>
      </c>
      <c r="CA446" s="52">
        <v>3.6670234157384497E-2</v>
      </c>
      <c r="CB446" s="52">
        <v>893.83045511223202</v>
      </c>
      <c r="CC446" s="52">
        <v>1.2359487445896299E-3</v>
      </c>
      <c r="CD446" s="52">
        <v>4.7842147274312401E-2</v>
      </c>
      <c r="CE446" s="52">
        <v>1158.6691084787799</v>
      </c>
      <c r="CF446" s="52">
        <v>9.9357323093172208E-4</v>
      </c>
    </row>
    <row r="447" spans="1:84">
      <c r="A447" s="83"/>
      <c r="H447" s="83"/>
      <c r="I447" s="84"/>
      <c r="J447" s="83"/>
      <c r="K447" s="83"/>
      <c r="L447" s="83"/>
      <c r="M447" s="87"/>
      <c r="AW447" s="80">
        <v>3.83385682484704E-2</v>
      </c>
      <c r="AX447" s="52">
        <v>185.806009975059</v>
      </c>
      <c r="AY447" s="81">
        <v>-1.8521945535398401E-2</v>
      </c>
      <c r="AZ447" s="80">
        <v>5.6049026195524203E-2</v>
      </c>
      <c r="BA447" s="52">
        <v>239.47138559849901</v>
      </c>
      <c r="BB447" s="82">
        <v>-2.26453439628699E-2</v>
      </c>
      <c r="BC447" s="80">
        <v>8.8627968949354499E-2</v>
      </c>
      <c r="BD447" s="52">
        <v>392.301667705733</v>
      </c>
      <c r="BE447" s="82">
        <v>-2.9334161376614602E-2</v>
      </c>
      <c r="BF447" s="80">
        <v>3.58586859736751E-2</v>
      </c>
      <c r="BG447" s="52">
        <v>305.252730673325</v>
      </c>
      <c r="BH447" s="82">
        <v>-1.0182339482560501E-2</v>
      </c>
      <c r="BI447" s="52">
        <v>4.58838763975589E-2</v>
      </c>
      <c r="BJ447" s="52">
        <v>381.56591334163897</v>
      </c>
      <c r="BK447" s="52">
        <v>-1.27216998520736E-2</v>
      </c>
      <c r="BL447" s="52">
        <v>5.8209507864274902E-2</v>
      </c>
      <c r="BM447" s="52">
        <v>530.87431421445501</v>
      </c>
      <c r="BN447" s="52">
        <v>-1.3992013463661799E-2</v>
      </c>
      <c r="BO447" s="52">
        <v>3.2873563847841798E-2</v>
      </c>
      <c r="BP447" s="52">
        <v>530.87431421445501</v>
      </c>
      <c r="BQ447" s="52">
        <v>-7.0526015360255698E-4</v>
      </c>
      <c r="BR447" s="52">
        <v>3.99504513835005E-2</v>
      </c>
      <c r="BS447" s="52">
        <v>647.00307044886199</v>
      </c>
      <c r="BT447" s="52">
        <v>-2.6389585459691499E-3</v>
      </c>
      <c r="BU447" s="52">
        <v>4.8138561956323801E-2</v>
      </c>
      <c r="BV447" s="52">
        <v>829.49111596009504</v>
      </c>
      <c r="BW447" s="52">
        <v>-2.3622001097774602E-3</v>
      </c>
      <c r="BX447" s="52">
        <v>3.0225560423240198E-2</v>
      </c>
      <c r="BY447" s="52">
        <v>746.54200436408905</v>
      </c>
      <c r="BZ447" s="52">
        <v>2.0970259717597302E-3</v>
      </c>
      <c r="CA447" s="52">
        <v>3.69007345405169E-2</v>
      </c>
      <c r="CB447" s="52">
        <v>895.85040523691998</v>
      </c>
      <c r="CC447" s="52">
        <v>1.16657207717953E-3</v>
      </c>
      <c r="CD447" s="52">
        <v>4.8140215770600903E-2</v>
      </c>
      <c r="CE447" s="52">
        <v>1161.28756234411</v>
      </c>
      <c r="CF447" s="52">
        <v>9.2683185446156696E-4</v>
      </c>
    </row>
    <row r="448" spans="1:84">
      <c r="A448" s="83"/>
      <c r="H448" s="83"/>
      <c r="I448" s="84"/>
      <c r="J448" s="83"/>
      <c r="K448" s="83"/>
      <c r="L448" s="83"/>
      <c r="M448" s="87"/>
      <c r="AW448" s="80">
        <v>3.95639131753142E-2</v>
      </c>
      <c r="AX448" s="52">
        <v>186.224962593513</v>
      </c>
      <c r="AY448" s="81">
        <v>-1.8946031900300302E-2</v>
      </c>
      <c r="AZ448" s="80">
        <v>5.64271094348619E-2</v>
      </c>
      <c r="BA448" s="52">
        <v>238.92151028677799</v>
      </c>
      <c r="BB448" s="82">
        <v>-2.2704838925637499E-2</v>
      </c>
      <c r="BC448" s="80">
        <v>8.8993963965158004E-2</v>
      </c>
      <c r="BD448" s="52">
        <v>391.36650561097002</v>
      </c>
      <c r="BE448" s="82">
        <v>-2.9400238033261899E-2</v>
      </c>
      <c r="BF448" s="80">
        <v>3.6242714115470399E-2</v>
      </c>
      <c r="BG448" s="52">
        <v>305.94100997507098</v>
      </c>
      <c r="BH448" s="82">
        <v>-1.0341479415116799E-2</v>
      </c>
      <c r="BI448" s="52">
        <v>4.63905609153695E-2</v>
      </c>
      <c r="BJ448" s="52">
        <v>382.42626246882099</v>
      </c>
      <c r="BK448" s="52">
        <v>-1.2886328593147801E-2</v>
      </c>
      <c r="BL448" s="52">
        <v>5.8714925538990097E-2</v>
      </c>
      <c r="BM448" s="52">
        <v>532.07132169575095</v>
      </c>
      <c r="BN448" s="52">
        <v>-1.41186154703755E-2</v>
      </c>
      <c r="BO448" s="52">
        <v>3.3101506120912401E-2</v>
      </c>
      <c r="BP448" s="52">
        <v>532.07132169575095</v>
      </c>
      <c r="BQ448" s="52">
        <v>-7.9472571159849999E-4</v>
      </c>
      <c r="BR448" s="52">
        <v>4.0236286114169899E-2</v>
      </c>
      <c r="BS448" s="52">
        <v>648.46192331669204</v>
      </c>
      <c r="BT448" s="52">
        <v>-2.7387487310928001E-3</v>
      </c>
      <c r="BU448" s="52">
        <v>4.8435536588553998E-2</v>
      </c>
      <c r="BV448" s="52">
        <v>831.36144014962099</v>
      </c>
      <c r="BW448" s="52">
        <v>-2.4432931738599E-3</v>
      </c>
      <c r="BX448" s="52">
        <v>3.0409780947297401E-2</v>
      </c>
      <c r="BY448" s="52">
        <v>748.22529613466202</v>
      </c>
      <c r="BZ448" s="52">
        <v>2.0344790944278701E-3</v>
      </c>
      <c r="CA448" s="52">
        <v>3.7134205706376502E-2</v>
      </c>
      <c r="CB448" s="52">
        <v>897.87035536160795</v>
      </c>
      <c r="CC448" s="52">
        <v>1.09643857194302E-3</v>
      </c>
      <c r="CD448" s="52">
        <v>4.84420249208884E-2</v>
      </c>
      <c r="CE448" s="52">
        <v>1163.9060162094499</v>
      </c>
      <c r="CF448" s="52">
        <v>8.5952244513207697E-4</v>
      </c>
    </row>
    <row r="449" spans="1:84">
      <c r="A449" s="83"/>
      <c r="H449" s="83"/>
      <c r="I449" s="84"/>
      <c r="J449" s="83"/>
      <c r="K449" s="83"/>
      <c r="L449" s="83"/>
      <c r="M449" s="87"/>
      <c r="AW449" s="80">
        <v>4.08986753676795E-2</v>
      </c>
      <c r="AX449" s="52">
        <v>186.643915211967</v>
      </c>
      <c r="AY449" s="81">
        <v>-1.9381627216502498E-2</v>
      </c>
      <c r="AZ449" s="80">
        <v>5.6809001259220997E-2</v>
      </c>
      <c r="BA449" s="52">
        <v>238.37163497505699</v>
      </c>
      <c r="BB449" s="82">
        <v>-2.2766603328530099E-2</v>
      </c>
      <c r="BC449" s="80">
        <v>8.9362939268734107E-2</v>
      </c>
      <c r="BD449" s="52">
        <v>390.43134351620699</v>
      </c>
      <c r="BE449" s="82">
        <v>-2.9467384669290698E-2</v>
      </c>
      <c r="BF449" s="80">
        <v>3.6637203164925997E-2</v>
      </c>
      <c r="BG449" s="52">
        <v>306.629289276816</v>
      </c>
      <c r="BH449" s="82">
        <v>-1.05032122423377E-2</v>
      </c>
      <c r="BI449" s="52">
        <v>4.6911963413946101E-2</v>
      </c>
      <c r="BJ449" s="52">
        <v>383.28661159600301</v>
      </c>
      <c r="BK449" s="52">
        <v>-1.30532891689572E-2</v>
      </c>
      <c r="BL449" s="52">
        <v>5.9230398451934098E-2</v>
      </c>
      <c r="BM449" s="52">
        <v>533.26832917704803</v>
      </c>
      <c r="BN449" s="52">
        <v>-1.4246187997493401E-2</v>
      </c>
      <c r="BO449" s="52">
        <v>3.3332989351646101E-2</v>
      </c>
      <c r="BP449" s="52">
        <v>533.26832917704803</v>
      </c>
      <c r="BQ449" s="52">
        <v>-8.8534467752408896E-4</v>
      </c>
      <c r="BR449" s="52">
        <v>4.0526827933529803E-2</v>
      </c>
      <c r="BS449" s="52">
        <v>649.92077618452299</v>
      </c>
      <c r="BT449" s="52">
        <v>-2.8396689231410502E-3</v>
      </c>
      <c r="BU449" s="52">
        <v>4.8736209277598697E-2</v>
      </c>
      <c r="BV449" s="52">
        <v>833.23176433914705</v>
      </c>
      <c r="BW449" s="52">
        <v>-2.5249929818174999E-3</v>
      </c>
      <c r="BX449" s="52">
        <v>3.0596218862017199E-2</v>
      </c>
      <c r="BY449" s="52">
        <v>749.908587905236</v>
      </c>
      <c r="BZ449" s="52">
        <v>1.97117099560887E-3</v>
      </c>
      <c r="CA449" s="52">
        <v>3.7370728503903897E-2</v>
      </c>
      <c r="CB449" s="52">
        <v>899.89030548629705</v>
      </c>
      <c r="CC449" s="52">
        <v>1.0255361419860801E-3</v>
      </c>
      <c r="CD449" s="52">
        <v>4.8747671880776201E-2</v>
      </c>
      <c r="CE449" s="52">
        <v>1166.5244700747901</v>
      </c>
      <c r="CF449" s="52">
        <v>7.9163768944794804E-4</v>
      </c>
    </row>
    <row r="450" spans="1:84">
      <c r="A450" s="83"/>
      <c r="H450" s="83"/>
      <c r="I450" s="84"/>
      <c r="J450" s="83"/>
      <c r="K450" s="83"/>
      <c r="L450" s="83"/>
      <c r="M450" s="87"/>
      <c r="AW450" s="80">
        <v>4.1237066343893403E-2</v>
      </c>
      <c r="AX450" s="52">
        <v>186.224962593513</v>
      </c>
      <c r="AY450" s="81">
        <v>-1.94315363857838E-2</v>
      </c>
      <c r="AZ450" s="80">
        <v>5.7194777265645098E-2</v>
      </c>
      <c r="BA450" s="52">
        <v>237.82175966333699</v>
      </c>
      <c r="BB450" s="82">
        <v>-2.28306624837981E-2</v>
      </c>
      <c r="BC450" s="80">
        <v>8.9734940055628806E-2</v>
      </c>
      <c r="BD450" s="52">
        <v>389.49618142144402</v>
      </c>
      <c r="BE450" s="82">
        <v>-2.95356089506143E-2</v>
      </c>
      <c r="BF450" s="80">
        <v>3.7042737322810999E-2</v>
      </c>
      <c r="BG450" s="52">
        <v>307.31756857856197</v>
      </c>
      <c r="BH450" s="82">
        <v>-1.06676211897708E-2</v>
      </c>
      <c r="BI450" s="52">
        <v>4.7448952560883099E-2</v>
      </c>
      <c r="BJ450" s="52">
        <v>384.14696072318497</v>
      </c>
      <c r="BK450" s="52">
        <v>-1.32226517904948E-2</v>
      </c>
      <c r="BL450" s="52">
        <v>5.9756329111181498E-2</v>
      </c>
      <c r="BM450" s="52">
        <v>534.465336658345</v>
      </c>
      <c r="BN450" s="52">
        <v>-1.43747479705734E-2</v>
      </c>
      <c r="BO450" s="52">
        <v>3.3568129559655997E-2</v>
      </c>
      <c r="BP450" s="52">
        <v>534.465336658345</v>
      </c>
      <c r="BQ450" s="52">
        <v>-9.7714074235100102E-4</v>
      </c>
      <c r="BR450" s="52">
        <v>4.0822237450895298E-2</v>
      </c>
      <c r="BS450" s="52">
        <v>651.37962905235304</v>
      </c>
      <c r="BT450" s="52">
        <v>-2.9417413454917601E-3</v>
      </c>
      <c r="BU450" s="52">
        <v>4.9040674654900598E-2</v>
      </c>
      <c r="BV450" s="52">
        <v>835.10208852867299</v>
      </c>
      <c r="BW450" s="52">
        <v>-2.6073070870792298E-3</v>
      </c>
      <c r="BX450" s="52">
        <v>3.07849316050572E-2</v>
      </c>
      <c r="BY450" s="52">
        <v>751.59187967580897</v>
      </c>
      <c r="BZ450" s="52">
        <v>1.9070892175771599E-3</v>
      </c>
      <c r="CA450" s="52">
        <v>3.76103870661521E-2</v>
      </c>
      <c r="CB450" s="52">
        <v>901.91025561098502</v>
      </c>
      <c r="CC450" s="52">
        <v>9.5385234579713001E-4</v>
      </c>
      <c r="CD450" s="52">
        <v>4.9057257576821701E-2</v>
      </c>
      <c r="CE450" s="52">
        <v>1169.14292394012</v>
      </c>
      <c r="CF450" s="52">
        <v>7.2317008385643403E-4</v>
      </c>
    </row>
    <row r="451" spans="1:84">
      <c r="A451" s="83"/>
      <c r="H451" s="83"/>
      <c r="I451" s="84"/>
      <c r="J451" s="83"/>
      <c r="K451" s="83"/>
      <c r="L451" s="83"/>
      <c r="M451" s="87"/>
      <c r="AW451" s="80">
        <v>4.1578941164636299E-2</v>
      </c>
      <c r="AX451" s="52">
        <v>185.806009975059</v>
      </c>
      <c r="AY451" s="81">
        <v>-1.9484778835046599E-2</v>
      </c>
      <c r="AZ451" s="80">
        <v>5.75845152099657E-2</v>
      </c>
      <c r="BA451" s="52">
        <v>237.271884351616</v>
      </c>
      <c r="BB451" s="82">
        <v>-2.2897041584653801E-2</v>
      </c>
      <c r="BC451" s="80">
        <v>9.01100124955099E-2</v>
      </c>
      <c r="BD451" s="52">
        <v>388.56101932668099</v>
      </c>
      <c r="BE451" s="82">
        <v>-2.9604918458516601E-2</v>
      </c>
      <c r="BF451" s="80">
        <v>3.7459950279333701E-2</v>
      </c>
      <c r="BG451" s="52">
        <v>308.00584788030801</v>
      </c>
      <c r="BH451" s="82">
        <v>-1.0834793994401799E-2</v>
      </c>
      <c r="BI451" s="52">
        <v>4.8002475127576501E-2</v>
      </c>
      <c r="BJ451" s="52">
        <v>385.00730985036699</v>
      </c>
      <c r="BK451" s="52">
        <v>-1.3394490318312699E-2</v>
      </c>
      <c r="BL451" s="52">
        <v>6.0293144387501003E-2</v>
      </c>
      <c r="BM451" s="52">
        <v>535.66234413964196</v>
      </c>
      <c r="BN451" s="52">
        <v>-1.4504312884029501E-2</v>
      </c>
      <c r="BO451" s="52">
        <v>3.3807048456316401E-2</v>
      </c>
      <c r="BP451" s="52">
        <v>535.66234413964105</v>
      </c>
      <c r="BQ451" s="52">
        <v>-1.0701384429967901E-3</v>
      </c>
      <c r="BR451" s="52">
        <v>4.1122683490768003E-2</v>
      </c>
      <c r="BS451" s="52">
        <v>652.83848192018297</v>
      </c>
      <c r="BT451" s="52">
        <v>-3.0449889975362999E-3</v>
      </c>
      <c r="BU451" s="52">
        <v>4.9349030963143699E-2</v>
      </c>
      <c r="BV451" s="52">
        <v>836.97241271819905</v>
      </c>
      <c r="BW451" s="52">
        <v>-2.69024323367605E-3</v>
      </c>
      <c r="BX451" s="52">
        <v>3.0975978833312601E-2</v>
      </c>
      <c r="BY451" s="52">
        <v>753.27517144638296</v>
      </c>
      <c r="BZ451" s="52">
        <v>1.8422209363517801E-3</v>
      </c>
      <c r="CA451" s="52">
        <v>3.7853268989739397E-2</v>
      </c>
      <c r="CB451" s="52">
        <v>903.93020573567298</v>
      </c>
      <c r="CC451" s="52">
        <v>8.8137437301829896E-4</v>
      </c>
      <c r="CD451" s="52">
        <v>4.9370886903655098E-2</v>
      </c>
      <c r="CE451" s="52">
        <v>1171.7613778054599</v>
      </c>
      <c r="CF451" s="52">
        <v>6.5411192804566004E-4</v>
      </c>
    </row>
    <row r="452" spans="1:84">
      <c r="A452" s="83"/>
      <c r="H452" s="83"/>
      <c r="I452" s="84"/>
      <c r="J452" s="83"/>
      <c r="K452" s="83"/>
      <c r="L452" s="83"/>
      <c r="M452" s="87"/>
      <c r="AW452" s="80">
        <v>4.1924425683054399E-2</v>
      </c>
      <c r="AX452" s="52">
        <v>185.387057356605</v>
      </c>
      <c r="AY452" s="81">
        <v>-1.9541404367548601E-2</v>
      </c>
      <c r="AZ452" s="80">
        <v>5.7978295079422502E-2</v>
      </c>
      <c r="BA452" s="52">
        <v>236.722009039895</v>
      </c>
      <c r="BB452" s="82">
        <v>-2.296576569076E-2</v>
      </c>
      <c r="BC452" s="80">
        <v>9.0488203757602706E-2</v>
      </c>
      <c r="BD452" s="52">
        <v>387.62585723191802</v>
      </c>
      <c r="BE452" s="82">
        <v>-2.96753206849143E-2</v>
      </c>
      <c r="BF452" s="80">
        <v>3.78895309270579E-2</v>
      </c>
      <c r="BG452" s="52">
        <v>308.69412718205302</v>
      </c>
      <c r="BH452" s="82">
        <v>-1.1004823247198699E-2</v>
      </c>
      <c r="BI452" s="52">
        <v>4.8573565591114101E-2</v>
      </c>
      <c r="BJ452" s="52">
        <v>385.86765897754901</v>
      </c>
      <c r="BK452" s="52">
        <v>-1.3568882529930401E-2</v>
      </c>
      <c r="BL452" s="52">
        <v>6.0841297515065701E-2</v>
      </c>
      <c r="BM452" s="52">
        <v>536.85935162093801</v>
      </c>
      <c r="BN452" s="52">
        <v>-1.4634900827968599E-2</v>
      </c>
      <c r="BO452" s="52">
        <v>3.4049873820900897E-2</v>
      </c>
      <c r="BP452" s="52">
        <v>536.85935162093801</v>
      </c>
      <c r="BQ452" s="52">
        <v>-1.1643632039948901E-3</v>
      </c>
      <c r="BR452" s="52">
        <v>4.14283436597747E-2</v>
      </c>
      <c r="BS452" s="52">
        <v>654.29733478801404</v>
      </c>
      <c r="BT452" s="52">
        <v>-3.1494356922067198E-3</v>
      </c>
      <c r="BU452" s="52">
        <v>4.9661380241757203E-2</v>
      </c>
      <c r="BV452" s="52">
        <v>838.842736907725</v>
      </c>
      <c r="BW452" s="52">
        <v>-2.7738093627701502E-3</v>
      </c>
      <c r="BX452" s="52">
        <v>3.1169422538055502E-2</v>
      </c>
      <c r="BY452" s="52">
        <v>754.95846321695603</v>
      </c>
      <c r="BZ452" s="52">
        <v>1.77655294699313E-3</v>
      </c>
      <c r="CA452" s="52">
        <v>3.8099465526693202E-2</v>
      </c>
      <c r="CB452" s="52">
        <v>905.95015586036197</v>
      </c>
      <c r="CC452" s="52">
        <v>8.0808902947577903E-4</v>
      </c>
      <c r="CD452" s="52">
        <v>4.9688668934121799E-2</v>
      </c>
      <c r="CE452" s="52">
        <v>1174.3798316708001</v>
      </c>
      <c r="CF452" s="52">
        <v>5.8445531793450999E-4</v>
      </c>
    </row>
    <row r="453" spans="1:84">
      <c r="A453" s="83"/>
      <c r="H453" s="83"/>
      <c r="I453" s="84"/>
      <c r="J453" s="83"/>
      <c r="K453" s="83"/>
      <c r="L453" s="83"/>
      <c r="M453" s="87"/>
      <c r="AW453" s="80">
        <v>4.2273603224506399E-2</v>
      </c>
      <c r="AX453" s="52">
        <v>184.968104738151</v>
      </c>
      <c r="AY453" s="81">
        <v>-1.9601458219803601E-2</v>
      </c>
      <c r="AZ453" s="80">
        <v>5.8376199168073198E-2</v>
      </c>
      <c r="BA453" s="52">
        <v>236.172133728175</v>
      </c>
      <c r="BB453" s="82">
        <v>-2.30368597132312E-2</v>
      </c>
      <c r="BC453" s="80">
        <v>9.0869562036895501E-2</v>
      </c>
      <c r="BD453" s="52">
        <v>386.69069513715499</v>
      </c>
      <c r="BE453" s="82">
        <v>-2.97468230275004E-2</v>
      </c>
      <c r="BF453" s="80">
        <v>3.8332229919368001E-2</v>
      </c>
      <c r="BG453" s="52">
        <v>309.382406483799</v>
      </c>
      <c r="BH453" s="82">
        <v>-1.1177806769485E-2</v>
      </c>
      <c r="BI453" s="52">
        <v>4.9163357254286E-2</v>
      </c>
      <c r="BJ453" s="52">
        <v>386.72800810473097</v>
      </c>
      <c r="BK453" s="52">
        <v>-1.3745910412831E-2</v>
      </c>
      <c r="BL453" s="52">
        <v>6.1401270301523501E-2</v>
      </c>
      <c r="BM453" s="52">
        <v>538.05635910223498</v>
      </c>
      <c r="BN453" s="52">
        <v>-1.47665305166912E-2</v>
      </c>
      <c r="BO453" s="52">
        <v>3.4296739908201E-2</v>
      </c>
      <c r="BP453" s="52">
        <v>538.05635910223498</v>
      </c>
      <c r="BQ453" s="52">
        <v>-1.2598413818123799E-3</v>
      </c>
      <c r="BR453" s="52">
        <v>4.1739404963215397E-2</v>
      </c>
      <c r="BS453" s="52">
        <v>655.75618765584397</v>
      </c>
      <c r="BT453" s="52">
        <v>-3.25510609585704E-3</v>
      </c>
      <c r="BU453" s="52">
        <v>4.9977828524459998E-2</v>
      </c>
      <c r="BV453" s="52">
        <v>840.71306109725197</v>
      </c>
      <c r="BW453" s="52">
        <v>-2.8580136194803099E-3</v>
      </c>
      <c r="BX453" s="52">
        <v>3.13653271676156E-2</v>
      </c>
      <c r="BY453" s="52">
        <v>756.64175498753002</v>
      </c>
      <c r="BZ453" s="52">
        <v>1.7100716481406699E-3</v>
      </c>
      <c r="CA453" s="52">
        <v>3.8349071789724902E-2</v>
      </c>
      <c r="CB453" s="52">
        <v>907.97010598505005</v>
      </c>
      <c r="CC453" s="52">
        <v>7.3398272142475803E-4</v>
      </c>
      <c r="CD453" s="52">
        <v>5.00107171434932E-2</v>
      </c>
      <c r="CE453" s="52">
        <v>1176.99828553613</v>
      </c>
      <c r="CF453" s="52">
        <v>5.1419213833352E-4</v>
      </c>
    </row>
    <row r="454" spans="1:84">
      <c r="A454" s="83"/>
      <c r="H454" s="83"/>
      <c r="I454" s="84"/>
      <c r="J454" s="83"/>
      <c r="K454" s="83"/>
      <c r="L454" s="83"/>
      <c r="M454" s="87"/>
      <c r="AW454" s="80">
        <v>4.2626559916499801E-2</v>
      </c>
      <c r="AX454" s="52">
        <v>184.54915211969799</v>
      </c>
      <c r="AY454" s="81">
        <v>-1.9664985578757101E-2</v>
      </c>
      <c r="AZ454" s="80">
        <v>5.8778312155119097E-2</v>
      </c>
      <c r="BA454" s="52">
        <v>235.622258416454</v>
      </c>
      <c r="BB454" s="82">
        <v>-2.31103483991329E-2</v>
      </c>
      <c r="BC454" s="80">
        <v>9.1254136581141496E-2</v>
      </c>
      <c r="BD454" s="52">
        <v>385.75553304239202</v>
      </c>
      <c r="BE454" s="82">
        <v>-2.98194327847668E-2</v>
      </c>
      <c r="BF454" s="80">
        <v>3.8788867228867201E-2</v>
      </c>
      <c r="BG454" s="52">
        <v>310.07068578554498</v>
      </c>
      <c r="BH454" s="82">
        <v>-1.13538480272847E-2</v>
      </c>
      <c r="BI454" s="52">
        <v>4.9773095180683201E-2</v>
      </c>
      <c r="BJ454" s="52">
        <v>387.58835723191299</v>
      </c>
      <c r="BK454" s="52">
        <v>-1.3925660486094799E-2</v>
      </c>
      <c r="BL454" s="52">
        <v>6.1973575574263098E-2</v>
      </c>
      <c r="BM454" s="52">
        <v>539.25336658353206</v>
      </c>
      <c r="BN454" s="52">
        <v>-1.48992213189874E-2</v>
      </c>
      <c r="BO454" s="52">
        <v>3.4547787890829497E-2</v>
      </c>
      <c r="BP454" s="52">
        <v>539.25336658353206</v>
      </c>
      <c r="BQ454" s="52">
        <v>-1.3566003120267899E-3</v>
      </c>
      <c r="BR454" s="52">
        <v>4.2056064476510703E-2</v>
      </c>
      <c r="BS454" s="52">
        <v>657.21504052367402</v>
      </c>
      <c r="BT454" s="52">
        <v>-3.3620257706775398E-3</v>
      </c>
      <c r="BU454" s="52">
        <v>5.0298486049793797E-2</v>
      </c>
      <c r="BV454" s="52">
        <v>842.58338528677803</v>
      </c>
      <c r="BW454" s="52">
        <v>-2.9428643600152601E-3</v>
      </c>
      <c r="BX454" s="52">
        <v>3.1563759758202699E-2</v>
      </c>
      <c r="BY454" s="52">
        <v>758.32504675810299</v>
      </c>
      <c r="BZ454" s="52">
        <v>1.6427630257418401E-3</v>
      </c>
      <c r="CA454" s="52">
        <v>3.8602186972077498E-2</v>
      </c>
      <c r="CB454" s="52">
        <v>909.99005610973802</v>
      </c>
      <c r="CC454" s="52">
        <v>6.5904143895492999E-4</v>
      </c>
      <c r="CD454" s="52">
        <v>5.03371496488925E-2</v>
      </c>
      <c r="CE454" s="52">
        <v>1179.6167394014701</v>
      </c>
      <c r="CF454" s="52">
        <v>4.4331405526133901E-4</v>
      </c>
    </row>
    <row r="455" spans="1:84">
      <c r="A455" s="83"/>
      <c r="H455" s="83"/>
      <c r="I455" s="84"/>
      <c r="J455" s="83"/>
      <c r="K455" s="83"/>
      <c r="L455" s="83"/>
      <c r="M455" s="87"/>
      <c r="AW455" s="80">
        <v>4.2983384796180399E-2</v>
      </c>
      <c r="AX455" s="52">
        <v>184.13019950124399</v>
      </c>
      <c r="AY455" s="81">
        <v>-1.9732031558903601E-2</v>
      </c>
      <c r="AZ455" s="80">
        <v>5.9184721186275303E-2</v>
      </c>
      <c r="BA455" s="52">
        <v>235.07238310473301</v>
      </c>
      <c r="BB455" s="82">
        <v>-2.3186256315468501E-2</v>
      </c>
      <c r="BC455" s="80">
        <v>9.1641977718686707E-2</v>
      </c>
      <c r="BD455" s="52">
        <v>384.82037094762802</v>
      </c>
      <c r="BE455" s="82">
        <v>-2.9893157150902398E-2</v>
      </c>
      <c r="BF455" s="80">
        <v>3.9260340893961701E-2</v>
      </c>
      <c r="BG455" s="52">
        <v>310.75896508728999</v>
      </c>
      <c r="BH455" s="82">
        <v>-1.1533056588399501E-2</v>
      </c>
      <c r="BI455" s="52">
        <v>5.0404151311845898E-2</v>
      </c>
      <c r="BJ455" s="52">
        <v>388.44870635909501</v>
      </c>
      <c r="BK455" s="52">
        <v>-1.41082241541505E-2</v>
      </c>
      <c r="BL455" s="52">
        <v>6.2558759893799706E-2</v>
      </c>
      <c r="BM455" s="52">
        <v>540.450374064828</v>
      </c>
      <c r="BN455" s="52">
        <v>-1.5032993290362199E-2</v>
      </c>
      <c r="BO455" s="52">
        <v>3.4803166339808199E-2</v>
      </c>
      <c r="BP455" s="52">
        <v>540.450374064828</v>
      </c>
      <c r="BQ455" s="52">
        <v>-1.45466835958443E-3</v>
      </c>
      <c r="BR455" s="52">
        <v>4.2378530077512001E-2</v>
      </c>
      <c r="BS455" s="52">
        <v>658.67389339150498</v>
      </c>
      <c r="BT455" s="52">
        <v>-3.4702212198442399E-3</v>
      </c>
      <c r="BU455" s="52">
        <v>5.0623467485682298E-2</v>
      </c>
      <c r="BV455" s="52">
        <v>844.45370947630397</v>
      </c>
      <c r="BW455" s="52">
        <v>-3.02837015913454E-3</v>
      </c>
      <c r="BX455" s="52">
        <v>3.17647900735245E-2</v>
      </c>
      <c r="BY455" s="52">
        <v>760.00833852867595</v>
      </c>
      <c r="BZ455" s="52">
        <v>1.5746126359191699E-3</v>
      </c>
      <c r="CA455" s="52">
        <v>3.8858914583204403E-2</v>
      </c>
      <c r="CB455" s="52">
        <v>912.01000623442701</v>
      </c>
      <c r="CC455" s="52">
        <v>5.8325073850785003E-4</v>
      </c>
      <c r="CD455" s="52">
        <v>5.0668089465189199E-2</v>
      </c>
      <c r="CE455" s="52">
        <v>1182.23519326681</v>
      </c>
      <c r="CF455" s="52">
        <v>3.7181250789499799E-4</v>
      </c>
    </row>
    <row r="456" spans="1:84">
      <c r="A456" s="83"/>
      <c r="H456" s="83"/>
      <c r="I456" s="84"/>
      <c r="J456" s="83"/>
      <c r="K456" s="83"/>
      <c r="L456" s="83"/>
      <c r="M456" s="87"/>
      <c r="AW456" s="80">
        <v>4.3344169922462802E-2</v>
      </c>
      <c r="AX456" s="52">
        <v>183.71124688278999</v>
      </c>
      <c r="AY456" s="81">
        <v>-1.9802641178489701E-2</v>
      </c>
      <c r="AZ456" s="80">
        <v>5.9595515958321701E-2</v>
      </c>
      <c r="BA456" s="52">
        <v>234.52250779301301</v>
      </c>
      <c r="BB456" s="82">
        <v>-2.3264607832641601E-2</v>
      </c>
      <c r="BC456" s="80">
        <v>9.2033136887149994E-2</v>
      </c>
      <c r="BD456" s="52">
        <v>383.88520885286499</v>
      </c>
      <c r="BE456" s="82">
        <v>-2.99680032105673E-2</v>
      </c>
      <c r="BF456" s="80">
        <v>3.9747637184501902E-2</v>
      </c>
      <c r="BG456" s="52">
        <v>311.44724438903597</v>
      </c>
      <c r="BH456" s="82">
        <v>-1.17155486276857E-2</v>
      </c>
      <c r="BI456" s="52">
        <v>5.1058042222915503E-2</v>
      </c>
      <c r="BJ456" s="52">
        <v>389.30905548627697</v>
      </c>
      <c r="BK456" s="52">
        <v>-1.42936980966385E-2</v>
      </c>
      <c r="BL456" s="52">
        <v>6.3157406570041097E-2</v>
      </c>
      <c r="BM456" s="52">
        <v>541.64738154612496</v>
      </c>
      <c r="BN456" s="52">
        <v>-1.51678672073514E-2</v>
      </c>
      <c r="BO456" s="52">
        <v>3.50630317474721E-2</v>
      </c>
      <c r="BP456" s="52">
        <v>541.64738154612496</v>
      </c>
      <c r="BQ456" s="52">
        <v>-1.5540749723914899E-3</v>
      </c>
      <c r="BR456" s="52">
        <v>4.2707021246399697E-2</v>
      </c>
      <c r="BS456" s="52">
        <v>660.13274625933502</v>
      </c>
      <c r="BT456" s="52">
        <v>-3.5797199356173899E-3</v>
      </c>
      <c r="BU456" s="52">
        <v>5.0952892169152698E-2</v>
      </c>
      <c r="BV456" s="52">
        <v>846.32403366583003</v>
      </c>
      <c r="BW456" s="52">
        <v>-3.1145398179558401E-3</v>
      </c>
      <c r="BX456" s="52">
        <v>3.1968490753919498E-2</v>
      </c>
      <c r="BY456" s="52">
        <v>761.69163029925005</v>
      </c>
      <c r="BZ456" s="52">
        <v>1.50560558692273E-3</v>
      </c>
      <c r="CA456" s="52">
        <v>3.9119362701661199E-2</v>
      </c>
      <c r="CB456" s="52">
        <v>914.02995635911498</v>
      </c>
      <c r="CC456" s="52">
        <v>5.0659572443791697E-4</v>
      </c>
      <c r="CD456" s="52">
        <v>5.1003664778738501E-2</v>
      </c>
      <c r="CE456" s="52">
        <v>1184.8536471321399</v>
      </c>
      <c r="CF456" s="52">
        <v>2.9967870013191203E-4</v>
      </c>
    </row>
    <row r="457" spans="1:84">
      <c r="A457" s="83"/>
      <c r="H457" s="83"/>
      <c r="I457" s="84"/>
      <c r="J457" s="83"/>
      <c r="K457" s="83"/>
      <c r="L457" s="83"/>
      <c r="M457" s="87"/>
      <c r="AW457" s="80">
        <v>4.37090104930348E-2</v>
      </c>
      <c r="AX457" s="52">
        <v>183.29229426433599</v>
      </c>
      <c r="AY457" s="81">
        <v>-1.98768593347818E-2</v>
      </c>
      <c r="AZ457" s="80">
        <v>6.0010788806981102E-2</v>
      </c>
      <c r="BA457" s="52">
        <v>233.97263248129201</v>
      </c>
      <c r="BB457" s="82">
        <v>-2.3345427107380801E-2</v>
      </c>
      <c r="BC457" s="80">
        <v>9.2427666662988697E-2</v>
      </c>
      <c r="BD457" s="52">
        <v>382.95004675810202</v>
      </c>
      <c r="BE457" s="82">
        <v>-3.0043977933539402E-2</v>
      </c>
      <c r="BF457" s="80">
        <v>4.0251842471360398E-2</v>
      </c>
      <c r="BG457" s="52">
        <v>312.13552369078201</v>
      </c>
      <c r="BH457" s="82">
        <v>-1.1901447486854001E-2</v>
      </c>
      <c r="BI457" s="52">
        <v>5.1736450088563299E-2</v>
      </c>
      <c r="BJ457" s="52">
        <v>390.16940461345899</v>
      </c>
      <c r="BK457" s="52">
        <v>-1.4482184698978599E-2</v>
      </c>
      <c r="BL457" s="52">
        <v>6.37701390228958E-2</v>
      </c>
      <c r="BM457" s="52">
        <v>542.84438902742204</v>
      </c>
      <c r="BN457" s="52">
        <v>-1.5303864604087799E-2</v>
      </c>
      <c r="BO457" s="52">
        <v>3.5327549097232798E-2</v>
      </c>
      <c r="BP457" s="52">
        <v>542.84438902742204</v>
      </c>
      <c r="BQ457" s="52">
        <v>-1.65485073850964E-3</v>
      </c>
      <c r="BR457" s="52">
        <v>4.3041769940787102E-2</v>
      </c>
      <c r="BS457" s="52">
        <v>661.59159912716598</v>
      </c>
      <c r="BT457" s="52">
        <v>-3.6905504506301E-3</v>
      </c>
      <c r="BU457" s="52">
        <v>5.1286884362460303E-2</v>
      </c>
      <c r="BV457" s="52">
        <v>848.19435785535597</v>
      </c>
      <c r="BW457" s="52">
        <v>-3.2013823721271E-3</v>
      </c>
      <c r="BX457" s="52">
        <v>3.2174937475789998E-2</v>
      </c>
      <c r="BY457" s="52">
        <v>763.37492206982301</v>
      </c>
      <c r="BZ457" s="52">
        <v>1.4357265201037301E-3</v>
      </c>
      <c r="CA457" s="52">
        <v>3.9383644246744197E-2</v>
      </c>
      <c r="CB457" s="52">
        <v>916.04990648380306</v>
      </c>
      <c r="CC457" s="52">
        <v>4.2906102956325999E-4</v>
      </c>
      <c r="CD457" s="52">
        <v>5.134400924048E-2</v>
      </c>
      <c r="CE457" s="52">
        <v>1187.4721009974801</v>
      </c>
      <c r="CF457" s="52">
        <v>2.2690359174272899E-4</v>
      </c>
    </row>
    <row r="458" spans="1:84">
      <c r="A458" s="83"/>
      <c r="H458" s="83"/>
      <c r="I458" s="84"/>
      <c r="J458" s="83"/>
      <c r="K458" s="83"/>
      <c r="L458" s="83"/>
      <c r="M458" s="87"/>
      <c r="AW458" s="80">
        <v>4.4078004966478297E-2</v>
      </c>
      <c r="AX458" s="52">
        <v>182.87334164588199</v>
      </c>
      <c r="AY458" s="81">
        <v>-1.99547307783614E-2</v>
      </c>
      <c r="AZ458" s="80">
        <v>6.0430634798273999E-2</v>
      </c>
      <c r="BA458" s="52">
        <v>233.42275716957101</v>
      </c>
      <c r="BB458" s="82">
        <v>-2.34287380651119E-2</v>
      </c>
      <c r="BC458" s="80">
        <v>9.2825620791979702E-2</v>
      </c>
      <c r="BD458" s="52">
        <v>382.01488466333899</v>
      </c>
      <c r="BE458" s="82">
        <v>-3.01210881692308E-2</v>
      </c>
      <c r="BF458" s="80">
        <v>4.0774157153755201E-2</v>
      </c>
      <c r="BG458" s="52">
        <v>312.82380299252702</v>
      </c>
      <c r="BH458" s="82">
        <v>-1.20908842961026E-2</v>
      </c>
      <c r="BI458" s="52">
        <v>5.2441247580819299E-2</v>
      </c>
      <c r="BJ458" s="52">
        <v>391.02975374064101</v>
      </c>
      <c r="BK458" s="52">
        <v>-1.46737925289384E-2</v>
      </c>
      <c r="BL458" s="52">
        <v>6.43976245354652E-2</v>
      </c>
      <c r="BM458" s="52">
        <v>544.041396508719</v>
      </c>
      <c r="BN458" s="52">
        <v>-1.5441007811310701E-2</v>
      </c>
      <c r="BO458" s="52">
        <v>3.5596892485319998E-2</v>
      </c>
      <c r="BP458" s="52">
        <v>544.041396508719</v>
      </c>
      <c r="BQ458" s="52">
        <v>-1.75702744725111E-3</v>
      </c>
      <c r="BR458" s="52">
        <v>4.3383021554653803E-2</v>
      </c>
      <c r="BS458" s="52">
        <v>663.05045199499602</v>
      </c>
      <c r="BT458" s="52">
        <v>-3.8027423926256399E-3</v>
      </c>
      <c r="BU458" s="52">
        <v>5.16255735269842E-2</v>
      </c>
      <c r="BV458" s="52">
        <v>850.06468204488203</v>
      </c>
      <c r="BW458" s="52">
        <v>-3.28890710038464E-3</v>
      </c>
      <c r="BX458" s="52">
        <v>3.2384209122201503E-2</v>
      </c>
      <c r="BY458" s="52">
        <v>765.058213840397</v>
      </c>
      <c r="BZ458" s="52">
        <v>1.3649595898477601E-3</v>
      </c>
      <c r="CA458" s="52">
        <v>3.965187727056E-2</v>
      </c>
      <c r="CB458" s="52">
        <v>918.06985660849205</v>
      </c>
      <c r="CC458" s="52">
        <v>3.5063079463064302E-4</v>
      </c>
      <c r="CD458" s="52">
        <v>5.1689262280056998E-2</v>
      </c>
      <c r="CE458" s="52">
        <v>1190.09055486281</v>
      </c>
      <c r="CF458" s="52">
        <v>1.5347788908634199E-4</v>
      </c>
    </row>
    <row r="459" spans="1:84">
      <c r="A459" s="83"/>
      <c r="H459" s="83"/>
      <c r="I459" s="84"/>
      <c r="J459" s="83"/>
      <c r="K459" s="83"/>
      <c r="L459" s="83"/>
      <c r="M459" s="87"/>
      <c r="AW459" s="80">
        <v>4.4451255189767301E-2</v>
      </c>
      <c r="AX459" s="52">
        <v>182.45438902742799</v>
      </c>
      <c r="AY459" s="81">
        <v>-2.00363000864258E-2</v>
      </c>
      <c r="AZ459" s="80">
        <v>6.0855151823510999E-2</v>
      </c>
      <c r="BA459" s="52">
        <v>232.87288185785101</v>
      </c>
      <c r="BB459" s="82">
        <v>-2.35145643817685E-2</v>
      </c>
      <c r="BC459" s="80">
        <v>9.3227054220649003E-2</v>
      </c>
      <c r="BD459" s="52">
        <v>381.07972256857602</v>
      </c>
      <c r="BE459" s="82">
        <v>-3.0199340641074199E-2</v>
      </c>
      <c r="BF459" s="80">
        <v>4.1315912086782702E-2</v>
      </c>
      <c r="BG459" s="52">
        <v>313.512082294273</v>
      </c>
      <c r="BH459" s="82">
        <v>-1.22839986660838E-2</v>
      </c>
      <c r="BI459" s="52">
        <v>5.3174527616871699E-2</v>
      </c>
      <c r="BJ459" s="52">
        <v>391.89010286782297</v>
      </c>
      <c r="BK459" s="52">
        <v>-1.4868636865331099E-2</v>
      </c>
      <c r="BL459" s="52">
        <v>6.5040578456129705E-2</v>
      </c>
      <c r="BM459" s="52">
        <v>545.23840399001494</v>
      </c>
      <c r="BN459" s="52">
        <v>-1.5579319998012601E-2</v>
      </c>
      <c r="BO459" s="52">
        <v>3.5871245800283003E-2</v>
      </c>
      <c r="BP459" s="52">
        <v>545.23840399001494</v>
      </c>
      <c r="BQ459" s="52">
        <v>-1.86063815450633E-3</v>
      </c>
      <c r="BR459" s="52">
        <v>4.3731035970920699E-2</v>
      </c>
      <c r="BS459" s="52">
        <v>664.50930486282596</v>
      </c>
      <c r="BT459" s="52">
        <v>-3.9163265429317399E-3</v>
      </c>
      <c r="BU459" s="52">
        <v>5.1969094616389301E-2</v>
      </c>
      <c r="BV459" s="52">
        <v>851.935006234409</v>
      </c>
      <c r="BW459" s="52">
        <v>-3.3771235335225401E-3</v>
      </c>
      <c r="BX459" s="52">
        <v>3.2596387965595802E-2</v>
      </c>
      <c r="BY459" s="52">
        <v>766.74150561096997</v>
      </c>
      <c r="BZ459" s="52">
        <v>1.29328844239657E-3</v>
      </c>
      <c r="CA459" s="52">
        <v>3.9924185272398001E-2</v>
      </c>
      <c r="CB459" s="52">
        <v>920.08980673318001</v>
      </c>
      <c r="CC459" s="52">
        <v>2.7128864662286301E-4</v>
      </c>
      <c r="CD459" s="52">
        <v>5.20395694427956E-2</v>
      </c>
      <c r="CE459" s="52">
        <v>1192.7090087281499</v>
      </c>
      <c r="CF459" s="52">
        <v>7.9392035367742401E-5</v>
      </c>
    </row>
    <row r="460" spans="1:84">
      <c r="A460" s="83"/>
      <c r="H460" s="83"/>
      <c r="I460" s="84"/>
      <c r="J460" s="83"/>
      <c r="K460" s="83"/>
      <c r="L460" s="83"/>
      <c r="M460" s="87"/>
      <c r="AW460" s="80">
        <v>4.4828866531414803E-2</v>
      </c>
      <c r="AX460" s="52">
        <v>182.03543640897399</v>
      </c>
      <c r="AY460" s="81">
        <v>-2.0121611635060498E-2</v>
      </c>
      <c r="AZ460" s="80">
        <v>6.1284440698090102E-2</v>
      </c>
      <c r="BA460" s="52">
        <v>232.32300654612999</v>
      </c>
      <c r="BB460" s="82">
        <v>-2.3602929465024399E-2</v>
      </c>
      <c r="BC460" s="80">
        <v>9.3632023128685099E-2</v>
      </c>
      <c r="BD460" s="52">
        <v>380.14456047381299</v>
      </c>
      <c r="BE460" s="82">
        <v>-3.0278741940775799E-2</v>
      </c>
      <c r="BF460" s="80">
        <v>4.1878588066581297E-2</v>
      </c>
      <c r="BG460" s="52">
        <v>314.20036159601898</v>
      </c>
      <c r="BH460" s="82">
        <v>-1.24809394601063E-2</v>
      </c>
      <c r="BI460" s="52">
        <v>5.3938639134924297E-2</v>
      </c>
      <c r="BJ460" s="52">
        <v>392.75045199500499</v>
      </c>
      <c r="BK460" s="52">
        <v>-1.5066840285957801E-2</v>
      </c>
      <c r="BL460" s="52">
        <v>6.5699768915488094E-2</v>
      </c>
      <c r="BM460" s="52">
        <v>546.43541147131202</v>
      </c>
      <c r="BN460" s="52">
        <v>-1.5718825215952002E-2</v>
      </c>
      <c r="BO460" s="52">
        <v>3.6150803466797402E-2</v>
      </c>
      <c r="BP460" s="52">
        <v>546.43541147131202</v>
      </c>
      <c r="BQ460" s="52">
        <v>-1.9657172526604699E-3</v>
      </c>
      <c r="BR460" s="52">
        <v>4.4086088718834002E-2</v>
      </c>
      <c r="BS460" s="52">
        <v>665.96815773065703</v>
      </c>
      <c r="BT460" s="52">
        <v>-4.0313348989849899E-3</v>
      </c>
      <c r="BU460" s="52">
        <v>5.2317588390704099E-2</v>
      </c>
      <c r="BV460" s="52">
        <v>853.80533042393495</v>
      </c>
      <c r="BW460" s="52">
        <v>-3.4660414637924901E-3</v>
      </c>
      <c r="BX460" s="52">
        <v>3.2811559863663797E-2</v>
      </c>
      <c r="BY460" s="52">
        <v>768.42479738154304</v>
      </c>
      <c r="BZ460" s="52">
        <v>1.22069619348045E-3</v>
      </c>
      <c r="CA460" s="52">
        <v>4.0200697537476501E-2</v>
      </c>
      <c r="CB460" s="52">
        <v>922.10975685786798</v>
      </c>
      <c r="CC460" s="52">
        <v>1.9101767582849799E-4</v>
      </c>
      <c r="CD460" s="52">
        <v>5.2395082751560303E-2</v>
      </c>
      <c r="CE460" s="52">
        <v>1195.3274625934901</v>
      </c>
      <c r="CF460" s="52">
        <v>4.6362004009261301E-6</v>
      </c>
    </row>
    <row r="461" spans="1:84">
      <c r="A461" s="83"/>
      <c r="H461" s="83"/>
      <c r="I461" s="84"/>
      <c r="J461" s="83"/>
      <c r="K461" s="83"/>
      <c r="L461" s="83"/>
      <c r="M461" s="87"/>
      <c r="AW461" s="80">
        <v>4.5210948020559097E-2</v>
      </c>
      <c r="AX461" s="52">
        <v>181.61648379051999</v>
      </c>
      <c r="AY461" s="81">
        <v>-2.0210709570453001E-2</v>
      </c>
      <c r="AZ461" s="80">
        <v>6.1718605264277797E-2</v>
      </c>
      <c r="BA461" s="52">
        <v>231.77313123440899</v>
      </c>
      <c r="BB461" s="82">
        <v>-2.3693856434935601E-2</v>
      </c>
      <c r="BC461" s="80">
        <v>9.4040584962370499E-2</v>
      </c>
      <c r="BD461" s="52">
        <v>379.20939837905001</v>
      </c>
      <c r="BE461" s="82">
        <v>-3.0359298522432399E-2</v>
      </c>
      <c r="BF461" s="80">
        <v>4.2463839080928101E-2</v>
      </c>
      <c r="BG461" s="52">
        <v>314.88864089776399</v>
      </c>
      <c r="BH461" s="82">
        <v>-1.2681865658168E-2</v>
      </c>
      <c r="BI461" s="52">
        <v>5.4736230423886797E-2</v>
      </c>
      <c r="BJ461" s="52">
        <v>393.61080112218701</v>
      </c>
      <c r="BK461" s="52">
        <v>-1.52685333230813E-2</v>
      </c>
      <c r="BL461" s="52">
        <v>6.6376022135696197E-2</v>
      </c>
      <c r="BM461" s="52">
        <v>547.63241895260899</v>
      </c>
      <c r="BN461" s="52">
        <v>-1.58595484472746E-2</v>
      </c>
      <c r="BO461" s="52">
        <v>3.6435771261203502E-2</v>
      </c>
      <c r="BP461" s="52">
        <v>547.63241895260899</v>
      </c>
      <c r="BQ461" s="52">
        <v>-2.0723005455008802E-3</v>
      </c>
      <c r="BR461" s="52">
        <v>4.44484722489117E-2</v>
      </c>
      <c r="BS461" s="52">
        <v>667.42701059848696</v>
      </c>
      <c r="BT461" s="52">
        <v>-4.1478007412539203E-3</v>
      </c>
      <c r="BU461" s="52">
        <v>5.2671201753127998E-2</v>
      </c>
      <c r="BV461" s="52">
        <v>855.67565461346101</v>
      </c>
      <c r="BW461" s="52">
        <v>-3.5556709547654602E-3</v>
      </c>
      <c r="BX461" s="52">
        <v>3.3029814469529899E-2</v>
      </c>
      <c r="BY461" s="52">
        <v>770.10808915211703</v>
      </c>
      <c r="BZ461" s="52">
        <v>1.1471654046848799E-3</v>
      </c>
      <c r="CA461" s="52">
        <v>4.0481549502361998E-2</v>
      </c>
      <c r="CB461" s="52">
        <v>924.12970698255594</v>
      </c>
      <c r="CC461" s="52">
        <v>1.0980041158579701E-4</v>
      </c>
      <c r="CD461" s="52">
        <v>5.2755961095725799E-2</v>
      </c>
      <c r="CE461" s="52">
        <v>1197.94591645882</v>
      </c>
      <c r="CF461" s="52">
        <v>-7.0799730145045198E-5</v>
      </c>
    </row>
    <row r="462" spans="1:84">
      <c r="A462" s="83"/>
      <c r="H462" s="83"/>
      <c r="I462" s="84"/>
      <c r="J462" s="83"/>
      <c r="K462" s="83"/>
      <c r="L462" s="83"/>
      <c r="M462" s="87"/>
      <c r="AW462" s="80">
        <v>4.5597612492296498E-2</v>
      </c>
      <c r="AX462" s="52">
        <v>181.19753117206699</v>
      </c>
      <c r="AY462" s="81">
        <v>-2.03036377790187E-2</v>
      </c>
      <c r="AZ462" s="80">
        <v>6.2157752498157998E-2</v>
      </c>
      <c r="BA462" s="52">
        <v>231.22325592268899</v>
      </c>
      <c r="BB462" s="82">
        <v>-2.3787368103978301E-2</v>
      </c>
      <c r="BC462" s="80">
        <v>9.4452798469069302E-2</v>
      </c>
      <c r="BD462" s="52">
        <v>378.27423628428699</v>
      </c>
      <c r="BE462" s="82">
        <v>-3.0441016696512498E-2</v>
      </c>
      <c r="BF462" s="80">
        <v>4.3073520231626201E-2</v>
      </c>
      <c r="BG462" s="52">
        <v>315.57692019951003</v>
      </c>
      <c r="BH462" s="82">
        <v>-1.28869473264203E-2</v>
      </c>
      <c r="BI462" s="52">
        <v>5.5570302002732802E-2</v>
      </c>
      <c r="BJ462" s="52">
        <v>394.47115024936897</v>
      </c>
      <c r="BK462" s="52">
        <v>-1.54738551961231E-2</v>
      </c>
      <c r="BL462" s="52">
        <v>6.7070228423724995E-2</v>
      </c>
      <c r="BM462" s="52">
        <v>548.82942643390595</v>
      </c>
      <c r="BN462" s="52">
        <v>-1.6001515655514501E-2</v>
      </c>
      <c r="BO462" s="52">
        <v>3.6726367207220903E-2</v>
      </c>
      <c r="BP462" s="52">
        <v>548.82942643390504</v>
      </c>
      <c r="BQ462" s="52">
        <v>-2.1804253285475001E-3</v>
      </c>
      <c r="BR462" s="52">
        <v>4.4818497340055302E-2</v>
      </c>
      <c r="BS462" s="52">
        <v>668.88586346631701</v>
      </c>
      <c r="BT462" s="52">
        <v>-4.2657587049410601E-3</v>
      </c>
      <c r="BU462" s="52">
        <v>5.3030088111569999E-2</v>
      </c>
      <c r="BV462" s="52">
        <v>857.54597880298695</v>
      </c>
      <c r="BW462" s="52">
        <v>-3.6460223516772798E-3</v>
      </c>
      <c r="BX462" s="52">
        <v>3.3251245457517502E-2</v>
      </c>
      <c r="BY462" s="52">
        <v>771.79138092269</v>
      </c>
      <c r="BZ462" s="52">
        <v>1.0726780584568499E-3</v>
      </c>
      <c r="CA462" s="52">
        <v>4.0766883149617801E-2</v>
      </c>
      <c r="CB462" s="52">
        <v>926.14965710724505</v>
      </c>
      <c r="CC462" s="52">
        <v>2.7618796608706498E-5</v>
      </c>
      <c r="CD462" s="52">
        <v>5.3122370649735302E-2</v>
      </c>
      <c r="CE462" s="52">
        <v>1200.5643703241601</v>
      </c>
      <c r="CF462" s="52">
        <v>-1.46926166054141E-4</v>
      </c>
    </row>
    <row r="463" spans="1:84">
      <c r="A463" s="83"/>
      <c r="H463" s="83"/>
      <c r="I463" s="84"/>
      <c r="J463" s="83"/>
      <c r="K463" s="83"/>
      <c r="L463" s="83"/>
      <c r="M463" s="87"/>
      <c r="AW463" s="80">
        <v>4.59889767395859E-2</v>
      </c>
      <c r="AX463" s="52">
        <v>180.77857855361299</v>
      </c>
      <c r="AY463" s="81">
        <v>-2.0400439856402899E-2</v>
      </c>
      <c r="AZ463" s="80">
        <v>6.2601992620948801E-2</v>
      </c>
      <c r="BA463" s="52">
        <v>230.673380610968</v>
      </c>
      <c r="BB463" s="82">
        <v>-2.3883486956469299E-2</v>
      </c>
      <c r="BC463" s="80">
        <v>9.4868723732809898E-2</v>
      </c>
      <c r="BD463" s="52">
        <v>377.33907418952401</v>
      </c>
      <c r="BE463" s="82">
        <v>-3.05239026236978E-2</v>
      </c>
      <c r="BF463" s="80">
        <v>4.3709721499861902E-2</v>
      </c>
      <c r="BG463" s="52">
        <v>316.26519950125601</v>
      </c>
      <c r="BH463" s="82">
        <v>-1.3096366708122399E-2</v>
      </c>
      <c r="BI463" s="52">
        <v>5.6444271688490498E-2</v>
      </c>
      <c r="BJ463" s="52">
        <v>395.33149937655099</v>
      </c>
      <c r="BK463" s="52">
        <v>-1.5682954632956499E-2</v>
      </c>
      <c r="BL463" s="52">
        <v>6.7783348956981002E-2</v>
      </c>
      <c r="BM463" s="52">
        <v>550.02643391520201</v>
      </c>
      <c r="BN463" s="52">
        <v>-1.61447538402721E-2</v>
      </c>
      <c r="BO463" s="52">
        <v>3.7022822561464899E-2</v>
      </c>
      <c r="BP463" s="52">
        <v>550.02643391520201</v>
      </c>
      <c r="BQ463" s="52">
        <v>-2.2901304752995198E-3</v>
      </c>
      <c r="BR463" s="52">
        <v>4.5196494655581301E-2</v>
      </c>
      <c r="BS463" s="52">
        <v>670.34471633414796</v>
      </c>
      <c r="BT463" s="52">
        <v>-4.3852448568874698E-3</v>
      </c>
      <c r="BU463" s="52">
        <v>5.3394407767124501E-2</v>
      </c>
      <c r="BV463" s="52">
        <v>859.41630299251301</v>
      </c>
      <c r="BW463" s="52">
        <v>-3.7371062922948802E-3</v>
      </c>
      <c r="BX463" s="52">
        <v>3.3475950765899501E-2</v>
      </c>
      <c r="BY463" s="52">
        <v>773.47467269326398</v>
      </c>
      <c r="BZ463" s="52">
        <v>9.9721553165869892E-4</v>
      </c>
      <c r="CA463" s="52">
        <v>4.1056847434526998E-2</v>
      </c>
      <c r="CB463" s="52">
        <v>928.16960723193301</v>
      </c>
      <c r="CC463" s="52">
        <v>-5.5545840211351697E-5</v>
      </c>
      <c r="CD463" s="52">
        <v>5.3494485323984799E-2</v>
      </c>
      <c r="CE463" s="52">
        <v>1203.1828241895</v>
      </c>
      <c r="CF463" s="52">
        <v>-2.2375382445939199E-4</v>
      </c>
    </row>
    <row r="464" spans="1:84">
      <c r="A464" s="83"/>
      <c r="H464" s="83"/>
      <c r="I464" s="84"/>
      <c r="J464" s="83"/>
      <c r="K464" s="83"/>
      <c r="L464" s="83"/>
      <c r="M464" s="87"/>
      <c r="AW464" s="80">
        <v>4.6385161672070699E-2</v>
      </c>
      <c r="AX464" s="52">
        <v>180.35962593515899</v>
      </c>
      <c r="AY464" s="81">
        <v>-2.05011590753282E-2</v>
      </c>
      <c r="AZ464" s="80">
        <v>6.3051439214892493E-2</v>
      </c>
      <c r="BA464" s="52">
        <v>230.123505299247</v>
      </c>
      <c r="BB464" s="82">
        <v>-2.3982235127353799E-2</v>
      </c>
      <c r="BC464" s="80">
        <v>9.5288422211003407E-2</v>
      </c>
      <c r="BD464" s="52">
        <v>376.40391209476098</v>
      </c>
      <c r="BE464" s="82">
        <v>-3.06079623085833E-2</v>
      </c>
      <c r="BF464" s="80">
        <v>4.43748088827291E-2</v>
      </c>
      <c r="BG464" s="52">
        <v>316.95347880300102</v>
      </c>
      <c r="BH464" s="82">
        <v>-1.33103194550771E-2</v>
      </c>
      <c r="BI464" s="52">
        <v>5.7362055383126803E-2</v>
      </c>
      <c r="BJ464" s="52">
        <v>396.19184850373301</v>
      </c>
      <c r="BK464" s="52">
        <v>-1.5895990793195699E-2</v>
      </c>
      <c r="BL464" s="52">
        <v>6.8516423490331005E-2</v>
      </c>
      <c r="BM464" s="52">
        <v>551.22344139649897</v>
      </c>
      <c r="BN464" s="52">
        <v>-1.6289291095902901E-2</v>
      </c>
      <c r="BO464" s="52">
        <v>3.7325382899763802E-2</v>
      </c>
      <c r="BP464" s="52">
        <v>551.22344139649897</v>
      </c>
      <c r="BQ464" s="52">
        <v>-2.4014565299282798E-3</v>
      </c>
      <c r="BR464" s="52">
        <v>4.5582816467460298E-2</v>
      </c>
      <c r="BS464" s="52">
        <v>671.80356920197801</v>
      </c>
      <c r="BT464" s="52">
        <v>-4.5062967781455297E-3</v>
      </c>
      <c r="BU464" s="52">
        <v>5.3764328331931503E-2</v>
      </c>
      <c r="BV464" s="52">
        <v>861.28662718203896</v>
      </c>
      <c r="BW464" s="52">
        <v>-3.8289337183258902E-3</v>
      </c>
      <c r="BX464" s="52">
        <v>3.3704032858189598E-2</v>
      </c>
      <c r="BY464" s="52">
        <v>775.15796446383695</v>
      </c>
      <c r="BZ464" s="52">
        <v>9.2075856756562897E-4</v>
      </c>
      <c r="CA464" s="52">
        <v>4.1351598747066502E-2</v>
      </c>
      <c r="CB464" s="52">
        <v>930.18955735662098</v>
      </c>
      <c r="CC464" s="52">
        <v>-1.39712812633887E-4</v>
      </c>
      <c r="CD464" s="52">
        <v>5.3872487251074498E-2</v>
      </c>
      <c r="CE464" s="52">
        <v>1205.8012780548299</v>
      </c>
      <c r="CF464" s="52">
        <v>-3.0129374236561202E-4</v>
      </c>
    </row>
    <row r="465" spans="1:84">
      <c r="A465" s="83"/>
      <c r="H465" s="83"/>
      <c r="I465" s="84"/>
      <c r="J465" s="83"/>
      <c r="K465" s="83"/>
      <c r="L465" s="83"/>
      <c r="M465" s="87"/>
      <c r="AW465" s="80">
        <v>4.67862924821833E-2</v>
      </c>
      <c r="AX465" s="52">
        <v>179.94067331670499</v>
      </c>
      <c r="AY465" s="81">
        <v>-2.0605838352252399E-2</v>
      </c>
      <c r="AZ465" s="80">
        <v>6.3506209343939898E-2</v>
      </c>
      <c r="BA465" s="52">
        <v>229.573629987527</v>
      </c>
      <c r="BB465" s="82">
        <v>-2.4083634380346601E-2</v>
      </c>
      <c r="BC465" s="80">
        <v>9.5711956772338097E-2</v>
      </c>
      <c r="BD465" s="52">
        <v>375.46874999999801</v>
      </c>
      <c r="BE465" s="82">
        <v>-3.0693201593235801E-2</v>
      </c>
      <c r="BF465" s="80">
        <v>4.50714749160884E-2</v>
      </c>
      <c r="BG465" s="52">
        <v>317.641758104747</v>
      </c>
      <c r="BH465" s="82">
        <v>-1.35290160221513E-2</v>
      </c>
      <c r="BI465" s="52">
        <v>5.8328168362241098E-2</v>
      </c>
      <c r="BJ465" s="52">
        <v>397.05219763091497</v>
      </c>
      <c r="BK465" s="52">
        <v>-1.61131343093385E-2</v>
      </c>
      <c r="BL465" s="52">
        <v>6.9270579138769203E-2</v>
      </c>
      <c r="BM465" s="52">
        <v>552.42044887779605</v>
      </c>
      <c r="BN465" s="52">
        <v>-1.6435156674580599E-2</v>
      </c>
      <c r="BO465" s="52">
        <v>3.7634309316879298E-2</v>
      </c>
      <c r="BP465" s="52">
        <v>552.42044887779605</v>
      </c>
      <c r="BQ465" s="52">
        <v>-2.5144458070133001E-3</v>
      </c>
      <c r="BR465" s="52">
        <v>4.5977838571026303E-2</v>
      </c>
      <c r="BS465" s="52">
        <v>673.26242206980896</v>
      </c>
      <c r="BT465" s="52">
        <v>-4.6289536527350699E-3</v>
      </c>
      <c r="BU465" s="52">
        <v>5.41400251791209E-2</v>
      </c>
      <c r="BV465" s="52">
        <v>863.15695137156604</v>
      </c>
      <c r="BW465" s="52">
        <v>-3.9215158874154298E-3</v>
      </c>
      <c r="BX465" s="52">
        <v>3.3935599004691702E-2</v>
      </c>
      <c r="BY465" s="52">
        <v>776.84125623441105</v>
      </c>
      <c r="BZ465" s="52">
        <v>8.4328724619128705E-4</v>
      </c>
      <c r="CA465" s="52">
        <v>4.1651301412674598E-2</v>
      </c>
      <c r="CB465" s="52">
        <v>932.20950748130997</v>
      </c>
      <c r="CC465" s="52">
        <v>-2.2490210765379701E-4</v>
      </c>
      <c r="CD465" s="52">
        <v>5.4256567310803798E-2</v>
      </c>
      <c r="CE465" s="52">
        <v>1208.4197319201701</v>
      </c>
      <c r="CF465" s="52">
        <v>-3.7955728983695298E-4</v>
      </c>
    </row>
    <row r="466" spans="1:84">
      <c r="A466" s="83"/>
      <c r="H466" s="83"/>
      <c r="I466" s="84"/>
      <c r="J466" s="83"/>
      <c r="K466" s="83"/>
      <c r="L466" s="83"/>
      <c r="M466" s="87"/>
      <c r="AW466" s="80">
        <v>4.7192498818921402E-2</v>
      </c>
      <c r="AX466" s="52">
        <v>179.52172069825099</v>
      </c>
      <c r="AY466" s="81">
        <v>-2.07145202128023E-2</v>
      </c>
      <c r="AZ466" s="80">
        <v>6.3966423679458095E-2</v>
      </c>
      <c r="BA466" s="52">
        <v>229.023754675806</v>
      </c>
      <c r="BB466" s="82">
        <v>-2.4187706085414599E-2</v>
      </c>
      <c r="BC466" s="80">
        <v>9.6139391735897001E-2</v>
      </c>
      <c r="BD466" s="52">
        <v>374.53358790523498</v>
      </c>
      <c r="BE466" s="82">
        <v>-3.0779626150606199E-2</v>
      </c>
      <c r="BF466" s="80">
        <v>4.5802801271551501E-2</v>
      </c>
      <c r="BG466" s="52">
        <v>318.33003740649298</v>
      </c>
      <c r="BH466" s="82">
        <v>-1.3752683251876599E-2</v>
      </c>
      <c r="BI466" s="52">
        <v>5.9347853636068801E-2</v>
      </c>
      <c r="BJ466" s="52">
        <v>397.91254675809699</v>
      </c>
      <c r="BK466" s="52">
        <v>-1.6334568464610399E-2</v>
      </c>
      <c r="BL466" s="52">
        <v>7.0047040420935194E-2</v>
      </c>
      <c r="BM466" s="52">
        <v>553.61745635909301</v>
      </c>
      <c r="BN466" s="52">
        <v>-1.6582381054141799E-2</v>
      </c>
      <c r="BO466" s="52">
        <v>3.7949879754104202E-2</v>
      </c>
      <c r="BP466" s="52">
        <v>553.61745635909199</v>
      </c>
      <c r="BQ466" s="52">
        <v>-2.6291424989820099E-3</v>
      </c>
      <c r="BR466" s="52">
        <v>4.6381962415926001E-2</v>
      </c>
      <c r="BS466" s="52">
        <v>674.72127493763901</v>
      </c>
      <c r="BT466" s="52">
        <v>-4.7532563631595501E-3</v>
      </c>
      <c r="BU466" s="52">
        <v>5.4521681927844103E-2</v>
      </c>
      <c r="BV466" s="52">
        <v>865.02727556109198</v>
      </c>
      <c r="BW466" s="52">
        <v>-4.01486438575908E-3</v>
      </c>
      <c r="BX466" s="52">
        <v>3.4170761586223598E-2</v>
      </c>
      <c r="BY466" s="52">
        <v>778.52454800498401</v>
      </c>
      <c r="BZ466" s="52">
        <v>7.6478095282400498E-4</v>
      </c>
      <c r="CA466" s="52">
        <v>4.1956128235787302E-2</v>
      </c>
      <c r="CB466" s="52">
        <v>934.22945760599805</v>
      </c>
      <c r="CC466" s="52">
        <v>-3.1113441796880499E-4</v>
      </c>
      <c r="CD466" s="52">
        <v>5.4646925697672502E-2</v>
      </c>
      <c r="CE466" s="52">
        <v>1211.03818578551</v>
      </c>
      <c r="CF466" s="52">
        <v>-4.5855618389642499E-4</v>
      </c>
    </row>
    <row r="467" spans="1:84">
      <c r="A467" s="83"/>
      <c r="H467" s="83"/>
      <c r="I467" s="84"/>
      <c r="J467" s="83"/>
      <c r="K467" s="83"/>
      <c r="L467" s="83"/>
      <c r="M467" s="87"/>
      <c r="AW467" s="80">
        <v>4.7603914969709303E-2</v>
      </c>
      <c r="AX467" s="52">
        <v>179.10276807979699</v>
      </c>
      <c r="AY467" s="81">
        <v>-2.08272467559465E-2</v>
      </c>
      <c r="AZ467" s="80">
        <v>6.4432206631209604E-2</v>
      </c>
      <c r="BA467" s="52">
        <v>228.47387936408501</v>
      </c>
      <c r="BB467" s="82">
        <v>-2.4294471195581199E-2</v>
      </c>
      <c r="BC467" s="80">
        <v>9.65707929115419E-2</v>
      </c>
      <c r="BD467" s="52">
        <v>373.59842581047099</v>
      </c>
      <c r="BE467" s="82">
        <v>-3.0867241477796702E-2</v>
      </c>
      <c r="BF467" s="80">
        <v>4.6572337057258502E-2</v>
      </c>
      <c r="BG467" s="52">
        <v>319.01831670823799</v>
      </c>
      <c r="BH467" s="82">
        <v>-1.39815661815511E-2</v>
      </c>
      <c r="BI467" s="52">
        <v>6.0427246547252803E-2</v>
      </c>
      <c r="BJ467" s="52">
        <v>398.77289588527901</v>
      </c>
      <c r="BK467" s="52">
        <v>-1.6560490530013999E-2</v>
      </c>
      <c r="BL467" s="52">
        <v>7.0847140786990406E-2</v>
      </c>
      <c r="BM467" s="52">
        <v>554.81446384038895</v>
      </c>
      <c r="BN467" s="52">
        <v>-1.6730996011166299E-2</v>
      </c>
      <c r="BO467" s="52">
        <v>3.8272390471410803E-2</v>
      </c>
      <c r="BP467" s="52">
        <v>554.81446384038895</v>
      </c>
      <c r="BQ467" s="52">
        <v>-2.7455927919886802E-3</v>
      </c>
      <c r="BR467" s="52">
        <v>4.6795617483240501E-2</v>
      </c>
      <c r="BS467" s="52">
        <v>676.18012780546997</v>
      </c>
      <c r="BT467" s="52">
        <v>-4.87924759331438E-3</v>
      </c>
      <c r="BU467" s="52">
        <v>5.4909490966721902E-2</v>
      </c>
      <c r="BV467" s="52">
        <v>866.89759975061804</v>
      </c>
      <c r="BW467" s="52">
        <v>-4.10899114137671E-3</v>
      </c>
      <c r="BX467" s="52">
        <v>3.4409638422133799E-2</v>
      </c>
      <c r="BY467" s="52">
        <v>780.20783977555698</v>
      </c>
      <c r="BZ467" s="52">
        <v>6.8521834463467098E-4</v>
      </c>
      <c r="CA467" s="52">
        <v>4.2266261090588397E-2</v>
      </c>
      <c r="CB467" s="52">
        <v>936.24940773068602</v>
      </c>
      <c r="CC467" s="52">
        <v>-3.98431176476704E-4</v>
      </c>
      <c r="CD467" s="52">
        <v>5.5043772535079298E-2</v>
      </c>
      <c r="CE467" s="52">
        <v>1213.6566396508399</v>
      </c>
      <c r="CF467" s="52">
        <v>-5.3830250318294198E-4</v>
      </c>
    </row>
    <row r="468" spans="1:84">
      <c r="A468" s="83"/>
      <c r="H468" s="83"/>
      <c r="I468" s="84"/>
      <c r="J468" s="83"/>
      <c r="K468" s="83"/>
      <c r="L468" s="83"/>
      <c r="M468" s="87"/>
      <c r="AW468" s="80">
        <v>4.8020680050781799E-2</v>
      </c>
      <c r="AX468" s="52">
        <v>178.68381546134401</v>
      </c>
      <c r="AY468" s="81">
        <v>-2.09440596168716E-2</v>
      </c>
      <c r="AZ468" s="80">
        <v>6.4903686483857095E-2</v>
      </c>
      <c r="BA468" s="52">
        <v>227.92400405236401</v>
      </c>
      <c r="BB468" s="82">
        <v>-2.4403950223044799E-2</v>
      </c>
      <c r="BC468" s="80">
        <v>9.7006227641612902E-2</v>
      </c>
      <c r="BD468" s="52">
        <v>372.66326371570801</v>
      </c>
      <c r="BE468" s="82">
        <v>-3.0956052889178999E-2</v>
      </c>
      <c r="BF468" s="80">
        <v>4.7384197790786599E-2</v>
      </c>
      <c r="BG468" s="52">
        <v>319.70659600998403</v>
      </c>
      <c r="BH468" s="82">
        <v>-1.4215930111960399E-2</v>
      </c>
      <c r="BI468" s="52">
        <v>6.1573588603756002E-2</v>
      </c>
      <c r="BJ468" s="52">
        <v>399.63324501246097</v>
      </c>
      <c r="BK468" s="52">
        <v>-1.6791113287590601E-2</v>
      </c>
      <c r="BL468" s="52">
        <v>7.1672335901976594E-2</v>
      </c>
      <c r="BM468" s="52">
        <v>556.01147132168603</v>
      </c>
      <c r="BN468" s="52">
        <v>-1.68810346997939E-2</v>
      </c>
      <c r="BO468" s="52">
        <v>3.8602157683415697E-2</v>
      </c>
      <c r="BP468" s="52">
        <v>556.01147132168603</v>
      </c>
      <c r="BQ468" s="52">
        <v>-2.8638449910477698E-3</v>
      </c>
      <c r="BR468" s="52">
        <v>4.7219263943648601E-2</v>
      </c>
      <c r="BS468" s="52">
        <v>677.63898067330001</v>
      </c>
      <c r="BT468" s="52">
        <v>-5.0069719394985803E-3</v>
      </c>
      <c r="BU468" s="52">
        <v>5.5303654019415997E-2</v>
      </c>
      <c r="BV468" s="52">
        <v>868.76792394014399</v>
      </c>
      <c r="BW468" s="52">
        <v>-4.2039084380866504E-3</v>
      </c>
      <c r="BX468" s="52">
        <v>3.46523531249801E-2</v>
      </c>
      <c r="BY468" s="52">
        <v>781.89113154613096</v>
      </c>
      <c r="BZ468" s="52">
        <v>6.0457731521652001E-4</v>
      </c>
      <c r="CA468" s="52">
        <v>4.2581891563978701E-2</v>
      </c>
      <c r="CB468" s="52">
        <v>938.26935785537501</v>
      </c>
      <c r="CC468" s="52">
        <v>-4.8681459295596099E-4</v>
      </c>
      <c r="CD468" s="52">
        <v>5.5447328540903999E-2</v>
      </c>
      <c r="CE468" s="52">
        <v>1216.27509351618</v>
      </c>
      <c r="CF468" s="52">
        <v>-6.18808703416095E-4</v>
      </c>
    </row>
    <row r="469" spans="1:84">
      <c r="A469" s="83"/>
      <c r="H469" s="83"/>
      <c r="I469" s="84"/>
      <c r="J469" s="83"/>
      <c r="K469" s="83"/>
      <c r="L469" s="83"/>
      <c r="M469" s="87"/>
      <c r="AW469" s="80">
        <v>4.8442938206557998E-2</v>
      </c>
      <c r="AX469" s="52">
        <v>178.26486284289001</v>
      </c>
      <c r="AY469" s="81">
        <v>-2.1064999928522E-2</v>
      </c>
      <c r="AZ469" s="80">
        <v>6.5380995539270306E-2</v>
      </c>
      <c r="BA469" s="52">
        <v>227.37412874064401</v>
      </c>
      <c r="BB469" s="82">
        <v>-2.45161632145884E-2</v>
      </c>
      <c r="BC469" s="80">
        <v>9.7445764843993393E-2</v>
      </c>
      <c r="BD469" s="52">
        <v>371.72810162094498</v>
      </c>
      <c r="BE469" s="82">
        <v>-3.1046065509362199E-2</v>
      </c>
      <c r="BF469" s="80">
        <v>4.8243191946501701E-2</v>
      </c>
      <c r="BG469" s="52">
        <v>320.39487531173</v>
      </c>
      <c r="BH469" s="82">
        <v>-1.4456062985206001E-2</v>
      </c>
      <c r="BI469" s="52">
        <v>6.2795509328296098E-2</v>
      </c>
      <c r="BJ469" s="52">
        <v>400.49359413964299</v>
      </c>
      <c r="BK469" s="52">
        <v>-1.7026666772466999E-2</v>
      </c>
      <c r="BL469" s="52">
        <v>7.2524219015342895E-2</v>
      </c>
      <c r="BM469" s="52">
        <v>557.208478802983</v>
      </c>
      <c r="BN469" s="52">
        <v>-1.70325317368425E-2</v>
      </c>
      <c r="BO469" s="52">
        <v>3.89395193814785E-2</v>
      </c>
      <c r="BP469" s="52">
        <v>557.208478802983</v>
      </c>
      <c r="BQ469" s="52">
        <v>-2.9839496553379602E-3</v>
      </c>
      <c r="BR469" s="52">
        <v>4.7653395637398101E-2</v>
      </c>
      <c r="BS469" s="52">
        <v>679.09783354112994</v>
      </c>
      <c r="BT469" s="52">
        <v>-5.1364760303192402E-3</v>
      </c>
      <c r="BU469" s="52">
        <v>5.5704382756453598E-2</v>
      </c>
      <c r="BV469" s="52">
        <v>870.63824812967005</v>
      </c>
      <c r="BW469" s="52">
        <v>-4.2996289302273498E-3</v>
      </c>
      <c r="BX469" s="52">
        <v>3.4899035484506097E-2</v>
      </c>
      <c r="BY469" s="52">
        <v>783.57442331670404</v>
      </c>
      <c r="BZ469" s="52">
        <v>5.2283495689534097E-4</v>
      </c>
      <c r="CA469" s="52">
        <v>4.2903221656388497E-2</v>
      </c>
      <c r="CB469" s="52">
        <v>940.28930798006297</v>
      </c>
      <c r="CC469" s="52">
        <v>-5.7630769310267299E-4</v>
      </c>
      <c r="CD469" s="52">
        <v>5.5857825749711397E-2</v>
      </c>
      <c r="CE469" s="52">
        <v>1218.89354738152</v>
      </c>
      <c r="CF469" s="52">
        <v>-7.0008763372632799E-4</v>
      </c>
    </row>
    <row r="470" spans="1:84">
      <c r="A470" s="83"/>
      <c r="H470" s="83"/>
      <c r="I470" s="84"/>
      <c r="J470" s="83"/>
      <c r="K470" s="83"/>
      <c r="L470" s="83"/>
      <c r="M470" s="87"/>
      <c r="AW470" s="80">
        <v>4.8870838818499497E-2</v>
      </c>
      <c r="AX470" s="52">
        <v>177.84591022443601</v>
      </c>
      <c r="AY470" s="81">
        <v>-2.1190108281768101E-2</v>
      </c>
      <c r="AZ470" s="80">
        <v>6.5864270264921296E-2</v>
      </c>
      <c r="BA470" s="52">
        <v>226.82425342892299</v>
      </c>
      <c r="BB470" s="82">
        <v>-2.4631129726273199E-2</v>
      </c>
      <c r="BC470" s="80">
        <v>9.7889475056592998E-2</v>
      </c>
      <c r="BD470" s="52">
        <v>370.79293952618201</v>
      </c>
      <c r="BE470" s="82">
        <v>-3.1137284266009299E-2</v>
      </c>
      <c r="BF470" s="80">
        <v>4.9154984824078901E-2</v>
      </c>
      <c r="BG470" s="52">
        <v>321.08315461347502</v>
      </c>
      <c r="BH470" s="82">
        <v>-1.47022781295836E-2</v>
      </c>
      <c r="BI470" s="52">
        <v>6.4103403827966393E-2</v>
      </c>
      <c r="BJ470" s="52">
        <v>401.35394326682501</v>
      </c>
      <c r="BK470" s="52">
        <v>-1.7267400273200399E-2</v>
      </c>
      <c r="BL470" s="52">
        <v>7.3404538822357202E-2</v>
      </c>
      <c r="BM470" s="52">
        <v>558.40548628427905</v>
      </c>
      <c r="BN470" s="52">
        <v>-1.7185523293856499E-2</v>
      </c>
      <c r="BO470" s="52">
        <v>3.9284837367884101E-2</v>
      </c>
      <c r="BP470" s="52">
        <v>558.40548628427905</v>
      </c>
      <c r="BQ470" s="52">
        <v>-3.1059597446946498E-3</v>
      </c>
      <c r="BR470" s="52">
        <v>4.8098543423915903E-2</v>
      </c>
      <c r="BS470" s="52">
        <v>680.55668640896101</v>
      </c>
      <c r="BT470" s="52">
        <v>-5.2678086563686796E-3</v>
      </c>
      <c r="BU470" s="52">
        <v>5.6111899457913998E-2</v>
      </c>
      <c r="BV470" s="52">
        <v>872.50857231919701</v>
      </c>
      <c r="BW470" s="52">
        <v>-4.3961656581765502E-3</v>
      </c>
      <c r="BX470" s="52">
        <v>3.5149821883861697E-2</v>
      </c>
      <c r="BY470" s="52">
        <v>785.25771508727803</v>
      </c>
      <c r="BZ470" s="52">
        <v>4.39967520640399E-4</v>
      </c>
      <c r="CA470" s="52">
        <v>4.32304645467858E-2</v>
      </c>
      <c r="CB470" s="52">
        <v>942.30925810475105</v>
      </c>
      <c r="CC470" s="52">
        <v>-6.6693436010675897E-4</v>
      </c>
      <c r="CD470" s="52">
        <v>5.62755082974538E-2</v>
      </c>
      <c r="CE470" s="52">
        <v>1221.5120012468501</v>
      </c>
      <c r="CF470" s="52">
        <v>-7.8215255390711098E-4</v>
      </c>
    </row>
    <row r="471" spans="1:84">
      <c r="A471" s="83"/>
      <c r="H471" s="83"/>
      <c r="I471" s="84"/>
      <c r="J471" s="83"/>
      <c r="K471" s="83"/>
      <c r="L471" s="83"/>
      <c r="M471" s="87"/>
      <c r="AW471" s="80">
        <v>4.9304536723982301E-2</v>
      </c>
      <c r="AX471" s="52">
        <v>177.42695760598201</v>
      </c>
      <c r="AY471" s="81">
        <v>-2.13194246841595E-2</v>
      </c>
      <c r="AZ471" s="80">
        <v>6.6353651448674694E-2</v>
      </c>
      <c r="BA471" s="52">
        <v>226.27437811720199</v>
      </c>
      <c r="BB471" s="82">
        <v>-2.4748868797395799E-2</v>
      </c>
      <c r="BC471" s="80">
        <v>9.8337430483301597E-2</v>
      </c>
      <c r="BD471" s="52">
        <v>369.85777743141898</v>
      </c>
      <c r="BE471" s="82">
        <v>-3.1229713882500201E-2</v>
      </c>
      <c r="BF471" s="80">
        <v>5.0126313752009002E-2</v>
      </c>
      <c r="BG471" s="52">
        <v>321.771433915221</v>
      </c>
      <c r="BH471" s="82">
        <v>-1.49549174426964E-2</v>
      </c>
      <c r="BI471" s="52">
        <v>6.55099479058113E-2</v>
      </c>
      <c r="BJ471" s="52">
        <v>402.21429239400697</v>
      </c>
      <c r="BK471" s="52">
        <v>-1.7513584638624301E-2</v>
      </c>
      <c r="BL471" s="52">
        <v>7.4315220318212596E-2</v>
      </c>
      <c r="BM471" s="52">
        <v>559.60249376557601</v>
      </c>
      <c r="BN471" s="52">
        <v>-1.7340047196787101E-2</v>
      </c>
      <c r="BO471" s="52">
        <v>3.9638499532364001E-2</v>
      </c>
      <c r="BP471" s="52">
        <v>559.60249376557601</v>
      </c>
      <c r="BQ471" s="52">
        <v>-3.2299307784386302E-3</v>
      </c>
      <c r="BR471" s="52">
        <v>4.8555278957377303E-2</v>
      </c>
      <c r="BS471" s="52">
        <v>682.01553927679095</v>
      </c>
      <c r="BT471" s="52">
        <v>-5.4010209106638901E-3</v>
      </c>
      <c r="BU471" s="52">
        <v>5.6526437732133603E-2</v>
      </c>
      <c r="BV471" s="52">
        <v>874.37889650872296</v>
      </c>
      <c r="BW471" s="52">
        <v>-4.49353206471998E-3</v>
      </c>
      <c r="BX471" s="52">
        <v>3.5404855751367099E-2</v>
      </c>
      <c r="BY471" s="52">
        <v>786.94100685785099</v>
      </c>
      <c r="BZ471" s="52">
        <v>3.5595037338685399E-4</v>
      </c>
      <c r="CA471" s="52">
        <v>4.3563845429051798E-2</v>
      </c>
      <c r="CB471" s="52">
        <v>944.32920822944004</v>
      </c>
      <c r="CC471" s="52">
        <v>-7.5871937897648099E-4</v>
      </c>
      <c r="CD471" s="52">
        <v>5.6700633275268301E-2</v>
      </c>
      <c r="CE471" s="52">
        <v>1224.13045511219</v>
      </c>
      <c r="CF471" s="52">
        <v>-8.6501715265693E-4</v>
      </c>
    </row>
    <row r="472" spans="1:84">
      <c r="A472" s="83"/>
      <c r="H472" s="83"/>
      <c r="I472" s="84"/>
      <c r="J472" s="83"/>
      <c r="K472" s="83"/>
      <c r="L472" s="83"/>
      <c r="M472" s="87"/>
      <c r="AW472" s="80">
        <v>4.9744192445742803E-2</v>
      </c>
      <c r="AX472" s="52">
        <v>177.00800498752801</v>
      </c>
      <c r="AY472" s="81">
        <v>-2.14529885172241E-2</v>
      </c>
      <c r="AZ472" s="80">
        <v>6.6849284360295594E-2</v>
      </c>
      <c r="BA472" s="52">
        <v>225.72450280548199</v>
      </c>
      <c r="BB472" s="82">
        <v>-2.48693989236951E-2</v>
      </c>
      <c r="BC472" s="80">
        <v>9.8789705041473594E-2</v>
      </c>
      <c r="BD472" s="52">
        <v>368.92261533665601</v>
      </c>
      <c r="BE472" s="82">
        <v>-3.13233588704388E-2</v>
      </c>
      <c r="BF472" s="80">
        <v>5.1165275183261798E-2</v>
      </c>
      <c r="BG472" s="52">
        <v>322.45971321696697</v>
      </c>
      <c r="BH472" s="82">
        <v>-1.52143551007914E-2</v>
      </c>
      <c r="BI472" s="52">
        <v>6.6032543422811105E-2</v>
      </c>
      <c r="BJ472" s="52">
        <v>401.35394326682501</v>
      </c>
      <c r="BK472" s="52">
        <v>-1.7560101573064299E-2</v>
      </c>
      <c r="BL472" s="52">
        <v>7.5258389267114506E-2</v>
      </c>
      <c r="BM472" s="52">
        <v>560.79950124687298</v>
      </c>
      <c r="BN472" s="52">
        <v>-1.7496143034099298E-2</v>
      </c>
      <c r="BO472" s="52">
        <v>4.0000922406371202E-2</v>
      </c>
      <c r="BP472" s="52">
        <v>560.79950124687298</v>
      </c>
      <c r="BQ472" s="52">
        <v>-3.3559210078189E-3</v>
      </c>
      <c r="BR472" s="52">
        <v>4.9024218954821501E-2</v>
      </c>
      <c r="BS472" s="52">
        <v>683.47439214462099</v>
      </c>
      <c r="BT472" s="52">
        <v>-5.5361663409524801E-3</v>
      </c>
      <c r="BU472" s="52">
        <v>5.6948243296200997E-2</v>
      </c>
      <c r="BV472" s="52">
        <v>876.24922069824902</v>
      </c>
      <c r="BW472" s="52">
        <v>-4.5917420123265098E-3</v>
      </c>
      <c r="BX472" s="52">
        <v>3.5664288051515301E-2</v>
      </c>
      <c r="BY472" s="52">
        <v>788.62429862842498</v>
      </c>
      <c r="BZ472" s="52">
        <v>2.7075795256284902E-4</v>
      </c>
      <c r="CA472" s="52">
        <v>4.3903602427855598E-2</v>
      </c>
      <c r="CB472" s="52">
        <v>946.34915835412801</v>
      </c>
      <c r="CC472" s="52">
        <v>-8.5168848383007005E-4</v>
      </c>
      <c r="CD472" s="52">
        <v>5.7133471659794502E-2</v>
      </c>
      <c r="CE472" s="52">
        <v>1226.7489089775299</v>
      </c>
      <c r="CF472" s="52">
        <v>-9.4869556687851098E-4</v>
      </c>
    </row>
    <row r="473" spans="1:84">
      <c r="A473" s="83"/>
      <c r="H473" s="83"/>
      <c r="I473" s="84"/>
      <c r="J473" s="83"/>
      <c r="K473" s="83"/>
      <c r="L473" s="83"/>
      <c r="M473" s="87"/>
      <c r="AW473" s="80">
        <v>5.0189972432496899E-2</v>
      </c>
      <c r="AX473" s="52">
        <v>176.58905236907401</v>
      </c>
      <c r="AY473" s="81">
        <v>-2.1590838492271999E-2</v>
      </c>
      <c r="AZ473" s="52">
        <v>6.7351318920017694E-2</v>
      </c>
      <c r="BA473" s="52">
        <v>225.17462749376099</v>
      </c>
      <c r="BB473" s="52">
        <v>-2.49927380297956E-2</v>
      </c>
      <c r="BC473" s="80">
        <v>9.9246374411000496E-2</v>
      </c>
      <c r="BD473" s="52">
        <v>367.98745324189298</v>
      </c>
      <c r="BE473" s="82">
        <v>-3.1418223522004698E-2</v>
      </c>
      <c r="BF473" s="52">
        <v>5.2281714523160799E-2</v>
      </c>
      <c r="BG473" s="52">
        <v>323.14799251871199</v>
      </c>
      <c r="BH473" s="52">
        <v>-1.54810019038628E-2</v>
      </c>
      <c r="BI473" s="52">
        <v>6.6561429072592104E-2</v>
      </c>
      <c r="BJ473" s="52">
        <v>400.49359413964299</v>
      </c>
      <c r="BK473" s="52">
        <v>-1.7609093175953602E-2</v>
      </c>
      <c r="BL473" s="52">
        <v>7.6236401064980502E-2</v>
      </c>
      <c r="BM473" s="52">
        <v>561.99650872817006</v>
      </c>
      <c r="BN473" s="52">
        <v>-1.76538522741926E-2</v>
      </c>
      <c r="BO473" s="52">
        <v>4.0372554036694701E-2</v>
      </c>
      <c r="BP473" s="52">
        <v>561.99650872817006</v>
      </c>
      <c r="BQ473" s="52">
        <v>-3.4839916035197299E-3</v>
      </c>
      <c r="BR473" s="52">
        <v>4.9506030035853799E-2</v>
      </c>
      <c r="BS473" s="52">
        <v>684.93324501245195</v>
      </c>
      <c r="BT473" s="52">
        <v>-5.6733011151297499E-3</v>
      </c>
      <c r="BU473" s="52">
        <v>5.7377574824722402E-2</v>
      </c>
      <c r="BV473" s="52">
        <v>878.11954488777496</v>
      </c>
      <c r="BW473" s="52">
        <v>-4.6908098013966996E-3</v>
      </c>
      <c r="BX473" s="52">
        <v>3.5928277819368699E-2</v>
      </c>
      <c r="BY473" s="52">
        <v>790.30759039899795</v>
      </c>
      <c r="BZ473" s="52">
        <v>1.8436371759912999E-4</v>
      </c>
      <c r="CA473" s="52">
        <v>4.4249987603251703E-2</v>
      </c>
      <c r="CB473" s="52">
        <v>948.36910847881597</v>
      </c>
      <c r="CC473" s="52">
        <v>-9.4586840840271203E-4</v>
      </c>
      <c r="CD473" s="52">
        <v>5.7574309328383803E-2</v>
      </c>
      <c r="CE473" s="52">
        <v>1229.3673628428601</v>
      </c>
      <c r="CF473" s="52">
        <v>-1.0332024021134599E-3</v>
      </c>
    </row>
    <row r="474" spans="1:84">
      <c r="A474" s="83"/>
      <c r="H474" s="83"/>
      <c r="I474" s="84"/>
      <c r="J474" s="83"/>
      <c r="K474" s="83"/>
      <c r="L474" s="83"/>
      <c r="M474" s="87"/>
      <c r="AW474" s="80">
        <v>5.0642049311370299E-2</v>
      </c>
      <c r="AX474" s="52">
        <v>176.17009975062001</v>
      </c>
      <c r="AY474" s="81">
        <v>-2.1733012604659901E-2</v>
      </c>
      <c r="AZ474" s="52">
        <v>6.7859909874533705E-2</v>
      </c>
      <c r="BA474" s="52">
        <v>224.62475218204</v>
      </c>
      <c r="BB474" s="52">
        <v>-2.5118903440868898E-2</v>
      </c>
      <c r="BC474" s="80">
        <v>9.97075160850346E-2</v>
      </c>
      <c r="BD474" s="52">
        <v>367.05229114713001</v>
      </c>
      <c r="BE474" s="82">
        <v>-3.1514311902145403E-2</v>
      </c>
      <c r="BF474" s="52">
        <v>5.3487766140542299E-2</v>
      </c>
      <c r="BG474" s="52">
        <v>323.83627182045802</v>
      </c>
      <c r="BH474" s="52">
        <v>-1.5755310393930501E-2</v>
      </c>
      <c r="BI474" s="52">
        <v>6.7096822678511595E-2</v>
      </c>
      <c r="BJ474" s="52">
        <v>399.63324501246097</v>
      </c>
      <c r="BK474" s="52">
        <v>-1.7660596750310301E-2</v>
      </c>
      <c r="BL474" s="52">
        <v>7.7251874977281698E-2</v>
      </c>
      <c r="BM474" s="52">
        <v>563.193516209466</v>
      </c>
      <c r="BN474" s="52">
        <v>-1.7813218393141102E-2</v>
      </c>
      <c r="BO474" s="52">
        <v>4.0753877227444099E-2</v>
      </c>
      <c r="BP474" s="52">
        <v>563.193516209466</v>
      </c>
      <c r="BQ474" s="52">
        <v>-3.6142068598535399E-3</v>
      </c>
      <c r="BR474" s="52">
        <v>5.0001434228161799E-2</v>
      </c>
      <c r="BS474" s="52">
        <v>686.39209788028199</v>
      </c>
      <c r="BT474" s="52">
        <v>-5.8124842011638596E-3</v>
      </c>
      <c r="BU474" s="52">
        <v>5.7814704874145001E-2</v>
      </c>
      <c r="BV474" s="52">
        <v>879.98986907730102</v>
      </c>
      <c r="BW474" s="52">
        <v>-4.7907501895453203E-3</v>
      </c>
      <c r="BX474" s="52">
        <v>3.6196992743023702E-2</v>
      </c>
      <c r="BY474" s="52">
        <v>791.99088216957102</v>
      </c>
      <c r="BZ474" s="52">
        <v>9.6740098171082604E-5</v>
      </c>
      <c r="CA474" s="52">
        <v>4.46032680545028E-2</v>
      </c>
      <c r="CB474" s="52">
        <v>950.38905860350405</v>
      </c>
      <c r="CC474" s="52">
        <v>-1.0412869400383601E-3</v>
      </c>
      <c r="CD474" s="52">
        <v>5.8023448168660799E-2</v>
      </c>
      <c r="CE474" s="52">
        <v>1231.9858167082</v>
      </c>
      <c r="CF474" s="52">
        <v>-1.11855275419139E-3</v>
      </c>
    </row>
    <row r="475" spans="1:84">
      <c r="A475" s="83"/>
      <c r="H475" s="83"/>
      <c r="I475" s="84"/>
      <c r="J475" s="83"/>
      <c r="K475" s="83"/>
      <c r="L475" s="83"/>
      <c r="M475" s="87"/>
      <c r="AW475" s="80">
        <v>5.1100602152820203E-2</v>
      </c>
      <c r="AX475" s="52">
        <v>175.75114713216601</v>
      </c>
      <c r="AY475" s="81">
        <v>-2.1879548086474802E-2</v>
      </c>
      <c r="AZ475" s="52">
        <v>6.8375216980791798E-2</v>
      </c>
      <c r="BA475" s="52">
        <v>224.07487687032</v>
      </c>
      <c r="BB475" s="52">
        <v>-2.5247911853499401E-2</v>
      </c>
      <c r="BC475" s="80">
        <v>0.10017320942242799</v>
      </c>
      <c r="BD475" s="52">
        <v>366.11712905236698</v>
      </c>
      <c r="BE475" s="82">
        <v>-3.1611627840609002E-2</v>
      </c>
      <c r="BF475" s="52">
        <v>5.4798618697660603E-2</v>
      </c>
      <c r="BG475" s="52">
        <v>324.524551122204</v>
      </c>
      <c r="BH475" s="52">
        <v>-1.6037780920220599E-2</v>
      </c>
      <c r="BI475" s="52">
        <v>6.7638870450822799E-2</v>
      </c>
      <c r="BJ475" s="52">
        <v>398.77289588527901</v>
      </c>
      <c r="BK475" s="52">
        <v>-1.77146447216853E-2</v>
      </c>
      <c r="BL475" s="52">
        <v>7.8307734999218406E-2</v>
      </c>
      <c r="BM475" s="52">
        <v>564.39052369076296</v>
      </c>
      <c r="BN475" s="52">
        <v>-1.7974287013886599E-2</v>
      </c>
      <c r="BO475" s="52">
        <v>4.1145413208430799E-2</v>
      </c>
      <c r="BP475" s="52">
        <v>564.39052369076296</v>
      </c>
      <c r="BQ475" s="52">
        <v>-3.7466344174805401E-3</v>
      </c>
      <c r="BR475" s="52">
        <v>5.05112152516927E-2</v>
      </c>
      <c r="BS475" s="52">
        <v>687.85095074811295</v>
      </c>
      <c r="BT475" s="52">
        <v>-5.9537775631107901E-3</v>
      </c>
      <c r="BU475" s="52">
        <v>5.82599208908453E-2</v>
      </c>
      <c r="BV475" s="52">
        <v>881.86019326682697</v>
      </c>
      <c r="BW475" s="52">
        <v>-4.8915784119956804E-3</v>
      </c>
      <c r="BX475" s="52">
        <v>3.6470609799415001E-2</v>
      </c>
      <c r="BY475" s="52">
        <v>793.67417394014501</v>
      </c>
      <c r="BZ475" s="52">
        <v>7.85843890602064E-6</v>
      </c>
      <c r="CA475" s="52">
        <v>4.4963727135105401E-2</v>
      </c>
      <c r="CB475" s="52">
        <v>952.40900872819304</v>
      </c>
      <c r="CC475" s="52">
        <v>-1.13797297746212E-3</v>
      </c>
      <c r="CD475" s="52">
        <v>5.8481207293145702E-2</v>
      </c>
      <c r="CE475" s="52">
        <v>1234.6042705735399</v>
      </c>
      <c r="CF475" s="52">
        <v>-1.20476223218843E-3</v>
      </c>
    </row>
    <row r="476" spans="1:84">
      <c r="A476" s="83"/>
      <c r="H476" s="83"/>
      <c r="I476" s="84"/>
      <c r="J476" s="83"/>
      <c r="K476" s="83"/>
      <c r="L476" s="83"/>
      <c r="M476" s="87"/>
      <c r="AW476" s="80">
        <v>5.1565816748773301E-2</v>
      </c>
      <c r="AX476" s="52">
        <v>175.33219451371301</v>
      </c>
      <c r="AY476" s="81">
        <v>-2.2030481357586399E-2</v>
      </c>
      <c r="AZ476" s="52">
        <v>6.8897405198007605E-2</v>
      </c>
      <c r="BA476" s="52">
        <v>223.525001558599</v>
      </c>
      <c r="BB476" s="52">
        <v>-2.5379779305738901E-2</v>
      </c>
      <c r="BC476" s="80">
        <v>0.100643535701958</v>
      </c>
      <c r="BD476" s="52">
        <v>365.181966957604</v>
      </c>
      <c r="BE476" s="82">
        <v>-3.1710174923817301E-2</v>
      </c>
      <c r="BF476" s="52">
        <v>5.6233628749822698E-2</v>
      </c>
      <c r="BG476" s="52">
        <v>325.21283042394901</v>
      </c>
      <c r="BH476" s="52">
        <v>-1.6328968872811302E-2</v>
      </c>
      <c r="BI476" s="52">
        <v>6.8187723241494802E-2</v>
      </c>
      <c r="BJ476" s="52">
        <v>397.91254675809699</v>
      </c>
      <c r="BK476" s="52">
        <v>-1.7771269328324599E-2</v>
      </c>
      <c r="BL476" s="52">
        <v>7.9407258936548403E-2</v>
      </c>
      <c r="BM476" s="52">
        <v>565.58753117206004</v>
      </c>
      <c r="BN476" s="52">
        <v>-1.81371060581671E-2</v>
      </c>
      <c r="BO476" s="52">
        <v>4.15477257989103E-2</v>
      </c>
      <c r="BP476" s="52">
        <v>565.58753117206004</v>
      </c>
      <c r="BQ476" s="52">
        <v>-3.88134550673548E-3</v>
      </c>
      <c r="BR476" s="52">
        <v>5.10362257172743E-2</v>
      </c>
      <c r="BS476" s="52">
        <v>689.309803615943</v>
      </c>
      <c r="BT476" s="52">
        <v>-6.0972463749998001E-3</v>
      </c>
      <c r="BU476" s="52">
        <v>5.8713526312253399E-2</v>
      </c>
      <c r="BV476" s="52">
        <v>883.73051745635303</v>
      </c>
      <c r="BW476" s="52">
        <v>-4.9933102031644201E-3</v>
      </c>
      <c r="BX476" s="52">
        <v>3.6749315949418201E-2</v>
      </c>
      <c r="BY476" s="52">
        <v>795.35746571071797</v>
      </c>
      <c r="BZ476" s="52">
        <v>-8.2311059747451105E-5</v>
      </c>
      <c r="CA476" s="52">
        <v>4.5331665792714297E-2</v>
      </c>
      <c r="CB476" s="52">
        <v>954.42895885288101</v>
      </c>
      <c r="CC476" s="52">
        <v>-1.2359565926610501E-3</v>
      </c>
      <c r="CD476" s="52">
        <v>5.8947924371099601E-2</v>
      </c>
      <c r="CE476" s="52">
        <v>1237.22272443887</v>
      </c>
      <c r="CF476" s="52">
        <v>-1.29184698278715E-3</v>
      </c>
    </row>
    <row r="477" spans="1:84">
      <c r="A477" s="83"/>
      <c r="H477" s="83"/>
      <c r="I477" s="84"/>
      <c r="J477" s="83"/>
      <c r="K477" s="83"/>
      <c r="L477" s="83"/>
      <c r="M477" s="87"/>
      <c r="AW477" s="80">
        <v>5.2037885904756498E-2</v>
      </c>
      <c r="AX477" s="52">
        <v>174.91324189525901</v>
      </c>
      <c r="AY477" s="81">
        <v>-2.2185847975032001E-2</v>
      </c>
      <c r="AZ477" s="52">
        <v>6.9426644888319497E-2</v>
      </c>
      <c r="BA477" s="52">
        <v>222.97512624687801</v>
      </c>
      <c r="BB477" s="52">
        <v>-2.5514521146333399E-2</v>
      </c>
      <c r="BC477" s="80">
        <v>0.101118578178402</v>
      </c>
      <c r="BD477" s="52">
        <v>364.24680486284097</v>
      </c>
      <c r="BE477" s="82">
        <v>-3.1809956486573303E-2</v>
      </c>
      <c r="BF477" s="52">
        <v>5.6771187830411199E-2</v>
      </c>
      <c r="BG477" s="52">
        <v>324.524551122204</v>
      </c>
      <c r="BH477" s="52">
        <v>-1.6375478705127601E-2</v>
      </c>
      <c r="BI477" s="52">
        <v>6.8743536721409496E-2</v>
      </c>
      <c r="BJ477" s="52">
        <v>397.05219763091497</v>
      </c>
      <c r="BK477" s="52">
        <v>-1.7830502597169201E-2</v>
      </c>
      <c r="BL477" s="52">
        <v>8.0554137774221504E-2</v>
      </c>
      <c r="BM477" s="52">
        <v>566.784538653357</v>
      </c>
      <c r="BN477" s="52">
        <v>-1.83017259126469E-2</v>
      </c>
      <c r="BO477" s="52">
        <v>4.1961426149001398E-2</v>
      </c>
      <c r="BP477" s="52">
        <v>566.784538653357</v>
      </c>
      <c r="BQ477" s="52">
        <v>-4.0184152139214101E-3</v>
      </c>
      <c r="BR477" s="52">
        <v>5.1577395403884597E-2</v>
      </c>
      <c r="BS477" s="52">
        <v>690.76865648377304</v>
      </c>
      <c r="BT477" s="52">
        <v>-6.2429592546167098E-3</v>
      </c>
      <c r="BU477" s="52">
        <v>5.9175841771497303E-2</v>
      </c>
      <c r="BV477" s="52">
        <v>885.60084164588</v>
      </c>
      <c r="BW477" s="52">
        <v>-5.0959618195205603E-3</v>
      </c>
      <c r="BX477" s="52">
        <v>3.7033308899000299E-2</v>
      </c>
      <c r="BY477" s="52">
        <v>797.04075748129196</v>
      </c>
      <c r="BZ477" s="52">
        <v>-1.7379940480838799E-4</v>
      </c>
      <c r="CA477" s="52">
        <v>4.5707404049670802E-2</v>
      </c>
      <c r="CB477" s="52">
        <v>956.44890897756898</v>
      </c>
      <c r="CC477" s="52">
        <v>-1.3352690972341999E-3</v>
      </c>
      <c r="CD477" s="52">
        <v>5.9423957091416998E-2</v>
      </c>
      <c r="CE477" s="52">
        <v>1239.84117830421</v>
      </c>
      <c r="CF477" s="52">
        <v>-1.37982371614916E-3</v>
      </c>
    </row>
    <row r="478" spans="1:84">
      <c r="A478" s="83"/>
      <c r="H478" s="83"/>
      <c r="I478" s="84"/>
      <c r="J478" s="83"/>
      <c r="K478" s="83"/>
      <c r="L478" s="83"/>
      <c r="M478" s="87"/>
      <c r="AW478" s="80">
        <v>5.2517009746846699E-2</v>
      </c>
      <c r="AX478" s="52">
        <v>174.49428927680501</v>
      </c>
      <c r="AY478" s="81">
        <v>-2.2345682580675499E-2</v>
      </c>
      <c r="AZ478" s="52">
        <v>6.9963112026549798E-2</v>
      </c>
      <c r="BA478" s="52">
        <v>222.425250935158</v>
      </c>
      <c r="BB478" s="52">
        <v>-2.5652152003108501E-2</v>
      </c>
      <c r="BC478" s="80">
        <v>0.10159842214055501</v>
      </c>
      <c r="BD478" s="52">
        <v>363.31164276807698</v>
      </c>
      <c r="BE478" s="82">
        <v>-3.1910975603608498E-2</v>
      </c>
      <c r="BF478" s="52">
        <v>5.7316381872757401E-2</v>
      </c>
      <c r="BG478" s="52">
        <v>323.83627182045802</v>
      </c>
      <c r="BH478" s="52">
        <v>-1.6425532071425601E-2</v>
      </c>
      <c r="BI478" s="52">
        <v>6.9306471565431502E-2</v>
      </c>
      <c r="BJ478" s="52">
        <v>396.19184850373301</v>
      </c>
      <c r="BK478" s="52">
        <v>-1.7892376318972499E-2</v>
      </c>
      <c r="BL478" s="52">
        <v>8.1752548032829594E-2</v>
      </c>
      <c r="BM478" s="52">
        <v>567.98154613465294</v>
      </c>
      <c r="BN478" s="52">
        <v>-1.8468199610901102E-2</v>
      </c>
      <c r="BO478" s="52">
        <v>4.2387178157491899E-2</v>
      </c>
      <c r="BP478" s="52">
        <v>567.98154613465294</v>
      </c>
      <c r="BQ478" s="52">
        <v>-4.1579227732571099E-3</v>
      </c>
      <c r="BR478" s="52">
        <v>5.2135740814209602E-2</v>
      </c>
      <c r="BS478" s="52">
        <v>692.227509351604</v>
      </c>
      <c r="BT478" s="52">
        <v>-6.39098851947951E-3</v>
      </c>
      <c r="BU478" s="52">
        <v>5.96472064174592E-2</v>
      </c>
      <c r="BV478" s="52">
        <v>887.47116583540605</v>
      </c>
      <c r="BW478" s="52">
        <v>-5.1995500638142003E-3</v>
      </c>
      <c r="BX478" s="52">
        <v>3.7322797934076203E-2</v>
      </c>
      <c r="BY478" s="52">
        <v>798.72404925186504</v>
      </c>
      <c r="BZ478" s="52">
        <v>-2.6663887857836097E-4</v>
      </c>
      <c r="CA478" s="52">
        <v>4.60912826421895E-2</v>
      </c>
      <c r="CB478" s="52">
        <v>958.46885910225797</v>
      </c>
      <c r="CC478" s="52">
        <v>-1.4359431136096799E-3</v>
      </c>
      <c r="CD478" s="52">
        <v>5.99096847723408E-2</v>
      </c>
      <c r="CE478" s="52">
        <v>1242.4596321695501</v>
      </c>
      <c r="CF478" s="52">
        <v>-1.4687097334115599E-3</v>
      </c>
    </row>
    <row r="479" spans="1:84">
      <c r="A479" s="83"/>
      <c r="H479" s="83"/>
      <c r="I479" s="84"/>
      <c r="J479" s="83"/>
      <c r="K479" s="83"/>
      <c r="L479" s="83"/>
      <c r="M479" s="87"/>
      <c r="AW479" s="80">
        <v>5.3003396044326301E-2</v>
      </c>
      <c r="AX479" s="52">
        <v>174.07533665835101</v>
      </c>
      <c r="AY479" s="81">
        <v>-2.2510018847101201E-2</v>
      </c>
      <c r="AZ479" s="52">
        <v>7.0506988419556299E-2</v>
      </c>
      <c r="BA479" s="52">
        <v>221.87537562343701</v>
      </c>
      <c r="BB479" s="52">
        <v>-2.57926857504946E-2</v>
      </c>
      <c r="BC479" s="80">
        <v>0.102083154971235</v>
      </c>
      <c r="BD479" s="52">
        <v>362.37648067331401</v>
      </c>
      <c r="BE479" s="82">
        <v>-3.20132350809633E-2</v>
      </c>
      <c r="BF479" s="52">
        <v>5.7869463112243197E-2</v>
      </c>
      <c r="BG479" s="52">
        <v>323.14799251871199</v>
      </c>
      <c r="BH479" s="52">
        <v>-1.64791857372283E-2</v>
      </c>
      <c r="BI479" s="52">
        <v>6.9876693645757201E-2</v>
      </c>
      <c r="BJ479" s="52">
        <v>395.33149937655099</v>
      </c>
      <c r="BK479" s="52">
        <v>-1.7956922022510199E-2</v>
      </c>
      <c r="BL479" s="52">
        <v>8.3007240677287306E-2</v>
      </c>
      <c r="BM479" s="52">
        <v>569.17855361595002</v>
      </c>
      <c r="BN479" s="52">
        <v>-1.8636583033157999E-2</v>
      </c>
      <c r="BO479" s="52">
        <v>4.28257046849592E-2</v>
      </c>
      <c r="BP479" s="52">
        <v>569.17855361595002</v>
      </c>
      <c r="BQ479" s="52">
        <v>-4.29995188754154E-3</v>
      </c>
      <c r="BR479" s="52">
        <v>5.2712376252557397E-2</v>
      </c>
      <c r="BS479" s="52">
        <v>693.68636221943405</v>
      </c>
      <c r="BT479" s="52">
        <v>-6.54141046762465E-3</v>
      </c>
      <c r="BU479" s="52">
        <v>6.0127979363760103E-2</v>
      </c>
      <c r="BV479" s="52">
        <v>889.341490024932</v>
      </c>
      <c r="BW479" s="52">
        <v>-5.3040923107761503E-3</v>
      </c>
      <c r="BX479" s="52">
        <v>3.7618004837789001E-2</v>
      </c>
      <c r="BY479" s="52">
        <v>800.407341022438</v>
      </c>
      <c r="BZ479" s="52">
        <v>-3.6086311137626401E-4</v>
      </c>
      <c r="CA479" s="52">
        <v>4.64836648390205E-2</v>
      </c>
      <c r="CB479" s="52">
        <v>960.48880922694605</v>
      </c>
      <c r="CC479" s="52">
        <v>-1.5380126515714501E-3</v>
      </c>
      <c r="CD479" s="52">
        <v>6.0405510136023501E-2</v>
      </c>
      <c r="CE479" s="52">
        <v>1245.07808603488</v>
      </c>
      <c r="CF479" s="52">
        <v>-1.5585229559389199E-3</v>
      </c>
    </row>
    <row r="480" spans="1:84">
      <c r="A480" s="83"/>
      <c r="H480" s="83"/>
      <c r="I480" s="84"/>
      <c r="J480" s="83"/>
      <c r="K480" s="83"/>
      <c r="L480" s="83"/>
      <c r="M480" s="87"/>
      <c r="AW480" s="80">
        <v>5.3497260548987402E-2</v>
      </c>
      <c r="AX480" s="52">
        <v>173.65638403989701</v>
      </c>
      <c r="AY480" s="81">
        <v>-2.2678889421688501E-2</v>
      </c>
      <c r="AZ480" s="52">
        <v>7.1058461935691694E-2</v>
      </c>
      <c r="BA480" s="52">
        <v>221.32550031171601</v>
      </c>
      <c r="BB480" s="52">
        <v>-2.59361354761804E-2</v>
      </c>
      <c r="BC480" s="80">
        <v>0.102572866209401</v>
      </c>
      <c r="BD480" s="52">
        <v>361.44131857855098</v>
      </c>
      <c r="BE480" s="82">
        <v>-3.2116737447202198E-2</v>
      </c>
      <c r="BF480" s="52">
        <v>5.8430643238468402E-2</v>
      </c>
      <c r="BG480" s="52">
        <v>322.45971321696697</v>
      </c>
      <c r="BH480" s="52">
        <v>-1.65364934222119E-2</v>
      </c>
      <c r="BI480" s="52">
        <v>7.0454374233974396E-2</v>
      </c>
      <c r="BJ480" s="52">
        <v>394.47115024936897</v>
      </c>
      <c r="BK480" s="52">
        <v>-1.80241709478614E-2</v>
      </c>
      <c r="BL480" s="52">
        <v>8.4323651337947503E-2</v>
      </c>
      <c r="BM480" s="52">
        <v>570.37556109724699</v>
      </c>
      <c r="BN480" s="52">
        <v>-1.8806935125970401E-2</v>
      </c>
      <c r="BO480" s="52">
        <v>4.32777947062402E-2</v>
      </c>
      <c r="BP480" s="52">
        <v>570.37556109724699</v>
      </c>
      <c r="BQ480" s="52">
        <v>-4.4445910810354296E-3</v>
      </c>
      <c r="BR480" s="52">
        <v>5.33085267253064E-2</v>
      </c>
      <c r="BS480" s="52">
        <v>695.14521508726398</v>
      </c>
      <c r="BT480" s="52">
        <v>-6.6943056861948798E-3</v>
      </c>
      <c r="BU480" s="52">
        <v>6.0618541282067499E-2</v>
      </c>
      <c r="BV480" s="52">
        <v>891.21181421445795</v>
      </c>
      <c r="BW480" s="52">
        <v>-5.4096065343983502E-3</v>
      </c>
      <c r="BX480" s="52">
        <v>3.7919164900153797E-2</v>
      </c>
      <c r="BY480" s="52">
        <v>802.09063279301199</v>
      </c>
      <c r="BZ480" s="52">
        <v>-4.5650715963612299E-4</v>
      </c>
      <c r="CA480" s="52">
        <v>4.6884938463654803E-2</v>
      </c>
      <c r="CB480" s="52">
        <v>962.50875935163401</v>
      </c>
      <c r="CC480" s="52">
        <v>-1.64151319058419E-3</v>
      </c>
      <c r="CD480" s="52">
        <v>6.0911861268603699E-2</v>
      </c>
      <c r="CE480" s="52">
        <v>1247.6965399002199</v>
      </c>
      <c r="CF480" s="52">
        <v>-1.6492819564650201E-3</v>
      </c>
    </row>
    <row r="481" spans="1:84">
      <c r="A481" s="83"/>
      <c r="H481" s="83"/>
      <c r="I481" s="84"/>
      <c r="J481" s="83"/>
      <c r="K481" s="83"/>
      <c r="L481" s="83"/>
      <c r="M481" s="87"/>
      <c r="AW481" s="80">
        <v>5.3998827352101902E-2</v>
      </c>
      <c r="AX481" s="52">
        <v>173.23743142144301</v>
      </c>
      <c r="AY481" s="81">
        <v>-2.28523258688197E-2</v>
      </c>
      <c r="AZ481" s="52">
        <v>7.1617726744920104E-2</v>
      </c>
      <c r="BA481" s="52">
        <v>220.77562499999601</v>
      </c>
      <c r="BB481" s="52">
        <v>-2.6082513446876301E-2</v>
      </c>
      <c r="BC481" s="80">
        <v>0.10306764761442699</v>
      </c>
      <c r="BD481" s="52">
        <v>360.506156483788</v>
      </c>
      <c r="BE481" s="82">
        <v>-3.2221484944461899E-2</v>
      </c>
      <c r="BF481" s="52">
        <v>5.90001419018613E-2</v>
      </c>
      <c r="BG481" s="52">
        <v>321.771433915221</v>
      </c>
      <c r="BH481" s="52">
        <v>-1.65975086084129E-2</v>
      </c>
      <c r="BI481" s="52">
        <v>7.1039690212291506E-2</v>
      </c>
      <c r="BJ481" s="52">
        <v>393.61080112218701</v>
      </c>
      <c r="BK481" s="52">
        <v>-1.8094154018730001E-2</v>
      </c>
      <c r="BL481" s="52">
        <v>8.4832752316618298E-2</v>
      </c>
      <c r="BM481" s="52">
        <v>569.17855361595002</v>
      </c>
      <c r="BN481" s="52">
        <v>-1.88531513418802E-2</v>
      </c>
      <c r="BO481" s="52">
        <v>4.3744311577614402E-2</v>
      </c>
      <c r="BP481" s="52">
        <v>571.57256857854304</v>
      </c>
      <c r="BQ481" s="52">
        <v>-4.5919340885797596E-3</v>
      </c>
      <c r="BR481" s="52">
        <v>5.3925543035404103E-2</v>
      </c>
      <c r="BS481" s="52">
        <v>696.60406795509505</v>
      </c>
      <c r="BT481" s="52">
        <v>-6.8497593912472798E-3</v>
      </c>
      <c r="BU481" s="52">
        <v>6.1119296157312202E-2</v>
      </c>
      <c r="BV481" s="52">
        <v>893.082138403984</v>
      </c>
      <c r="BW481" s="52">
        <v>-5.5161113369160998E-3</v>
      </c>
      <c r="BX481" s="52">
        <v>3.8226528031431298E-2</v>
      </c>
      <c r="BY481" s="52">
        <v>803.77392456358496</v>
      </c>
      <c r="BZ481" s="52">
        <v>-5.5360758985231902E-4</v>
      </c>
      <c r="CA481" s="52">
        <v>4.7295518147993501E-2</v>
      </c>
      <c r="CB481" s="52">
        <v>964.528709476323</v>
      </c>
      <c r="CC481" s="52">
        <v>-1.74648176845908E-3</v>
      </c>
      <c r="CD481" s="52">
        <v>6.1429193789540898E-2</v>
      </c>
      <c r="CE481" s="52">
        <v>1250.3149937655501</v>
      </c>
      <c r="CF481" s="52">
        <v>-1.7410059922788499E-3</v>
      </c>
    </row>
    <row r="482" spans="1:84">
      <c r="A482" s="83"/>
      <c r="H482" s="83"/>
      <c r="I482" s="84"/>
      <c r="J482" s="83"/>
      <c r="K482" s="83"/>
      <c r="L482" s="83"/>
      <c r="M482" s="87"/>
      <c r="AW482" s="80">
        <v>5.4508329260137899E-2</v>
      </c>
      <c r="AX482" s="52">
        <v>172.81847880298901</v>
      </c>
      <c r="AY482" s="81">
        <v>-2.30303586101646E-2</v>
      </c>
      <c r="AZ482" s="52">
        <v>7.2184983570175401E-2</v>
      </c>
      <c r="BA482" s="52">
        <v>220.22574968827499</v>
      </c>
      <c r="BB482" s="52">
        <v>-2.6231831073173E-2</v>
      </c>
      <c r="BC482" s="80">
        <v>0.10356759323265199</v>
      </c>
      <c r="BD482" s="52">
        <v>359.57099438902497</v>
      </c>
      <c r="BE482" s="82">
        <v>-3.2327479519332299E-2</v>
      </c>
      <c r="BF482" s="52">
        <v>5.9578187070768403E-2</v>
      </c>
      <c r="BG482" s="52">
        <v>321.08315461347502</v>
      </c>
      <c r="BH482" s="52">
        <v>-1.6662284496452299E-2</v>
      </c>
      <c r="BI482" s="52">
        <v>7.1632824294421693E-2</v>
      </c>
      <c r="BJ482" s="52">
        <v>392.75045199500499</v>
      </c>
      <c r="BK482" s="52">
        <v>-1.8166901813788799E-2</v>
      </c>
      <c r="BL482" s="52">
        <v>8.5346516791207402E-2</v>
      </c>
      <c r="BM482" s="52">
        <v>567.98154613465294</v>
      </c>
      <c r="BN482" s="52">
        <v>-1.8900683021207398E-2</v>
      </c>
      <c r="BO482" s="52">
        <v>4.4226202633432299E-2</v>
      </c>
      <c r="BP482" s="52">
        <v>572.76957605984001</v>
      </c>
      <c r="BQ482" s="52">
        <v>-4.7420802855647499E-3</v>
      </c>
      <c r="BR482" s="52">
        <v>5.4564919533806801E-2</v>
      </c>
      <c r="BS482" s="52">
        <v>698.06292082292498</v>
      </c>
      <c r="BT482" s="52">
        <v>-7.0078618027147399E-3</v>
      </c>
      <c r="BU482" s="52">
        <v>6.16306732249471E-2</v>
      </c>
      <c r="BV482" s="52">
        <v>894.95246259351097</v>
      </c>
      <c r="BW482" s="52">
        <v>-5.6236259796239602E-3</v>
      </c>
      <c r="BX482" s="52">
        <v>3.8540359992260298E-2</v>
      </c>
      <c r="BY482" s="52">
        <v>805.45721633415906</v>
      </c>
      <c r="BZ482" s="52">
        <v>-6.5220256891663499E-4</v>
      </c>
      <c r="CA482" s="52">
        <v>4.7715847849964702E-2</v>
      </c>
      <c r="CB482" s="52">
        <v>966.54865960101097</v>
      </c>
      <c r="CC482" s="52">
        <v>-1.85295707696596E-3</v>
      </c>
      <c r="CD482" s="52">
        <v>6.1957993257584699E-2</v>
      </c>
      <c r="CE482" s="52">
        <v>1252.93344763089</v>
      </c>
      <c r="CF482" s="52">
        <v>-1.8337150406187201E-3</v>
      </c>
    </row>
    <row r="483" spans="1:84">
      <c r="A483" s="83"/>
      <c r="H483" s="83"/>
      <c r="I483" s="84"/>
      <c r="J483" s="83"/>
      <c r="K483" s="83"/>
      <c r="L483" s="83"/>
      <c r="M483" s="87"/>
      <c r="AW483" s="80">
        <v>5.5026008190387297E-2</v>
      </c>
      <c r="AX483" s="52">
        <v>172.399526184536</v>
      </c>
      <c r="AY483" s="81">
        <v>-2.3213016862996601E-2</v>
      </c>
      <c r="AZ483" s="52">
        <v>7.2760439950581596E-2</v>
      </c>
      <c r="BA483" s="52">
        <v>219.67587437655399</v>
      </c>
      <c r="BB483" s="52">
        <v>-2.6384098873481601E-2</v>
      </c>
      <c r="BC483" s="80">
        <v>0.104072799466285</v>
      </c>
      <c r="BD483" s="52">
        <v>358.635832294262</v>
      </c>
      <c r="BE483" s="82">
        <v>-3.24347228135679E-2</v>
      </c>
      <c r="BF483" s="52">
        <v>6.0165015407219802E-2</v>
      </c>
      <c r="BG483" s="52">
        <v>320.39487531173</v>
      </c>
      <c r="BH483" s="52">
        <v>-1.6730873959881602E-2</v>
      </c>
      <c r="BI483" s="52">
        <v>7.22339652566375E-2</v>
      </c>
      <c r="BJ483" s="52">
        <v>391.89010286782297</v>
      </c>
      <c r="BK483" s="52">
        <v>-1.8242444537014301E-2</v>
      </c>
      <c r="BL483" s="52">
        <v>8.5865129857718603E-2</v>
      </c>
      <c r="BM483" s="52">
        <v>566.784538653357</v>
      </c>
      <c r="BN483" s="52">
        <v>-1.8949550207790999E-2</v>
      </c>
      <c r="BO483" s="52">
        <v>4.4724510376721198E-2</v>
      </c>
      <c r="BP483" s="52">
        <v>573.96658354113697</v>
      </c>
      <c r="BQ483" s="52">
        <v>-4.8951351640771504E-3</v>
      </c>
      <c r="BR483" s="52">
        <v>5.52283151087513E-2</v>
      </c>
      <c r="BS483" s="52">
        <v>699.52177369075605</v>
      </c>
      <c r="BT483" s="52">
        <v>-7.1687085590444203E-3</v>
      </c>
      <c r="BU483" s="52">
        <v>6.2153129113366401E-2</v>
      </c>
      <c r="BV483" s="52">
        <v>896.82278678303703</v>
      </c>
      <c r="BW483" s="52">
        <v>-5.7321704156691302E-3</v>
      </c>
      <c r="BX483" s="52">
        <v>3.88609437555269E-2</v>
      </c>
      <c r="BY483" s="52">
        <v>807.14050810473202</v>
      </c>
      <c r="BZ483" s="52">
        <v>-7.5233196144188603E-4</v>
      </c>
      <c r="CA483" s="52">
        <v>4.8146403673014503E-2</v>
      </c>
      <c r="CB483" s="52">
        <v>968.56860972569905</v>
      </c>
      <c r="CC483" s="52">
        <v>-1.9609795650635201E-3</v>
      </c>
      <c r="CD483" s="52">
        <v>6.2498777845013197E-2</v>
      </c>
      <c r="CE483" s="52">
        <v>1255.5519014962299</v>
      </c>
      <c r="CF483" s="52">
        <v>-1.9274298364590199E-3</v>
      </c>
    </row>
    <row r="484" spans="1:84">
      <c r="A484" s="83"/>
      <c r="H484" s="83"/>
      <c r="I484" s="84"/>
      <c r="J484" s="83"/>
      <c r="K484" s="83"/>
      <c r="L484" s="83"/>
      <c r="M484" s="87"/>
      <c r="AW484" s="80">
        <v>5.5552115587747197E-2</v>
      </c>
      <c r="AX484" s="52">
        <v>171.980573566082</v>
      </c>
      <c r="AY484" s="81">
        <v>-2.3400328576478901E-2</v>
      </c>
      <c r="AZ484" s="52">
        <v>7.3344310517199598E-2</v>
      </c>
      <c r="BA484" s="52">
        <v>219.12599906483399</v>
      </c>
      <c r="BB484" s="52">
        <v>-2.6539326437036201E-2</v>
      </c>
      <c r="BC484" s="80">
        <v>0.104583365144766</v>
      </c>
      <c r="BD484" s="52">
        <v>357.70067019949897</v>
      </c>
      <c r="BE484" s="82">
        <v>-3.2543216154632501E-2</v>
      </c>
      <c r="BF484" s="52">
        <v>6.07608726625102E-2</v>
      </c>
      <c r="BG484" s="52">
        <v>319.70659600998403</v>
      </c>
      <c r="BH484" s="52">
        <v>-1.6803329497585499E-2</v>
      </c>
      <c r="BI484" s="52">
        <v>7.2843308179543501E-2</v>
      </c>
      <c r="BJ484" s="52">
        <v>391.02975374064101</v>
      </c>
      <c r="BK484" s="52">
        <v>-1.8320811986988102E-2</v>
      </c>
      <c r="BL484" s="52">
        <v>8.6388673611625902E-2</v>
      </c>
      <c r="BM484" s="52">
        <v>565.58753117206004</v>
      </c>
      <c r="BN484" s="52">
        <v>-1.8999766036442399E-2</v>
      </c>
      <c r="BO484" s="52">
        <v>4.5240385591717301E-2</v>
      </c>
      <c r="BP484" s="52">
        <v>575.16359102243405</v>
      </c>
      <c r="BQ484" s="52">
        <v>-5.0512108613876604E-3</v>
      </c>
      <c r="BR484" s="52">
        <v>5.5917578147385301E-2</v>
      </c>
      <c r="BS484" s="52">
        <v>700.98062655858598</v>
      </c>
      <c r="BT484" s="52">
        <v>-7.33240117674287E-3</v>
      </c>
      <c r="BU484" s="52">
        <v>6.26871502180954E-2</v>
      </c>
      <c r="BV484" s="52">
        <v>898.69311097256298</v>
      </c>
      <c r="BW484" s="52">
        <v>-5.8417653249791699E-3</v>
      </c>
      <c r="BX484" s="52">
        <v>3.9188581017232799E-2</v>
      </c>
      <c r="BY484" s="52">
        <v>808.82379987530601</v>
      </c>
      <c r="BZ484" s="52">
        <v>-8.5403743474534799E-4</v>
      </c>
      <c r="CA484" s="52">
        <v>4.8587697031906699E-2</v>
      </c>
      <c r="CB484" s="52">
        <v>970.58855985038701</v>
      </c>
      <c r="CC484" s="52">
        <v>-2.07059155050028E-3</v>
      </c>
      <c r="CD484" s="52">
        <v>6.3052101316826703E-2</v>
      </c>
      <c r="CE484" s="52">
        <v>1258.17035536156</v>
      </c>
      <c r="CF484" s="52">
        <v>-2.0221719128891702E-3</v>
      </c>
    </row>
    <row r="485" spans="1:84">
      <c r="A485" s="83"/>
      <c r="H485" s="83"/>
      <c r="I485" s="84"/>
      <c r="J485" s="83"/>
      <c r="K485" s="83"/>
      <c r="L485" s="83"/>
      <c r="M485" s="87"/>
      <c r="AW485" s="80">
        <v>5.6086912863995801E-2</v>
      </c>
      <c r="AX485" s="52">
        <v>171.561620947628</v>
      </c>
      <c r="AY485" s="81">
        <v>-2.3592320365870698E-2</v>
      </c>
      <c r="AZ485" s="52">
        <v>7.39368172820003E-2</v>
      </c>
      <c r="BA485" s="52">
        <v>218.576123753113</v>
      </c>
      <c r="BB485" s="52">
        <v>-2.66975223859508E-2</v>
      </c>
      <c r="BC485" s="80">
        <v>0.105099391598691</v>
      </c>
      <c r="BD485" s="52">
        <v>356.765508104736</v>
      </c>
      <c r="BE485" s="82">
        <v>-3.2652960546071801E-2</v>
      </c>
      <c r="BF485" s="52">
        <v>6.1366014093820302E-2</v>
      </c>
      <c r="BG485" s="52">
        <v>319.01831670823799</v>
      </c>
      <c r="BH485" s="52">
        <v>-1.6879703184175799E-2</v>
      </c>
      <c r="BI485" s="52">
        <v>7.34610547011499E-2</v>
      </c>
      <c r="BJ485" s="52">
        <v>390.16940461345899</v>
      </c>
      <c r="BK485" s="52">
        <v>-1.84020335251401E-2</v>
      </c>
      <c r="BL485" s="52">
        <v>8.6917232125831495E-2</v>
      </c>
      <c r="BM485" s="52">
        <v>564.39052369076296</v>
      </c>
      <c r="BN485" s="52">
        <v>-1.90513435376184E-2</v>
      </c>
      <c r="BO485" s="52">
        <v>4.5775102787700903E-2</v>
      </c>
      <c r="BP485" s="52">
        <v>576.36059850372999</v>
      </c>
      <c r="BQ485" s="52">
        <v>-5.2104267479296902E-3</v>
      </c>
      <c r="BR485" s="52">
        <v>5.6634776406181302E-2</v>
      </c>
      <c r="BS485" s="52">
        <v>702.43947942641705</v>
      </c>
      <c r="BT485" s="52">
        <v>-7.4990475608876696E-3</v>
      </c>
      <c r="BU485" s="52">
        <v>6.3233255338477901E-2</v>
      </c>
      <c r="BV485" s="52">
        <v>900.56343516208904</v>
      </c>
      <c r="BW485" s="52">
        <v>-5.9524321514970897E-3</v>
      </c>
      <c r="BX485" s="52">
        <v>3.9523593876323898E-2</v>
      </c>
      <c r="BY485" s="52">
        <v>810.50709164587897</v>
      </c>
      <c r="BZ485" s="52">
        <v>-9.5736257222951899E-4</v>
      </c>
      <c r="CA485" s="52">
        <v>4.9040278217078702E-2</v>
      </c>
      <c r="CB485" s="52">
        <v>972.608509975076</v>
      </c>
      <c r="CC485" s="52">
        <v>-2.1818373406245501E-3</v>
      </c>
      <c r="CD485" s="52">
        <v>6.3618556357567094E-2</v>
      </c>
      <c r="CE485" s="52">
        <v>1260.7888092269</v>
      </c>
      <c r="CF485" s="52">
        <v>-2.1179636443043499E-3</v>
      </c>
    </row>
    <row r="486" spans="1:84">
      <c r="A486" s="83"/>
      <c r="H486" s="83"/>
      <c r="I486" s="84"/>
      <c r="J486" s="83"/>
      <c r="K486" s="83"/>
      <c r="L486" s="83"/>
      <c r="M486" s="87"/>
      <c r="AW486" s="80">
        <v>5.6630671860993902E-2</v>
      </c>
      <c r="AX486" s="52">
        <v>171.142668329174</v>
      </c>
      <c r="AY486" s="81">
        <v>-2.3789017444593601E-2</v>
      </c>
      <c r="AZ486" s="52">
        <v>7.4538189940819399E-2</v>
      </c>
      <c r="BA486" s="52">
        <v>218.026248441392</v>
      </c>
      <c r="BB486" s="52">
        <v>-2.68586943363073E-2</v>
      </c>
      <c r="BC486" s="80">
        <v>0.105620982736402</v>
      </c>
      <c r="BD486" s="52">
        <v>355.83034600997303</v>
      </c>
      <c r="BE486" s="82">
        <v>-3.2763956657718099E-2</v>
      </c>
      <c r="BF486" s="52">
        <v>6.1980704903187703E-2</v>
      </c>
      <c r="BG486" s="52">
        <v>318.33003740649298</v>
      </c>
      <c r="BH486" s="52">
        <v>-1.696004661831E-2</v>
      </c>
      <c r="BI486" s="52">
        <v>7.4087413281863898E-2</v>
      </c>
      <c r="BJ486" s="52">
        <v>389.30905548627697</v>
      </c>
      <c r="BK486" s="52">
        <v>-1.8486138042901199E-2</v>
      </c>
      <c r="BL486" s="52">
        <v>8.7450891508828899E-2</v>
      </c>
      <c r="BM486" s="52">
        <v>563.193516209466</v>
      </c>
      <c r="BN486" s="52">
        <v>-1.91042956291789E-2</v>
      </c>
      <c r="BO486" s="52">
        <v>4.63300784888361E-2</v>
      </c>
      <c r="BP486" s="52">
        <v>577.55760598502695</v>
      </c>
      <c r="BQ486" s="52">
        <v>-5.3729100830985001E-3</v>
      </c>
      <c r="BR486" s="52">
        <v>5.7382232994418997E-2</v>
      </c>
      <c r="BS486" s="52">
        <v>703.89833229424698</v>
      </c>
      <c r="BT486" s="52">
        <v>-7.6687625736508204E-3</v>
      </c>
      <c r="BU486" s="52">
        <v>6.3791998612447706E-2</v>
      </c>
      <c r="BV486" s="52">
        <v>902.43375935161498</v>
      </c>
      <c r="BW486" s="52">
        <v>-6.0641931429132202E-3</v>
      </c>
      <c r="BX486" s="52">
        <v>3.9866326706620298E-2</v>
      </c>
      <c r="BY486" s="52">
        <v>812.19038341645205</v>
      </c>
      <c r="BZ486" s="52">
        <v>-1.0623529959954E-3</v>
      </c>
      <c r="CA486" s="52">
        <v>4.9504740419226902E-2</v>
      </c>
      <c r="CB486" s="52">
        <v>974.62846009976397</v>
      </c>
      <c r="CC486" s="52">
        <v>-2.2947633633462199E-3</v>
      </c>
      <c r="CD486" s="52">
        <v>6.4198778295558506E-2</v>
      </c>
      <c r="CE486" s="52">
        <v>1263.4072630922401</v>
      </c>
      <c r="CF486" s="52">
        <v>-2.2148282926528502E-3</v>
      </c>
    </row>
    <row r="487" spans="1:84">
      <c r="A487" s="83"/>
      <c r="H487" s="83"/>
      <c r="I487" s="84"/>
      <c r="J487" s="83"/>
      <c r="K487" s="83"/>
      <c r="L487" s="83"/>
      <c r="M487" s="87"/>
      <c r="AW487" s="80">
        <v>5.7183675339355401E-2</v>
      </c>
      <c r="AX487" s="52">
        <v>170.72371571072</v>
      </c>
      <c r="AY487" s="81">
        <v>-2.39904435541042E-2</v>
      </c>
      <c r="AZ487" s="52">
        <v>7.5148666191090105E-2</v>
      </c>
      <c r="BA487" s="52">
        <v>217.476373129672</v>
      </c>
      <c r="BB487" s="52">
        <v>-2.7022848858268E-2</v>
      </c>
      <c r="BC487" s="80">
        <v>0.106148245123365</v>
      </c>
      <c r="BD487" s="52">
        <v>354.89518391521</v>
      </c>
      <c r="BE487" s="82">
        <v>-3.2876204815724598E-2</v>
      </c>
      <c r="BF487" s="52">
        <v>6.2605220700231001E-2</v>
      </c>
      <c r="BG487" s="52">
        <v>317.641758104747</v>
      </c>
      <c r="BH487" s="52">
        <v>-1.70444108688639E-2</v>
      </c>
      <c r="BI487" s="52">
        <v>7.4722599482057506E-2</v>
      </c>
      <c r="BJ487" s="52">
        <v>388.44870635909501</v>
      </c>
      <c r="BK487" s="52">
        <v>-1.8573153927744401E-2</v>
      </c>
      <c r="BL487" s="52">
        <v>8.79897399648608E-2</v>
      </c>
      <c r="BM487" s="52">
        <v>561.99650872817006</v>
      </c>
      <c r="BN487" s="52">
        <v>-1.9158635107908401E-2</v>
      </c>
      <c r="BO487" s="52">
        <v>4.6906893022197298E-2</v>
      </c>
      <c r="BP487" s="52">
        <v>578.75461346632403</v>
      </c>
      <c r="BQ487" s="52">
        <v>-5.5387967486071801E-3</v>
      </c>
      <c r="BR487" s="52">
        <v>5.8162570034166597E-2</v>
      </c>
      <c r="BS487" s="52">
        <v>705.35718516207703</v>
      </c>
      <c r="BT487" s="52">
        <v>-7.8416686690591896E-3</v>
      </c>
      <c r="BU487" s="52">
        <v>6.4363972790721799E-2</v>
      </c>
      <c r="BV487" s="52">
        <v>904.30408354114104</v>
      </c>
      <c r="BW487" s="52">
        <v>-6.1770713930994403E-3</v>
      </c>
      <c r="BX487" s="52">
        <v>4.0217148247775301E-2</v>
      </c>
      <c r="BY487" s="52">
        <v>813.87367518702604</v>
      </c>
      <c r="BZ487" s="52">
        <v>-1.16905649961326E-3</v>
      </c>
      <c r="CA487" s="52">
        <v>4.9981724287212301E-2</v>
      </c>
      <c r="CB487" s="52">
        <v>976.64841022445205</v>
      </c>
      <c r="CC487" s="52">
        <v>-2.4094183093064498E-3</v>
      </c>
      <c r="CD487" s="52">
        <v>6.4793449282894405E-2</v>
      </c>
      <c r="CE487" s="52">
        <v>1266.02571695757</v>
      </c>
      <c r="CF487" s="52">
        <v>-2.3127900570076398E-3</v>
      </c>
    </row>
    <row r="488" spans="1:84">
      <c r="A488" s="83"/>
      <c r="H488" s="83"/>
      <c r="I488" s="84"/>
      <c r="J488" s="83"/>
      <c r="K488" s="83"/>
      <c r="L488" s="83"/>
      <c r="M488" s="87"/>
      <c r="AW488" s="80">
        <v>5.7746217494243697E-2</v>
      </c>
      <c r="AX488" s="52">
        <v>170.304763092266</v>
      </c>
      <c r="AY488" s="81">
        <v>-2.4196620891509601E-2</v>
      </c>
      <c r="AZ488" s="52">
        <v>7.5768492065209997E-2</v>
      </c>
      <c r="BA488" s="52">
        <v>216.926497817951</v>
      </c>
      <c r="BB488" s="52">
        <v>-2.7189991435193302E-2</v>
      </c>
      <c r="BC488" s="80">
        <v>0.106681288064438</v>
      </c>
      <c r="BD488" s="52">
        <v>353.96002182044703</v>
      </c>
      <c r="BE488" s="82">
        <v>-3.2989704992429897E-2</v>
      </c>
      <c r="BF488" s="52">
        <v>6.3239847990136003E-2</v>
      </c>
      <c r="BG488" s="52">
        <v>316.95347880300102</v>
      </c>
      <c r="BH488" s="52">
        <v>-1.7132846418887002E-2</v>
      </c>
      <c r="BI488" s="52">
        <v>7.5366836252912101E-2</v>
      </c>
      <c r="BJ488" s="52">
        <v>387.58835723191299</v>
      </c>
      <c r="BK488" s="52">
        <v>-1.86631090280805E-2</v>
      </c>
      <c r="BL488" s="52">
        <v>8.8533867856149098E-2</v>
      </c>
      <c r="BM488" s="52">
        <v>560.79950124687298</v>
      </c>
      <c r="BN488" s="52">
        <v>-1.9214374640798199E-2</v>
      </c>
      <c r="BO488" s="52">
        <v>4.75073166372268E-2</v>
      </c>
      <c r="BP488" s="52">
        <v>579.951620947621</v>
      </c>
      <c r="BQ488" s="52">
        <v>-5.7082320708231396E-3</v>
      </c>
      <c r="BR488" s="52">
        <v>5.8978762047102902E-2</v>
      </c>
      <c r="BS488" s="52">
        <v>706.81603802990799</v>
      </c>
      <c r="BT488" s="52">
        <v>-8.0178966036246399E-3</v>
      </c>
      <c r="BU488" s="52">
        <v>6.4949812898597997E-2</v>
      </c>
      <c r="BV488" s="52">
        <v>906.17440773066801</v>
      </c>
      <c r="BW488" s="52">
        <v>-6.2910908874784302E-3</v>
      </c>
      <c r="BX488" s="52">
        <v>4.0576453946685999E-2</v>
      </c>
      <c r="BY488" s="52">
        <v>815.556966957599</v>
      </c>
      <c r="BZ488" s="52">
        <v>-1.27752319209042E-3</v>
      </c>
      <c r="CA488" s="52">
        <v>5.0471923106274401E-2</v>
      </c>
      <c r="CB488" s="52">
        <v>978.66836034914104</v>
      </c>
      <c r="CC488" s="52">
        <v>-2.5258532864429698E-3</v>
      </c>
      <c r="CD488" s="52">
        <v>6.5403302999718804E-2</v>
      </c>
      <c r="CE488" s="52">
        <v>1268.6441708229099</v>
      </c>
      <c r="CF488" s="52">
        <v>-2.4118741267587802E-3</v>
      </c>
    </row>
    <row r="489" spans="1:84">
      <c r="A489" s="83"/>
      <c r="H489" s="83"/>
      <c r="I489" s="84"/>
      <c r="J489" s="83"/>
      <c r="K489" s="83"/>
      <c r="L489" s="83"/>
      <c r="M489" s="87"/>
      <c r="AW489" s="80">
        <v>5.8318604500077302E-2</v>
      </c>
      <c r="AX489" s="52">
        <v>169.885810473812</v>
      </c>
      <c r="AY489" s="81">
        <v>-2.4407570034869899E-2</v>
      </c>
      <c r="AZ489" s="52">
        <v>7.6397922280452002E-2</v>
      </c>
      <c r="BA489" s="52">
        <v>216.37662250623001</v>
      </c>
      <c r="BB489" s="52">
        <v>-2.7360126421752999E-2</v>
      </c>
      <c r="BC489" s="80">
        <v>0.10722022368918201</v>
      </c>
      <c r="BD489" s="52">
        <v>353.024859725684</v>
      </c>
      <c r="BE489" s="82">
        <v>-3.3104456796051701E-2</v>
      </c>
      <c r="BF489" s="52">
        <v>6.3884884688521201E-2</v>
      </c>
      <c r="BG489" s="52">
        <v>316.26519950125601</v>
      </c>
      <c r="BH489" s="52">
        <v>-1.7225403107265998E-2</v>
      </c>
      <c r="BI489" s="52">
        <v>7.6020354241283394E-2</v>
      </c>
      <c r="BJ489" s="52">
        <v>386.72800810473097</v>
      </c>
      <c r="BK489" s="52">
        <v>-1.8756030616982201E-2</v>
      </c>
      <c r="BL489" s="52">
        <v>8.9083367767281998E-2</v>
      </c>
      <c r="BM489" s="52">
        <v>559.60249376557601</v>
      </c>
      <c r="BN489" s="52">
        <v>-1.9271526756085601E-2</v>
      </c>
      <c r="BO489" s="52">
        <v>4.8133341030712103E-2</v>
      </c>
      <c r="BP489" s="52">
        <v>581.14862842891705</v>
      </c>
      <c r="BQ489" s="52">
        <v>-5.88137174553683E-3</v>
      </c>
      <c r="BR489" s="52">
        <v>5.9834201786778E-2</v>
      </c>
      <c r="BS489" s="52">
        <v>708.27489089773803</v>
      </c>
      <c r="BT489" s="52">
        <v>-8.1975862341691196E-3</v>
      </c>
      <c r="BU489" s="52">
        <v>6.5550200341711995E-2</v>
      </c>
      <c r="BV489" s="52">
        <v>908.04473192019395</v>
      </c>
      <c r="BW489" s="52">
        <v>-6.40627655157443E-3</v>
      </c>
      <c r="BX489" s="52">
        <v>4.0944668586166702E-2</v>
      </c>
      <c r="BY489" s="52">
        <v>817.24025872817299</v>
      </c>
      <c r="BZ489" s="52">
        <v>-1.38780565420658E-3</v>
      </c>
      <c r="CA489" s="52">
        <v>5.09760887005399E-2</v>
      </c>
      <c r="CB489" s="52">
        <v>980.68831047382901</v>
      </c>
      <c r="CC489" s="52">
        <v>-2.6441219882931502E-3</v>
      </c>
      <c r="CD489" s="52">
        <v>6.6029129963690397E-2</v>
      </c>
      <c r="CE489" s="52">
        <v>1271.2626246882501</v>
      </c>
      <c r="CF489" s="52">
        <v>-2.51210673875429E-3</v>
      </c>
    </row>
    <row r="490" spans="1:84">
      <c r="A490" s="83"/>
      <c r="H490" s="83"/>
      <c r="I490" s="84"/>
      <c r="J490" s="83"/>
      <c r="K490" s="83"/>
      <c r="L490" s="83"/>
      <c r="M490" s="87"/>
      <c r="AW490" s="80">
        <v>5.8901155086062203E-2</v>
      </c>
      <c r="AX490" s="52">
        <v>169.466857855359</v>
      </c>
      <c r="AY490" s="81">
        <v>-2.46233098661243E-2</v>
      </c>
      <c r="AZ490" s="52">
        <v>7.7037220606390205E-2</v>
      </c>
      <c r="BA490" s="52">
        <v>215.82674719450901</v>
      </c>
      <c r="BB490" s="52">
        <v>-2.7533257001018399E-2</v>
      </c>
      <c r="BC490" s="80">
        <v>0.10776516704031899</v>
      </c>
      <c r="BD490" s="52">
        <v>352.08969763092</v>
      </c>
      <c r="BE490" s="82">
        <v>-3.3220459460213403E-2</v>
      </c>
      <c r="BF490" s="52">
        <v>6.4540640664921906E-2</v>
      </c>
      <c r="BG490" s="52">
        <v>315.57692019951003</v>
      </c>
      <c r="BH490" s="52">
        <v>-1.7322130068019699E-2</v>
      </c>
      <c r="BI490" s="52">
        <v>7.6683392109382006E-2</v>
      </c>
      <c r="BJ490" s="52">
        <v>385.86765897754901</v>
      </c>
      <c r="BK490" s="52">
        <v>-1.8851945354708501E-2</v>
      </c>
      <c r="BL490" s="52">
        <v>8.9638334571845099E-2</v>
      </c>
      <c r="BM490" s="52">
        <v>558.40548628427905</v>
      </c>
      <c r="BN490" s="52">
        <v>-1.9330103834045501E-2</v>
      </c>
      <c r="BO490" s="52">
        <v>4.8787217675133901E-2</v>
      </c>
      <c r="BP490" s="52">
        <v>582.34563591021401</v>
      </c>
      <c r="BQ490" s="52">
        <v>-6.0583828810748296E-3</v>
      </c>
      <c r="BR490" s="52">
        <v>6.0732782164104403E-2</v>
      </c>
      <c r="BS490" s="52">
        <v>709.73374376556797</v>
      </c>
      <c r="BT490" s="52">
        <v>-8.3808874162188407E-3</v>
      </c>
      <c r="BU490" s="52">
        <v>6.6165867521894295E-2</v>
      </c>
      <c r="BV490" s="52">
        <v>909.91505610972001</v>
      </c>
      <c r="BW490" s="52">
        <v>-6.5226543030282996E-3</v>
      </c>
      <c r="BX490" s="52">
        <v>4.13222492441499E-2</v>
      </c>
      <c r="BY490" s="52">
        <v>818.92355049874595</v>
      </c>
      <c r="BZ490" s="52">
        <v>-1.49995910852615E-3</v>
      </c>
      <c r="CA490" s="52">
        <v>5.1495038184721398E-2</v>
      </c>
      <c r="CB490" s="52">
        <v>982.70826059851697</v>
      </c>
      <c r="CC490" s="52">
        <v>-2.7642808775450701E-3</v>
      </c>
      <c r="CD490" s="52">
        <v>6.6671783540448795E-2</v>
      </c>
      <c r="CE490" s="52">
        <v>1273.88107855358</v>
      </c>
      <c r="CF490" s="52">
        <v>-2.6135152387570899E-3</v>
      </c>
    </row>
    <row r="491" spans="1:84">
      <c r="A491" s="83"/>
      <c r="H491" s="83"/>
      <c r="I491" s="84"/>
      <c r="J491" s="83"/>
      <c r="K491" s="83"/>
      <c r="L491" s="83"/>
      <c r="M491" s="87"/>
      <c r="AW491" s="80">
        <v>5.949420114462E-2</v>
      </c>
      <c r="AX491" s="52">
        <v>169.047905236905</v>
      </c>
      <c r="AY491" s="81">
        <v>-2.4843857491578199E-2</v>
      </c>
      <c r="AZ491" s="52">
        <v>7.7686660250884207E-2</v>
      </c>
      <c r="BA491" s="52">
        <v>215.27687188278901</v>
      </c>
      <c r="BB491" s="52">
        <v>-2.7709385140520699E-2</v>
      </c>
      <c r="BC491" s="80">
        <v>0.108316236165487</v>
      </c>
      <c r="BD491" s="52">
        <v>351.15453553615703</v>
      </c>
      <c r="BE491" s="82">
        <v>-3.3337711833299401E-2</v>
      </c>
      <c r="BF491" s="52">
        <v>6.5207438316760305E-2</v>
      </c>
      <c r="BG491" s="52">
        <v>314.88864089776399</v>
      </c>
      <c r="BH491" s="52">
        <v>-1.7423075667147198E-2</v>
      </c>
      <c r="BI491" s="52">
        <v>7.7356196870113594E-2</v>
      </c>
      <c r="BJ491" s="52">
        <v>385.00730985036699</v>
      </c>
      <c r="BK491" s="52">
        <v>-1.8950879249997599E-2</v>
      </c>
      <c r="BL491" s="52">
        <v>9.0198865501385297E-2</v>
      </c>
      <c r="BM491" s="52">
        <v>557.208478802983</v>
      </c>
      <c r="BN491" s="52">
        <v>-1.9390118097528601E-2</v>
      </c>
      <c r="BO491" s="52">
        <v>4.9471504788484798E-2</v>
      </c>
      <c r="BP491" s="52">
        <v>583.54264339151098</v>
      </c>
      <c r="BQ491" s="52">
        <v>-6.2394451786606103E-3</v>
      </c>
      <c r="BR491" s="52">
        <v>6.1678999224565399E-2</v>
      </c>
      <c r="BS491" s="52">
        <v>711.19259663339903</v>
      </c>
      <c r="BT491" s="52">
        <v>-8.5679610188261392E-3</v>
      </c>
      <c r="BU491" s="52">
        <v>6.6797603041059306E-2</v>
      </c>
      <c r="BV491" s="52">
        <v>911.78538029924596</v>
      </c>
      <c r="BW491" s="52">
        <v>-6.64025110737882E-3</v>
      </c>
      <c r="BX491" s="52">
        <v>4.1709688634475099E-2</v>
      </c>
      <c r="BY491" s="52">
        <v>820.60684226931903</v>
      </c>
      <c r="BZ491" s="52">
        <v>-1.6140416045687699E-3</v>
      </c>
      <c r="CA491" s="52">
        <v>5.2029661715738203E-2</v>
      </c>
      <c r="CB491" s="52">
        <v>984.72821072320596</v>
      </c>
      <c r="CC491" s="52">
        <v>-2.8863893865539799E-3</v>
      </c>
      <c r="CD491" s="52">
        <v>6.7332186769081398E-2</v>
      </c>
      <c r="CE491" s="52">
        <v>1276.4995324189199</v>
      </c>
      <c r="CF491" s="52">
        <v>-2.7161281476170401E-3</v>
      </c>
    </row>
    <row r="492" spans="1:84">
      <c r="A492" s="83"/>
      <c r="H492" s="83"/>
      <c r="I492" s="84"/>
      <c r="J492" s="83"/>
      <c r="K492" s="83"/>
      <c r="L492" s="83"/>
      <c r="M492" s="87"/>
      <c r="AW492" s="80">
        <v>6.0098088374940899E-2</v>
      </c>
      <c r="AX492" s="52">
        <v>168.628952618451</v>
      </c>
      <c r="AY492" s="81">
        <v>-2.5069228159888698E-2</v>
      </c>
      <c r="AZ492" s="52">
        <v>7.8346524265728107E-2</v>
      </c>
      <c r="BA492" s="52">
        <v>214.72699657106801</v>
      </c>
      <c r="BB492" s="52">
        <v>-2.7888511547263201E-2</v>
      </c>
      <c r="BC492" s="80">
        <v>0.108873552212446</v>
      </c>
      <c r="BD492" s="52">
        <v>350.219373441394</v>
      </c>
      <c r="BE492" s="82">
        <v>-3.3456212367644497E-2</v>
      </c>
      <c r="BF492" s="52">
        <v>6.5885613175813401E-2</v>
      </c>
      <c r="BG492" s="52">
        <v>314.20036159601898</v>
      </c>
      <c r="BH492" s="52">
        <v>-1.7528287436947801E-2</v>
      </c>
      <c r="BI492" s="52">
        <v>7.8039024238982499E-2</v>
      </c>
      <c r="BJ492" s="52">
        <v>384.14696072318497</v>
      </c>
      <c r="BK492" s="52">
        <v>-1.9052857620100502E-2</v>
      </c>
      <c r="BL492" s="52">
        <v>9.0765060216805193E-2</v>
      </c>
      <c r="BM492" s="52">
        <v>556.01147132168603</v>
      </c>
      <c r="BN492" s="52">
        <v>-1.9451581602244399E-2</v>
      </c>
      <c r="BO492" s="52">
        <v>5.0189125389698101E-2</v>
      </c>
      <c r="BP492" s="52">
        <v>584.73965087280703</v>
      </c>
      <c r="BQ492" s="52">
        <v>-6.4247522725732302E-3</v>
      </c>
      <c r="BR492" s="52">
        <v>6.2678083013455996E-2</v>
      </c>
      <c r="BS492" s="52">
        <v>712.65144950122897</v>
      </c>
      <c r="BT492" s="52">
        <v>-8.7589800747064402E-3</v>
      </c>
      <c r="BU492" s="52">
        <v>6.7446257585297195E-2</v>
      </c>
      <c r="BV492" s="52">
        <v>913.65570448877202</v>
      </c>
      <c r="BW492" s="52">
        <v>-6.7590950379539799E-3</v>
      </c>
      <c r="BX492" s="52">
        <v>4.21075188897524E-2</v>
      </c>
      <c r="BY492" s="52">
        <v>822.29013403989302</v>
      </c>
      <c r="BZ492" s="52">
        <v>-1.7301142208115199E-3</v>
      </c>
      <c r="CA492" s="52">
        <v>5.2580931427138801E-2</v>
      </c>
      <c r="CB492" s="52">
        <v>986.74816084789404</v>
      </c>
      <c r="CC492" s="52">
        <v>-3.0105101367677799E-3</v>
      </c>
      <c r="CD492" s="52">
        <v>6.8011340138802404E-2</v>
      </c>
      <c r="CE492" s="52">
        <v>1279.11798628426</v>
      </c>
      <c r="CF492" s="52">
        <v>-2.8199752326142501E-3</v>
      </c>
    </row>
    <row r="493" spans="1:84">
      <c r="A493" s="83"/>
      <c r="H493" s="83"/>
      <c r="I493" s="84"/>
      <c r="J493" s="83"/>
      <c r="K493" s="83"/>
      <c r="L493" s="83"/>
      <c r="M493" s="87"/>
      <c r="AW493" s="80">
        <v>6.0713176964065502E-2</v>
      </c>
      <c r="AX493" s="52">
        <v>168.209999999997</v>
      </c>
      <c r="AY493" s="81">
        <v>-2.52994351774825E-2</v>
      </c>
      <c r="AZ493" s="52">
        <v>7.9017105973155297E-2</v>
      </c>
      <c r="BA493" s="52">
        <v>214.17712125934699</v>
      </c>
      <c r="BB493" s="52">
        <v>-2.8070635621679801E-2</v>
      </c>
      <c r="BC493" s="80">
        <v>0.10943723952786399</v>
      </c>
      <c r="BD493" s="52">
        <v>349.28421134663103</v>
      </c>
      <c r="BE493" s="82">
        <v>-3.35759591085538E-2</v>
      </c>
      <c r="BF493" s="52">
        <v>6.6575514549342102E-2</v>
      </c>
      <c r="BG493" s="52">
        <v>313.512082294273</v>
      </c>
      <c r="BH493" s="52">
        <v>-1.7637812007729198E-2</v>
      </c>
      <c r="BI493" s="52">
        <v>7.8732139003517707E-2</v>
      </c>
      <c r="BJ493" s="52">
        <v>383.28661159600301</v>
      </c>
      <c r="BK493" s="52">
        <v>-1.91579050495242E-2</v>
      </c>
      <c r="BL493" s="52">
        <v>9.1337020882285597E-2</v>
      </c>
      <c r="BM493" s="52">
        <v>554.81446384038895</v>
      </c>
      <c r="BN493" s="52">
        <v>-1.9514506226781698E-2</v>
      </c>
      <c r="BO493" s="52">
        <v>5.0943439729391499E-2</v>
      </c>
      <c r="BP493" s="52">
        <v>585.936658354104</v>
      </c>
      <c r="BQ493" s="52">
        <v>-6.6145132571500303E-3</v>
      </c>
      <c r="BR493" s="52">
        <v>6.3736165902331499E-2</v>
      </c>
      <c r="BS493" s="52">
        <v>714.11030236906004</v>
      </c>
      <c r="BT493" s="52">
        <v>-8.9541310882970803E-3</v>
      </c>
      <c r="BU493" s="52">
        <v>6.8112750598649005E-2</v>
      </c>
      <c r="BV493" s="52">
        <v>915.52602867829796</v>
      </c>
      <c r="BW493" s="52">
        <v>-6.8792153402444899E-3</v>
      </c>
      <c r="BX493" s="52">
        <v>4.2516315858265798E-2</v>
      </c>
      <c r="BY493" s="52">
        <v>823.97342581046598</v>
      </c>
      <c r="BZ493" s="52">
        <v>-1.8482412854142799E-3</v>
      </c>
      <c r="CA493" s="52">
        <v>5.3149911769412701E-2</v>
      </c>
      <c r="CB493" s="52">
        <v>988.76811097258201</v>
      </c>
      <c r="CC493" s="52">
        <v>-3.1367091792771301E-3</v>
      </c>
      <c r="CD493" s="52">
        <v>6.8710330480376294E-2</v>
      </c>
      <c r="CE493" s="52">
        <v>1281.73644014959</v>
      </c>
      <c r="CF493" s="52">
        <v>-2.9250875844710898E-3</v>
      </c>
    </row>
    <row r="494" spans="1:84">
      <c r="A494" s="83"/>
      <c r="H494" s="83"/>
      <c r="I494" s="84"/>
      <c r="J494" s="83"/>
      <c r="K494" s="83"/>
      <c r="L494" s="83"/>
      <c r="M494" s="87"/>
      <c r="AW494" s="80">
        <v>6.1339842308092897E-2</v>
      </c>
      <c r="AX494" s="52">
        <v>167.791047381543</v>
      </c>
      <c r="AY494" s="81">
        <v>-2.5534489821340298E-2</v>
      </c>
      <c r="AZ494" s="52">
        <v>7.9698709414472102E-2</v>
      </c>
      <c r="BA494" s="52">
        <v>213.62724594762699</v>
      </c>
      <c r="BB494" s="52">
        <v>-2.8255755410521E-2</v>
      </c>
      <c r="BC494" s="80">
        <v>0.110007425759876</v>
      </c>
      <c r="BD494" s="52">
        <v>348.349049251868</v>
      </c>
      <c r="BE494" s="82">
        <v>-3.3696949683160601E-2</v>
      </c>
      <c r="BF494" s="52">
        <v>6.7277506198215806E-2</v>
      </c>
      <c r="BG494" s="52">
        <v>312.82380299252702</v>
      </c>
      <c r="BH494" s="52">
        <v>-1.7751695036816301E-2</v>
      </c>
      <c r="BI494" s="52">
        <v>7.9435815411252594E-2</v>
      </c>
      <c r="BJ494" s="52">
        <v>382.42626246882099</v>
      </c>
      <c r="BK494" s="52">
        <v>-1.9266045347453201E-2</v>
      </c>
      <c r="BL494" s="52">
        <v>9.1914852241841899E-2</v>
      </c>
      <c r="BM494" s="52">
        <v>553.61745635909301</v>
      </c>
      <c r="BN494" s="52">
        <v>-1.9578903662365199E-2</v>
      </c>
      <c r="BO494" s="52">
        <v>5.1738336582659701E-2</v>
      </c>
      <c r="BP494" s="52">
        <v>587.13366583540096</v>
      </c>
      <c r="BQ494" s="52">
        <v>-6.8089544332226703E-3</v>
      </c>
      <c r="BR494" s="52">
        <v>6.4860502014459601E-2</v>
      </c>
      <c r="BS494" s="52">
        <v>715.56915523688997</v>
      </c>
      <c r="BT494" s="52">
        <v>-9.1536155289289808E-3</v>
      </c>
      <c r="BU494" s="52">
        <v>6.8798077877151698E-2</v>
      </c>
      <c r="BV494" s="52">
        <v>917.39635286782504</v>
      </c>
      <c r="BW494" s="52">
        <v>-7.00064250118015E-3</v>
      </c>
      <c r="BX494" s="52">
        <v>4.2936704000909903E-2</v>
      </c>
      <c r="BY494" s="52">
        <v>825.65671758103997</v>
      </c>
      <c r="BZ494" s="52">
        <v>-1.9684906178181801E-3</v>
      </c>
      <c r="CA494" s="52">
        <v>5.3737771529925503E-2</v>
      </c>
      <c r="CB494" s="52">
        <v>990.788061097271</v>
      </c>
      <c r="CC494" s="52">
        <v>-3.26505625901401E-3</v>
      </c>
      <c r="CD494" s="52">
        <v>6.94303411695643E-2</v>
      </c>
      <c r="CE494" s="52">
        <v>1284.3548940149301</v>
      </c>
      <c r="CF494" s="52">
        <v>-3.0314977005971399E-3</v>
      </c>
    </row>
    <row r="495" spans="1:84">
      <c r="A495" s="83"/>
      <c r="H495" s="83"/>
      <c r="I495" s="84"/>
      <c r="J495" s="83"/>
      <c r="K495" s="83"/>
      <c r="L495" s="83"/>
      <c r="M495" s="87"/>
      <c r="AW495" s="80">
        <v>6.1978475776320999E-2</v>
      </c>
      <c r="AX495" s="52">
        <v>167.372094763089</v>
      </c>
      <c r="AY495" s="81">
        <v>-2.5774401249080901E-2</v>
      </c>
      <c r="AZ495" s="52">
        <v>8.0391649822179001E-2</v>
      </c>
      <c r="BA495" s="52">
        <v>213.07737063590599</v>
      </c>
      <c r="BB495" s="52">
        <v>-2.8443867558665601E-2</v>
      </c>
      <c r="BC495" s="80">
        <v>0.11058424196455</v>
      </c>
      <c r="BD495" s="52">
        <v>347.41388715710502</v>
      </c>
      <c r="BE495" s="82">
        <v>-3.3819181289115097E-2</v>
      </c>
      <c r="BF495" s="52">
        <v>6.7991967054543204E-2</v>
      </c>
      <c r="BG495" s="52">
        <v>312.13552369078201</v>
      </c>
      <c r="BH495" s="52">
        <v>-1.7869981134771899E-2</v>
      </c>
      <c r="BI495" s="52">
        <v>8.0150337577350197E-2</v>
      </c>
      <c r="BJ495" s="52">
        <v>381.56591334163897</v>
      </c>
      <c r="BK495" s="52">
        <v>-1.9377301503819399E-2</v>
      </c>
      <c r="BL495" s="52">
        <v>9.2498661698622295E-2</v>
      </c>
      <c r="BM495" s="52">
        <v>552.42044887779605</v>
      </c>
      <c r="BN495" s="52">
        <v>-1.96447854023412E-2</v>
      </c>
      <c r="BO495" s="52">
        <v>5.2578349612471001E-2</v>
      </c>
      <c r="BP495" s="52">
        <v>588.33067331669804</v>
      </c>
      <c r="BQ495" s="52">
        <v>-7.0083213134777504E-3</v>
      </c>
      <c r="BR495" s="52">
        <v>6.6059757550918599E-2</v>
      </c>
      <c r="BS495" s="52">
        <v>717.02800810472002</v>
      </c>
      <c r="BT495" s="52">
        <v>-9.3576515419953703E-3</v>
      </c>
      <c r="BU495" s="52">
        <v>6.9503320239647601E-2</v>
      </c>
      <c r="BV495" s="52">
        <v>919.26667705735099</v>
      </c>
      <c r="BW495" s="52">
        <v>-7.1234083237710702E-3</v>
      </c>
      <c r="BX495" s="52">
        <v>4.3369361991396502E-2</v>
      </c>
      <c r="BY495" s="52">
        <v>827.34000935161305</v>
      </c>
      <c r="BZ495" s="52">
        <v>-2.0909337936620902E-3</v>
      </c>
      <c r="CA495" s="52">
        <v>5.4345797870416997E-2</v>
      </c>
      <c r="CB495" s="52">
        <v>992.80801122195896</v>
      </c>
      <c r="CC495" s="52">
        <v>-3.39562510549023E-3</v>
      </c>
      <c r="CD495" s="52">
        <v>7.0172663881831104E-2</v>
      </c>
      <c r="CE495" s="52">
        <v>1286.97334788027</v>
      </c>
      <c r="CF495" s="52">
        <v>-3.1392395751904901E-3</v>
      </c>
    </row>
    <row r="496" spans="1:84">
      <c r="A496" s="83"/>
      <c r="H496" s="83"/>
      <c r="I496" s="84"/>
      <c r="J496" s="83"/>
      <c r="K496" s="83"/>
      <c r="L496" s="83"/>
      <c r="M496" s="87"/>
      <c r="AW496" s="80">
        <v>6.2629485521352599E-2</v>
      </c>
      <c r="AX496" s="52">
        <v>166.953142144635</v>
      </c>
      <c r="AY496" s="81">
        <v>-2.6019176406275601E-2</v>
      </c>
      <c r="AZ496" s="52">
        <v>8.1096254117043104E-2</v>
      </c>
      <c r="BA496" s="52">
        <v>212.527495324185</v>
      </c>
      <c r="BB496" s="52">
        <v>-2.8634967259841802E-2</v>
      </c>
      <c r="BC496" s="80">
        <v>0.111167822716465</v>
      </c>
      <c r="BD496" s="52">
        <v>346.47872506234199</v>
      </c>
      <c r="BE496" s="82">
        <v>-3.3942650683115201E-2</v>
      </c>
      <c r="BF496" s="52">
        <v>6.8719291981523406E-2</v>
      </c>
      <c r="BG496" s="52">
        <v>311.44724438903597</v>
      </c>
      <c r="BH496" s="52">
        <v>-1.79927137887388E-2</v>
      </c>
      <c r="BI496" s="52">
        <v>8.0875999913050195E-2</v>
      </c>
      <c r="BJ496" s="52">
        <v>380.70556421445701</v>
      </c>
      <c r="BK496" s="52">
        <v>-1.9491695643988598E-2</v>
      </c>
      <c r="BL496" s="52">
        <v>9.3088559397064702E-2</v>
      </c>
      <c r="BM496" s="52">
        <v>551.22344139649897</v>
      </c>
      <c r="BN496" s="52">
        <v>-1.9712162731389399E-2</v>
      </c>
      <c r="BO496" s="52">
        <v>5.3468807532581597E-2</v>
      </c>
      <c r="BP496" s="52">
        <v>589.52768079799398</v>
      </c>
      <c r="BQ496" s="52">
        <v>-7.2128809348624302E-3</v>
      </c>
      <c r="BR496" s="52">
        <v>6.7344401385655298E-2</v>
      </c>
      <c r="BS496" s="52">
        <v>718.48686097255097</v>
      </c>
      <c r="BT496" s="52">
        <v>-9.5664759181046596E-3</v>
      </c>
      <c r="BU496" s="52">
        <v>7.0229653463784403E-2</v>
      </c>
      <c r="BV496" s="52">
        <v>921.13700124687705</v>
      </c>
      <c r="BW496" s="52">
        <v>-7.2475460076322504E-3</v>
      </c>
      <c r="BX496" s="52">
        <v>4.3815029144277297E-2</v>
      </c>
      <c r="BY496" s="52">
        <v>829.02330112218704</v>
      </c>
      <c r="BZ496" s="52">
        <v>-2.2156464358036401E-3</v>
      </c>
      <c r="CA496" s="52">
        <v>5.4975412802028098E-2</v>
      </c>
      <c r="CB496" s="52">
        <v>994.82796134664704</v>
      </c>
      <c r="CC496" s="52">
        <v>-3.5284937533877399E-3</v>
      </c>
      <c r="CD496" s="52">
        <v>7.0938712190021694E-2</v>
      </c>
      <c r="CE496" s="52">
        <v>1289.5918017455999</v>
      </c>
      <c r="CF496" s="52">
        <v>-3.2483487969020902E-3</v>
      </c>
    </row>
    <row r="497" spans="1:84">
      <c r="A497" s="83"/>
      <c r="H497" s="83"/>
      <c r="I497" s="84"/>
      <c r="J497" s="83"/>
      <c r="K497" s="83"/>
      <c r="L497" s="83"/>
      <c r="M497" s="87"/>
      <c r="AW497" s="80">
        <v>6.3293297338452806E-2</v>
      </c>
      <c r="AX497" s="52">
        <v>166.53418952618199</v>
      </c>
      <c r="AY497" s="81">
        <v>-2.6268819930924499E-2</v>
      </c>
      <c r="AZ497" s="52">
        <v>8.1812861431685605E-2</v>
      </c>
      <c r="BA497" s="52">
        <v>211.977620012465</v>
      </c>
      <c r="BB497" s="52">
        <v>-2.8829048206253399E-2</v>
      </c>
      <c r="BC497" s="80">
        <v>0.11175830622357499</v>
      </c>
      <c r="BD497" s="52">
        <v>345.54356296757902</v>
      </c>
      <c r="BE497" s="82">
        <v>-3.4067354169272902E-2</v>
      </c>
      <c r="BF497" s="52">
        <v>6.9459892578447202E-2</v>
      </c>
      <c r="BG497" s="52">
        <v>310.75896508728999</v>
      </c>
      <c r="BH497" s="52">
        <v>-1.8119935282806501E-2</v>
      </c>
      <c r="BI497" s="52">
        <v>8.1613107576188101E-2</v>
      </c>
      <c r="BJ497" s="52">
        <v>379.84521508727403</v>
      </c>
      <c r="BK497" s="52">
        <v>-1.9609248982031501E-2</v>
      </c>
      <c r="BL497" s="52">
        <v>9.3684658308029203E-2</v>
      </c>
      <c r="BM497" s="52">
        <v>550.02643391520201</v>
      </c>
      <c r="BN497" s="52">
        <v>-1.97810467144569E-2</v>
      </c>
      <c r="BO497" s="52">
        <v>5.4416030559885399E-2</v>
      </c>
      <c r="BP497" s="52">
        <v>590.72468827929094</v>
      </c>
      <c r="BQ497" s="52">
        <v>-7.4229245370332798E-3</v>
      </c>
      <c r="BR497" s="52">
        <v>6.8169580074602304E-2</v>
      </c>
      <c r="BS497" s="52">
        <v>717.02800810472002</v>
      </c>
      <c r="BT497" s="52">
        <v>-9.6099483228526596E-3</v>
      </c>
      <c r="BU497" s="52">
        <v>7.0978359715251502E-2</v>
      </c>
      <c r="BV497" s="52">
        <v>923.00732543640299</v>
      </c>
      <c r="BW497" s="52">
        <v>-7.3730902359684996E-3</v>
      </c>
      <c r="BX497" s="52">
        <v>4.4274512821802302E-2</v>
      </c>
      <c r="BY497" s="52">
        <v>830.70659289276</v>
      </c>
      <c r="BZ497" s="52">
        <v>-2.3427085346395802E-3</v>
      </c>
      <c r="CA497" s="52">
        <v>5.5628192623380798E-2</v>
      </c>
      <c r="CB497" s="52">
        <v>996.84791147133501</v>
      </c>
      <c r="CC497" s="52">
        <v>-3.66374489681529E-3</v>
      </c>
      <c r="CD497" s="52">
        <v>7.1730037362759194E-2</v>
      </c>
      <c r="CE497" s="52">
        <v>1292.2102556109401</v>
      </c>
      <c r="CF497" s="52">
        <v>-3.3588626548515499E-3</v>
      </c>
    </row>
    <row r="498" spans="1:84">
      <c r="A498" s="83"/>
      <c r="N498" s="83"/>
      <c r="O498" s="83"/>
      <c r="AW498" s="80">
        <v>6.3970355577713398E-2</v>
      </c>
      <c r="AX498" s="52">
        <v>166.11523690772799</v>
      </c>
      <c r="AY498" s="81">
        <v>-2.6523334055021001E-2</v>
      </c>
      <c r="AZ498" s="52">
        <v>8.2541823662364594E-2</v>
      </c>
      <c r="BA498" s="52">
        <v>211.427744700744</v>
      </c>
      <c r="BB498" s="52">
        <v>-2.9026102537100001E-2</v>
      </c>
      <c r="BC498" s="80">
        <v>0.112355834446561</v>
      </c>
      <c r="BD498" s="52">
        <v>344.60840087281599</v>
      </c>
      <c r="BE498" s="82">
        <v>-3.4193287587325198E-2</v>
      </c>
      <c r="BF498" s="52">
        <v>7.0214198034011396E-2</v>
      </c>
      <c r="BG498" s="52">
        <v>310.07068578554498</v>
      </c>
      <c r="BH498" s="52">
        <v>-1.8251686615305199E-2</v>
      </c>
      <c r="BI498" s="52">
        <v>8.2361976945130005E-2</v>
      </c>
      <c r="BJ498" s="52">
        <v>378.98486596009201</v>
      </c>
      <c r="BK498" s="52">
        <v>-1.9729981772548599E-2</v>
      </c>
      <c r="BL498" s="52">
        <v>9.4287074317035605E-2</v>
      </c>
      <c r="BM498" s="52">
        <v>548.82942643390595</v>
      </c>
      <c r="BN498" s="52">
        <v>-1.9851448185408099E-2</v>
      </c>
      <c r="BO498" s="52">
        <v>5.5427591379697799E-2</v>
      </c>
      <c r="BP498" s="52">
        <v>591.92169576058802</v>
      </c>
      <c r="BQ498" s="52">
        <v>-7.6387706796425901E-3</v>
      </c>
      <c r="BR498" s="52">
        <v>6.9007234856557603E-2</v>
      </c>
      <c r="BS498" s="52">
        <v>715.56915523688997</v>
      </c>
      <c r="BT498" s="52">
        <v>-9.6569154048141495E-3</v>
      </c>
      <c r="BU498" s="52">
        <v>7.1750840747713193E-2</v>
      </c>
      <c r="BV498" s="52">
        <v>924.87764962592905</v>
      </c>
      <c r="BW498" s="52">
        <v>-7.5000772696639899E-3</v>
      </c>
      <c r="BX498" s="52">
        <v>4.4748697003755701E-2</v>
      </c>
      <c r="BY498" s="52">
        <v>832.38988466333296</v>
      </c>
      <c r="BZ498" s="52">
        <v>-2.47220480137541E-3</v>
      </c>
      <c r="CA498" s="52">
        <v>5.6305890984261399E-2</v>
      </c>
      <c r="CB498" s="52">
        <v>998.867861596024</v>
      </c>
      <c r="CC498" s="52">
        <v>-3.8014662816306401E-3</v>
      </c>
      <c r="CD498" s="52">
        <v>7.2548346805024297E-2</v>
      </c>
      <c r="CE498" s="52">
        <v>1294.82870947628</v>
      </c>
      <c r="CF498" s="52">
        <v>-3.47082025388454E-3</v>
      </c>
    </row>
    <row r="499" spans="1:84">
      <c r="A499" s="83"/>
      <c r="N499" s="83"/>
      <c r="O499" s="83"/>
      <c r="AW499" s="80">
        <v>6.4661124112881899E-2</v>
      </c>
      <c r="AX499" s="52">
        <v>165.69628428927399</v>
      </c>
      <c r="AY499" s="81">
        <v>-2.6782718503136599E-2</v>
      </c>
      <c r="AZ499" s="52">
        <v>8.3283506050756795E-2</v>
      </c>
      <c r="BA499" s="52">
        <v>210.877869389023</v>
      </c>
      <c r="BB499" s="52">
        <v>-2.9226120785989799E-2</v>
      </c>
      <c r="BC499" s="80">
        <v>0.112960553222874</v>
      </c>
      <c r="BD499" s="52">
        <v>343.67323877805302</v>
      </c>
      <c r="BE499" s="82">
        <v>-3.4320446300688E-2</v>
      </c>
      <c r="BF499" s="52">
        <v>7.0982656031367594E-2</v>
      </c>
      <c r="BG499" s="52">
        <v>309.382406483799</v>
      </c>
      <c r="BH499" s="52">
        <v>-1.83880074129282E-2</v>
      </c>
      <c r="BI499" s="52">
        <v>8.3122936117555599E-2</v>
      </c>
      <c r="BJ499" s="52">
        <v>378.12451683290999</v>
      </c>
      <c r="BK499" s="52">
        <v>-1.9853913261014499E-2</v>
      </c>
      <c r="BL499" s="52">
        <v>9.4895926315735499E-2</v>
      </c>
      <c r="BM499" s="52">
        <v>547.63241895260899</v>
      </c>
      <c r="BN499" s="52">
        <v>-1.99233777353897E-2</v>
      </c>
      <c r="BO499" s="52">
        <v>5.6512667798845097E-2</v>
      </c>
      <c r="BP499" s="52">
        <v>593.11870324188499</v>
      </c>
      <c r="BQ499" s="52">
        <v>-7.86076888890677E-3</v>
      </c>
      <c r="BR499" s="52">
        <v>6.98577865291857E-2</v>
      </c>
      <c r="BS499" s="52">
        <v>714.11030236906004</v>
      </c>
      <c r="BT499" s="52">
        <v>-9.7074350531497402E-3</v>
      </c>
      <c r="BU499" s="52">
        <v>7.2548633212955696E-2</v>
      </c>
      <c r="BV499" s="52">
        <v>926.747973815455</v>
      </c>
      <c r="BW499" s="52">
        <v>-7.6285450492016103E-3</v>
      </c>
      <c r="BX499" s="52">
        <v>4.5238552246071803E-2</v>
      </c>
      <c r="BY499" s="52">
        <v>834.07317643390695</v>
      </c>
      <c r="BZ499" s="52">
        <v>-2.6042250584584399E-3</v>
      </c>
      <c r="CA499" s="52">
        <v>5.7010466416848302E-2</v>
      </c>
      <c r="CB499" s="52">
        <v>1000.88781172071</v>
      </c>
      <c r="CC499" s="52">
        <v>-3.9417511409193997E-3</v>
      </c>
      <c r="CD499" s="52">
        <v>7.3395525689227498E-2</v>
      </c>
      <c r="CE499" s="52">
        <v>1297.4471633416099</v>
      </c>
      <c r="CF499" s="52">
        <v>-3.58426264007395E-3</v>
      </c>
    </row>
    <row r="500" spans="1:84">
      <c r="A500" s="83"/>
      <c r="N500" s="83"/>
      <c r="O500" s="83"/>
      <c r="AW500" s="80">
        <v>6.5366087371037995E-2</v>
      </c>
      <c r="AX500" s="52">
        <v>165.27733167081999</v>
      </c>
      <c r="AY500" s="81">
        <v>-2.7046970387949499E-2</v>
      </c>
      <c r="AZ500" s="52">
        <v>8.40382877976774E-2</v>
      </c>
      <c r="BA500" s="52">
        <v>210.327994077303</v>
      </c>
      <c r="BB500" s="52">
        <v>-2.9429091827232402E-2</v>
      </c>
      <c r="BC500" s="80">
        <v>0.11357261239569</v>
      </c>
      <c r="BD500" s="52">
        <v>342.73807668328999</v>
      </c>
      <c r="BE500" s="82">
        <v>-3.44488251843574E-2</v>
      </c>
      <c r="BF500" s="52">
        <v>7.1765733708613194E-2</v>
      </c>
      <c r="BG500" s="52">
        <v>308.69412718205302</v>
      </c>
      <c r="BH500" s="52">
        <v>-1.8528935841575198E-2</v>
      </c>
      <c r="BI500" s="52">
        <v>8.3896325435630997E-2</v>
      </c>
      <c r="BJ500" s="52">
        <v>377.26416770572803</v>
      </c>
      <c r="BK500" s="52">
        <v>-1.9981061632611201E-2</v>
      </c>
      <c r="BL500" s="52">
        <v>9.5511336296759106E-2</v>
      </c>
      <c r="BM500" s="52">
        <v>546.43541147131202</v>
      </c>
      <c r="BN500" s="52">
        <v>-1.9996845700902099E-2</v>
      </c>
      <c r="BO500" s="52">
        <v>5.76825286149696E-2</v>
      </c>
      <c r="BP500" s="52">
        <v>594.31571072318104</v>
      </c>
      <c r="BQ500" s="52">
        <v>-8.0893039466461494E-3</v>
      </c>
      <c r="BR500" s="52">
        <v>7.0721582366113103E-2</v>
      </c>
      <c r="BS500" s="52">
        <v>712.65144950122897</v>
      </c>
      <c r="BT500" s="52">
        <v>-9.7615618357907892E-3</v>
      </c>
      <c r="BU500" s="52">
        <v>7.33734264991934E-2</v>
      </c>
      <c r="BV500" s="52">
        <v>928.61829800498197</v>
      </c>
      <c r="BW500" s="52">
        <v>-7.7585333052204797E-3</v>
      </c>
      <c r="BX500" s="52">
        <v>4.5745147306835203E-2</v>
      </c>
      <c r="BY500" s="52">
        <v>835.75646820448003</v>
      </c>
      <c r="BZ500" s="52">
        <v>-2.7388646720225901E-3</v>
      </c>
      <c r="CA500" s="52">
        <v>5.7744115413559997E-2</v>
      </c>
      <c r="CB500" s="52">
        <v>1002.9077618454</v>
      </c>
      <c r="CC500" s="52">
        <v>-4.0846986795471099E-3</v>
      </c>
      <c r="CD500" s="52">
        <v>7.4273662462556594E-2</v>
      </c>
      <c r="CE500" s="52">
        <v>1300.06561720695</v>
      </c>
      <c r="CF500" s="52">
        <v>-3.6992329376031498E-3</v>
      </c>
    </row>
    <row r="501" spans="1:84">
      <c r="A501" s="83"/>
      <c r="N501" s="83"/>
      <c r="O501" s="83"/>
      <c r="AW501" s="80">
        <v>6.6085751427663403E-2</v>
      </c>
      <c r="AX501" s="52">
        <v>164.85837905236599</v>
      </c>
      <c r="AY501" s="81">
        <v>-2.7316084102645102E-2</v>
      </c>
      <c r="AZ501" s="52">
        <v>8.4806562710820099E-2</v>
      </c>
      <c r="BA501" s="52">
        <v>209.77811876558201</v>
      </c>
      <c r="BB501" s="52">
        <v>-2.96350028210151E-2</v>
      </c>
      <c r="BC501" s="80">
        <v>0.114192165948014</v>
      </c>
      <c r="BD501" s="52">
        <v>341.80291458852599</v>
      </c>
      <c r="BE501" s="82">
        <v>-3.4578418612661997E-2</v>
      </c>
      <c r="BF501" s="52">
        <v>7.2563918678732395E-2</v>
      </c>
      <c r="BG501" s="52">
        <v>308.00584788030801</v>
      </c>
      <c r="BH501" s="52">
        <v>-1.8674508513812499E-2</v>
      </c>
      <c r="BI501" s="52">
        <v>8.4682498039214807E-2</v>
      </c>
      <c r="BJ501" s="52">
        <v>376.40381857854601</v>
      </c>
      <c r="BK501" s="52">
        <v>-2.0111443959517101E-2</v>
      </c>
      <c r="BL501" s="52">
        <v>9.6133429452082503E-2</v>
      </c>
      <c r="BM501" s="52">
        <v>545.23840399001494</v>
      </c>
      <c r="BN501" s="52">
        <v>-2.00718621515775E-2</v>
      </c>
      <c r="BO501" s="52">
        <v>5.8951217952462699E-2</v>
      </c>
      <c r="BP501" s="52">
        <v>595.51271820447801</v>
      </c>
      <c r="BQ501" s="52">
        <v>-8.3248009645719399E-3</v>
      </c>
      <c r="BR501" s="52">
        <v>7.1598982710292303E-2</v>
      </c>
      <c r="BS501" s="52">
        <v>711.19259663339903</v>
      </c>
      <c r="BT501" s="52">
        <v>-9.8193498556207095E-3</v>
      </c>
      <c r="BU501" s="52">
        <v>7.4227083615321196E-2</v>
      </c>
      <c r="BV501" s="52">
        <v>930.48862219450803</v>
      </c>
      <c r="BW501" s="52">
        <v>-7.8900836786281094E-3</v>
      </c>
      <c r="BX501" s="52">
        <v>4.6269662785650097E-2</v>
      </c>
      <c r="BY501" s="52">
        <v>837.43975997505402</v>
      </c>
      <c r="BZ501" s="52">
        <v>-2.8762250319616899E-3</v>
      </c>
      <c r="CA501" s="52">
        <v>5.8509312447217098E-2</v>
      </c>
      <c r="CB501" s="52">
        <v>1004.9277119700899</v>
      </c>
      <c r="CC501" s="52">
        <v>-4.2304146146782901E-3</v>
      </c>
      <c r="CD501" s="52">
        <v>7.5185079094700596E-2</v>
      </c>
      <c r="CE501" s="52">
        <v>1302.6840710722799</v>
      </c>
      <c r="CF501" s="52">
        <v>-3.8157764983148099E-3</v>
      </c>
    </row>
    <row r="502" spans="1:84">
      <c r="A502" s="83"/>
      <c r="N502" s="83"/>
      <c r="O502" s="83"/>
      <c r="AW502" s="80">
        <v>6.6820645172040602E-2</v>
      </c>
      <c r="AX502" s="52">
        <v>164.43942643391199</v>
      </c>
      <c r="AY502" s="81">
        <v>-2.7590051210112002E-2</v>
      </c>
      <c r="AZ502" s="52">
        <v>8.5588739888760798E-2</v>
      </c>
      <c r="BA502" s="52">
        <v>209.22824345386101</v>
      </c>
      <c r="BB502" s="52">
        <v>-2.98438391574548E-2</v>
      </c>
      <c r="BC502" s="80">
        <v>0.114819372142167</v>
      </c>
      <c r="BD502" s="52">
        <v>340.86775249376302</v>
      </c>
      <c r="BE502" s="82">
        <v>-3.4709220446869998E-2</v>
      </c>
      <c r="BF502" s="52">
        <v>7.3377720113339304E-2</v>
      </c>
      <c r="BG502" s="52">
        <v>307.31756857856197</v>
      </c>
      <c r="BH502" s="52">
        <v>-1.88247603928378E-2</v>
      </c>
      <c r="BI502" s="52">
        <v>8.5481820448870094E-2</v>
      </c>
      <c r="BJ502" s="52">
        <v>375.54346945136399</v>
      </c>
      <c r="BK502" s="52">
        <v>-2.02450761466191E-2</v>
      </c>
      <c r="BL502" s="52">
        <v>9.6762334275066295E-2</v>
      </c>
      <c r="BM502" s="52">
        <v>544.041396508719</v>
      </c>
      <c r="BN502" s="52">
        <v>-2.01484368776567E-2</v>
      </c>
      <c r="BO502" s="52">
        <v>6.0336543894620599E-2</v>
      </c>
      <c r="BP502" s="52">
        <v>596.70972568577497</v>
      </c>
      <c r="BQ502" s="52">
        <v>-8.56773142543776E-3</v>
      </c>
      <c r="BR502" s="52">
        <v>7.2490361572271997E-2</v>
      </c>
      <c r="BS502" s="52">
        <v>709.73374376556797</v>
      </c>
      <c r="BT502" s="52">
        <v>-9.8808526901758599E-3</v>
      </c>
      <c r="BU502" s="52">
        <v>7.5111665766957297E-2</v>
      </c>
      <c r="BV502" s="52">
        <v>932.35894638403397</v>
      </c>
      <c r="BW502" s="52">
        <v>-8.0232398512934903E-3</v>
      </c>
      <c r="BX502" s="52">
        <v>4.68134072090233E-2</v>
      </c>
      <c r="BY502" s="52">
        <v>839.12305174562698</v>
      </c>
      <c r="BZ502" s="52">
        <v>-3.0164140861517401E-3</v>
      </c>
      <c r="CA502" s="52">
        <v>5.9308858756612903E-2</v>
      </c>
      <c r="CB502" s="52">
        <v>1006.94766209478</v>
      </c>
      <c r="CC502" s="52">
        <v>-4.37901178032289E-3</v>
      </c>
      <c r="CD502" s="52">
        <v>7.6132367163383105E-2</v>
      </c>
      <c r="CE502" s="52">
        <v>1305.3025249376201</v>
      </c>
      <c r="CF502" s="52">
        <v>-3.9339410653888001E-3</v>
      </c>
    </row>
    <row r="503" spans="1:84">
      <c r="A503" s="83"/>
      <c r="N503" s="83"/>
      <c r="O503" s="83"/>
      <c r="AW503" s="80">
        <v>6.7571321548359001E-2</v>
      </c>
      <c r="AX503" s="52">
        <v>164.02047381545799</v>
      </c>
      <c r="AY503" s="81">
        <v>-2.7868860328857801E-2</v>
      </c>
      <c r="AZ503" s="52">
        <v>8.6385244443638098E-2</v>
      </c>
      <c r="BA503" s="52">
        <v>208.67836814214101</v>
      </c>
      <c r="BB503" s="52">
        <v>-3.00555843995268E-2</v>
      </c>
      <c r="BC503" s="80">
        <v>0.115454393664915</v>
      </c>
      <c r="BD503" s="52">
        <v>339.93259039899999</v>
      </c>
      <c r="BE503" s="82">
        <v>-3.48412240226528E-2</v>
      </c>
      <c r="BF503" s="52">
        <v>7.4207669894939404E-2</v>
      </c>
      <c r="BG503" s="52">
        <v>306.629289276816</v>
      </c>
      <c r="BH503" s="52">
        <v>-1.89797246928365E-2</v>
      </c>
      <c r="BI503" s="52">
        <v>8.6294673180577305E-2</v>
      </c>
      <c r="BJ503" s="52">
        <v>374.68312032418203</v>
      </c>
      <c r="BK503" s="52">
        <v>-2.0381972875612601E-2</v>
      </c>
      <c r="BL503" s="52">
        <v>9.7398182666330199E-2</v>
      </c>
      <c r="BM503" s="52">
        <v>542.84438902742204</v>
      </c>
      <c r="BN503" s="52">
        <v>-2.0226579377164801E-2</v>
      </c>
      <c r="BO503" s="52">
        <v>6.1210481115663601E-2</v>
      </c>
      <c r="BP503" s="52">
        <v>595.51271820447801</v>
      </c>
      <c r="BQ503" s="52">
        <v>-8.6114436161562405E-3</v>
      </c>
      <c r="BR503" s="52">
        <v>7.3396107260707596E-2</v>
      </c>
      <c r="BS503" s="52">
        <v>708.27489089773803</v>
      </c>
      <c r="BT503" s="52">
        <v>-9.9461233288263805E-3</v>
      </c>
      <c r="BU503" s="52">
        <v>7.60294614356921E-2</v>
      </c>
      <c r="BV503" s="52">
        <v>934.22927057356003</v>
      </c>
      <c r="BW503" s="52">
        <v>-8.1580476884869496E-3</v>
      </c>
      <c r="BX503" s="52">
        <v>4.73778361067686E-2</v>
      </c>
      <c r="BY503" s="52">
        <v>840.80634351619995</v>
      </c>
      <c r="BZ503" s="52">
        <v>-3.1595469364178101E-3</v>
      </c>
      <c r="CA503" s="52">
        <v>6.0145942304352697E-2</v>
      </c>
      <c r="CB503" s="52">
        <v>1008.96761221947</v>
      </c>
      <c r="CC503" s="52">
        <v>-4.5306108053802504E-3</v>
      </c>
      <c r="CD503" s="52">
        <v>7.7118431183380298E-2</v>
      </c>
      <c r="CE503" s="52">
        <v>1307.92097880296</v>
      </c>
      <c r="CF503" s="52">
        <v>-4.0537769528160702E-3</v>
      </c>
    </row>
    <row r="504" spans="1:84">
      <c r="A504" s="83"/>
      <c r="N504" s="83"/>
      <c r="O504" s="83"/>
      <c r="AW504" s="80">
        <v>6.8338358878370906E-2</v>
      </c>
      <c r="AX504" s="52">
        <v>163.60152119700501</v>
      </c>
      <c r="AY504" s="81">
        <v>-2.8152497015568899E-2</v>
      </c>
      <c r="AZ504" s="52">
        <v>8.7196518265111295E-2</v>
      </c>
      <c r="BA504" s="52">
        <v>208.12849283041999</v>
      </c>
      <c r="BB504" s="52">
        <v>-3.02702202248709E-2</v>
      </c>
      <c r="BC504" s="80">
        <v>0.11609739777851399</v>
      </c>
      <c r="BD504" s="52">
        <v>338.99742830423702</v>
      </c>
      <c r="BE504" s="82">
        <v>-3.4974422137413697E-2</v>
      </c>
      <c r="BF504" s="52">
        <v>7.5054323842836002E-2</v>
      </c>
      <c r="BG504" s="52">
        <v>305.94100997507098</v>
      </c>
      <c r="BH504" s="52">
        <v>-1.9139432775611798E-2</v>
      </c>
      <c r="BI504" s="52">
        <v>8.7121451394185201E-2</v>
      </c>
      <c r="BJ504" s="52">
        <v>373.82277119700001</v>
      </c>
      <c r="BK504" s="52">
        <v>-2.0522147547462101E-2</v>
      </c>
      <c r="BL504" s="52">
        <v>9.8041110043627797E-2</v>
      </c>
      <c r="BM504" s="52">
        <v>541.64738154612496</v>
      </c>
      <c r="BN504" s="52">
        <v>-2.03062988427762E-2</v>
      </c>
      <c r="BO504" s="52">
        <v>6.2100218587385403E-2</v>
      </c>
      <c r="BP504" s="52">
        <v>594.31571072318104</v>
      </c>
      <c r="BQ504" s="52">
        <v>-8.6600252582906007E-3</v>
      </c>
      <c r="BR504" s="52">
        <v>7.4316623047150601E-2</v>
      </c>
      <c r="BS504" s="52">
        <v>706.81603802990799</v>
      </c>
      <c r="BT504" s="52">
        <v>-1.00152141073582E-2</v>
      </c>
      <c r="BU504" s="52">
        <v>7.6983020988880393E-2</v>
      </c>
      <c r="BV504" s="52">
        <v>936.09959476308597</v>
      </c>
      <c r="BW504" s="52">
        <v>-8.2945553943813994E-3</v>
      </c>
      <c r="BX504" s="52">
        <v>4.79645747714234E-2</v>
      </c>
      <c r="BY504" s="52">
        <v>842.48963528677405</v>
      </c>
      <c r="BZ504" s="52">
        <v>-3.3057465051219499E-3</v>
      </c>
      <c r="CA504" s="52">
        <v>6.1024212121384203E-2</v>
      </c>
      <c r="CB504" s="52">
        <v>1010.98756234415</v>
      </c>
      <c r="CC504" s="52">
        <v>-4.6853408763385604E-3</v>
      </c>
      <c r="CD504" s="52">
        <v>7.8146540995986405E-2</v>
      </c>
      <c r="CE504" s="52">
        <v>1310.5394326682899</v>
      </c>
      <c r="CF504" s="52">
        <v>-4.1753372425707104E-3</v>
      </c>
    </row>
    <row r="505" spans="1:84">
      <c r="A505" s="83"/>
      <c r="N505" s="83"/>
      <c r="O505" s="83"/>
      <c r="AW505" s="80">
        <v>6.9122362271982402E-2</v>
      </c>
      <c r="AX505" s="52">
        <v>163.18256857855101</v>
      </c>
      <c r="AY505" s="81">
        <v>-2.84409436442352E-2</v>
      </c>
      <c r="AZ505" s="52">
        <v>8.8023020828400605E-2</v>
      </c>
      <c r="BA505" s="52">
        <v>207.57861751869899</v>
      </c>
      <c r="BB505" s="52">
        <v>-3.04877263664774E-2</v>
      </c>
      <c r="BC505" s="80">
        <v>0.116748556477958</v>
      </c>
      <c r="BD505" s="52">
        <v>338.06226620947399</v>
      </c>
      <c r="BE505" s="82">
        <v>-3.5108807037483501E-2</v>
      </c>
      <c r="BF505" s="52">
        <v>7.5918263018250304E-2</v>
      </c>
      <c r="BG505" s="52">
        <v>305.252730673325</v>
      </c>
      <c r="BH505" s="52">
        <v>-1.9303914043365799E-2</v>
      </c>
      <c r="BI505" s="52">
        <v>8.7962565577792098E-2</v>
      </c>
      <c r="BJ505" s="52">
        <v>372.96242206981799</v>
      </c>
      <c r="BK505" s="52">
        <v>-2.0665612223182101E-2</v>
      </c>
      <c r="BL505" s="52">
        <v>9.8691255455901697E-2</v>
      </c>
      <c r="BM505" s="52">
        <v>540.450374064828</v>
      </c>
      <c r="BN505" s="52">
        <v>-2.0387604148371999E-2</v>
      </c>
      <c r="BO505" s="52">
        <v>6.3006316512454905E-2</v>
      </c>
      <c r="BP505" s="52">
        <v>593.11870324188499</v>
      </c>
      <c r="BQ505" s="52">
        <v>-8.7135671306557208E-3</v>
      </c>
      <c r="BR505" s="52">
        <v>7.5252327867297394E-2</v>
      </c>
      <c r="BS505" s="52">
        <v>705.35718516207703</v>
      </c>
      <c r="BT505" s="52">
        <v>-1.00881766398754E-2</v>
      </c>
      <c r="BU505" s="52">
        <v>7.7975198131485707E-2</v>
      </c>
      <c r="BV505" s="52">
        <v>937.96991895261306</v>
      </c>
      <c r="BW505" s="52">
        <v>-8.4328136821112398E-3</v>
      </c>
      <c r="BX505" s="52">
        <v>4.8575445586724698E-2</v>
      </c>
      <c r="BY505" s="52">
        <v>844.17292705734701</v>
      </c>
      <c r="BZ505" s="52">
        <v>-3.45514428279633E-3</v>
      </c>
      <c r="CA505" s="52">
        <v>6.19478713853574E-2</v>
      </c>
      <c r="CB505" s="52">
        <v>1013.00751246884</v>
      </c>
      <c r="CC505" s="52">
        <v>-4.8433405978428696E-3</v>
      </c>
      <c r="CD505" s="52">
        <v>7.9220395590713005E-2</v>
      </c>
      <c r="CE505" s="52">
        <v>1313.1578865336301</v>
      </c>
      <c r="CF505" s="52">
        <v>-4.2986780016600204E-3</v>
      </c>
    </row>
    <row r="506" spans="1:84">
      <c r="A506" s="83"/>
      <c r="N506" s="83"/>
      <c r="O506" s="83"/>
      <c r="AW506" s="80">
        <v>6.9923965132731705E-2</v>
      </c>
      <c r="AX506" s="52">
        <v>162.76361596009701</v>
      </c>
      <c r="AY506" s="81">
        <v>-2.8734179281763202E-2</v>
      </c>
      <c r="AZ506" s="52">
        <v>8.8865230049433905E-2</v>
      </c>
      <c r="BA506" s="52">
        <v>207.02874220697899</v>
      </c>
      <c r="BB506" s="52">
        <v>-3.0708080552256701E-2</v>
      </c>
      <c r="BC506" s="80">
        <v>0.11740804665472999</v>
      </c>
      <c r="BD506" s="52">
        <v>337.12710411471102</v>
      </c>
      <c r="BE506" s="82">
        <v>-3.5244370405188498E-2</v>
      </c>
      <c r="BF506" s="52">
        <v>7.6800095114713807E-2</v>
      </c>
      <c r="BG506" s="52">
        <v>304.56445137157903</v>
      </c>
      <c r="BH506" s="52">
        <v>-1.9473195827510201E-2</v>
      </c>
      <c r="BI506" s="52">
        <v>8.88184422704099E-2</v>
      </c>
      <c r="BJ506" s="52">
        <v>372.10207294263603</v>
      </c>
      <c r="BK506" s="52">
        <v>-2.08123775629118E-2</v>
      </c>
      <c r="BL506" s="52">
        <v>9.9348761701705507E-2</v>
      </c>
      <c r="BM506" s="52">
        <v>539.25336658353206</v>
      </c>
      <c r="BN506" s="52">
        <v>-2.0470503835278899E-2</v>
      </c>
      <c r="BO506" s="52">
        <v>6.3929301884319306E-2</v>
      </c>
      <c r="BP506" s="52">
        <v>591.92169576058802</v>
      </c>
      <c r="BQ506" s="52">
        <v>-8.7721577787804594E-3</v>
      </c>
      <c r="BR506" s="52">
        <v>7.6203657061048605E-2</v>
      </c>
      <c r="BS506" s="52">
        <v>703.89833229424698</v>
      </c>
      <c r="BT506" s="52">
        <v>-1.01650617479407E-2</v>
      </c>
      <c r="BU506" s="52">
        <v>7.9009199889174E-2</v>
      </c>
      <c r="BV506" s="52">
        <v>939.840243142139</v>
      </c>
      <c r="BW506" s="52">
        <v>-8.5728759600935504E-3</v>
      </c>
      <c r="BX506" s="52">
        <v>4.9212501070002003E-2</v>
      </c>
      <c r="BY506" s="52">
        <v>845.856218827921</v>
      </c>
      <c r="BZ506" s="52">
        <v>-3.6078811690973202E-3</v>
      </c>
      <c r="CA506" s="52">
        <v>6.2921795192879895E-2</v>
      </c>
      <c r="CB506" s="52">
        <v>1015.02746259353</v>
      </c>
      <c r="CC506" s="52">
        <v>-5.0047589668383097E-3</v>
      </c>
      <c r="CD506" s="52">
        <v>8.0344201488236497E-2</v>
      </c>
      <c r="CE506" s="52">
        <v>1315.77634039897</v>
      </c>
      <c r="CF506" s="52">
        <v>-4.4238585215595899E-3</v>
      </c>
    </row>
    <row r="507" spans="1:84">
      <c r="A507" s="83"/>
      <c r="N507" s="83"/>
      <c r="O507" s="83"/>
      <c r="AW507" s="80">
        <v>7.0743830765753093E-2</v>
      </c>
      <c r="AX507" s="52">
        <v>162.34466334164301</v>
      </c>
      <c r="AY507" s="81">
        <v>-2.9032179559995298E-2</v>
      </c>
      <c r="AZ507" s="52">
        <v>8.9723643190369295E-2</v>
      </c>
      <c r="BA507" s="52">
        <v>206.47886689525799</v>
      </c>
      <c r="BB507" s="52">
        <v>-3.0931258443501201E-2</v>
      </c>
      <c r="BC507" s="80">
        <v>0.118076050267372</v>
      </c>
      <c r="BD507" s="52">
        <v>336.19194201994799</v>
      </c>
      <c r="BE507" s="82">
        <v>-3.5381103345798602E-2</v>
      </c>
      <c r="BF507" s="52">
        <v>7.7700455940331106E-2</v>
      </c>
      <c r="BG507" s="52">
        <v>303.87617206983401</v>
      </c>
      <c r="BH507" s="52">
        <v>-1.96473032733732E-2</v>
      </c>
      <c r="BI507" s="52">
        <v>8.9689524825448397E-2</v>
      </c>
      <c r="BJ507" s="52">
        <v>371.24172381545401</v>
      </c>
      <c r="BK507" s="52">
        <v>-2.0962452763246799E-2</v>
      </c>
      <c r="BL507" s="52">
        <v>0.100013775452187</v>
      </c>
      <c r="BM507" s="52">
        <v>538.05635910223498</v>
      </c>
      <c r="BN507" s="52">
        <v>-2.0555006098192299E-2</v>
      </c>
      <c r="BO507" s="52">
        <v>6.4869725240996795E-2</v>
      </c>
      <c r="BP507" s="52">
        <v>590.72468827929094</v>
      </c>
      <c r="BQ507" s="52">
        <v>-8.8358851414371501E-3</v>
      </c>
      <c r="BR507" s="52">
        <v>7.71710631538957E-2</v>
      </c>
      <c r="BS507" s="52">
        <v>702.43947942641705</v>
      </c>
      <c r="BT507" s="52">
        <v>-1.024591938687E-2</v>
      </c>
      <c r="BU507" s="52">
        <v>8.0088647319170397E-2</v>
      </c>
      <c r="BV507" s="52">
        <v>941.71056733166495</v>
      </c>
      <c r="BW507" s="52">
        <v>-8.7147985365506608E-3</v>
      </c>
      <c r="BX507" s="52">
        <v>4.98780641222571E-2</v>
      </c>
      <c r="BY507" s="52">
        <v>847.53951059849396</v>
      </c>
      <c r="BZ507" s="52">
        <v>-3.7641084216023702E-3</v>
      </c>
      <c r="CA507" s="52">
        <v>6.3951681320702905E-2</v>
      </c>
      <c r="CB507" s="52">
        <v>1017.04741271822</v>
      </c>
      <c r="CC507" s="52">
        <v>-5.1697564790586297E-3</v>
      </c>
      <c r="CD507" s="52">
        <v>8.1522769860348301E-2</v>
      </c>
      <c r="CE507" s="52">
        <v>1318.3947942642999</v>
      </c>
      <c r="CF507" s="52">
        <v>-4.5509415829162996E-3</v>
      </c>
    </row>
    <row r="508" spans="1:84">
      <c r="A508" s="83"/>
      <c r="N508" s="83"/>
      <c r="O508" s="83"/>
      <c r="AW508" s="80">
        <v>7.1582654096532097E-2</v>
      </c>
      <c r="AX508" s="52">
        <v>161.92571072318901</v>
      </c>
      <c r="AY508" s="81">
        <v>-2.9334916544061E-2</v>
      </c>
      <c r="AZ508" s="52">
        <v>9.0598777819022397E-2</v>
      </c>
      <c r="BA508" s="52">
        <v>205.928991583537</v>
      </c>
      <c r="BB508" s="52">
        <v>-3.1157233572246399E-2</v>
      </c>
      <c r="BC508" s="80">
        <v>0.118752754519219</v>
      </c>
      <c r="BD508" s="52">
        <v>335.25677992518501</v>
      </c>
      <c r="BE508" s="82">
        <v>-3.5518996374359797E-2</v>
      </c>
      <c r="BF508" s="52">
        <v>7.8620010999102194E-2</v>
      </c>
      <c r="BG508" s="52">
        <v>303.18789276808798</v>
      </c>
      <c r="BH508" s="52">
        <v>-1.9826259220673902E-2</v>
      </c>
      <c r="BI508" s="52">
        <v>9.0576274217745098E-2</v>
      </c>
      <c r="BJ508" s="52">
        <v>370.38137468827199</v>
      </c>
      <c r="BK508" s="52">
        <v>-2.11158454927972E-2</v>
      </c>
      <c r="BL508" s="52">
        <v>0.100686447378844</v>
      </c>
      <c r="BM508" s="52">
        <v>536.85935162093801</v>
      </c>
      <c r="BN508" s="52">
        <v>-2.06411187707745E-2</v>
      </c>
      <c r="BO508" s="52">
        <v>6.5828161941997101E-2</v>
      </c>
      <c r="BP508" s="52">
        <v>589.52768079799398</v>
      </c>
      <c r="BQ508" s="52">
        <v>-8.9048364411239492E-3</v>
      </c>
      <c r="BR508" s="52">
        <v>7.8155016682353695E-2</v>
      </c>
      <c r="BS508" s="52">
        <v>700.98062655858598</v>
      </c>
      <c r="BT508" s="52">
        <v>-1.03307985690937E-2</v>
      </c>
      <c r="BU508" s="52">
        <v>8.1217649834627398E-2</v>
      </c>
      <c r="BV508" s="52">
        <v>943.58089152119101</v>
      </c>
      <c r="BW508" s="52">
        <v>-8.8586408444601295E-3</v>
      </c>
      <c r="BX508" s="52">
        <v>5.05747774555858E-2</v>
      </c>
      <c r="BY508" s="52">
        <v>849.22280236906795</v>
      </c>
      <c r="BZ508" s="52">
        <v>-3.9239887297093899E-3</v>
      </c>
      <c r="CA508" s="52">
        <v>6.50442457129871E-2</v>
      </c>
      <c r="CB508" s="52">
        <v>1019.06736284291</v>
      </c>
      <c r="CC508" s="52">
        <v>-5.3385063903825698E-3</v>
      </c>
      <c r="CD508" s="52">
        <v>8.2761638029579795E-2</v>
      </c>
      <c r="CE508" s="52">
        <v>1321.01324812964</v>
      </c>
      <c r="CF508" s="52">
        <v>-4.67999374886069E-3</v>
      </c>
    </row>
    <row r="509" spans="1:84">
      <c r="A509" s="83"/>
      <c r="N509" s="83"/>
      <c r="O509" s="83"/>
      <c r="AW509" s="80">
        <v>7.2441163509541898E-2</v>
      </c>
      <c r="AX509" s="52">
        <v>161.50675810473501</v>
      </c>
      <c r="AY509" s="81">
        <v>-2.9642358596975001E-2</v>
      </c>
      <c r="AZ509" s="52">
        <v>9.1491172826016404E-2</v>
      </c>
      <c r="BA509" s="52">
        <v>205.379116271816</v>
      </c>
      <c r="BB509" s="52">
        <v>-3.1385977277544899E-2</v>
      </c>
      <c r="BC509" s="80">
        <v>0.119438352043647</v>
      </c>
      <c r="BD509" s="52">
        <v>334.32161783042199</v>
      </c>
      <c r="BE509" s="82">
        <v>-3.5658039402419503E-2</v>
      </c>
      <c r="BF509" s="52">
        <v>7.9559457179151402E-2</v>
      </c>
      <c r="BG509" s="52">
        <v>302.499613466342</v>
      </c>
      <c r="BH509" s="52">
        <v>-2.00100840796241E-2</v>
      </c>
      <c r="BI509" s="52">
        <v>9.14791698970851E-2</v>
      </c>
      <c r="BJ509" s="52">
        <v>369.52102556109003</v>
      </c>
      <c r="BK509" s="52">
        <v>-2.1272561825939399E-2</v>
      </c>
      <c r="BL509" s="52">
        <v>0.101366932286257</v>
      </c>
      <c r="BM509" s="52">
        <v>535.66234413964196</v>
      </c>
      <c r="BN509" s="52">
        <v>-2.0728849310930199E-2</v>
      </c>
      <c r="BO509" s="52">
        <v>6.6805213527106305E-2</v>
      </c>
      <c r="BP509" s="52">
        <v>588.33067331669804</v>
      </c>
      <c r="BQ509" s="52">
        <v>-8.9790980690829299E-3</v>
      </c>
      <c r="BR509" s="52">
        <v>7.9156007066350398E-2</v>
      </c>
      <c r="BS509" s="52">
        <v>699.52177369075605</v>
      </c>
      <c r="BT509" s="52">
        <v>-1.04197472844969E-2</v>
      </c>
      <c r="BU509" s="52">
        <v>8.24008969762135E-2</v>
      </c>
      <c r="BV509" s="52">
        <v>945.45121571071695</v>
      </c>
      <c r="BW509" s="52">
        <v>-9.0044656894831508E-3</v>
      </c>
      <c r="BX509" s="52">
        <v>5.1305664824904E-2</v>
      </c>
      <c r="BY509" s="52">
        <v>850.90609413964103</v>
      </c>
      <c r="BZ509" s="52">
        <v>-4.0876974342346096E-3</v>
      </c>
      <c r="CA509" s="52">
        <v>6.6207479608788394E-2</v>
      </c>
      <c r="CB509" s="52">
        <v>1021.0873129676</v>
      </c>
      <c r="CC509" s="52">
        <v>-5.51119616024906E-3</v>
      </c>
      <c r="CD509" s="52">
        <v>8.4067223078163306E-2</v>
      </c>
      <c r="CE509" s="52">
        <v>1323.6317019949799</v>
      </c>
      <c r="CF509" s="52">
        <v>-4.8110856907960997E-3</v>
      </c>
    </row>
    <row r="510" spans="1:84">
      <c r="A510" s="83"/>
      <c r="N510" s="83"/>
      <c r="O510" s="83"/>
      <c r="AW510" s="80">
        <v>7.3320122816713004E-2</v>
      </c>
      <c r="AX510" s="52">
        <v>161.08780548628101</v>
      </c>
      <c r="AY510" s="81">
        <v>-2.99544702404052E-2</v>
      </c>
      <c r="AZ510" s="52">
        <v>9.2401389503790204E-2</v>
      </c>
      <c r="BA510" s="52">
        <v>204.829240960096</v>
      </c>
      <c r="BB510" s="52">
        <v>-3.1617458640665598E-2</v>
      </c>
      <c r="BC510" s="80">
        <v>0.120133041097225</v>
      </c>
      <c r="BD510" s="52">
        <v>333.38645573565901</v>
      </c>
      <c r="BE510" s="82">
        <v>-3.5798221724650997E-2</v>
      </c>
      <c r="BF510" s="52">
        <v>8.05195245564269E-2</v>
      </c>
      <c r="BG510" s="52">
        <v>301.81133416459699</v>
      </c>
      <c r="BH510" s="52">
        <v>-2.0198795702518299E-2</v>
      </c>
      <c r="BI510" s="52">
        <v>9.2398710691382793E-2</v>
      </c>
      <c r="BJ510" s="52">
        <v>368.66067643390801</v>
      </c>
      <c r="BK510" s="52">
        <v>-2.14326061747293E-2</v>
      </c>
      <c r="BL510" s="52">
        <v>0.102055389250052</v>
      </c>
      <c r="BM510" s="52">
        <v>534.465336658345</v>
      </c>
      <c r="BN510" s="52">
        <v>-2.0818204785750399E-2</v>
      </c>
      <c r="BO510" s="52">
        <v>6.7801509163214799E-2</v>
      </c>
      <c r="BP510" s="52">
        <v>587.13366583540096</v>
      </c>
      <c r="BQ510" s="52">
        <v>-9.0587554646331392E-3</v>
      </c>
      <c r="BR510" s="52">
        <v>8.0174543531721099E-2</v>
      </c>
      <c r="BS510" s="52">
        <v>698.06292082292498</v>
      </c>
      <c r="BT510" s="52">
        <v>-1.0512812417649E-2</v>
      </c>
      <c r="BU510" s="52">
        <v>8.3643772786002504E-2</v>
      </c>
      <c r="BV510" s="52">
        <v>947.32153990024301</v>
      </c>
      <c r="BW510" s="52">
        <v>-9.1523395238083706E-3</v>
      </c>
      <c r="BX510" s="52">
        <v>5.2074207611349198E-2</v>
      </c>
      <c r="BY510" s="52">
        <v>852.58938591021399</v>
      </c>
      <c r="BZ510" s="52">
        <v>-4.2554239174153697E-3</v>
      </c>
      <c r="CA510" s="52">
        <v>6.7450993185501795E-2</v>
      </c>
      <c r="CB510" s="52">
        <v>1023.10726309228</v>
      </c>
      <c r="CC510" s="52">
        <v>-5.6880291101145302E-3</v>
      </c>
      <c r="CD510" s="52">
        <v>8.5382347389920996E-2</v>
      </c>
      <c r="CE510" s="52">
        <v>1321.01324812964</v>
      </c>
      <c r="CF510" s="52">
        <v>-4.8527920875448697E-3</v>
      </c>
    </row>
    <row r="511" spans="1:84">
      <c r="A511" s="83"/>
      <c r="N511" s="83"/>
      <c r="O511" s="83"/>
      <c r="AW511" s="80">
        <v>7.4220333366658897E-2</v>
      </c>
      <c r="AX511" s="52">
        <v>160.66885286782801</v>
      </c>
      <c r="AY511" s="81">
        <v>-3.0271212011530799E-2</v>
      </c>
      <c r="AZ511" s="52">
        <v>9.3330012691937803E-2</v>
      </c>
      <c r="BA511" s="52">
        <v>204.27936564837501</v>
      </c>
      <c r="BB511" s="52">
        <v>-3.1851644419238899E-2</v>
      </c>
      <c r="BC511" s="80">
        <v>0.12083702576115</v>
      </c>
      <c r="BD511" s="52">
        <v>332.45129364089598</v>
      </c>
      <c r="BE511" s="82">
        <v>-3.5939532005385799E-2</v>
      </c>
      <c r="BF511" s="52">
        <v>8.1500978323235898E-2</v>
      </c>
      <c r="BG511" s="52">
        <v>301.12305486285101</v>
      </c>
      <c r="BH511" s="52">
        <v>-2.0392409250663601E-2</v>
      </c>
      <c r="BI511" s="52">
        <v>9.3335415762947294E-2</v>
      </c>
      <c r="BJ511" s="52">
        <v>367.80032730672599</v>
      </c>
      <c r="BK511" s="52">
        <v>-2.1595981218945199E-2</v>
      </c>
      <c r="BL511" s="52">
        <v>0.10275198176030099</v>
      </c>
      <c r="BM511" s="52">
        <v>533.26832917704803</v>
      </c>
      <c r="BN511" s="52">
        <v>-2.0909191856125799E-2</v>
      </c>
      <c r="BO511" s="52">
        <v>6.8817707185892807E-2</v>
      </c>
      <c r="BP511" s="52">
        <v>585.936658354104</v>
      </c>
      <c r="BQ511" s="52">
        <v>-9.1438929885846003E-3</v>
      </c>
      <c r="BR511" s="52">
        <v>8.1211156086191894E-2</v>
      </c>
      <c r="BS511" s="52">
        <v>696.60406795509505</v>
      </c>
      <c r="BT511" s="52">
        <v>-1.0610039661828099E-2</v>
      </c>
      <c r="BU511" s="52">
        <v>8.4516496550257503E-2</v>
      </c>
      <c r="BV511" s="52">
        <v>945.45121571071695</v>
      </c>
      <c r="BW511" s="52">
        <v>-9.19449747093125E-3</v>
      </c>
      <c r="BX511" s="52">
        <v>5.2884441612889903E-2</v>
      </c>
      <c r="BY511" s="52">
        <v>854.27267768078798</v>
      </c>
      <c r="BZ511" s="52">
        <v>-4.4273731931025297E-3</v>
      </c>
      <c r="CA511" s="52">
        <v>6.8786483146472496E-2</v>
      </c>
      <c r="CB511" s="52">
        <v>1025.1272132169699</v>
      </c>
      <c r="CC511" s="52">
        <v>-5.8692263372156599E-3</v>
      </c>
      <c r="CD511" s="52">
        <v>8.6717040812531607E-2</v>
      </c>
      <c r="CE511" s="52">
        <v>1318.3947942642999</v>
      </c>
      <c r="CF511" s="52">
        <v>-4.8973070099436597E-3</v>
      </c>
    </row>
    <row r="512" spans="1:84">
      <c r="A512" s="83"/>
      <c r="N512" s="83"/>
      <c r="O512" s="83"/>
      <c r="AW512" s="80">
        <v>7.5142636306639005E-2</v>
      </c>
      <c r="AX512" s="52">
        <v>160.24990024937401</v>
      </c>
      <c r="AY512" s="81">
        <v>-3.0592540315907701E-2</v>
      </c>
      <c r="AZ512" s="52">
        <v>9.4277651993734807E-2</v>
      </c>
      <c r="BA512" s="52">
        <v>203.72949033665401</v>
      </c>
      <c r="BB512" s="52">
        <v>-3.2088498980365102E-2</v>
      </c>
      <c r="BC512" s="80">
        <v>0.121550516151415</v>
      </c>
      <c r="BD512" s="52">
        <v>331.51613154613301</v>
      </c>
      <c r="BE512" s="82">
        <v>-3.6081958265061803E-2</v>
      </c>
      <c r="BF512" s="52">
        <v>8.2504620851861707E-2</v>
      </c>
      <c r="BG512" s="52">
        <v>300.43477556110503</v>
      </c>
      <c r="BH512" s="52">
        <v>-2.0590937056502601E-2</v>
      </c>
      <c r="BI512" s="52">
        <v>9.4289825621530099E-2</v>
      </c>
      <c r="BJ512" s="52">
        <v>366.93997817954403</v>
      </c>
      <c r="BK512" s="52">
        <v>-2.1762687834231999E-2</v>
      </c>
      <c r="BL512" s="52">
        <v>0.103456877870649</v>
      </c>
      <c r="BM512" s="52">
        <v>532.07132169575095</v>
      </c>
      <c r="BN512" s="52">
        <v>-2.1001816761025398E-2</v>
      </c>
      <c r="BO512" s="52">
        <v>6.9854496743019995E-2</v>
      </c>
      <c r="BP512" s="52">
        <v>584.73965087280703</v>
      </c>
      <c r="BQ512" s="52">
        <v>-9.2345937904964107E-3</v>
      </c>
      <c r="BR512" s="52">
        <v>8.2266396552507004E-2</v>
      </c>
      <c r="BS512" s="52">
        <v>695.14521508726398</v>
      </c>
      <c r="BT512" s="52">
        <v>-1.07114734297497E-2</v>
      </c>
      <c r="BU512" s="52">
        <v>8.5399705364411799E-2</v>
      </c>
      <c r="BV512" s="52">
        <v>943.58089152119101</v>
      </c>
      <c r="BW512" s="52">
        <v>-9.2387194763305508E-3</v>
      </c>
      <c r="BX512" s="52">
        <v>5.3741080787536297E-2</v>
      </c>
      <c r="BY512" s="52">
        <v>855.95596945136106</v>
      </c>
      <c r="BZ512" s="52">
        <v>-4.6037677332405299E-3</v>
      </c>
      <c r="CA512" s="52">
        <v>6.9938360840265196E-2</v>
      </c>
      <c r="CB512" s="52">
        <v>1023.10726309228</v>
      </c>
      <c r="CC512" s="52">
        <v>-5.9111038103443298E-3</v>
      </c>
      <c r="CD512" s="52">
        <v>8.8071967276845201E-2</v>
      </c>
      <c r="CE512" s="52">
        <v>1315.77634039897</v>
      </c>
      <c r="CF512" s="52">
        <v>-4.94467564283843E-3</v>
      </c>
    </row>
    <row r="513" spans="1:84">
      <c r="A513" s="83"/>
      <c r="N513" s="83"/>
      <c r="O513" s="83"/>
      <c r="AW513" s="80">
        <v>7.6087915010433799E-2</v>
      </c>
      <c r="AX513" s="52">
        <v>159.83094763092001</v>
      </c>
      <c r="AY513" s="81">
        <v>-3.0918407276266099E-2</v>
      </c>
      <c r="AZ513" s="52">
        <v>9.5244943069117696E-2</v>
      </c>
      <c r="BA513" s="52">
        <v>203.17961502493401</v>
      </c>
      <c r="BB513" s="52">
        <v>-3.2327984232712603E-2</v>
      </c>
      <c r="BC513" s="80">
        <v>0.122273728638136</v>
      </c>
      <c r="BD513" s="52">
        <v>330.58096945136901</v>
      </c>
      <c r="BE513" s="82">
        <v>-3.6225487866597302E-2</v>
      </c>
      <c r="BF513" s="52">
        <v>8.3531293904487006E-2</v>
      </c>
      <c r="BG513" s="52">
        <v>299.74649625936001</v>
      </c>
      <c r="BH513" s="52">
        <v>-2.0794388480770601E-2</v>
      </c>
      <c r="BI513" s="52">
        <v>9.5262503198152299E-2</v>
      </c>
      <c r="BJ513" s="52">
        <v>366.07962905236201</v>
      </c>
      <c r="BK513" s="52">
        <v>-2.1932725018312199E-2</v>
      </c>
      <c r="BL513" s="52">
        <v>0.104170250353409</v>
      </c>
      <c r="BM513" s="52">
        <v>530.87431421445501</v>
      </c>
      <c r="BN513" s="52">
        <v>-2.1096085301437601E-2</v>
      </c>
      <c r="BO513" s="52">
        <v>7.0912599548424202E-2</v>
      </c>
      <c r="BP513" s="52">
        <v>583.54264339151098</v>
      </c>
      <c r="BQ513" s="52">
        <v>-9.3309396695286598E-3</v>
      </c>
      <c r="BR513" s="52">
        <v>8.33408396626385E-2</v>
      </c>
      <c r="BS513" s="52">
        <v>693.68636221943405</v>
      </c>
      <c r="BT513" s="52">
        <v>-1.08171567608999E-2</v>
      </c>
      <c r="BU513" s="52">
        <v>8.6293750431728405E-2</v>
      </c>
      <c r="BV513" s="52">
        <v>941.71056733166495</v>
      </c>
      <c r="BW513" s="52">
        <v>-9.2850355241024408E-3</v>
      </c>
      <c r="BX513" s="52">
        <v>5.46496774741448E-2</v>
      </c>
      <c r="BY513" s="52">
        <v>857.63926122193504</v>
      </c>
      <c r="BZ513" s="52">
        <v>-4.7848495746429104E-3</v>
      </c>
      <c r="CA513" s="52">
        <v>7.1110719153621396E-2</v>
      </c>
      <c r="CB513" s="52">
        <v>1021.0873129676</v>
      </c>
      <c r="CC513" s="52">
        <v>-5.9571835834804198E-3</v>
      </c>
      <c r="CD513" s="52">
        <v>8.9447642587726306E-2</v>
      </c>
      <c r="CE513" s="52">
        <v>1313.1578865336301</v>
      </c>
      <c r="CF513" s="52">
        <v>-4.9949392679486003E-3</v>
      </c>
    </row>
    <row r="514" spans="1:84">
      <c r="A514" s="83"/>
      <c r="N514" s="83"/>
      <c r="O514" s="83"/>
      <c r="AW514" s="80">
        <v>7.7057097686627302E-2</v>
      </c>
      <c r="AX514" s="52">
        <v>159.41199501246601</v>
      </c>
      <c r="AY514" s="81">
        <v>-3.12487605771543E-2</v>
      </c>
      <c r="AZ514" s="52">
        <v>9.6232549009831705E-2</v>
      </c>
      <c r="BA514" s="52">
        <v>202.62973971321301</v>
      </c>
      <c r="BB514" s="52">
        <v>-3.2570059557634E-2</v>
      </c>
      <c r="BC514" s="80">
        <v>0.123006886074522</v>
      </c>
      <c r="BD514" s="52">
        <v>329.64580735660599</v>
      </c>
      <c r="BE514" s="82">
        <v>-3.6370107501699403E-2</v>
      </c>
      <c r="BF514" s="52">
        <v>8.4581881001729406E-2</v>
      </c>
      <c r="BG514" s="52">
        <v>299.05821695761398</v>
      </c>
      <c r="BH514" s="52">
        <v>-2.10027697645313E-2</v>
      </c>
      <c r="BI514" s="52">
        <v>9.6254034984035106E-2</v>
      </c>
      <c r="BJ514" s="52">
        <v>365.21927992517999</v>
      </c>
      <c r="BK514" s="52">
        <v>-2.2106089815238799E-2</v>
      </c>
      <c r="BL514" s="52">
        <v>0.104892276860916</v>
      </c>
      <c r="BM514" s="52">
        <v>529.67730673315805</v>
      </c>
      <c r="BN514" s="52">
        <v>-2.1192002823969699E-2</v>
      </c>
      <c r="BO514" s="52">
        <v>7.1992771754208804E-2</v>
      </c>
      <c r="BP514" s="52">
        <v>582.34563591021401</v>
      </c>
      <c r="BQ514" s="52">
        <v>-9.4330109286247295E-3</v>
      </c>
      <c r="BR514" s="52">
        <v>8.4435084217341694E-2</v>
      </c>
      <c r="BS514" s="52">
        <v>692.227509351604</v>
      </c>
      <c r="BT514" s="52">
        <v>-1.09271312253767E-2</v>
      </c>
      <c r="BU514" s="52">
        <v>8.71988611963226E-2</v>
      </c>
      <c r="BV514" s="52">
        <v>939.840243142139</v>
      </c>
      <c r="BW514" s="52">
        <v>-9.3334711803314298E-3</v>
      </c>
      <c r="BX514" s="52">
        <v>5.5616832785686597E-2</v>
      </c>
      <c r="BY514" s="52">
        <v>859.32255299250801</v>
      </c>
      <c r="BZ514" s="52">
        <v>-4.9708827600336803E-3</v>
      </c>
      <c r="CA514" s="52">
        <v>7.23042816149531E-2</v>
      </c>
      <c r="CB514" s="52">
        <v>1019.06736284291</v>
      </c>
      <c r="CC514" s="52">
        <v>-6.0075427971203301E-3</v>
      </c>
      <c r="CD514" s="52">
        <v>9.0844600880584103E-2</v>
      </c>
      <c r="CE514" s="52">
        <v>1310.5394326682899</v>
      </c>
      <c r="CF514" s="52">
        <v>-5.0481384433571502E-3</v>
      </c>
    </row>
    <row r="515" spans="1:84">
      <c r="A515" s="83"/>
      <c r="N515" s="83"/>
      <c r="O515" s="83"/>
      <c r="AW515" s="80">
        <v>7.8051160183262303E-2</v>
      </c>
      <c r="AX515" s="52">
        <v>158.99304239401201</v>
      </c>
      <c r="AY515" s="81">
        <v>-3.1583543305360097E-2</v>
      </c>
      <c r="AZ515" s="52">
        <v>9.7241161802968004E-2</v>
      </c>
      <c r="BA515" s="52">
        <v>202.07986440149199</v>
      </c>
      <c r="BB515" s="52">
        <v>-3.2814681739330401E-2</v>
      </c>
      <c r="BC515" s="80">
        <v>0.123750218036006</v>
      </c>
      <c r="BD515" s="52">
        <v>328.71064526184301</v>
      </c>
      <c r="BE515" s="82">
        <v>-3.6515803177121102E-2</v>
      </c>
      <c r="BF515" s="52">
        <v>8.5657309963302494E-2</v>
      </c>
      <c r="BG515" s="52">
        <v>298.369937655868</v>
      </c>
      <c r="BH515" s="52">
        <v>-2.12160838759223E-2</v>
      </c>
      <c r="BI515" s="52">
        <v>9.7265032239313196E-2</v>
      </c>
      <c r="BJ515" s="52">
        <v>364.35893079799803</v>
      </c>
      <c r="BK515" s="52">
        <v>-2.2282777237658199E-2</v>
      </c>
      <c r="BL515" s="52">
        <v>0.10562314009344601</v>
      </c>
      <c r="BM515" s="52">
        <v>528.48029925186097</v>
      </c>
      <c r="BN515" s="52">
        <v>-2.1289574204108298E-2</v>
      </c>
      <c r="BO515" s="52">
        <v>7.3095805951238102E-2</v>
      </c>
      <c r="BP515" s="52">
        <v>581.14862842891705</v>
      </c>
      <c r="BQ515" s="52">
        <v>-9.5408862217561102E-3</v>
      </c>
      <c r="BR515" s="52">
        <v>8.5549754315651899E-2</v>
      </c>
      <c r="BS515" s="52">
        <v>690.76865648377304</v>
      </c>
      <c r="BT515" s="52">
        <v>-1.10414368241402E-2</v>
      </c>
      <c r="BU515" s="52">
        <v>8.8115273926731505E-2</v>
      </c>
      <c r="BV515" s="52">
        <v>937.96991895261306</v>
      </c>
      <c r="BW515" s="52">
        <v>-9.3840516968743404E-3</v>
      </c>
      <c r="BX515" s="52">
        <v>5.66504772643497E-2</v>
      </c>
      <c r="BY515" s="52">
        <v>861.00584476308097</v>
      </c>
      <c r="BZ515" s="52">
        <v>-5.1621561799744401E-3</v>
      </c>
      <c r="CA515" s="52">
        <v>7.3519698554319696E-2</v>
      </c>
      <c r="CB515" s="52">
        <v>1017.04741271822</v>
      </c>
      <c r="CC515" s="52">
        <v>-6.0622556731552103E-3</v>
      </c>
      <c r="CD515" s="52">
        <v>9.2263395426924896E-2</v>
      </c>
      <c r="CE515" s="52">
        <v>1307.92097880296</v>
      </c>
      <c r="CF515" s="52">
        <v>-5.1043129379706601E-3</v>
      </c>
    </row>
    <row r="516" spans="1:84">
      <c r="A516" s="83"/>
      <c r="N516" s="83"/>
      <c r="O516" s="83"/>
      <c r="AW516" s="80">
        <v>7.9071129006478696E-2</v>
      </c>
      <c r="AX516" s="52">
        <v>158.57408977555801</v>
      </c>
      <c r="AY516" s="81">
        <v>-3.1922693786021097E-2</v>
      </c>
      <c r="AZ516" s="52">
        <v>9.8271503889646505E-2</v>
      </c>
      <c r="BA516" s="52">
        <v>201.52998908977199</v>
      </c>
      <c r="BB516" s="52">
        <v>-3.3061804894103902E-2</v>
      </c>
      <c r="BC516" s="80">
        <v>0.12450396107004399</v>
      </c>
      <c r="BD516" s="52">
        <v>327.77548316707998</v>
      </c>
      <c r="BE516" s="82">
        <v>-3.6662560200871698E-2</v>
      </c>
      <c r="BF516" s="52">
        <v>8.6758555635647799E-2</v>
      </c>
      <c r="BG516" s="52">
        <v>297.68165835412299</v>
      </c>
      <c r="BH516" s="52">
        <v>-2.1434330351441402E-2</v>
      </c>
      <c r="BI516" s="52">
        <v>9.8296132276604803E-2</v>
      </c>
      <c r="BJ516" s="52">
        <v>363.49858167081601</v>
      </c>
      <c r="BK516" s="52">
        <v>-2.24627801870576E-2</v>
      </c>
      <c r="BL516" s="52">
        <v>0.10636302797399599</v>
      </c>
      <c r="BM516" s="52">
        <v>527.28329177056401</v>
      </c>
      <c r="BN516" s="52">
        <v>-2.1388803829131501E-2</v>
      </c>
      <c r="BO516" s="52">
        <v>7.4222533308132499E-2</v>
      </c>
      <c r="BP516" s="52">
        <v>579.951620947621</v>
      </c>
      <c r="BQ516" s="52">
        <v>-9.6546423939463007E-3</v>
      </c>
      <c r="BR516" s="52">
        <v>8.6685500659308898E-2</v>
      </c>
      <c r="BS516" s="52">
        <v>689.309803615943</v>
      </c>
      <c r="BT516" s="52">
        <v>-1.11601118855683E-2</v>
      </c>
      <c r="BU516" s="52">
        <v>8.9043231965251907E-2</v>
      </c>
      <c r="BV516" s="52">
        <v>936.09959476308597</v>
      </c>
      <c r="BW516" s="52">
        <v>-9.4368019851949394E-3</v>
      </c>
      <c r="BX516" s="52">
        <v>5.7760251937149398E-2</v>
      </c>
      <c r="BY516" s="52">
        <v>862.68913653365496</v>
      </c>
      <c r="BZ516" s="52">
        <v>-5.3589868984814304E-3</v>
      </c>
      <c r="CA516" s="52">
        <v>7.4757647983560105E-2</v>
      </c>
      <c r="CB516" s="52">
        <v>1015.02746259353</v>
      </c>
      <c r="CC516" s="52">
        <v>-6.1213955877903702E-3</v>
      </c>
      <c r="CD516" s="52">
        <v>9.3704599481888501E-2</v>
      </c>
      <c r="CE516" s="52">
        <v>1305.3025249376201</v>
      </c>
      <c r="CF516" s="52">
        <v>-5.1635016635885999E-3</v>
      </c>
    </row>
    <row r="517" spans="1:84">
      <c r="A517" s="83"/>
      <c r="N517" s="83"/>
      <c r="O517" s="83"/>
      <c r="AW517" s="80">
        <v>8.0118084572588594E-2</v>
      </c>
      <c r="AX517" s="52">
        <v>158.15513715710401</v>
      </c>
      <c r="AY517" s="81">
        <v>-3.2266145414356698E-2</v>
      </c>
      <c r="AZ517" s="52">
        <v>9.9324329826211394E-2</v>
      </c>
      <c r="BA517" s="52">
        <v>200.98011377805099</v>
      </c>
      <c r="BB517" s="52">
        <v>-3.3311380398735699E-2</v>
      </c>
      <c r="BC517" s="80">
        <v>0.125268358957175</v>
      </c>
      <c r="BD517" s="52">
        <v>326.84032107231701</v>
      </c>
      <c r="BE517" s="82">
        <v>-3.6810363168400702E-2</v>
      </c>
      <c r="BF517" s="52">
        <v>8.7886642822875699E-2</v>
      </c>
      <c r="BG517" s="52">
        <v>296.99337905237701</v>
      </c>
      <c r="BH517" s="52">
        <v>-2.1657505131600599E-2</v>
      </c>
      <c r="BI517" s="52">
        <v>9.9347999824935501E-2</v>
      </c>
      <c r="BJ517" s="52">
        <v>362.63823254363399</v>
      </c>
      <c r="BK517" s="52">
        <v>-2.26460893719715E-2</v>
      </c>
      <c r="BL517" s="52">
        <v>0.107112133830278</v>
      </c>
      <c r="BM517" s="52">
        <v>526.08628428926795</v>
      </c>
      <c r="BN517" s="52">
        <v>-2.14896955806788E-2</v>
      </c>
      <c r="BO517" s="52">
        <v>7.5373825860093904E-2</v>
      </c>
      <c r="BP517" s="52">
        <v>578.75461346632403</v>
      </c>
      <c r="BQ517" s="52">
        <v>-9.7743543137790104E-3</v>
      </c>
      <c r="BR517" s="52">
        <v>8.7843001937492504E-2</v>
      </c>
      <c r="BS517" s="52">
        <v>687.85095074811295</v>
      </c>
      <c r="BT517" s="52">
        <v>-1.1283192958215201E-2</v>
      </c>
      <c r="BU517" s="52">
        <v>8.9982985988001904E-2</v>
      </c>
      <c r="BV517" s="52">
        <v>934.22927057356003</v>
      </c>
      <c r="BW517" s="52">
        <v>-9.4917465893591003E-3</v>
      </c>
      <c r="BX517" s="52">
        <v>5.8958036145278003E-2</v>
      </c>
      <c r="BY517" s="52">
        <v>864.37242830422804</v>
      </c>
      <c r="BZ517" s="52">
        <v>-5.5617240660050197E-3</v>
      </c>
      <c r="CA517" s="52">
        <v>7.6018837043472301E-2</v>
      </c>
      <c r="CB517" s="52">
        <v>1013.00751246884</v>
      </c>
      <c r="CC517" s="52">
        <v>-6.1850349592310998E-3</v>
      </c>
      <c r="CD517" s="52">
        <v>9.5168807176338299E-2</v>
      </c>
      <c r="CE517" s="52">
        <v>1302.6840710722799</v>
      </c>
      <c r="CF517" s="52">
        <v>-5.2257426045326802E-3</v>
      </c>
    </row>
    <row r="518" spans="1:84">
      <c r="A518" s="83"/>
      <c r="N518" s="83"/>
      <c r="O518" s="83"/>
      <c r="AW518" s="80">
        <v>8.1193164715081895E-2</v>
      </c>
      <c r="AX518" s="52">
        <v>157.736184538651</v>
      </c>
      <c r="AY518" s="81">
        <v>-3.2613826482944301E-2</v>
      </c>
      <c r="AZ518" s="52">
        <v>0.100400428055963</v>
      </c>
      <c r="BA518" s="52">
        <v>200.43023846633</v>
      </c>
      <c r="BB518" s="52">
        <v>-3.3563356818041103E-2</v>
      </c>
      <c r="BC518" s="80">
        <v>0.12604366298393599</v>
      </c>
      <c r="BD518" s="52">
        <v>325.90515897755398</v>
      </c>
      <c r="BE518" s="82">
        <v>-3.69591959487615E-2</v>
      </c>
      <c r="BF518" s="52">
        <v>8.9042649439014604E-2</v>
      </c>
      <c r="BG518" s="52">
        <v>296.30509975063097</v>
      </c>
      <c r="BH518" s="52">
        <v>-2.1885600390764499E-2</v>
      </c>
      <c r="BI518" s="52">
        <v>0.10042132847999</v>
      </c>
      <c r="BJ518" s="52">
        <v>361.77788341645203</v>
      </c>
      <c r="BK518" s="52">
        <v>-2.2832693224119301E-2</v>
      </c>
      <c r="BL518" s="52">
        <v>0.107870656584257</v>
      </c>
      <c r="BM518" s="52">
        <v>524.88927680797099</v>
      </c>
      <c r="BN518" s="52">
        <v>-2.1592252816970199E-2</v>
      </c>
      <c r="BO518" s="52">
        <v>7.6550598959955696E-2</v>
      </c>
      <c r="BP518" s="52">
        <v>577.55760598502695</v>
      </c>
      <c r="BQ518" s="52">
        <v>-9.9000946980855892E-3</v>
      </c>
      <c r="BR518" s="52">
        <v>8.9022966297716E-2</v>
      </c>
      <c r="BS518" s="52">
        <v>686.39209788028199</v>
      </c>
      <c r="BT518" s="52">
        <v>-1.1410714699666801E-2</v>
      </c>
      <c r="BU518" s="52">
        <v>9.0934794276241196E-2</v>
      </c>
      <c r="BV518" s="52">
        <v>932.35894638403397</v>
      </c>
      <c r="BW518" s="52">
        <v>-9.5489096581761398E-3</v>
      </c>
      <c r="BX518" s="52">
        <v>6.0258695579208897E-2</v>
      </c>
      <c r="BY518" s="52">
        <v>866.05572007480203</v>
      </c>
      <c r="BZ518" s="52">
        <v>-5.7707535506007698E-3</v>
      </c>
      <c r="CA518" s="52">
        <v>7.73040035408077E-2</v>
      </c>
      <c r="CB518" s="52">
        <v>1010.98756234415</v>
      </c>
      <c r="CC518" s="52">
        <v>-6.2532451301628399E-3</v>
      </c>
      <c r="CD518" s="52">
        <v>9.6656634456250598E-2</v>
      </c>
      <c r="CE518" s="52">
        <v>1300.06561720695</v>
      </c>
      <c r="CF518" s="52">
        <v>-5.2910727447883698E-3</v>
      </c>
    </row>
    <row r="519" spans="1:84">
      <c r="A519" s="83"/>
      <c r="N519" s="83"/>
      <c r="O519" s="83"/>
      <c r="AW519" s="80">
        <v>8.2297568470380306E-2</v>
      </c>
      <c r="AX519" s="52">
        <v>157.317231920197</v>
      </c>
      <c r="AY519" s="81">
        <v>-3.29656600044652E-2</v>
      </c>
      <c r="AZ519" s="52">
        <v>0.10150062280017701</v>
      </c>
      <c r="BA519" s="52">
        <v>199.88036315461</v>
      </c>
      <c r="BB519" s="52">
        <v>-3.3817679831648399E-2</v>
      </c>
      <c r="BC519" s="80">
        <v>0.126830132228266</v>
      </c>
      <c r="BD519" s="52">
        <v>324.96999688279101</v>
      </c>
      <c r="BE519" s="82">
        <v>-3.7109041670773002E-2</v>
      </c>
      <c r="BF519" s="52">
        <v>9.0227709901407604E-2</v>
      </c>
      <c r="BG519" s="52">
        <v>295.61682044888602</v>
      </c>
      <c r="BH519" s="52">
        <v>-2.2118604360985301E-2</v>
      </c>
      <c r="BI519" s="52">
        <v>0.101516842247173</v>
      </c>
      <c r="BJ519" s="52">
        <v>360.91753428927001</v>
      </c>
      <c r="BK519" s="52">
        <v>-2.3022577812454599E-2</v>
      </c>
      <c r="BL519" s="52">
        <v>0.108638800949618</v>
      </c>
      <c r="BM519" s="52">
        <v>523.69226932667402</v>
      </c>
      <c r="BN519" s="52">
        <v>-2.1696478354678899E-2</v>
      </c>
      <c r="BO519" s="52">
        <v>7.7753813905044197E-2</v>
      </c>
      <c r="BP519" s="52">
        <v>576.36059850372999</v>
      </c>
      <c r="BQ519" s="52">
        <v>-1.00319339284905E-2</v>
      </c>
      <c r="BR519" s="52">
        <v>9.0226132909206599E-2</v>
      </c>
      <c r="BS519" s="52">
        <v>684.93324501245195</v>
      </c>
      <c r="BT519" s="52">
        <v>-1.15427097613867E-2</v>
      </c>
      <c r="BU519" s="52">
        <v>9.1898922999525304E-2</v>
      </c>
      <c r="BV519" s="52">
        <v>930.48862219450803</v>
      </c>
      <c r="BW519" s="52">
        <v>-9.6083149164669507E-3</v>
      </c>
      <c r="BX519" s="52">
        <v>6.1396832833996703E-2</v>
      </c>
      <c r="BY519" s="52">
        <v>864.37242830422804</v>
      </c>
      <c r="BZ519" s="52">
        <v>-5.8129290232721998E-3</v>
      </c>
      <c r="CA519" s="52">
        <v>7.8613917581626502E-2</v>
      </c>
      <c r="CB519" s="52">
        <v>1008.96761221947</v>
      </c>
      <c r="CC519" s="52">
        <v>-6.3260962448415201E-3</v>
      </c>
      <c r="CD519" s="52">
        <v>9.8168720072351598E-2</v>
      </c>
      <c r="CE519" s="52">
        <v>1297.4471633416099</v>
      </c>
      <c r="CF519" s="52">
        <v>-5.3595279926082302E-3</v>
      </c>
    </row>
    <row r="520" spans="1:84">
      <c r="A520" s="83"/>
      <c r="N520" s="83"/>
      <c r="O520" s="83"/>
      <c r="AW520" s="80">
        <v>8.3432560168726494E-2</v>
      </c>
      <c r="AX520" s="52">
        <v>156.898279301743</v>
      </c>
      <c r="AY520" s="81">
        <v>-3.3321563529854298E-2</v>
      </c>
      <c r="AZ520" s="52">
        <v>0.10262577607798</v>
      </c>
      <c r="BA520" s="52">
        <v>199.330487842889</v>
      </c>
      <c r="BB520" s="52">
        <v>-3.4074292160064697E-2</v>
      </c>
      <c r="BC520" s="80">
        <v>0.12762803385809299</v>
      </c>
      <c r="BD520" s="52">
        <v>324.03483478802798</v>
      </c>
      <c r="BE520" s="82">
        <v>-3.7259882709191498E-2</v>
      </c>
      <c r="BF520" s="52">
        <v>9.1443018787182001E-2</v>
      </c>
      <c r="BG520" s="52">
        <v>294.92854114713998</v>
      </c>
      <c r="BH520" s="52">
        <v>-2.2356501149646699E-2</v>
      </c>
      <c r="BI520" s="52">
        <v>0.10263529718452501</v>
      </c>
      <c r="BJ520" s="52">
        <v>360.05718516208799</v>
      </c>
      <c r="BK520" s="52">
        <v>-2.3215726755104301E-2</v>
      </c>
      <c r="BL520" s="52">
        <v>0.109416777637543</v>
      </c>
      <c r="BM520" s="52">
        <v>522.49526184537694</v>
      </c>
      <c r="BN520" s="52">
        <v>-2.1802374450453899E-2</v>
      </c>
      <c r="BO520" s="52">
        <v>7.8984480754763303E-2</v>
      </c>
      <c r="BP520" s="52">
        <v>575.16359102243405</v>
      </c>
      <c r="BQ520" s="52">
        <v>-1.01699398594833E-2</v>
      </c>
      <c r="BR520" s="52">
        <v>9.1453273625652906E-2</v>
      </c>
      <c r="BS520" s="52">
        <v>683.47439214462099</v>
      </c>
      <c r="BT520" s="52">
        <v>-1.1679208669442401E-2</v>
      </c>
      <c r="BU520" s="52">
        <v>9.2875646511292195E-2</v>
      </c>
      <c r="BV520" s="52">
        <v>928.61829800498197</v>
      </c>
      <c r="BW520" s="52">
        <v>-9.6699856354456291E-3</v>
      </c>
      <c r="BX520" s="52">
        <v>6.25582738852168E-2</v>
      </c>
      <c r="BY520" s="52">
        <v>862.68913653365496</v>
      </c>
      <c r="BZ520" s="52">
        <v>-5.8607506673609396E-3</v>
      </c>
      <c r="CA520" s="52">
        <v>7.9949383308128896E-2</v>
      </c>
      <c r="CB520" s="52">
        <v>1006.94766209478</v>
      </c>
      <c r="CC520" s="52">
        <v>-6.4036571206051596E-3</v>
      </c>
      <c r="CD520" s="52">
        <v>9.9705726623157395E-2</v>
      </c>
      <c r="CE520" s="52">
        <v>1294.82870947628</v>
      </c>
      <c r="CF520" s="52">
        <v>-5.4311431025278198E-3</v>
      </c>
    </row>
    <row r="521" spans="1:84">
      <c r="A521" s="83"/>
      <c r="N521" s="83"/>
      <c r="O521" s="83"/>
      <c r="AW521" s="80">
        <v>8.4599473859511901E-2</v>
      </c>
      <c r="AX521" s="52">
        <v>156.479326683289</v>
      </c>
      <c r="AY521" s="81">
        <v>-3.36814489617841E-2</v>
      </c>
      <c r="AZ521" s="52">
        <v>0.10377678986552</v>
      </c>
      <c r="BA521" s="52">
        <v>198.780612531168</v>
      </c>
      <c r="BB521" s="52">
        <v>-3.4333133490090199E-2</v>
      </c>
      <c r="BC521" s="80">
        <v>0.128437643443814</v>
      </c>
      <c r="BD521" s="52">
        <v>323.09967269326501</v>
      </c>
      <c r="BE521" s="82">
        <v>-3.7411700670910202E-2</v>
      </c>
      <c r="BF521" s="52">
        <v>9.2689834777016006E-2</v>
      </c>
      <c r="BG521" s="52">
        <v>294.240261845394</v>
      </c>
      <c r="BH521" s="52">
        <v>-2.2599270550712099E-2</v>
      </c>
      <c r="BI521" s="52">
        <v>0.103777483153178</v>
      </c>
      <c r="BJ521" s="52">
        <v>359.19683603490603</v>
      </c>
      <c r="BK521" s="52">
        <v>-2.34121211291748E-2</v>
      </c>
      <c r="BL521" s="52">
        <v>0.11020480357121901</v>
      </c>
      <c r="BM521" s="52">
        <v>521.298254364081</v>
      </c>
      <c r="BN521" s="52">
        <v>-2.1909942782092101E-2</v>
      </c>
      <c r="BO521" s="52">
        <v>8.0243661355271806E-2</v>
      </c>
      <c r="BP521" s="52">
        <v>573.96658354113697</v>
      </c>
      <c r="BQ521" s="52">
        <v>-1.0314177617668299E-2</v>
      </c>
      <c r="BR521" s="52">
        <v>9.2705194754783199E-2</v>
      </c>
      <c r="BS521" s="52">
        <v>682.01553927679095</v>
      </c>
      <c r="BT521" s="52">
        <v>-1.18202397010036E-2</v>
      </c>
      <c r="BU521" s="52">
        <v>9.3865247657524506E-2</v>
      </c>
      <c r="BV521" s="52">
        <v>926.747973815455</v>
      </c>
      <c r="BW521" s="52">
        <v>-9.7339446021970297E-3</v>
      </c>
      <c r="BX521" s="52">
        <v>6.3743898455068504E-2</v>
      </c>
      <c r="BY521" s="52">
        <v>861.00584476308097</v>
      </c>
      <c r="BZ521" s="52">
        <v>-5.91433425861463E-3</v>
      </c>
      <c r="CA521" s="52">
        <v>8.1311240746672495E-2</v>
      </c>
      <c r="CB521" s="52">
        <v>1004.9277119700899</v>
      </c>
      <c r="CC521" s="52">
        <v>-6.4859951136160198E-3</v>
      </c>
      <c r="CD521" s="52">
        <v>0.10126834165481099</v>
      </c>
      <c r="CE521" s="52">
        <v>1292.2102556109401</v>
      </c>
      <c r="CF521" s="52">
        <v>-5.5059515947512598E-3</v>
      </c>
    </row>
    <row r="522" spans="1:84">
      <c r="A522" s="83"/>
      <c r="N522" s="83"/>
      <c r="O522" s="83"/>
      <c r="AW522" s="80">
        <v>8.5799718103613004E-2</v>
      </c>
      <c r="AX522" s="52">
        <v>156.060374064835</v>
      </c>
      <c r="AY522" s="81">
        <v>-3.40452223634184E-2</v>
      </c>
      <c r="AZ522" s="52">
        <v>0.10495460840587199</v>
      </c>
      <c r="BA522" s="52">
        <v>198.230737219448</v>
      </c>
      <c r="BB522" s="52">
        <v>-3.4594140399654097E-2</v>
      </c>
      <c r="BC522" s="80">
        <v>0.12925924528545699</v>
      </c>
      <c r="BD522" s="52">
        <v>322.16451059850198</v>
      </c>
      <c r="BE522" s="82">
        <v>-3.7564476381200897E-2</v>
      </c>
      <c r="BF522" s="52">
        <v>9.3969484913033793E-2</v>
      </c>
      <c r="BG522" s="52">
        <v>293.55198254364899</v>
      </c>
      <c r="BH522" s="52">
        <v>-2.28468878493772E-2</v>
      </c>
      <c r="BI522" s="52">
        <v>0.10494422568369401</v>
      </c>
      <c r="BJ522" s="52">
        <v>358.33648690772401</v>
      </c>
      <c r="BK522" s="52">
        <v>-2.3611739378414199E-2</v>
      </c>
      <c r="BL522" s="52">
        <v>0.111003102109514</v>
      </c>
      <c r="BM522" s="52">
        <v>520.10124688278404</v>
      </c>
      <c r="BN522" s="52">
        <v>-2.2019184429360399E-2</v>
      </c>
      <c r="BO522" s="52">
        <v>8.1532472589277497E-2</v>
      </c>
      <c r="BP522" s="52">
        <v>572.76957605984001</v>
      </c>
      <c r="BQ522" s="52">
        <v>-1.0464709391830199E-2</v>
      </c>
      <c r="BR522" s="52">
        <v>9.3982738942899005E-2</v>
      </c>
      <c r="BS522" s="52">
        <v>680.55668640896101</v>
      </c>
      <c r="BT522" s="52">
        <v>-1.1965828756497701E-2</v>
      </c>
      <c r="BU522" s="52">
        <v>9.4868018099162899E-2</v>
      </c>
      <c r="BV522" s="52">
        <v>924.87764962592905</v>
      </c>
      <c r="BW522" s="52">
        <v>-9.8002140882337795E-3</v>
      </c>
      <c r="BX522" s="52">
        <v>6.4954566036964395E-2</v>
      </c>
      <c r="BY522" s="52">
        <v>859.32255299250801</v>
      </c>
      <c r="BZ522" s="52">
        <v>-5.9737934954527004E-3</v>
      </c>
      <c r="CA522" s="52">
        <v>8.2700367775363604E-2</v>
      </c>
      <c r="CB522" s="52">
        <v>1002.9077618454</v>
      </c>
      <c r="CC522" s="52">
        <v>-6.5731759786332201E-3</v>
      </c>
      <c r="CD522" s="52">
        <v>0.102857278821349</v>
      </c>
      <c r="CE522" s="52">
        <v>1289.5918017455999</v>
      </c>
      <c r="CF522" s="52">
        <v>-5.5839856718552898E-3</v>
      </c>
    </row>
    <row r="523" spans="1:84">
      <c r="A523" s="83"/>
      <c r="N523" s="83"/>
      <c r="O523" s="83"/>
      <c r="AW523" s="80">
        <v>8.7034781169002304E-2</v>
      </c>
      <c r="AX523" s="52">
        <v>155.641421446381</v>
      </c>
      <c r="AY523" s="81">
        <v>-3.4412783762380598E-2</v>
      </c>
      <c r="AZ523" s="52">
        <v>0.106160220682205</v>
      </c>
      <c r="BA523" s="52">
        <v>197.68086190772701</v>
      </c>
      <c r="BB523" s="52">
        <v>-3.4857246282150103E-2</v>
      </c>
      <c r="BC523" s="80">
        <v>0.13009313275532</v>
      </c>
      <c r="BD523" s="52">
        <v>321.229348503739</v>
      </c>
      <c r="BE523" s="82">
        <v>-3.7718189870017599E-2</v>
      </c>
      <c r="BF523" s="52">
        <v>9.5283369200561602E-2</v>
      </c>
      <c r="BG523" s="52">
        <v>292.86370324190301</v>
      </c>
      <c r="BH523" s="52">
        <v>-2.30993236199112E-2</v>
      </c>
      <c r="BI523" s="52">
        <v>0.106136387967405</v>
      </c>
      <c r="BJ523" s="52">
        <v>357.47613778054199</v>
      </c>
      <c r="BK523" s="52">
        <v>-2.3814557218711101E-2</v>
      </c>
      <c r="BL523" s="52">
        <v>0.11181190328026799</v>
      </c>
      <c r="BM523" s="52">
        <v>518.90423940148696</v>
      </c>
      <c r="BN523" s="52">
        <v>-2.2130099854469301E-2</v>
      </c>
      <c r="BO523" s="52">
        <v>8.2852089870766393E-2</v>
      </c>
      <c r="BP523" s="52">
        <v>571.57256857854304</v>
      </c>
      <c r="BQ523" s="52">
        <v>-1.06215942134366E-2</v>
      </c>
      <c r="BR523" s="52">
        <v>9.5286787183199897E-2</v>
      </c>
      <c r="BS523" s="52">
        <v>679.09783354112994</v>
      </c>
      <c r="BT523" s="52">
        <v>-1.2115999227313001E-2</v>
      </c>
      <c r="BU523" s="52">
        <v>9.5884258648988099E-2</v>
      </c>
      <c r="BV523" s="52">
        <v>923.00732543640299</v>
      </c>
      <c r="BW523" s="52">
        <v>-9.8688158171189103E-3</v>
      </c>
      <c r="BX523" s="52">
        <v>6.6191178331312397E-2</v>
      </c>
      <c r="BY523" s="52">
        <v>857.63926122193504</v>
      </c>
      <c r="BZ523" s="52">
        <v>-6.0392411266728596E-3</v>
      </c>
      <c r="CA523" s="52">
        <v>8.4117682220338399E-2</v>
      </c>
      <c r="CB523" s="52">
        <v>1000.88781172071</v>
      </c>
      <c r="CC523" s="52">
        <v>-6.6652637226116704E-3</v>
      </c>
      <c r="CD523" s="52">
        <v>0.10447327910931301</v>
      </c>
      <c r="CE523" s="52">
        <v>1286.97334788027</v>
      </c>
      <c r="CF523" s="52">
        <v>-5.6652761327714097E-3</v>
      </c>
    </row>
    <row r="524" spans="1:84">
      <c r="A524" s="83"/>
      <c r="N524" s="83"/>
      <c r="O524" s="83"/>
      <c r="AW524" s="80">
        <v>8.8306236670060503E-2</v>
      </c>
      <c r="AX524" s="52">
        <v>155.222468827927</v>
      </c>
      <c r="AY524" s="81">
        <v>-3.4784026949876097E-2</v>
      </c>
      <c r="AZ524" s="52">
        <v>0.107394663067939</v>
      </c>
      <c r="BA524" s="52">
        <v>197.13098659600601</v>
      </c>
      <c r="BB524" s="52">
        <v>-3.51223812703607E-2</v>
      </c>
      <c r="BC524" s="80">
        <v>0.13093960865698201</v>
      </c>
      <c r="BD524" s="52">
        <v>320.29418640897597</v>
      </c>
      <c r="BE524" s="82">
        <v>-3.7872820358380702E-2</v>
      </c>
      <c r="BF524" s="52">
        <v>9.6632965586760003E-2</v>
      </c>
      <c r="BG524" s="52">
        <v>292.17542394015697</v>
      </c>
      <c r="BH524" s="52">
        <v>-2.3356543516472199E-2</v>
      </c>
      <c r="BI524" s="52">
        <v>0.107354872982694</v>
      </c>
      <c r="BJ524" s="52">
        <v>356.61578865336003</v>
      </c>
      <c r="BK524" s="52">
        <v>-2.4020547541420099E-2</v>
      </c>
      <c r="BL524" s="52">
        <v>0.11263144402372</v>
      </c>
      <c r="BM524" s="52">
        <v>517.70723192019102</v>
      </c>
      <c r="BN524" s="52">
        <v>-2.2242688882195299E-2</v>
      </c>
      <c r="BO524" s="52">
        <v>8.4203750906543307E-2</v>
      </c>
      <c r="BP524" s="52">
        <v>570.37556109724699</v>
      </c>
      <c r="BQ524" s="52">
        <v>-1.0784887727182099E-2</v>
      </c>
      <c r="BR524" s="52">
        <v>9.6618260957528096E-2</v>
      </c>
      <c r="BS524" s="52">
        <v>677.63898067330001</v>
      </c>
      <c r="BT524" s="52">
        <v>-1.2270771858930499E-2</v>
      </c>
      <c r="BU524" s="52">
        <v>9.6914279623735902E-2</v>
      </c>
      <c r="BV524" s="52">
        <v>921.13700124687705</v>
      </c>
      <c r="BW524" s="52">
        <v>-9.9397709311360698E-3</v>
      </c>
      <c r="BX524" s="52">
        <v>6.7454681783734594E-2</v>
      </c>
      <c r="BY524" s="52">
        <v>855.95596945136106</v>
      </c>
      <c r="BZ524" s="52">
        <v>-6.1107887747501597E-3</v>
      </c>
      <c r="CA524" s="52">
        <v>8.5564144090660904E-2</v>
      </c>
      <c r="CB524" s="52">
        <v>998.867861596024</v>
      </c>
      <c r="CC524" s="52">
        <v>-6.7623204519185196E-3</v>
      </c>
      <c r="CD524" s="52">
        <v>0.106117112130899</v>
      </c>
      <c r="CE524" s="52">
        <v>1284.3548940149301</v>
      </c>
      <c r="CF524" s="52">
        <v>-5.74985228400354E-3</v>
      </c>
    </row>
    <row r="525" spans="1:84">
      <c r="A525" s="83"/>
      <c r="N525" s="83"/>
      <c r="O525" s="83"/>
      <c r="AW525" s="80">
        <v>8.9615749695736893E-2</v>
      </c>
      <c r="AX525" s="52">
        <v>154.803516209474</v>
      </c>
      <c r="AY525" s="81">
        <v>-3.5158839274924102E-2</v>
      </c>
      <c r="AZ525" s="52">
        <v>0.10865902216895799</v>
      </c>
      <c r="BA525" s="52">
        <v>196.58111128428601</v>
      </c>
      <c r="BB525" s="52">
        <v>-3.5389472160063003E-2</v>
      </c>
      <c r="BC525" s="80">
        <v>0.131798985601603</v>
      </c>
      <c r="BD525" s="52">
        <v>319.35902431421198</v>
      </c>
      <c r="BE525" s="82">
        <v>-3.8028346244858499E-2</v>
      </c>
      <c r="BF525" s="52">
        <v>9.8019835352822202E-2</v>
      </c>
      <c r="BG525" s="52">
        <v>291.48714463841202</v>
      </c>
      <c r="BH525" s="52">
        <v>-2.3618508056668899E-2</v>
      </c>
      <c r="BI525" s="52">
        <v>0.108600625767084</v>
      </c>
      <c r="BJ525" s="52">
        <v>355.75543952617801</v>
      </c>
      <c r="BK525" s="52">
        <v>-2.42296803145081E-2</v>
      </c>
      <c r="BL525" s="52">
        <v>0.113461968446555</v>
      </c>
      <c r="BM525" s="52">
        <v>516.51022443889406</v>
      </c>
      <c r="BN525" s="52">
        <v>-2.2356950679658399E-2</v>
      </c>
      <c r="BO525" s="52">
        <v>8.5588759748704904E-2</v>
      </c>
      <c r="BP525" s="52">
        <v>569.17855361595002</v>
      </c>
      <c r="BQ525" s="52">
        <v>-1.0954641951161401E-2</v>
      </c>
      <c r="BR525" s="52">
        <v>9.7978124522025395E-2</v>
      </c>
      <c r="BS525" s="52">
        <v>676.18012780546997</v>
      </c>
      <c r="BT525" s="52">
        <v>-1.24301646093737E-2</v>
      </c>
      <c r="BU525" s="52">
        <v>9.79584012122489E-2</v>
      </c>
      <c r="BV525" s="52">
        <v>919.26667705735099</v>
      </c>
      <c r="BW525" s="52">
        <v>-1.0013099956993499E-2</v>
      </c>
      <c r="BX525" s="52">
        <v>6.8746070304897794E-2</v>
      </c>
      <c r="BY525" s="52">
        <v>854.27267768078798</v>
      </c>
      <c r="BZ525" s="52">
        <v>-6.1885467494615298E-3</v>
      </c>
      <c r="CA525" s="52">
        <v>8.7040757962646098E-2</v>
      </c>
      <c r="CB525" s="52">
        <v>996.84791147133501</v>
      </c>
      <c r="CC525" s="52">
        <v>-6.86440621295328E-3</v>
      </c>
      <c r="CD525" s="52">
        <v>0.10778957749017901</v>
      </c>
      <c r="CE525" s="52">
        <v>1281.73644014959</v>
      </c>
      <c r="CF525" s="52">
        <v>-5.8377418480375001E-3</v>
      </c>
    </row>
    <row r="526" spans="1:84">
      <c r="A526" s="83"/>
      <c r="N526" s="83"/>
      <c r="O526" s="83"/>
      <c r="AW526" s="80">
        <v>9.0965083477045294E-2</v>
      </c>
      <c r="AX526" s="52">
        <v>154.38456359102</v>
      </c>
      <c r="AY526" s="81">
        <v>-3.5537101433651498E-2</v>
      </c>
      <c r="AZ526" s="52">
        <v>0.109954437874468</v>
      </c>
      <c r="BA526" s="52">
        <v>196.03123597256501</v>
      </c>
      <c r="BB526" s="52">
        <v>-3.5658442333425799E-2</v>
      </c>
      <c r="BC526" s="80">
        <v>0.132671586402516</v>
      </c>
      <c r="BD526" s="52">
        <v>318.42386221944901</v>
      </c>
      <c r="BE526" s="82">
        <v>-3.8184745092172297E-2</v>
      </c>
      <c r="BF526" s="52">
        <v>9.9445628960591906E-2</v>
      </c>
      <c r="BG526" s="52">
        <v>290.79886533666598</v>
      </c>
      <c r="BH526" s="52">
        <v>-2.3885172397637801E-2</v>
      </c>
      <c r="BI526" s="52">
        <v>0.109874635847001</v>
      </c>
      <c r="BJ526" s="52">
        <v>354.89509039899599</v>
      </c>
      <c r="BK526" s="52">
        <v>-2.4441922481511301E-2</v>
      </c>
      <c r="BL526" s="52">
        <v>0.11430372808715</v>
      </c>
      <c r="BM526" s="52">
        <v>515.31321695759698</v>
      </c>
      <c r="BN526" s="52">
        <v>-2.2472883735751299E-2</v>
      </c>
      <c r="BO526" s="52">
        <v>8.7008491164718801E-2</v>
      </c>
      <c r="BP526" s="52">
        <v>567.98154613465294</v>
      </c>
      <c r="BQ526" s="52">
        <v>-1.11309050262409E-2</v>
      </c>
      <c r="BR526" s="52">
        <v>9.9367387348166303E-2</v>
      </c>
      <c r="BS526" s="52">
        <v>674.72127493763901</v>
      </c>
      <c r="BT526" s="52">
        <v>-1.25941925028557E-2</v>
      </c>
      <c r="BU526" s="52">
        <v>9.9016953860527099E-2</v>
      </c>
      <c r="BV526" s="52">
        <v>917.39635286782504</v>
      </c>
      <c r="BW526" s="52">
        <v>-1.00888227705469E-2</v>
      </c>
      <c r="BX526" s="52">
        <v>7.0066388187263004E-2</v>
      </c>
      <c r="BY526" s="52">
        <v>852.58938591021399</v>
      </c>
      <c r="BZ526" s="52">
        <v>-6.2726238513962102E-3</v>
      </c>
      <c r="CA526" s="52">
        <v>8.8548575525408804E-2</v>
      </c>
      <c r="CB526" s="52">
        <v>994.82796134664704</v>
      </c>
      <c r="CC526" s="52">
        <v>-6.9715788259484103E-3</v>
      </c>
      <c r="CD526" s="52">
        <v>0.10949150622725</v>
      </c>
      <c r="CE526" s="52">
        <v>1279.11798628426</v>
      </c>
      <c r="CF526" s="52">
        <v>-5.9289708689066597E-3</v>
      </c>
    </row>
    <row r="527" spans="1:84">
      <c r="A527" s="83"/>
      <c r="N527" s="83"/>
      <c r="O527" s="83"/>
      <c r="AW527" s="80">
        <v>9.2356106650451603E-2</v>
      </c>
      <c r="AX527" s="52">
        <v>153.965610972566</v>
      </c>
      <c r="AY527" s="81">
        <v>-3.5918687253615099E-2</v>
      </c>
      <c r="AZ527" s="52">
        <v>0.111282106634693</v>
      </c>
      <c r="BA527" s="52">
        <v>195.48136066084399</v>
      </c>
      <c r="BB527" s="52">
        <v>-3.5929211682308802E-2</v>
      </c>
      <c r="BC527" s="80">
        <v>0.13355774448915</v>
      </c>
      <c r="BD527" s="52">
        <v>317.48870012468598</v>
      </c>
      <c r="BE527" s="82">
        <v>-3.8341993613941902E-2</v>
      </c>
      <c r="BF527" s="52">
        <v>0.100912092399137</v>
      </c>
      <c r="BG527" s="52">
        <v>290.11058603492</v>
      </c>
      <c r="BH527" s="52">
        <v>-2.4156486104393301E-2</v>
      </c>
      <c r="BI527" s="52">
        <v>0.11117793983822</v>
      </c>
      <c r="BJ527" s="52">
        <v>354.03474127181403</v>
      </c>
      <c r="BK527" s="52">
        <v>-2.46572378583086E-2</v>
      </c>
      <c r="BL527" s="52">
        <v>0.115156982192581</v>
      </c>
      <c r="BM527" s="52">
        <v>514.11620947630001</v>
      </c>
      <c r="BN527" s="52">
        <v>-2.25904858402259E-2</v>
      </c>
      <c r="BO527" s="52">
        <v>8.8464395354617698E-2</v>
      </c>
      <c r="BP527" s="52">
        <v>566.784538653357</v>
      </c>
      <c r="BQ527" s="52">
        <v>-1.1313720954173399E-2</v>
      </c>
      <c r="BR527" s="52">
        <v>0.100787106731674</v>
      </c>
      <c r="BS527" s="52">
        <v>673.26242206980896</v>
      </c>
      <c r="BT527" s="52">
        <v>-1.27628674785092E-2</v>
      </c>
      <c r="BU527" s="52">
        <v>0.100090278674586</v>
      </c>
      <c r="BV527" s="52">
        <v>915.52602867829796</v>
      </c>
      <c r="BW527" s="52">
        <v>-1.0166958560525E-2</v>
      </c>
      <c r="BX527" s="52">
        <v>7.1416733235561802E-2</v>
      </c>
      <c r="BY527" s="52">
        <v>850.90609413964103</v>
      </c>
      <c r="BZ527" s="52">
        <v>-6.3631271648903198E-3</v>
      </c>
      <c r="CA527" s="52">
        <v>9.0088698300503395E-2</v>
      </c>
      <c r="CB527" s="52">
        <v>992.80801122195896</v>
      </c>
      <c r="CC527" s="52">
        <v>-7.0838937117270904E-3</v>
      </c>
      <c r="CD527" s="52">
        <v>0.111223762345563</v>
      </c>
      <c r="CE527" s="52">
        <v>1276.4995324189199</v>
      </c>
      <c r="CF527" s="52">
        <v>-6.0235636148766999E-3</v>
      </c>
    </row>
    <row r="528" spans="1:84">
      <c r="A528" s="83"/>
      <c r="N528" s="83"/>
      <c r="O528" s="83"/>
      <c r="AW528" s="80">
        <v>9.3790801180603497E-2</v>
      </c>
      <c r="AX528" s="52">
        <v>153.546658354112</v>
      </c>
      <c r="AY528" s="81">
        <v>-3.63034634731235E-2</v>
      </c>
      <c r="AZ528" s="52">
        <v>0.11264328498550299</v>
      </c>
      <c r="BA528" s="52">
        <v>194.93148534912399</v>
      </c>
      <c r="BB528" s="52">
        <v>-3.6201696531594399E-2</v>
      </c>
      <c r="BC528" s="80">
        <v>0.134457804341438</v>
      </c>
      <c r="BD528" s="52">
        <v>316.553538029923</v>
      </c>
      <c r="BE528" s="82">
        <v>-3.8500067661600502E-2</v>
      </c>
      <c r="BF528" s="52">
        <v>0.10242107408213</v>
      </c>
      <c r="BG528" s="52">
        <v>289.42230673317499</v>
      </c>
      <c r="BH528" s="52">
        <v>-2.44323929102068E-2</v>
      </c>
      <c r="BI528" s="52">
        <v>0.11251162423123701</v>
      </c>
      <c r="BJ528" s="52">
        <v>353.17439214463201</v>
      </c>
      <c r="BK528" s="52">
        <v>-2.4875587027707601E-2</v>
      </c>
      <c r="BL528" s="52">
        <v>0.116021998008025</v>
      </c>
      <c r="BM528" s="52">
        <v>512.91920199500396</v>
      </c>
      <c r="BN528" s="52">
        <v>-2.27097540624383E-2</v>
      </c>
      <c r="BO528" s="52">
        <v>8.9958003048008398E-2</v>
      </c>
      <c r="BP528" s="52">
        <v>565.58753117206004</v>
      </c>
      <c r="BQ528" s="52">
        <v>-1.1503129323989199E-2</v>
      </c>
      <c r="BR528" s="52">
        <v>0.102238390583014</v>
      </c>
      <c r="BS528" s="52">
        <v>671.80356920197801</v>
      </c>
      <c r="BT528" s="52">
        <v>-1.29361982340784E-2</v>
      </c>
      <c r="BU528" s="52">
        <v>0.10117872784209</v>
      </c>
      <c r="BV528" s="52">
        <v>913.65570448877202</v>
      </c>
      <c r="BW528" s="52">
        <v>-1.0247525791245399E-2</v>
      </c>
      <c r="BX528" s="52">
        <v>7.2798260129475004E-2</v>
      </c>
      <c r="BY528" s="52">
        <v>849.22280236906795</v>
      </c>
      <c r="BZ528" s="52">
        <v>-6.4601618399043803E-3</v>
      </c>
      <c r="CA528" s="52">
        <v>9.1662280549729497E-2</v>
      </c>
      <c r="CB528" s="52">
        <v>990.788061097271</v>
      </c>
      <c r="CC528" s="52">
        <v>-7.2014037111848596E-3</v>
      </c>
      <c r="CD528" s="52">
        <v>0.11298724442807399</v>
      </c>
      <c r="CE528" s="52">
        <v>1273.88107855358</v>
      </c>
      <c r="CF528" s="52">
        <v>-6.1215424782172703E-3</v>
      </c>
    </row>
    <row r="529" spans="1:84">
      <c r="A529" s="83"/>
      <c r="N529" s="83"/>
      <c r="O529" s="83"/>
      <c r="AW529" s="80">
        <v>9.5271271013724096E-2</v>
      </c>
      <c r="AX529" s="52">
        <v>153.127705735658</v>
      </c>
      <c r="AY529" s="81">
        <v>-3.6691289515537497E-2</v>
      </c>
      <c r="AZ529" s="52">
        <v>0.114039293342102</v>
      </c>
      <c r="BA529" s="52">
        <v>194.38161003740299</v>
      </c>
      <c r="BB529" s="52">
        <v>-3.6475809562686999E-2</v>
      </c>
      <c r="BC529" s="80">
        <v>0.13537212194589199</v>
      </c>
      <c r="BD529" s="52">
        <v>315.61837593515997</v>
      </c>
      <c r="BE529" s="82">
        <v>-3.8658942211497703E-2</v>
      </c>
      <c r="BF529" s="52">
        <v>0.10397453235288601</v>
      </c>
      <c r="BG529" s="52">
        <v>288.73402743142901</v>
      </c>
      <c r="BH529" s="52">
        <v>-2.47128304687548E-2</v>
      </c>
      <c r="BI529" s="52">
        <v>0.11387682837718301</v>
      </c>
      <c r="BJ529" s="52">
        <v>352.31404301744999</v>
      </c>
      <c r="BK529" s="52">
        <v>-2.50969272318569E-2</v>
      </c>
      <c r="BL529" s="52">
        <v>0.116899051079196</v>
      </c>
      <c r="BM529" s="52">
        <v>511.722194513707</v>
      </c>
      <c r="BN529" s="52">
        <v>-2.28306847297579E-2</v>
      </c>
      <c r="BO529" s="52">
        <v>9.1490931017170304E-2</v>
      </c>
      <c r="BP529" s="52">
        <v>564.39052369076296</v>
      </c>
      <c r="BQ529" s="52">
        <v>-1.1699165026164599E-2</v>
      </c>
      <c r="BR529" s="52">
        <v>0.103722400414447</v>
      </c>
      <c r="BS529" s="52">
        <v>670.34471633414796</v>
      </c>
      <c r="BT529" s="52">
        <v>-1.3114190064458299E-2</v>
      </c>
      <c r="BU529" s="52">
        <v>0.102282665073792</v>
      </c>
      <c r="BV529" s="52">
        <v>911.78538029924596</v>
      </c>
      <c r="BW529" s="52">
        <v>-1.0330542164305101E-2</v>
      </c>
      <c r="BX529" s="52">
        <v>7.4212184038849202E-2</v>
      </c>
      <c r="BY529" s="52">
        <v>847.53951059849396</v>
      </c>
      <c r="BZ529" s="52">
        <v>-6.5638308623361197E-3</v>
      </c>
      <c r="CA529" s="52">
        <v>9.3270532386486596E-2</v>
      </c>
      <c r="CB529" s="52">
        <v>988.76811097258201</v>
      </c>
      <c r="CC529" s="52">
        <v>-7.3241588972571599E-3</v>
      </c>
      <c r="CD529" s="52">
        <v>0.114782887348332</v>
      </c>
      <c r="CE529" s="52">
        <v>1271.2626246882501</v>
      </c>
      <c r="CF529" s="52">
        <v>-6.2229278720285297E-3</v>
      </c>
    </row>
    <row r="530" spans="1:84">
      <c r="A530" s="83"/>
      <c r="N530" s="83"/>
      <c r="O530" s="83"/>
      <c r="AW530" s="80">
        <v>9.6799751541955095E-2</v>
      </c>
      <c r="AX530" s="52">
        <v>152.708753117204</v>
      </c>
      <c r="AY530" s="81">
        <v>-3.7082017258544098E-2</v>
      </c>
      <c r="AZ530" s="52">
        <v>0.115471520086204</v>
      </c>
      <c r="BA530" s="52">
        <v>193.831734725682</v>
      </c>
      <c r="BB530" s="52">
        <v>-3.6751459737333597E-2</v>
      </c>
      <c r="BC530" s="80">
        <v>0.136301065274644</v>
      </c>
      <c r="BD530" s="52">
        <v>314.683213840397</v>
      </c>
      <c r="BE530" s="82">
        <v>-3.8818591352223299E-2</v>
      </c>
      <c r="BF530" s="52">
        <v>0.105574543660772</v>
      </c>
      <c r="BG530" s="52">
        <v>288.04574812968298</v>
      </c>
      <c r="BH530" s="52">
        <v>-2.49977300977757E-2</v>
      </c>
      <c r="BI530" s="52">
        <v>0.115274747691456</v>
      </c>
      <c r="BJ530" s="52">
        <v>351.45369389026803</v>
      </c>
      <c r="BK530" s="52">
        <v>-2.5321212262495101E-2</v>
      </c>
      <c r="BL530" s="52">
        <v>0.117788425568534</v>
      </c>
      <c r="BM530" s="52">
        <v>510.52518703240997</v>
      </c>
      <c r="BN530" s="52">
        <v>-2.2953273405641E-2</v>
      </c>
      <c r="BO530" s="52">
        <v>9.3064888046559296E-2</v>
      </c>
      <c r="BP530" s="52">
        <v>563.193516209466</v>
      </c>
      <c r="BQ530" s="52">
        <v>-1.1901857954054899E-2</v>
      </c>
      <c r="BR530" s="52">
        <v>0.105240354540052</v>
      </c>
      <c r="BS530" s="52">
        <v>668.88586346631701</v>
      </c>
      <c r="BT530" s="52">
        <v>-1.32968446949604E-2</v>
      </c>
      <c r="BU530" s="52">
        <v>0.10340246606587</v>
      </c>
      <c r="BV530" s="52">
        <v>909.91505610972001</v>
      </c>
      <c r="BW530" s="52">
        <v>-1.0416024579234E-2</v>
      </c>
      <c r="BX530" s="52">
        <v>7.56597845138368E-2</v>
      </c>
      <c r="BY530" s="52">
        <v>845.856218827921</v>
      </c>
      <c r="BZ530" s="52">
        <v>-6.6742348122420204E-3</v>
      </c>
      <c r="CA530" s="52">
        <v>9.4914723107527396E-2</v>
      </c>
      <c r="CB530" s="52">
        <v>986.74816084789404</v>
      </c>
      <c r="CC530" s="52">
        <v>-7.4522063791319197E-3</v>
      </c>
      <c r="CD530" s="52">
        <v>0.11661166408307599</v>
      </c>
      <c r="CE530" s="52">
        <v>1268.6441708229099</v>
      </c>
      <c r="CF530" s="52">
        <v>-6.3277381240991002E-3</v>
      </c>
    </row>
    <row r="531" spans="1:84">
      <c r="A531" s="83"/>
      <c r="N531" s="83"/>
      <c r="O531" s="83"/>
      <c r="AW531" s="80">
        <v>9.83786199692189E-2</v>
      </c>
      <c r="AX531" s="52">
        <v>152.28980049875</v>
      </c>
      <c r="AY531" s="81">
        <v>-3.7475490798401498E-2</v>
      </c>
      <c r="AZ531" s="52">
        <v>0.116941425973733</v>
      </c>
      <c r="BA531" s="52">
        <v>193.281859413961</v>
      </c>
      <c r="BB531" s="52">
        <v>-3.7028552221927101E-2</v>
      </c>
      <c r="BC531" s="80">
        <v>0.137245014788828</v>
      </c>
      <c r="BD531" s="52">
        <v>313.74805174563397</v>
      </c>
      <c r="BE531" s="82">
        <v>-3.8978988272175399E-2</v>
      </c>
      <c r="BF531" s="52">
        <v>0.107223311480404</v>
      </c>
      <c r="BG531" s="52">
        <v>287.35746882793802</v>
      </c>
      <c r="BH531" s="52">
        <v>-2.5287016513957199E-2</v>
      </c>
      <c r="BI531" s="52">
        <v>0.11670663709391001</v>
      </c>
      <c r="BJ531" s="52">
        <v>350.59334476308601</v>
      </c>
      <c r="BK531" s="52">
        <v>-2.55483923490561E-2</v>
      </c>
      <c r="BL531" s="52">
        <v>0.118690414585858</v>
      </c>
      <c r="BM531" s="52">
        <v>509.32817955111301</v>
      </c>
      <c r="BN531" s="52">
        <v>-2.3077514867377299E-2</v>
      </c>
      <c r="BO531" s="52">
        <v>9.4681681403562507E-2</v>
      </c>
      <c r="BP531" s="52">
        <v>561.99650872817006</v>
      </c>
      <c r="BQ531" s="52">
        <v>-1.2111232692042E-2</v>
      </c>
      <c r="BR531" s="52">
        <v>0.10679353150675</v>
      </c>
      <c r="BS531" s="52">
        <v>667.42701059848696</v>
      </c>
      <c r="BT531" s="52">
        <v>-1.34841601091875E-2</v>
      </c>
      <c r="BU531" s="52">
        <v>0.104538518984332</v>
      </c>
      <c r="BV531" s="52">
        <v>908.04473192019395</v>
      </c>
      <c r="BW531" s="52">
        <v>-1.05039890930975E-2</v>
      </c>
      <c r="BX531" s="52">
        <v>7.7142409674680598E-2</v>
      </c>
      <c r="BY531" s="52">
        <v>844.17292705734701</v>
      </c>
      <c r="BZ531" s="52">
        <v>-6.7914716094086601E-3</v>
      </c>
      <c r="CA531" s="52">
        <v>9.6596184763582393E-2</v>
      </c>
      <c r="CB531" s="52">
        <v>984.72821072320596</v>
      </c>
      <c r="CC531" s="52">
        <v>-7.58559009845566E-3</v>
      </c>
      <c r="CD531" s="52">
        <v>0.11847458763346499</v>
      </c>
      <c r="CE531" s="52">
        <v>1266.02571695757</v>
      </c>
      <c r="CF531" s="52">
        <v>-6.4359893677706E-3</v>
      </c>
    </row>
    <row r="532" spans="1:84">
      <c r="A532" s="83"/>
      <c r="N532" s="83"/>
      <c r="O532" s="83"/>
      <c r="AW532" s="80">
        <v>0.10001040668092299</v>
      </c>
      <c r="AX532" s="52">
        <v>151.87084788029699</v>
      </c>
      <c r="AY532" s="81">
        <v>-3.7871546209177702E-2</v>
      </c>
      <c r="AZ532" s="52">
        <v>0.118450548892931</v>
      </c>
      <c r="BA532" s="52">
        <v>192.731984102241</v>
      </c>
      <c r="BB532" s="52">
        <v>-3.7306988312475899E-2</v>
      </c>
      <c r="BC532" s="80">
        <v>0.13820436396777999</v>
      </c>
      <c r="BD532" s="52">
        <v>312.812889650871</v>
      </c>
      <c r="BE532" s="82">
        <v>-3.9140105247401698E-2</v>
      </c>
      <c r="BF532" s="52">
        <v>0.10892317605396699</v>
      </c>
      <c r="BG532" s="52">
        <v>286.66918952619199</v>
      </c>
      <c r="BH532" s="52">
        <v>-2.5580607558777099E-2</v>
      </c>
      <c r="BI532" s="52">
        <v>0.11817381470638599</v>
      </c>
      <c r="BJ532" s="52">
        <v>349.73299563590399</v>
      </c>
      <c r="BK532" s="52">
        <v>-2.5778414044655199E-2</v>
      </c>
      <c r="BL532" s="52">
        <v>0.119605320534297</v>
      </c>
      <c r="BM532" s="52">
        <v>508.13117206981701</v>
      </c>
      <c r="BN532" s="52">
        <v>-2.32034030835137E-2</v>
      </c>
      <c r="BO532" s="52">
        <v>9.63432238604853E-2</v>
      </c>
      <c r="BP532" s="52">
        <v>560.79950124687298</v>
      </c>
      <c r="BQ532" s="52">
        <v>-1.23273081898371E-2</v>
      </c>
      <c r="BR532" s="52">
        <v>0.108383273776096</v>
      </c>
      <c r="BS532" s="52">
        <v>665.96815773065703</v>
      </c>
      <c r="BT532" s="52">
        <v>-1.3676130371401E-2</v>
      </c>
      <c r="BU532" s="52">
        <v>0.105691224972724</v>
      </c>
      <c r="BV532" s="52">
        <v>906.17440773066801</v>
      </c>
      <c r="BW532" s="52">
        <v>-1.0594450879036E-2</v>
      </c>
      <c r="BX532" s="52">
        <v>7.86614807284165E-2</v>
      </c>
      <c r="BY532" s="52">
        <v>842.48963528677405</v>
      </c>
      <c r="BZ532" s="52">
        <v>-6.9156362456911698E-3</v>
      </c>
      <c r="CA532" s="52">
        <v>9.8316315989119205E-2</v>
      </c>
      <c r="CB532" s="52">
        <v>982.70826059851697</v>
      </c>
      <c r="CC532" s="52">
        <v>-7.7243506172821703E-3</v>
      </c>
      <c r="CD532" s="52">
        <v>0.120372713062635</v>
      </c>
      <c r="CE532" s="52">
        <v>1263.4072630922401</v>
      </c>
      <c r="CF532" s="52">
        <v>-6.5476954297922704E-3</v>
      </c>
    </row>
    <row r="533" spans="1:84">
      <c r="A533" s="83"/>
      <c r="N533" s="83"/>
      <c r="O533" s="83"/>
      <c r="AW533" s="80">
        <v>0.10169780773336801</v>
      </c>
      <c r="AX533" s="52">
        <v>151.45189526184299</v>
      </c>
      <c r="AY533" s="81">
        <v>-3.8270011297008903E-2</v>
      </c>
      <c r="AZ533" s="52">
        <v>0.120000509006027</v>
      </c>
      <c r="BA533" s="52">
        <v>192.18210879052</v>
      </c>
      <c r="BB533" s="52">
        <v>-3.7586665360429899E-2</v>
      </c>
      <c r="BC533" s="80">
        <v>0.13917951986561</v>
      </c>
      <c r="BD533" s="52">
        <v>311.87772755610803</v>
      </c>
      <c r="BE533" s="82">
        <v>-3.9301913629749899E-2</v>
      </c>
      <c r="BF533" s="52">
        <v>0.110676625047038</v>
      </c>
      <c r="BG533" s="52">
        <v>285.98091022444601</v>
      </c>
      <c r="BH533" s="52">
        <v>-2.5878413915002799E-2</v>
      </c>
      <c r="BI533" s="52">
        <v>0.119677665830439</v>
      </c>
      <c r="BJ533" s="52">
        <v>348.87264650872203</v>
      </c>
      <c r="BK533" s="52">
        <v>-2.6011220109990199E-2</v>
      </c>
      <c r="BL533" s="52">
        <v>0.12053345547231301</v>
      </c>
      <c r="BM533" s="52">
        <v>506.93416458851999</v>
      </c>
      <c r="BN533" s="52">
        <v>-2.3330931190959501E-2</v>
      </c>
      <c r="BO533" s="52">
        <v>9.8051541323537994E-2</v>
      </c>
      <c r="BP533" s="52">
        <v>559.60249376557601</v>
      </c>
      <c r="BQ533" s="52">
        <v>-1.2550097422331499E-2</v>
      </c>
      <c r="BR533" s="52">
        <v>0.11001099167860499</v>
      </c>
      <c r="BS533" s="52">
        <v>664.50930486282596</v>
      </c>
      <c r="BT533" s="52">
        <v>-1.38727454432614E-2</v>
      </c>
      <c r="BU533" s="52">
        <v>0.106860998684459</v>
      </c>
      <c r="BV533" s="52">
        <v>904.30408354114104</v>
      </c>
      <c r="BW533" s="52">
        <v>-1.06874241837312E-2</v>
      </c>
      <c r="BX533" s="52">
        <v>8.0218496842672002E-2</v>
      </c>
      <c r="BY533" s="52">
        <v>840.80634351619995</v>
      </c>
      <c r="BZ533" s="52">
        <v>-7.0468205035078202E-3</v>
      </c>
      <c r="CA533" s="52">
        <v>0.10007658611350601</v>
      </c>
      <c r="CB533" s="52">
        <v>980.68831047382901</v>
      </c>
      <c r="CC533" s="52">
        <v>-7.8685248974996597E-3</v>
      </c>
      <c r="CD533" s="52">
        <v>0.12230713965791</v>
      </c>
      <c r="CE533" s="52">
        <v>1260.7888092269</v>
      </c>
      <c r="CF533" s="52">
        <v>-6.6628677151506898E-3</v>
      </c>
    </row>
    <row r="534" spans="1:84">
      <c r="A534" s="83"/>
      <c r="N534" s="83"/>
      <c r="O534" s="83"/>
      <c r="AW534" s="80">
        <v>0.103443698594279</v>
      </c>
      <c r="AX534" s="52">
        <v>151.03294264338899</v>
      </c>
      <c r="AY534" s="81">
        <v>-3.8670705349429201E-2</v>
      </c>
      <c r="AZ534" s="52">
        <v>0.121593014311252</v>
      </c>
      <c r="BA534" s="52">
        <v>191.63223347879901</v>
      </c>
      <c r="BB534" s="52">
        <v>-3.7867476699580099E-2</v>
      </c>
      <c r="BC534" s="80">
        <v>0.140170903696864</v>
      </c>
      <c r="BD534" s="52">
        <v>310.942565461345</v>
      </c>
      <c r="BE534" s="82">
        <v>-3.94643838353528E-2</v>
      </c>
      <c r="BF534" s="52">
        <v>0.11248630521986799</v>
      </c>
      <c r="BG534" s="52">
        <v>285.29263092270099</v>
      </c>
      <c r="BH534" s="52">
        <v>-2.61803388135485E-2</v>
      </c>
      <c r="BI534" s="52">
        <v>0.12121964723051901</v>
      </c>
      <c r="BJ534" s="52">
        <v>348.01229738154001</v>
      </c>
      <c r="BK534" s="52">
        <v>-2.6246749395195001E-2</v>
      </c>
      <c r="BL534" s="52">
        <v>0.121475141492716</v>
      </c>
      <c r="BM534" s="52">
        <v>505.73715710722303</v>
      </c>
      <c r="BN534" s="52">
        <v>-2.3460091471783E-2</v>
      </c>
      <c r="BO534" s="52">
        <v>9.9808781131167798E-2</v>
      </c>
      <c r="BP534" s="52">
        <v>558.40548628427905</v>
      </c>
      <c r="BQ534" s="52">
        <v>-1.27796070343762E-2</v>
      </c>
      <c r="BR534" s="52">
        <v>0.111678167664543</v>
      </c>
      <c r="BS534" s="52">
        <v>663.05045199499602</v>
      </c>
      <c r="BT534" s="52">
        <v>-1.40739909948326E-2</v>
      </c>
      <c r="BU534" s="52">
        <v>0.108048268841184</v>
      </c>
      <c r="BV534" s="52">
        <v>902.43375935161498</v>
      </c>
      <c r="BW534" s="52">
        <v>-1.0782922283786901E-2</v>
      </c>
      <c r="BX534" s="52">
        <v>8.1815040409973602E-2</v>
      </c>
      <c r="BY534" s="52">
        <v>839.12305174562698</v>
      </c>
      <c r="BZ534" s="52">
        <v>-7.1851126598466899E-3</v>
      </c>
      <c r="CA534" s="52">
        <v>0.101878539578068</v>
      </c>
      <c r="CB534" s="52">
        <v>978.66836034914104</v>
      </c>
      <c r="CC534" s="52">
        <v>-8.0181460714766895E-3</v>
      </c>
      <c r="CD534" s="52">
        <v>0.124279013226688</v>
      </c>
      <c r="CE534" s="52">
        <v>1258.17035536156</v>
      </c>
      <c r="CF534" s="52">
        <v>-6.7815150888687397E-3</v>
      </c>
    </row>
    <row r="535" spans="1:84">
      <c r="A535" s="83"/>
      <c r="N535" s="83"/>
      <c r="O535" s="83"/>
      <c r="AW535" s="80">
        <v>0.10525114928384301</v>
      </c>
      <c r="AX535" s="52">
        <v>150.61399002493499</v>
      </c>
      <c r="AY535" s="81">
        <v>-3.9073438879837698E-2</v>
      </c>
      <c r="AZ535" s="52">
        <v>0.12322986666607499</v>
      </c>
      <c r="BA535" s="52">
        <v>191.08235816707901</v>
      </c>
      <c r="BB535" s="52">
        <v>-3.8149311574260603E-2</v>
      </c>
      <c r="BC535" s="80">
        <v>0.14117895145306</v>
      </c>
      <c r="BD535" s="52">
        <v>310.00740336658203</v>
      </c>
      <c r="BE535" s="82">
        <v>-3.9627485333487603E-2</v>
      </c>
      <c r="BF535" s="52">
        <v>0.11435503522932899</v>
      </c>
      <c r="BG535" s="52">
        <v>284.60435162095501</v>
      </c>
      <c r="BH535" s="52">
        <v>-2.6486277730378999E-2</v>
      </c>
      <c r="BI535" s="52">
        <v>0.122801291750462</v>
      </c>
      <c r="BJ535" s="52">
        <v>347.15194825435799</v>
      </c>
      <c r="BK535" s="52">
        <v>-2.6484936719694901E-2</v>
      </c>
      <c r="BL535" s="52">
        <v>0.122430711119607</v>
      </c>
      <c r="BM535" s="52">
        <v>504.54014962592601</v>
      </c>
      <c r="BN535" s="52">
        <v>-2.3590875329708001E-2</v>
      </c>
      <c r="BO535" s="52">
        <v>0.101617221091514</v>
      </c>
      <c r="BP535" s="52">
        <v>557.208478802983</v>
      </c>
      <c r="BQ535" s="52">
        <v>-1.3015836969825599E-2</v>
      </c>
      <c r="BR535" s="52">
        <v>0.11338636087759101</v>
      </c>
      <c r="BS535" s="52">
        <v>661.59159912716598</v>
      </c>
      <c r="BT535" s="52">
        <v>-1.4279848209728E-2</v>
      </c>
      <c r="BU535" s="52">
        <v>0.109253478818681</v>
      </c>
      <c r="BV535" s="52">
        <v>900.56343516208904</v>
      </c>
      <c r="BW535" s="52">
        <v>-1.08809574410151E-2</v>
      </c>
      <c r="BX535" s="52">
        <v>8.3452782739599704E-2</v>
      </c>
      <c r="BY535" s="52">
        <v>837.43975997505402</v>
      </c>
      <c r="BZ535" s="52">
        <v>-7.33059717510786E-3</v>
      </c>
      <c r="CA535" s="52">
        <v>0.103723800685996</v>
      </c>
      <c r="CB535" s="52">
        <v>976.64841022445205</v>
      </c>
      <c r="CC535" s="52">
        <v>-8.1732432036511603E-3</v>
      </c>
      <c r="CD535" s="52">
        <v>0.12628952853578701</v>
      </c>
      <c r="CE535" s="52">
        <v>1255.5519014962299</v>
      </c>
      <c r="CF535" s="52">
        <v>-6.9036437547713601E-3</v>
      </c>
    </row>
    <row r="536" spans="1:84">
      <c r="A536" s="83"/>
      <c r="N536" s="83"/>
      <c r="O536" s="83"/>
      <c r="AW536" s="80">
        <v>0.107123441086413</v>
      </c>
      <c r="AX536" s="52">
        <v>150.19503740648099</v>
      </c>
      <c r="AY536" s="81">
        <v>-3.9478013367193997E-2</v>
      </c>
      <c r="AZ536" s="52">
        <v>0.12491296831716101</v>
      </c>
      <c r="BA536" s="52">
        <v>190.53248285535801</v>
      </c>
      <c r="BB536" s="52">
        <v>-3.8432055069104597E-2</v>
      </c>
      <c r="BC536" s="80">
        <v>0.14220411455203599</v>
      </c>
      <c r="BD536" s="52">
        <v>309.07224127181797</v>
      </c>
      <c r="BE536" s="82">
        <v>-3.9791186635843502E-2</v>
      </c>
      <c r="BF536" s="52">
        <v>0.116285819691926</v>
      </c>
      <c r="BG536" s="52">
        <v>283.91607231920898</v>
      </c>
      <c r="BH536" s="52">
        <v>-2.6796118073135099E-2</v>
      </c>
      <c r="BI536" s="52">
        <v>0.124424213294152</v>
      </c>
      <c r="BJ536" s="52">
        <v>346.29159912717603</v>
      </c>
      <c r="BK536" s="52">
        <v>-2.6725712750122199E-2</v>
      </c>
      <c r="BL536" s="52">
        <v>0.123400507724269</v>
      </c>
      <c r="BM536" s="52">
        <v>503.34314214463001</v>
      </c>
      <c r="BN536" s="52">
        <v>-2.3723273266314401E-2</v>
      </c>
      <c r="BO536" s="52">
        <v>0.103479279337246</v>
      </c>
      <c r="BP536" s="52">
        <v>556.01147132168603</v>
      </c>
      <c r="BQ536" s="52">
        <v>-1.3258780084154599E-2</v>
      </c>
      <c r="BR536" s="52">
        <v>0.115137212080486</v>
      </c>
      <c r="BS536" s="52">
        <v>660.13274625933502</v>
      </c>
      <c r="BT536" s="52">
        <v>-1.4490293584296999E-2</v>
      </c>
      <c r="BU536" s="52">
        <v>0.110477087261906</v>
      </c>
      <c r="BV536" s="52">
        <v>898.69311097256298</v>
      </c>
      <c r="BW536" s="52">
        <v>-1.09815408566197E-2</v>
      </c>
      <c r="BX536" s="52">
        <v>8.5133490218114699E-2</v>
      </c>
      <c r="BY536" s="52">
        <v>835.75646820448003</v>
      </c>
      <c r="BZ536" s="52">
        <v>-7.4833543660705404E-3</v>
      </c>
      <c r="CA536" s="52">
        <v>0.105614078714846</v>
      </c>
      <c r="CB536" s="52">
        <v>974.62846009976397</v>
      </c>
      <c r="CC536" s="52">
        <v>-8.3338410427914508E-3</v>
      </c>
      <c r="CD536" s="52">
        <v>0.12833993190485499</v>
      </c>
      <c r="CE536" s="52">
        <v>1252.93344763089</v>
      </c>
      <c r="CF536" s="52">
        <v>-7.0292571312206504E-3</v>
      </c>
    </row>
    <row r="537" spans="1:84">
      <c r="A537" s="83"/>
      <c r="N537" s="83"/>
      <c r="O537" s="83"/>
      <c r="AW537" s="80">
        <v>0.109064085027121</v>
      </c>
      <c r="AX537" s="52">
        <v>149.77608478802699</v>
      </c>
      <c r="AY537" s="81">
        <v>-3.9884220991054299E-2</v>
      </c>
      <c r="AZ537" s="52">
        <v>0.12664432898776301</v>
      </c>
      <c r="BA537" s="52">
        <v>189.98260754363699</v>
      </c>
      <c r="BB537" s="52">
        <v>-3.8715588040627802E-2</v>
      </c>
      <c r="BC537" s="80">
        <v>0.143246860522207</v>
      </c>
      <c r="BD537" s="52">
        <v>308.137079177055</v>
      </c>
      <c r="BE537" s="82">
        <v>-3.9955455286235203E-2</v>
      </c>
      <c r="BF537" s="52">
        <v>0.118281864655784</v>
      </c>
      <c r="BG537" s="52">
        <v>283.22779301746402</v>
      </c>
      <c r="BH537" s="52">
        <v>-2.7109738857150199E-2</v>
      </c>
      <c r="BI537" s="52">
        <v>0.126090112204466</v>
      </c>
      <c r="BJ537" s="52">
        <v>345.43124999999401</v>
      </c>
      <c r="BK537" s="52">
        <v>-2.6969003876356201E-2</v>
      </c>
      <c r="BL537" s="52">
        <v>0.12438488596106</v>
      </c>
      <c r="BM537" s="52">
        <v>502.14613466333299</v>
      </c>
      <c r="BN537" s="52">
        <v>-2.38572748569576E-2</v>
      </c>
      <c r="BO537" s="52">
        <v>0.10539752508567</v>
      </c>
      <c r="BP537" s="52">
        <v>554.81446384038895</v>
      </c>
      <c r="BQ537" s="52">
        <v>-1.3508421739916499E-2</v>
      </c>
      <c r="BR537" s="52">
        <v>0.11693244896482401</v>
      </c>
      <c r="BS537" s="52">
        <v>658.67389339150498</v>
      </c>
      <c r="BT537" s="52">
        <v>-1.4705298720735401E-2</v>
      </c>
      <c r="BU537" s="52">
        <v>0.111719568730866</v>
      </c>
      <c r="BV537" s="52">
        <v>896.82278678303703</v>
      </c>
      <c r="BW537" s="52">
        <v>-1.10846826242693E-2</v>
      </c>
      <c r="BX537" s="52">
        <v>8.6859030984310998E-2</v>
      </c>
      <c r="BY537" s="52">
        <v>834.07317643390695</v>
      </c>
      <c r="BZ537" s="52">
        <v>-7.6434600622382401E-3</v>
      </c>
      <c r="CA537" s="52">
        <v>0.10755117342442699</v>
      </c>
      <c r="CB537" s="52">
        <v>972.608509975076</v>
      </c>
      <c r="CC537" s="52">
        <v>-8.4999597646451801E-3</v>
      </c>
      <c r="CD537" s="52">
        <v>0.130431523965373</v>
      </c>
      <c r="CE537" s="52">
        <v>1250.3149937655501</v>
      </c>
      <c r="CF537" s="52">
        <v>-7.1583557238352304E-3</v>
      </c>
    </row>
    <row r="538" spans="1:84">
      <c r="A538" s="83"/>
      <c r="N538" s="83"/>
      <c r="O538" s="83"/>
      <c r="AW538" s="80">
        <v>0.111076842335625</v>
      </c>
      <c r="AX538" s="52">
        <v>149.35713216957299</v>
      </c>
      <c r="AY538" s="81">
        <v>-4.0291844362091801E-2</v>
      </c>
      <c r="AZ538" s="52">
        <v>0.128426073579162</v>
      </c>
      <c r="BA538" s="52">
        <v>189.43273223191699</v>
      </c>
      <c r="BB538" s="52">
        <v>-3.8999787050936E-2</v>
      </c>
      <c r="BC538" s="80">
        <v>0.14430767372394199</v>
      </c>
      <c r="BD538" s="52">
        <v>307.20191708229203</v>
      </c>
      <c r="BE538" s="82">
        <v>-4.0120257850801998E-2</v>
      </c>
      <c r="BF538" s="52">
        <v>0.120346594649758</v>
      </c>
      <c r="BG538" s="52">
        <v>282.53951371571799</v>
      </c>
      <c r="BH538" s="52">
        <v>-2.74270103705078E-2</v>
      </c>
      <c r="BI538" s="52">
        <v>0.12780078107840001</v>
      </c>
      <c r="BJ538" s="52">
        <v>344.57090087281199</v>
      </c>
      <c r="BK538" s="52">
        <v>-2.7214732085769602E-2</v>
      </c>
      <c r="BL538" s="52">
        <v>0.125384212224465</v>
      </c>
      <c r="BM538" s="52">
        <v>500.94912718203602</v>
      </c>
      <c r="BN538" s="52">
        <v>-2.3992868726416899E-2</v>
      </c>
      <c r="BO538" s="52">
        <v>0.10737469040301</v>
      </c>
      <c r="BP538" s="52">
        <v>553.61745635909199</v>
      </c>
      <c r="BQ538" s="52">
        <v>-1.37647393842744E-2</v>
      </c>
      <c r="BR538" s="52">
        <v>0.118773891880599</v>
      </c>
      <c r="BS538" s="52">
        <v>657.21504052367402</v>
      </c>
      <c r="BT538" s="52">
        <v>-1.49248301140214E-2</v>
      </c>
      <c r="BU538" s="52">
        <v>0.11298141437918099</v>
      </c>
      <c r="BV538" s="52">
        <v>894.95246259351097</v>
      </c>
      <c r="BW538" s="52">
        <v>-1.11903916820501E-2</v>
      </c>
      <c r="BX538" s="52">
        <v>8.8631382169475803E-2</v>
      </c>
      <c r="BY538" s="52">
        <v>832.38988466333296</v>
      </c>
      <c r="BZ538" s="52">
        <v>-7.8109852447720502E-3</v>
      </c>
      <c r="CA538" s="52">
        <v>0.109536980996364</v>
      </c>
      <c r="CB538" s="52">
        <v>970.58855985038701</v>
      </c>
      <c r="CC538" s="52">
        <v>-8.6716147046949302E-3</v>
      </c>
      <c r="CD538" s="52">
        <v>0.13256566259776001</v>
      </c>
      <c r="CE538" s="52">
        <v>1247.6965399002199</v>
      </c>
      <c r="CF538" s="52">
        <v>-7.29093699521085E-3</v>
      </c>
    </row>
    <row r="539" spans="1:84">
      <c r="A539" s="83"/>
      <c r="N539" s="83"/>
      <c r="O539" s="83"/>
      <c r="AW539" s="80">
        <v>0.113165747151849</v>
      </c>
      <c r="AX539" s="52">
        <v>148.93817955111999</v>
      </c>
      <c r="AY539" s="81">
        <v>-4.0700656248274097E-2</v>
      </c>
      <c r="AZ539" s="52">
        <v>0.130260450549427</v>
      </c>
      <c r="BA539" s="52">
        <v>188.88285692019599</v>
      </c>
      <c r="BB539" s="52">
        <v>-3.9284524303877702E-2</v>
      </c>
      <c r="BC539" s="80">
        <v>0.14538705611046401</v>
      </c>
      <c r="BD539" s="52">
        <v>306.266754987529</v>
      </c>
      <c r="BE539" s="82">
        <v>-4.0285559908737299E-2</v>
      </c>
      <c r="BF539" s="52">
        <v>0.12248367150112099</v>
      </c>
      <c r="BG539" s="52">
        <v>281.85123441397201</v>
      </c>
      <c r="BH539" s="52">
        <v>-2.7747793827784601E-2</v>
      </c>
      <c r="BI539" s="52">
        <v>0.129558111060396</v>
      </c>
      <c r="BJ539" s="52">
        <v>343.71055174563003</v>
      </c>
      <c r="BK539" s="52">
        <v>-2.7462814835770101E-2</v>
      </c>
      <c r="BL539" s="52">
        <v>0.126398865128515</v>
      </c>
      <c r="BM539" s="52">
        <v>499.752119700739</v>
      </c>
      <c r="BN539" s="52">
        <v>-2.4130042524281602E-2</v>
      </c>
      <c r="BO539" s="52">
        <v>0.109413683084309</v>
      </c>
      <c r="BP539" s="52">
        <v>552.42044887779605</v>
      </c>
      <c r="BQ539" s="52">
        <v>-1.4027702107790301E-2</v>
      </c>
      <c r="BR539" s="52">
        <v>0.120663460024918</v>
      </c>
      <c r="BS539" s="52">
        <v>655.75618765584397</v>
      </c>
      <c r="BT539" s="52">
        <v>-1.51488489325726E-2</v>
      </c>
      <c r="BU539" s="52">
        <v>0.114263132667265</v>
      </c>
      <c r="BV539" s="52">
        <v>893.082138403984</v>
      </c>
      <c r="BW539" s="52">
        <v>-1.12986757632988E-2</v>
      </c>
      <c r="BX539" s="52">
        <v>9.0452637759768306E-2</v>
      </c>
      <c r="BY539" s="52">
        <v>830.70659289276</v>
      </c>
      <c r="BZ539" s="52">
        <v>-7.9859956671824005E-3</v>
      </c>
      <c r="CA539" s="52">
        <v>0.111573500445441</v>
      </c>
      <c r="CB539" s="52">
        <v>968.56860972569905</v>
      </c>
      <c r="CC539" s="52">
        <v>-8.8488160807285495E-3</v>
      </c>
      <c r="CD539" s="52">
        <v>0.13474376606022401</v>
      </c>
      <c r="CE539" s="52">
        <v>1245.07808603488</v>
      </c>
      <c r="CF539" s="52">
        <v>-7.4269952316716103E-3</v>
      </c>
    </row>
    <row r="540" spans="1:84">
      <c r="A540" s="83"/>
      <c r="N540" s="83"/>
      <c r="O540" s="83"/>
      <c r="AW540" s="80">
        <v>0.115335131766629</v>
      </c>
      <c r="AX540" s="52">
        <v>148.51922693266599</v>
      </c>
      <c r="AY540" s="81">
        <v>-4.1110419296906002E-2</v>
      </c>
      <c r="AZ540" s="52">
        <v>0.132149841040372</v>
      </c>
      <c r="BA540" s="52">
        <v>188.332981608475</v>
      </c>
      <c r="BB540" s="52">
        <v>-3.9569667583994099E-2</v>
      </c>
      <c r="BC540" s="80">
        <v>0.14648552803085199</v>
      </c>
      <c r="BD540" s="52">
        <v>305.33159289276603</v>
      </c>
      <c r="BE540" s="82">
        <v>-4.04513260435862E-2</v>
      </c>
      <c r="BF540" s="52">
        <v>0.124697015140418</v>
      </c>
      <c r="BG540" s="52">
        <v>281.162955112227</v>
      </c>
      <c r="BH540" s="52">
        <v>-2.8071941012105799E-2</v>
      </c>
      <c r="BI540" s="52">
        <v>0.131364098660636</v>
      </c>
      <c r="BJ540" s="52">
        <v>342.85020261844801</v>
      </c>
      <c r="BK540" s="52">
        <v>-2.7713164924742101E-2</v>
      </c>
      <c r="BL540" s="52">
        <v>0.12742923600988099</v>
      </c>
      <c r="BM540" s="52">
        <v>498.555112219443</v>
      </c>
      <c r="BN540" s="52">
        <v>-2.42687829000925E-2</v>
      </c>
      <c r="BO540" s="52">
        <v>0.111517600774861</v>
      </c>
      <c r="BP540" s="52">
        <v>551.22344139649897</v>
      </c>
      <c r="BQ540" s="52">
        <v>-1.4297270183615599E-2</v>
      </c>
      <c r="BR540" s="52">
        <v>0.122603178133604</v>
      </c>
      <c r="BS540" s="52">
        <v>654.29733478801404</v>
      </c>
      <c r="BT540" s="52">
        <v>-1.5377310792531599E-2</v>
      </c>
      <c r="BU540" s="52">
        <v>0.11556525011221699</v>
      </c>
      <c r="BV540" s="52">
        <v>891.21181421445795</v>
      </c>
      <c r="BW540" s="52">
        <v>-1.14095413463065E-2</v>
      </c>
      <c r="BX540" s="52">
        <v>9.2325017144115604E-2</v>
      </c>
      <c r="BY540" s="52">
        <v>829.02330112218704</v>
      </c>
      <c r="BZ540" s="52">
        <v>-8.1685514569038494E-3</v>
      </c>
      <c r="CA540" s="52">
        <v>0.113662840547211</v>
      </c>
      <c r="CB540" s="52">
        <v>966.54865960101097</v>
      </c>
      <c r="CC540" s="52">
        <v>-9.0315687049307199E-3</v>
      </c>
      <c r="CD540" s="52">
        <v>0.136967316324171</v>
      </c>
      <c r="CE540" s="52">
        <v>1242.4596321695501</v>
      </c>
      <c r="CF540" s="52">
        <v>-7.5665214070881103E-3</v>
      </c>
    </row>
    <row r="541" spans="1:84">
      <c r="A541" s="83"/>
      <c r="N541" s="83"/>
      <c r="O541" s="83"/>
      <c r="AW541" s="80">
        <v>0.11758965473487699</v>
      </c>
      <c r="AX541" s="52">
        <v>148.10027431421199</v>
      </c>
      <c r="AY541" s="81">
        <v>-4.15208857527882E-2</v>
      </c>
      <c r="AZ541" s="52">
        <v>0.13409676883219099</v>
      </c>
      <c r="BA541" s="52">
        <v>187.78310629675499</v>
      </c>
      <c r="BB541" s="52">
        <v>-3.9855080198643103E-2</v>
      </c>
      <c r="BC541" s="80">
        <v>0.147603629077907</v>
      </c>
      <c r="BD541" s="52">
        <v>304.396430798003</v>
      </c>
      <c r="BE541" s="82">
        <v>-4.0617519835165802E-2</v>
      </c>
      <c r="BF541" s="52">
        <v>0.12699082664351299</v>
      </c>
      <c r="BG541" s="52">
        <v>280.47467581048102</v>
      </c>
      <c r="BH541" s="52">
        <v>-2.83992939051287E-2</v>
      </c>
      <c r="BI541" s="52">
        <v>0.133220853150367</v>
      </c>
      <c r="BJ541" s="52">
        <v>341.98985349126599</v>
      </c>
      <c r="BK541" s="52">
        <v>-2.79656903615054E-2</v>
      </c>
      <c r="BL541" s="52">
        <v>0.12847572945601601</v>
      </c>
      <c r="BM541" s="52">
        <v>497.35810473814598</v>
      </c>
      <c r="BN541" s="52">
        <v>-2.4409075478250102E-2</v>
      </c>
      <c r="BO541" s="52">
        <v>0.113689746475544</v>
      </c>
      <c r="BP541" s="52">
        <v>550.02643391520201</v>
      </c>
      <c r="BQ541" s="52">
        <v>-1.45733945861766E-2</v>
      </c>
      <c r="BR541" s="52">
        <v>0.124595183724254</v>
      </c>
      <c r="BS541" s="52">
        <v>652.83848192018297</v>
      </c>
      <c r="BT541" s="52">
        <v>-1.5610165525590599E-2</v>
      </c>
      <c r="BU541" s="52">
        <v>0.116888312076664</v>
      </c>
      <c r="BV541" s="52">
        <v>889.341490024932</v>
      </c>
      <c r="BW541" s="52">
        <v>-1.1522993602894001E-2</v>
      </c>
      <c r="BX541" s="52">
        <v>9.4250874418565E-2</v>
      </c>
      <c r="BY541" s="52">
        <v>827.34000935161305</v>
      </c>
      <c r="BZ541" s="52">
        <v>-8.3587066968289093E-3</v>
      </c>
      <c r="CA541" s="52">
        <v>0.11580722733121</v>
      </c>
      <c r="CB541" s="52">
        <v>964.528709476323</v>
      </c>
      <c r="CC541" s="52">
        <v>-9.2198716852026196E-3</v>
      </c>
      <c r="CD541" s="52">
        <v>0.13923786263235099</v>
      </c>
      <c r="CE541" s="52">
        <v>1239.84117830421</v>
      </c>
      <c r="CF541" s="52">
        <v>-7.7095030438120498E-3</v>
      </c>
    </row>
    <row r="542" spans="1:84">
      <c r="A542" s="83"/>
      <c r="N542" s="83"/>
      <c r="O542" s="83"/>
      <c r="AW542" s="80">
        <v>0.119934332251226</v>
      </c>
      <c r="AX542" s="52">
        <v>147.68132169575799</v>
      </c>
      <c r="AY542" s="81">
        <v>-4.1931797172786202E-2</v>
      </c>
      <c r="AZ542" s="52">
        <v>0.136103911215046</v>
      </c>
      <c r="BA542" s="52">
        <v>187.233230985034</v>
      </c>
      <c r="BB542" s="52">
        <v>-4.0140620923712199E-2</v>
      </c>
      <c r="BC542" s="80">
        <v>0.14874191898388101</v>
      </c>
      <c r="BD542" s="52">
        <v>303.46126870324002</v>
      </c>
      <c r="BE542" s="82">
        <v>-4.0784103852148597E-2</v>
      </c>
      <c r="BF542" s="52">
        <v>0.12936961379754999</v>
      </c>
      <c r="BG542" s="52">
        <v>279.78639650873498</v>
      </c>
      <c r="BH542" s="52">
        <v>-2.87296843045514E-2</v>
      </c>
      <c r="BI542" s="52">
        <v>0.13513060459231899</v>
      </c>
      <c r="BJ542" s="52">
        <v>341.12950436408403</v>
      </c>
      <c r="BK542" s="52">
        <v>-2.8220294233428301E-2</v>
      </c>
      <c r="BL542" s="52">
        <v>0.129538763859847</v>
      </c>
      <c r="BM542" s="52">
        <v>496.16109725684902</v>
      </c>
      <c r="BN542" s="52">
        <v>-2.4550904832705601E-2</v>
      </c>
      <c r="BO542" s="52">
        <v>0.115933645593521</v>
      </c>
      <c r="BP542" s="52">
        <v>548.82942643390504</v>
      </c>
      <c r="BQ542" s="52">
        <v>-1.4856016488390401E-2</v>
      </c>
      <c r="BR542" s="52">
        <v>0.12664173494477601</v>
      </c>
      <c r="BS542" s="52">
        <v>651.37962905235304</v>
      </c>
      <c r="BT542" s="52">
        <v>-1.58473569402699E-2</v>
      </c>
      <c r="BU542" s="52">
        <v>0.118232883598944</v>
      </c>
      <c r="BV542" s="52">
        <v>887.47116583540605</v>
      </c>
      <c r="BW542" s="52">
        <v>-1.1639036345855801E-2</v>
      </c>
      <c r="BX542" s="52">
        <v>9.6232708526567498E-2</v>
      </c>
      <c r="BY542" s="52">
        <v>825.65671758103997</v>
      </c>
      <c r="BZ542" s="52">
        <v>-8.5565089858216006E-3</v>
      </c>
      <c r="CA542" s="52">
        <v>0.11800901219458899</v>
      </c>
      <c r="CB542" s="52">
        <v>962.50875935163401</v>
      </c>
      <c r="CC542" s="52">
        <v>-9.4137181154048608E-3</v>
      </c>
      <c r="CD542" s="52">
        <v>0.14155702529737199</v>
      </c>
      <c r="CE542" s="52">
        <v>1237.22272443887</v>
      </c>
      <c r="CF542" s="52">
        <v>-7.8559240707842207E-3</v>
      </c>
    </row>
    <row r="543" spans="1:84">
      <c r="A543" s="83"/>
      <c r="N543" s="83"/>
      <c r="O543" s="83"/>
      <c r="AW543" s="80">
        <v>0.122374573239978</v>
      </c>
      <c r="AX543" s="52">
        <v>147.26236907730399</v>
      </c>
      <c r="AY543" s="81">
        <v>-4.2342884137156901E-2</v>
      </c>
      <c r="AZ543" s="52">
        <v>0.13817411087812301</v>
      </c>
      <c r="BA543" s="52">
        <v>186.683355673313</v>
      </c>
      <c r="BB543" s="52">
        <v>-4.0426143953367098E-2</v>
      </c>
      <c r="BC543" s="80">
        <v>0.14990097856724599</v>
      </c>
      <c r="BD543" s="52">
        <v>302.52610660847699</v>
      </c>
      <c r="BE543" s="82">
        <v>-4.0951039645366102E-2</v>
      </c>
      <c r="BF543" s="52">
        <v>0.13183821952035099</v>
      </c>
      <c r="BG543" s="52">
        <v>279.09811720699003</v>
      </c>
      <c r="BH543" s="52">
        <v>-2.9062933428733999E-2</v>
      </c>
      <c r="BI543" s="52">
        <v>0.13709571257106501</v>
      </c>
      <c r="BJ543" s="52">
        <v>340.26915523690201</v>
      </c>
      <c r="BK543" s="52">
        <v>-2.84768745733445E-2</v>
      </c>
      <c r="BL543" s="52">
        <v>0.13061877200257299</v>
      </c>
      <c r="BM543" s="52">
        <v>494.964089775552</v>
      </c>
      <c r="BN543" s="52">
        <v>-2.4694254461454901E-2</v>
      </c>
      <c r="BO543" s="52">
        <v>0.118253064721662</v>
      </c>
      <c r="BP543" s="52">
        <v>547.63241895260899</v>
      </c>
      <c r="BQ543" s="52">
        <v>-1.5145066736393299E-2</v>
      </c>
      <c r="BR543" s="52">
        <v>0.12874521908756101</v>
      </c>
      <c r="BS543" s="52">
        <v>649.92077618452299</v>
      </c>
      <c r="BT543" s="52">
        <v>-1.6088822576581899E-2</v>
      </c>
      <c r="BU543" s="52">
        <v>0.119599550267178</v>
      </c>
      <c r="BV543" s="52">
        <v>885.60084164588</v>
      </c>
      <c r="BW543" s="52">
        <v>-1.1757671975275601E-2</v>
      </c>
      <c r="BX543" s="52">
        <v>9.8273174324382206E-2</v>
      </c>
      <c r="BY543" s="52">
        <v>823.97342581046598</v>
      </c>
      <c r="BZ543" s="52">
        <v>-8.7619989771801302E-3</v>
      </c>
      <c r="CA543" s="52">
        <v>0.120270680697178</v>
      </c>
      <c r="CB543" s="52">
        <v>960.48880922694605</v>
      </c>
      <c r="CC543" s="52">
        <v>-9.6130947542253306E-3</v>
      </c>
      <c r="CD543" s="52">
        <v>0.14392649975982999</v>
      </c>
      <c r="CE543" s="52">
        <v>1234.6042705735399</v>
      </c>
      <c r="CF543" s="52">
        <v>-8.0057646788878594E-3</v>
      </c>
    </row>
    <row r="544" spans="1:84">
      <c r="A544" s="83"/>
      <c r="N544" s="83"/>
      <c r="O544" s="83"/>
      <c r="AW544" s="80">
        <v>0.124916218684131</v>
      </c>
      <c r="AX544" s="52">
        <v>146.84341645884999</v>
      </c>
      <c r="AY544" s="81">
        <v>-4.2753865958040399E-2</v>
      </c>
      <c r="AZ544" s="52">
        <v>0.14031038892942799</v>
      </c>
      <c r="BA544" s="52">
        <v>186.133480361593</v>
      </c>
      <c r="BB544" s="52">
        <v>-4.0711498854321002E-2</v>
      </c>
      <c r="BC544" s="80">
        <v>0.151081410734004</v>
      </c>
      <c r="BD544" s="52">
        <v>301.59094451371402</v>
      </c>
      <c r="BE544" s="82">
        <v>-4.1118287741881102E-2</v>
      </c>
      <c r="BF544" s="52">
        <v>0.13440185351296299</v>
      </c>
      <c r="BG544" s="52">
        <v>278.40983790524399</v>
      </c>
      <c r="BH544" s="52">
        <v>-2.9398851507997498E-2</v>
      </c>
      <c r="BI544" s="52">
        <v>0.13911867569587799</v>
      </c>
      <c r="BJ544" s="52">
        <v>339.40880610971999</v>
      </c>
      <c r="BK544" s="52">
        <v>-2.8735324225446501E-2</v>
      </c>
      <c r="BL544" s="52">
        <v>0.131716201666288</v>
      </c>
      <c r="BM544" s="52">
        <v>493.767082294256</v>
      </c>
      <c r="BN544" s="52">
        <v>-2.4839106760848099E-2</v>
      </c>
      <c r="BO544" s="52">
        <v>0.120652032355412</v>
      </c>
      <c r="BP544" s="52">
        <v>546.43541147131202</v>
      </c>
      <c r="BQ544" s="52">
        <v>-1.54404653007008E-2</v>
      </c>
      <c r="BR544" s="52">
        <v>0.13090816183641199</v>
      </c>
      <c r="BS544" s="52">
        <v>648.46192331669204</v>
      </c>
      <c r="BT544" s="52">
        <v>-1.6334493454010099E-2</v>
      </c>
      <c r="BU544" s="52">
        <v>0.12098891914000399</v>
      </c>
      <c r="BV544" s="52">
        <v>883.73051745635303</v>
      </c>
      <c r="BW544" s="52">
        <v>-1.1878901423714099E-2</v>
      </c>
      <c r="BX544" s="52">
        <v>0.100375094671869</v>
      </c>
      <c r="BY544" s="52">
        <v>822.29013403989302</v>
      </c>
      <c r="BZ544" s="52">
        <v>-8.9752098939556903E-3</v>
      </c>
      <c r="CA544" s="52">
        <v>0.12259486210595</v>
      </c>
      <c r="CB544" s="52">
        <v>958.46885910225797</v>
      </c>
      <c r="CC544" s="52">
        <v>-9.8179816923660308E-3</v>
      </c>
      <c r="CD544" s="52">
        <v>0.14634806092712599</v>
      </c>
      <c r="CE544" s="52">
        <v>1231.9858167082</v>
      </c>
      <c r="CF544" s="52">
        <v>-8.1590011736319707E-3</v>
      </c>
    </row>
    <row r="545" spans="1:84">
      <c r="A545" s="83"/>
      <c r="N545" s="83"/>
      <c r="O545" s="83"/>
      <c r="AW545" s="80">
        <v>0.12756558580486599</v>
      </c>
      <c r="AX545" s="52">
        <v>146.42446384039599</v>
      </c>
      <c r="AY545" s="81">
        <v>-4.3164450385586403E-2</v>
      </c>
      <c r="AZ545" s="52">
        <v>0.142515959174289</v>
      </c>
      <c r="BA545" s="52">
        <v>185.58360504987201</v>
      </c>
      <c r="BB545" s="52">
        <v>-4.0996530525155297E-2</v>
      </c>
      <c r="BC545" s="80">
        <v>0.15228384153723901</v>
      </c>
      <c r="BD545" s="52">
        <v>300.65578241895099</v>
      </c>
      <c r="BE545" s="82">
        <v>-4.1285807639889198E-2</v>
      </c>
      <c r="BF545" s="52">
        <v>0.13706612758401401</v>
      </c>
      <c r="BG545" s="52">
        <v>277.72155860349801</v>
      </c>
      <c r="BH545" s="52">
        <v>-2.97372373621499E-2</v>
      </c>
      <c r="BI545" s="52">
        <v>0.14120214195737199</v>
      </c>
      <c r="BJ545" s="52">
        <v>338.54845698253803</v>
      </c>
      <c r="BK545" s="52">
        <v>-2.8995530710351301E-2</v>
      </c>
      <c r="BL545" s="52">
        <v>0.13283151627821899</v>
      </c>
      <c r="BM545" s="52">
        <v>492.57007481295898</v>
      </c>
      <c r="BN545" s="52">
        <v>-2.49854429997424E-2</v>
      </c>
      <c r="BO545" s="52">
        <v>0.123134861785185</v>
      </c>
      <c r="BP545" s="52">
        <v>545.23840399001494</v>
      </c>
      <c r="BQ545" s="52">
        <v>-1.5742120702644701E-2</v>
      </c>
      <c r="BR545" s="52">
        <v>0.13313323732122501</v>
      </c>
      <c r="BS545" s="52">
        <v>647.00307044886199</v>
      </c>
      <c r="BT545" s="52">
        <v>-1.6584293812752501E-2</v>
      </c>
      <c r="BU545" s="52">
        <v>0.122401619716889</v>
      </c>
      <c r="BV545" s="52">
        <v>881.86019326682697</v>
      </c>
      <c r="BW545" s="52">
        <v>-1.20027241002757E-2</v>
      </c>
      <c r="BX545" s="52">
        <v>0.102541473661591</v>
      </c>
      <c r="BY545" s="52">
        <v>820.60684226931903</v>
      </c>
      <c r="BZ545" s="52">
        <v>-9.1961670199638898E-3</v>
      </c>
      <c r="CA545" s="52">
        <v>0.124984339764745</v>
      </c>
      <c r="CB545" s="52">
        <v>956.44890897756898</v>
      </c>
      <c r="CC545" s="52">
        <v>-1.0028352007744599E-2</v>
      </c>
      <c r="CD545" s="52">
        <v>0.14882356781596801</v>
      </c>
      <c r="CE545" s="52">
        <v>1229.3673628428601</v>
      </c>
      <c r="CF545" s="52">
        <v>-8.3156058252623292E-3</v>
      </c>
    </row>
    <row r="546" spans="1:84">
      <c r="A546" s="83"/>
      <c r="N546" s="83"/>
      <c r="O546" s="83"/>
      <c r="AW546" s="80">
        <v>0.13032951780583499</v>
      </c>
      <c r="AX546" s="52">
        <v>146.00551122194301</v>
      </c>
      <c r="AY546" s="81">
        <v>-4.3574333312271403E-2</v>
      </c>
      <c r="AZ546" s="52">
        <v>0.14479424379736799</v>
      </c>
      <c r="BA546" s="52">
        <v>185.03372973815101</v>
      </c>
      <c r="BB546" s="52">
        <v>-4.1281079161263397E-2</v>
      </c>
      <c r="BC546" s="80">
        <v>0.15350892129895299</v>
      </c>
      <c r="BD546" s="52">
        <v>299.72062032418802</v>
      </c>
      <c r="BE546" s="82">
        <v>-4.1453557804502703E-2</v>
      </c>
      <c r="BF546" s="52">
        <v>0.13983709515392601</v>
      </c>
      <c r="BG546" s="52">
        <v>277.033279301753</v>
      </c>
      <c r="BH546" s="52">
        <v>-3.0077877963772499E-2</v>
      </c>
      <c r="BI546" s="52">
        <v>0.143348920029154</v>
      </c>
      <c r="BJ546" s="52">
        <v>337.68810785535601</v>
      </c>
      <c r="BK546" s="52">
        <v>-2.9257376089548998E-2</v>
      </c>
      <c r="BL546" s="52">
        <v>0.13396519558852699</v>
      </c>
      <c r="BM546" s="52">
        <v>491.37306733166201</v>
      </c>
      <c r="BN546" s="52">
        <v>-2.5133243293512301E-2</v>
      </c>
      <c r="BO546" s="52">
        <v>0.125706176436467</v>
      </c>
      <c r="BP546" s="52">
        <v>544.041396508719</v>
      </c>
      <c r="BQ546" s="52">
        <v>-1.6049929414860799E-2</v>
      </c>
      <c r="BR546" s="52">
        <v>0.135423279064323</v>
      </c>
      <c r="BS546" s="52">
        <v>645.54421758103103</v>
      </c>
      <c r="BT546" s="52">
        <v>-1.6838140848186901E-2</v>
      </c>
      <c r="BU546" s="52">
        <v>0.123838304961207</v>
      </c>
      <c r="BV546" s="52">
        <v>879.98986907730102</v>
      </c>
      <c r="BW546" s="52">
        <v>-1.2129137833559201E-2</v>
      </c>
      <c r="BX546" s="52">
        <v>0.104775511113609</v>
      </c>
      <c r="BY546" s="52">
        <v>818.92355049874595</v>
      </c>
      <c r="BZ546" s="52">
        <v>-9.4248871652649995E-3</v>
      </c>
      <c r="CA546" s="52">
        <v>0.12744206237406699</v>
      </c>
      <c r="CB546" s="52">
        <v>954.42895885288101</v>
      </c>
      <c r="CC546" s="52">
        <v>-1.02441714084046E-2</v>
      </c>
      <c r="CD546" s="52">
        <v>0.151354968523812</v>
      </c>
      <c r="CE546" s="52">
        <v>1226.7489089775299</v>
      </c>
      <c r="CF546" s="52">
        <v>-8.4755467164166695E-3</v>
      </c>
    </row>
    <row r="547" spans="1:84">
      <c r="A547" s="83"/>
      <c r="N547" s="83"/>
      <c r="O547" s="83"/>
      <c r="AW547" s="80">
        <v>0.133215440019509</v>
      </c>
      <c r="AX547" s="52">
        <v>145.58655860348901</v>
      </c>
      <c r="AY547" s="81">
        <v>-4.3983198476042699E-2</v>
      </c>
      <c r="AZ547" s="52">
        <v>0.14714889061234701</v>
      </c>
      <c r="BA547" s="52">
        <v>184.48385442643101</v>
      </c>
      <c r="BB547" s="52">
        <v>-4.1564980226040597E-2</v>
      </c>
      <c r="BC547" s="80">
        <v>0.15475732579853099</v>
      </c>
      <c r="BD547" s="52">
        <v>298.78545822942499</v>
      </c>
      <c r="BE547" s="82">
        <v>-4.1621495664484601E-2</v>
      </c>
      <c r="BF547" s="52">
        <v>0.14272129552914201</v>
      </c>
      <c r="BG547" s="52">
        <v>276.34500000000702</v>
      </c>
      <c r="BH547" s="52">
        <v>-3.0420547986773998E-2</v>
      </c>
      <c r="BI547" s="52">
        <v>0.145561991617044</v>
      </c>
      <c r="BJ547" s="52">
        <v>336.82775872817399</v>
      </c>
      <c r="BK547" s="52">
        <v>-2.9520736829481E-2</v>
      </c>
      <c r="BL547" s="52">
        <v>0.135117736383741</v>
      </c>
      <c r="BM547" s="52">
        <v>490.17605985036602</v>
      </c>
      <c r="BN547" s="52">
        <v>-2.52824865779472E-2</v>
      </c>
      <c r="BO547" s="52">
        <v>0.12837093796949001</v>
      </c>
      <c r="BP547" s="52">
        <v>542.84438902742204</v>
      </c>
      <c r="BQ547" s="52">
        <v>-1.63637752345192E-2</v>
      </c>
      <c r="BR547" s="52">
        <v>0.137781291912491</v>
      </c>
      <c r="BS547" s="52">
        <v>644.08536471320099</v>
      </c>
      <c r="BT547" s="52">
        <v>-1.7095944438529801E-2</v>
      </c>
      <c r="BU547" s="52">
        <v>0.125299652379459</v>
      </c>
      <c r="BV547" s="52">
        <v>878.11954488777496</v>
      </c>
      <c r="BW547" s="52">
        <v>-1.2258138813503801E-2</v>
      </c>
      <c r="BX547" s="52">
        <v>0.10708061847998</v>
      </c>
      <c r="BY547" s="52">
        <v>817.24025872817299</v>
      </c>
      <c r="BZ547" s="52">
        <v>-9.6613781048015598E-3</v>
      </c>
      <c r="CA547" s="52">
        <v>0.12997115627585501</v>
      </c>
      <c r="CB547" s="52">
        <v>952.40900872819304</v>
      </c>
      <c r="CC547" s="52">
        <v>-1.0465397862830199E-2</v>
      </c>
      <c r="CD547" s="52">
        <v>0.15394430555688501</v>
      </c>
      <c r="CE547" s="52">
        <v>1224.13045511219</v>
      </c>
      <c r="CF547" s="52">
        <v>-8.6387875874526007E-3</v>
      </c>
    </row>
    <row r="548" spans="1:84">
      <c r="A548" s="83"/>
      <c r="N548" s="83"/>
      <c r="O548" s="83"/>
      <c r="AW548" s="80">
        <v>0.13623142344008801</v>
      </c>
      <c r="AX548" s="52">
        <v>145.16760598503501</v>
      </c>
      <c r="AY548" s="81">
        <v>-4.4390717163024597E-2</v>
      </c>
      <c r="AZ548" s="52">
        <v>0.14958379206582101</v>
      </c>
      <c r="BA548" s="52">
        <v>183.93397911471001</v>
      </c>
      <c r="BB548" s="52">
        <v>-4.1848064429001998E-2</v>
      </c>
      <c r="BC548" s="80">
        <v>0.156029757532543</v>
      </c>
      <c r="BD548" s="52">
        <v>297.85029613466099</v>
      </c>
      <c r="BE548" s="82">
        <v>-4.1789577609990497E-2</v>
      </c>
      <c r="BF548" s="52">
        <v>0.14572580363374699</v>
      </c>
      <c r="BG548" s="52">
        <v>275.65672069826098</v>
      </c>
      <c r="BH548" s="52">
        <v>-3.0765009339700999E-2</v>
      </c>
      <c r="BI548" s="52">
        <v>0.147844524971395</v>
      </c>
      <c r="BJ548" s="52">
        <v>335.96740960099203</v>
      </c>
      <c r="BK548" s="52">
        <v>-2.9785483665516602E-2</v>
      </c>
      <c r="BL548" s="52">
        <v>0.136289653238058</v>
      </c>
      <c r="BM548" s="52">
        <v>488.979052369069</v>
      </c>
      <c r="BN548" s="52">
        <v>-2.54331505830575E-2</v>
      </c>
      <c r="BO548" s="52">
        <v>0.131134477496717</v>
      </c>
      <c r="BP548" s="52">
        <v>541.64738154612496</v>
      </c>
      <c r="BQ548" s="52">
        <v>-1.6683528627893001E-2</v>
      </c>
      <c r="BR548" s="52">
        <v>0.14021046506030299</v>
      </c>
      <c r="BS548" s="52">
        <v>642.62651184537003</v>
      </c>
      <c r="BT548" s="52">
        <v>-1.7357606865678402E-2</v>
      </c>
      <c r="BU548" s="52">
        <v>0.12678636516029701</v>
      </c>
      <c r="BV548" s="52">
        <v>876.24922069824902</v>
      </c>
      <c r="BW548" s="52">
        <v>-1.23897215321411E-2</v>
      </c>
      <c r="BX548" s="52">
        <v>0.10946043632201199</v>
      </c>
      <c r="BY548" s="52">
        <v>815.556966957599</v>
      </c>
      <c r="BZ548" s="52">
        <v>-9.9056379888072706E-3</v>
      </c>
      <c r="CA548" s="52">
        <v>0.13257493884969401</v>
      </c>
      <c r="CB548" s="52">
        <v>950.38905860350405</v>
      </c>
      <c r="CC548" s="52">
        <v>-1.06919812173654E-2</v>
      </c>
      <c r="CD548" s="52">
        <v>0.15659372154515</v>
      </c>
      <c r="CE548" s="52">
        <v>1221.5120012468501</v>
      </c>
      <c r="CF548" s="52">
        <v>-8.8052876796024908E-3</v>
      </c>
    </row>
    <row r="549" spans="1:84">
      <c r="A549" s="83"/>
      <c r="N549" s="83"/>
      <c r="O549" s="83"/>
      <c r="AW549" s="80">
        <v>0.13938625680449701</v>
      </c>
      <c r="AX549" s="52">
        <v>144.74865336658101</v>
      </c>
      <c r="AY549" s="81">
        <v>-4.4796547910650901E-2</v>
      </c>
      <c r="AZ549" s="52">
        <v>0.152103106207711</v>
      </c>
      <c r="BA549" s="52">
        <v>183.38410380298899</v>
      </c>
      <c r="BB549" s="52">
        <v>-4.21301577115595E-2</v>
      </c>
      <c r="BC549" s="80">
        <v>0.157326947050966</v>
      </c>
      <c r="BD549" s="52">
        <v>296.91513403989802</v>
      </c>
      <c r="BE549" s="82">
        <v>-4.19577589913896E-2</v>
      </c>
      <c r="BF549" s="52">
        <v>0.14885828600159801</v>
      </c>
      <c r="BG549" s="52">
        <v>274.96844139651603</v>
      </c>
      <c r="BH549" s="52">
        <v>-3.1111010683270501E-2</v>
      </c>
      <c r="BI549" s="52">
        <v>0.150199889692782</v>
      </c>
      <c r="BJ549" s="52">
        <v>335.10706047381001</v>
      </c>
      <c r="BK549" s="52">
        <v>-3.0051481466131399E-2</v>
      </c>
      <c r="BL549" s="52">
        <v>0.137481479304885</v>
      </c>
      <c r="BM549" s="52">
        <v>487.78204488777197</v>
      </c>
      <c r="BN549" s="52">
        <v>-2.5585211806817901E-2</v>
      </c>
      <c r="BO549" s="52">
        <v>0.13400253033054499</v>
      </c>
      <c r="BP549" s="52">
        <v>540.450374064828</v>
      </c>
      <c r="BQ549" s="52">
        <v>-1.7009046044766999E-2</v>
      </c>
      <c r="BR549" s="52">
        <v>0.14271418628347601</v>
      </c>
      <c r="BS549" s="52">
        <v>641.16765897753999</v>
      </c>
      <c r="BT549" s="52">
        <v>-1.7623022529240501E-2</v>
      </c>
      <c r="BU549" s="52">
        <v>0.12829917337727501</v>
      </c>
      <c r="BV549" s="52">
        <v>874.37889650872296</v>
      </c>
      <c r="BW549" s="52">
        <v>-1.2523878723268499E-2</v>
      </c>
      <c r="BX549" s="52">
        <v>0.111918853545347</v>
      </c>
      <c r="BY549" s="52">
        <v>813.87367518702604</v>
      </c>
      <c r="BZ549" s="52">
        <v>-1.01576547235048E-2</v>
      </c>
      <c r="CA549" s="52">
        <v>0.13525693314003501</v>
      </c>
      <c r="CB549" s="52">
        <v>948.36910847881597</v>
      </c>
      <c r="CC549" s="52">
        <v>-1.09238628004349E-2</v>
      </c>
      <c r="CD549" s="52">
        <v>0.159305465377579</v>
      </c>
      <c r="CE549" s="52">
        <v>1218.89354738152</v>
      </c>
      <c r="CF549" s="52">
        <v>-8.9750015761216103E-3</v>
      </c>
    </row>
    <row r="550" spans="1:84">
      <c r="A550" s="83"/>
      <c r="N550" s="83"/>
      <c r="O550" s="83"/>
      <c r="AW550" s="80">
        <v>0.142689528596676</v>
      </c>
      <c r="AX550" s="52">
        <v>144.32970074812701</v>
      </c>
      <c r="AY550" s="81">
        <v>-4.5200336212204602E-2</v>
      </c>
      <c r="AZ550" s="52">
        <v>0.15471127987048799</v>
      </c>
      <c r="BA550" s="52">
        <v>182.83422849126799</v>
      </c>
      <c r="BB550" s="52">
        <v>-4.2411081241269001E-2</v>
      </c>
      <c r="BC550" s="80">
        <v>0.15864965437533099</v>
      </c>
      <c r="BD550" s="52">
        <v>295.97997194513499</v>
      </c>
      <c r="BE550" s="82">
        <v>-4.2125994119235198E-2</v>
      </c>
      <c r="BF550" s="52">
        <v>0.15212706397011699</v>
      </c>
      <c r="BG550" s="52">
        <v>274.28016209476999</v>
      </c>
      <c r="BH550" s="52">
        <v>-3.1458286931559401E-2</v>
      </c>
      <c r="BI550" s="52">
        <v>0.15263167297841501</v>
      </c>
      <c r="BJ550" s="52">
        <v>334.24671134662702</v>
      </c>
      <c r="BK550" s="52">
        <v>-3.03185890976191E-2</v>
      </c>
      <c r="BL550" s="52">
        <v>0.13869376715118301</v>
      </c>
      <c r="BM550" s="52">
        <v>486.58503740647501</v>
      </c>
      <c r="BN550" s="52">
        <v>-2.57386454888772E-2</v>
      </c>
      <c r="BO550" s="52">
        <v>0.136981274737346</v>
      </c>
      <c r="BP550" s="52">
        <v>539.25336658353206</v>
      </c>
      <c r="BQ550" s="52">
        <v>-1.7340169201069702E-2</v>
      </c>
      <c r="BR550" s="52">
        <v>0.14529605751601701</v>
      </c>
      <c r="BS550" s="52">
        <v>639.70880610971005</v>
      </c>
      <c r="BT550" s="52">
        <v>-1.7892077653781101E-2</v>
      </c>
      <c r="BU550" s="52">
        <v>0.12983883525953999</v>
      </c>
      <c r="BV550" s="52">
        <v>872.50857231919701</v>
      </c>
      <c r="BW550" s="52">
        <v>-1.26606013010617E-2</v>
      </c>
      <c r="BX550" s="52">
        <v>0.11446002860325601</v>
      </c>
      <c r="BY550" s="52">
        <v>812.19038341645205</v>
      </c>
      <c r="BZ550" s="52">
        <v>-1.04174053205142E-2</v>
      </c>
      <c r="CA550" s="52">
        <v>0.13802088384894401</v>
      </c>
      <c r="CB550" s="52">
        <v>946.34915835412801</v>
      </c>
      <c r="CC550" s="52">
        <v>-1.1160975013276E-2</v>
      </c>
      <c r="CD550" s="52">
        <v>0.16208189879443299</v>
      </c>
      <c r="CE550" s="52">
        <v>1216.27509351618</v>
      </c>
      <c r="CF550" s="52">
        <v>-9.1478790416258098E-3</v>
      </c>
    </row>
    <row r="551" spans="1:84">
      <c r="A551" s="83"/>
      <c r="N551" s="83"/>
      <c r="O551" s="83"/>
      <c r="AW551" s="80">
        <v>0.14615172060928799</v>
      </c>
      <c r="AX551" s="52">
        <v>143.91074812967301</v>
      </c>
      <c r="AY551" s="81">
        <v>-4.5601714223913299E-2</v>
      </c>
      <c r="AZ551" s="52">
        <v>0.157413074334178</v>
      </c>
      <c r="BA551" s="52">
        <v>182.28435317954799</v>
      </c>
      <c r="BB551" s="52">
        <v>-4.2690651415414699E-2</v>
      </c>
      <c r="BC551" s="80">
        <v>0.15999867050476299</v>
      </c>
      <c r="BD551" s="52">
        <v>295.04480985037202</v>
      </c>
      <c r="BE551" s="82">
        <v>-4.2294236265454199E-2</v>
      </c>
      <c r="BF551" s="52">
        <v>0.155541185182343</v>
      </c>
      <c r="BG551" s="52">
        <v>273.59188279302401</v>
      </c>
      <c r="BH551" s="52">
        <v>-3.1806558736263001E-2</v>
      </c>
      <c r="BI551" s="52">
        <v>0.15514369747602699</v>
      </c>
      <c r="BJ551" s="52">
        <v>333.386362219445</v>
      </c>
      <c r="BK551" s="52">
        <v>-3.0586659289717301E-2</v>
      </c>
      <c r="BL551" s="52">
        <v>0.13992708963737299</v>
      </c>
      <c r="BM551" s="52">
        <v>485.38802992517901</v>
      </c>
      <c r="BN551" s="52">
        <v>-2.58934255842669E-2</v>
      </c>
      <c r="BO551" s="52">
        <v>0.140077375248852</v>
      </c>
      <c r="BP551" s="52">
        <v>538.05635910223498</v>
      </c>
      <c r="BQ551" s="52">
        <v>-1.7676724327995399E-2</v>
      </c>
      <c r="BR551" s="52">
        <v>0.14795991192215399</v>
      </c>
      <c r="BS551" s="52">
        <v>638.24995324187898</v>
      </c>
      <c r="BT551" s="52">
        <v>-1.8164649989335199E-2</v>
      </c>
      <c r="BU551" s="52">
        <v>0.131406138535033</v>
      </c>
      <c r="BV551" s="52">
        <v>870.63824812967005</v>
      </c>
      <c r="BW551" s="52">
        <v>-1.27998782976471E-2</v>
      </c>
      <c r="BX551" s="52">
        <v>0.11708841290793701</v>
      </c>
      <c r="BY551" s="52">
        <v>810.50709164587897</v>
      </c>
      <c r="BZ551" s="52">
        <v>-1.0684855213285001E-2</v>
      </c>
      <c r="CA551" s="52">
        <v>0.140870774846027</v>
      </c>
      <c r="CB551" s="52">
        <v>944.32920822944004</v>
      </c>
      <c r="CC551" s="52">
        <v>-1.1403240906894501E-2</v>
      </c>
      <c r="CD551" s="52">
        <v>0.16492550347697599</v>
      </c>
      <c r="CE551" s="52">
        <v>1213.6566396508399</v>
      </c>
      <c r="CF551" s="52">
        <v>-9.3238648598323991E-3</v>
      </c>
    </row>
    <row r="552" spans="1:84">
      <c r="A552" s="83"/>
      <c r="N552" s="83"/>
      <c r="O552" s="83"/>
      <c r="AW552" s="80">
        <v>0.149784315012153</v>
      </c>
      <c r="AX552" s="52">
        <v>143.49179551121901</v>
      </c>
      <c r="AY552" s="81">
        <v>-4.60003004759207E-2</v>
      </c>
      <c r="AZ552" s="52">
        <v>0.16021359379462</v>
      </c>
      <c r="BA552" s="52">
        <v>181.734477867827</v>
      </c>
      <c r="BB552" s="52">
        <v>-4.2968679874888303E-2</v>
      </c>
      <c r="BC552" s="80">
        <v>0.161374819016393</v>
      </c>
      <c r="BD552" s="52">
        <v>294.10964775560899</v>
      </c>
      <c r="BE552" s="82">
        <v>-4.24624376658366E-2</v>
      </c>
      <c r="BF552" s="52">
        <v>0.159110504702585</v>
      </c>
      <c r="BG552" s="52">
        <v>272.903603491279</v>
      </c>
      <c r="BH552" s="52">
        <v>-3.2155531953398202E-2</v>
      </c>
      <c r="BI552" s="52">
        <v>0.15774004093456701</v>
      </c>
      <c r="BJ552" s="52">
        <v>332.52601309226299</v>
      </c>
      <c r="BK552" s="52">
        <v>-3.08555385025596E-2</v>
      </c>
      <c r="BL552" s="52">
        <v>0.14118204084574601</v>
      </c>
      <c r="BM552" s="52">
        <v>484.19102244388199</v>
      </c>
      <c r="BN552" s="52">
        <v>-2.60495247371395E-2</v>
      </c>
      <c r="BO552" s="52">
        <v>0.143298031170385</v>
      </c>
      <c r="BP552" s="52">
        <v>536.85935162093801</v>
      </c>
      <c r="BQ552" s="52">
        <v>-1.8018521385738499E-2</v>
      </c>
      <c r="BR552" s="52">
        <v>0.15070983263375201</v>
      </c>
      <c r="BS552" s="52">
        <v>636.79110037404905</v>
      </c>
      <c r="BT552" s="52">
        <v>-1.84406085052632E-2</v>
      </c>
      <c r="BU552" s="52">
        <v>0.13300190185108501</v>
      </c>
      <c r="BV552" s="52">
        <v>868.76792394014399</v>
      </c>
      <c r="BW552" s="52">
        <v>-1.2941696799659201E-2</v>
      </c>
      <c r="BX552" s="52">
        <v>0.119808776723589</v>
      </c>
      <c r="BY552" s="52">
        <v>808.82379987530601</v>
      </c>
      <c r="BZ552" s="52">
        <v>-1.09599575387446E-2</v>
      </c>
      <c r="CA552" s="52">
        <v>0.14381084836678801</v>
      </c>
      <c r="CB552" s="52">
        <v>942.30925810475105</v>
      </c>
      <c r="CC552" s="52">
        <v>-1.16505737449636E-2</v>
      </c>
      <c r="CD552" s="52">
        <v>0.16783888867920099</v>
      </c>
      <c r="CE552" s="52">
        <v>1211.03818578551</v>
      </c>
      <c r="CF552" s="52">
        <v>-9.50289866994713E-3</v>
      </c>
    </row>
    <row r="553" spans="1:84">
      <c r="A553" s="83"/>
      <c r="N553" s="83"/>
      <c r="O553" s="83"/>
      <c r="AW553" s="80">
        <v>0.15359991726184599</v>
      </c>
      <c r="AX553" s="52">
        <v>143.072842892766</v>
      </c>
      <c r="AY553" s="81">
        <v>-4.6395699588669903E-2</v>
      </c>
      <c r="AZ553" s="52">
        <v>0.16311831699965801</v>
      </c>
      <c r="BA553" s="52">
        <v>181.184602556106</v>
      </c>
      <c r="BB553" s="52">
        <v>-4.3244973529404498E-2</v>
      </c>
      <c r="BC553" s="80">
        <v>0.16277895776713999</v>
      </c>
      <c r="BD553" s="52">
        <v>293.17448566084602</v>
      </c>
      <c r="BE553" s="82">
        <v>-4.2630549523903702E-2</v>
      </c>
      <c r="BF553" s="52">
        <v>0.16284577729104399</v>
      </c>
      <c r="BG553" s="52">
        <v>272.21532418953302</v>
      </c>
      <c r="BH553" s="52">
        <v>-3.2504897091795597E-2</v>
      </c>
      <c r="BI553" s="52">
        <v>0.16042505786689401</v>
      </c>
      <c r="BJ553" s="52">
        <v>331.66566396508102</v>
      </c>
      <c r="BK553" s="52">
        <v>-3.1125066795417499E-2</v>
      </c>
      <c r="BL553" s="52">
        <v>0.142459237060552</v>
      </c>
      <c r="BM553" s="52">
        <v>482.99401496258503</v>
      </c>
      <c r="BN553" s="52">
        <v>-2.6206914254575699E-2</v>
      </c>
      <c r="BO553" s="52">
        <v>0.14665103103018301</v>
      </c>
      <c r="BP553" s="52">
        <v>535.66234413964105</v>
      </c>
      <c r="BQ553" s="52">
        <v>-1.83653532398118E-2</v>
      </c>
      <c r="BR553" s="52">
        <v>0.15355017334662299</v>
      </c>
      <c r="BS553" s="52">
        <v>635.33224750621901</v>
      </c>
      <c r="BT553" s="52">
        <v>-1.8719813077556099E-2</v>
      </c>
      <c r="BU553" s="52">
        <v>0.13462697627770101</v>
      </c>
      <c r="BV553" s="52">
        <v>866.89759975061804</v>
      </c>
      <c r="BW553" s="52">
        <v>-1.3086041883808901E-2</v>
      </c>
      <c r="BX553" s="52">
        <v>0.122626237854673</v>
      </c>
      <c r="BY553" s="52">
        <v>807.14050810473202</v>
      </c>
      <c r="BZ553" s="52">
        <v>-1.12426523822288E-2</v>
      </c>
      <c r="CA553" s="52">
        <v>0.146845626093143</v>
      </c>
      <c r="CB553" s="52">
        <v>940.28930798006297</v>
      </c>
      <c r="CC553" s="52">
        <v>-1.1902876552401499E-2</v>
      </c>
      <c r="CD553" s="52">
        <v>0.170824799450775</v>
      </c>
      <c r="CE553" s="52">
        <v>1208.4197319201701</v>
      </c>
      <c r="CF553" s="52">
        <v>-9.6849148019690599E-3</v>
      </c>
    </row>
    <row r="554" spans="1:84">
      <c r="A554" s="83"/>
      <c r="N554" s="83"/>
      <c r="O554" s="83"/>
      <c r="AW554" s="80">
        <v>0.15761239765998</v>
      </c>
      <c r="AX554" s="52">
        <v>142.653890274312</v>
      </c>
      <c r="AY554" s="81">
        <v>-4.6787501996471498E-2</v>
      </c>
      <c r="AZ554" s="52">
        <v>0.16613313247322101</v>
      </c>
      <c r="BA554" s="52">
        <v>180.634727244386</v>
      </c>
      <c r="BB554" s="52">
        <v>-4.3519334595184297E-2</v>
      </c>
      <c r="BC554" s="80">
        <v>0.16421198070451501</v>
      </c>
      <c r="BD554" s="52">
        <v>292.23932356608299</v>
      </c>
      <c r="BE554" s="82">
        <v>-4.2798522016237198E-2</v>
      </c>
      <c r="BF554" s="52">
        <v>0.166758762673441</v>
      </c>
      <c r="BG554" s="52">
        <v>271.52704488778699</v>
      </c>
      <c r="BH554" s="52">
        <v>-3.28543287426813E-2</v>
      </c>
      <c r="BI554" s="52">
        <v>0.16320340346971199</v>
      </c>
      <c r="BJ554" s="52">
        <v>330.805314837899</v>
      </c>
      <c r="BK554" s="52">
        <v>-3.13950776977482E-2</v>
      </c>
      <c r="BL554" s="52">
        <v>0.14375931780319301</v>
      </c>
      <c r="BM554" s="52">
        <v>481.79700748128801</v>
      </c>
      <c r="BN554" s="52">
        <v>-2.6365564080496999E-2</v>
      </c>
      <c r="BO554" s="52">
        <v>0.150144813838615</v>
      </c>
      <c r="BP554" s="52">
        <v>534.465336658345</v>
      </c>
      <c r="BQ554" s="52">
        <v>-1.87169947977462E-2</v>
      </c>
      <c r="BR554" s="52">
        <v>0.15648558099530299</v>
      </c>
      <c r="BS554" s="52">
        <v>633.87339463838805</v>
      </c>
      <c r="BT554" s="52">
        <v>-1.9002114169732399E-2</v>
      </c>
      <c r="BU554" s="52">
        <v>0.13628224689924001</v>
      </c>
      <c r="BV554" s="52">
        <v>865.02727556109198</v>
      </c>
      <c r="BW554" s="52">
        <v>-1.32328965515004E-2</v>
      </c>
      <c r="BX554" s="52">
        <v>0.12554629348886201</v>
      </c>
      <c r="BY554" s="52">
        <v>805.45721633415906</v>
      </c>
      <c r="BZ554" s="52">
        <v>-1.15328659836127E-2</v>
      </c>
      <c r="CA554" s="52">
        <v>0.149979932335743</v>
      </c>
      <c r="CB554" s="52">
        <v>938.26935785537501</v>
      </c>
      <c r="CC554" s="52">
        <v>-1.21600416493733E-2</v>
      </c>
      <c r="CD554" s="52">
        <v>0.17388612550563301</v>
      </c>
      <c r="CE554" s="52">
        <v>1205.8012780548299</v>
      </c>
      <c r="CF554" s="52">
        <v>-9.8698421112114396E-3</v>
      </c>
    </row>
    <row r="555" spans="1:84">
      <c r="A555" s="83"/>
      <c r="N555" s="83"/>
      <c r="O555" s="83"/>
      <c r="AW555" s="80">
        <v>0.161837054951319</v>
      </c>
      <c r="AX555" s="52">
        <v>142.234937655858</v>
      </c>
      <c r="AY555" s="81">
        <v>-4.7175283680321201E-2</v>
      </c>
      <c r="AZ555" s="52">
        <v>0.16926437781215101</v>
      </c>
      <c r="BA555" s="52">
        <v>180.084851932665</v>
      </c>
      <c r="BB555" s="52">
        <v>-4.3791560646351098E-2</v>
      </c>
      <c r="BC555" s="80">
        <v>0.16567481979472301</v>
      </c>
      <c r="BD555" s="52">
        <v>291.30416147132001</v>
      </c>
      <c r="BE555" s="82">
        <v>-4.2966304299358798E-2</v>
      </c>
      <c r="BF555" s="52">
        <v>0.170862345995521</v>
      </c>
      <c r="BG555" s="52">
        <v>270.83876558604197</v>
      </c>
      <c r="BH555" s="52">
        <v>-3.32034849896123E-2</v>
      </c>
      <c r="BI555" s="52">
        <v>0.16608006008076101</v>
      </c>
      <c r="BJ555" s="52">
        <v>329.94496571071699</v>
      </c>
      <c r="BK555" s="52">
        <v>-3.1665398083119398E-2</v>
      </c>
      <c r="BL555" s="52">
        <v>0.145082946926193</v>
      </c>
      <c r="BM555" s="52">
        <v>480.59999999999201</v>
      </c>
      <c r="BN555" s="52">
        <v>-2.6525442769727198E-2</v>
      </c>
      <c r="BO555" s="52">
        <v>0.153788538174504</v>
      </c>
      <c r="BP555" s="52">
        <v>533.26832917704803</v>
      </c>
      <c r="BQ555" s="52">
        <v>-1.9073202103769098E-2</v>
      </c>
      <c r="BR555" s="52">
        <v>0.15952102075600699</v>
      </c>
      <c r="BS555" s="52">
        <v>632.414541770558</v>
      </c>
      <c r="BT555" s="52">
        <v>-1.9287352507501101E-2</v>
      </c>
      <c r="BU555" s="52">
        <v>0.137968634500656</v>
      </c>
      <c r="BV555" s="52">
        <v>863.15695137156604</v>
      </c>
      <c r="BW555" s="52">
        <v>-1.33822416625248E-2</v>
      </c>
      <c r="BX555" s="52">
        <v>0.12857485560815499</v>
      </c>
      <c r="BY555" s="52">
        <v>803.77392456358496</v>
      </c>
      <c r="BZ555" s="52">
        <v>-1.1830509902401601E-2</v>
      </c>
      <c r="CA555" s="52">
        <v>0.15321891956755901</v>
      </c>
      <c r="CB555" s="52">
        <v>936.24940773068602</v>
      </c>
      <c r="CC555" s="52">
        <v>-1.24219501704795E-2</v>
      </c>
      <c r="CD555" s="52">
        <v>0.17702591079642799</v>
      </c>
      <c r="CE555" s="52">
        <v>1203.1828241895</v>
      </c>
      <c r="CF555" s="52">
        <v>-1.00576038123751E-2</v>
      </c>
    </row>
    <row r="556" spans="1:84">
      <c r="A556" s="83"/>
      <c r="N556" s="83"/>
      <c r="O556" s="83"/>
      <c r="AW556" s="80">
        <v>0.166290806076726</v>
      </c>
      <c r="AX556" s="52">
        <v>141.815985037404</v>
      </c>
      <c r="AY556" s="81">
        <v>-4.7558605912370197E-2</v>
      </c>
      <c r="AZ556" s="52">
        <v>0.17251888361703399</v>
      </c>
      <c r="BA556" s="52">
        <v>179.53497662094401</v>
      </c>
      <c r="BB556" s="52">
        <v>-4.4061444681400698E-2</v>
      </c>
      <c r="BC556" s="80">
        <v>0.16716844707707701</v>
      </c>
      <c r="BD556" s="52">
        <v>290.36899937655699</v>
      </c>
      <c r="BE556" s="82">
        <v>-4.3133844518249101E-2</v>
      </c>
      <c r="BF556" s="52">
        <v>0.175170676084628</v>
      </c>
      <c r="BG556" s="52">
        <v>270.15048628429599</v>
      </c>
      <c r="BH556" s="52">
        <v>-3.35520067979726E-2</v>
      </c>
      <c r="BI556" s="52">
        <v>0.16906036649376199</v>
      </c>
      <c r="BJ556" s="52">
        <v>329.08461658353502</v>
      </c>
      <c r="BK556" s="52">
        <v>-3.19358480466468E-2</v>
      </c>
      <c r="BL556" s="52">
        <v>0.14643081376990399</v>
      </c>
      <c r="BM556" s="52">
        <v>479.40299251869499</v>
      </c>
      <c r="BN556" s="52">
        <v>-2.6686517462242602E-2</v>
      </c>
      <c r="BO556" s="52">
        <v>0.157592160293414</v>
      </c>
      <c r="BP556" s="52">
        <v>532.07132169575095</v>
      </c>
      <c r="BQ556" s="52">
        <v>-1.9433711388844602E-2</v>
      </c>
      <c r="BR556" s="52">
        <v>0.16266180366250099</v>
      </c>
      <c r="BS556" s="52">
        <v>630.95568890272705</v>
      </c>
      <c r="BT556" s="52">
        <v>-1.9575358747419901E-2</v>
      </c>
      <c r="BU556" s="52">
        <v>0.13968709735495899</v>
      </c>
      <c r="BV556" s="52">
        <v>861.28662718203896</v>
      </c>
      <c r="BW556" s="52">
        <v>-1.35340558678806E-2</v>
      </c>
      <c r="BX556" s="52">
        <v>0.13171829044484101</v>
      </c>
      <c r="BY556" s="52">
        <v>802.09063279301199</v>
      </c>
      <c r="BZ556" s="52">
        <v>-1.21354801393677E-2</v>
      </c>
      <c r="CA556" s="52">
        <v>0.15656809659271001</v>
      </c>
      <c r="CB556" s="52">
        <v>934.22945760599805</v>
      </c>
      <c r="CC556" s="52">
        <v>-1.2688471568916299E-2</v>
      </c>
      <c r="CD556" s="52">
        <v>0.18024736386159701</v>
      </c>
      <c r="CE556" s="52">
        <v>1200.5643703241601</v>
      </c>
      <c r="CF556" s="52">
        <v>-1.02481173135436E-2</v>
      </c>
    </row>
    <row r="557" spans="1:84">
      <c r="A557" s="83"/>
      <c r="N557" s="83"/>
      <c r="O557" s="83"/>
      <c r="AW557" s="80">
        <v>0.17099240709838701</v>
      </c>
      <c r="AX557" s="52">
        <v>141.39703241895</v>
      </c>
      <c r="AY557" s="81">
        <v>-4.7937015014847997E-2</v>
      </c>
      <c r="AZ557" s="52">
        <v>0.17590402270849401</v>
      </c>
      <c r="BA557" s="52">
        <v>178.98510130922401</v>
      </c>
      <c r="BB557" s="52">
        <v>-4.4328775206230901E-2</v>
      </c>
      <c r="BC557" s="80">
        <v>0.16869387685456799</v>
      </c>
      <c r="BD557" s="52">
        <v>289.43383728179401</v>
      </c>
      <c r="BE557" s="82">
        <v>-4.3301089816603099E-2</v>
      </c>
      <c r="BF557" s="52">
        <v>0.179699324671454</v>
      </c>
      <c r="BG557" s="52">
        <v>269.46220698255001</v>
      </c>
      <c r="BH557" s="52">
        <v>-3.3899517383184703E-2</v>
      </c>
      <c r="BI557" s="52">
        <v>0.17215005049875601</v>
      </c>
      <c r="BJ557" s="52">
        <v>328.224267456353</v>
      </c>
      <c r="BK557" s="52">
        <v>-3.2206240786651803E-2</v>
      </c>
      <c r="BL557" s="52">
        <v>0.14780363438622601</v>
      </c>
      <c r="BM557" s="52">
        <v>478.20598503739802</v>
      </c>
      <c r="BN557" s="52">
        <v>-2.6848753857663402E-2</v>
      </c>
      <c r="BO557" s="52">
        <v>0.161566522666058</v>
      </c>
      <c r="BP557" s="52">
        <v>530.87431421445501</v>
      </c>
      <c r="BQ557" s="52">
        <v>-1.9798238073194599E-2</v>
      </c>
      <c r="BR557" s="52">
        <v>0.16591361716007899</v>
      </c>
      <c r="BS557" s="52">
        <v>629.496836034897</v>
      </c>
      <c r="BT557" s="52">
        <v>-1.98659531398118E-2</v>
      </c>
      <c r="BU557" s="52">
        <v>0.14143863311910401</v>
      </c>
      <c r="BV557" s="52">
        <v>859.41630299251301</v>
      </c>
      <c r="BW557" s="52">
        <v>-1.36883155417601E-2</v>
      </c>
      <c r="BX557" s="52">
        <v>0.134983462533282</v>
      </c>
      <c r="BY557" s="52">
        <v>800.407341022438</v>
      </c>
      <c r="BZ557" s="52">
        <v>-1.24476562121177E-2</v>
      </c>
      <c r="CA557" s="52">
        <v>0.160033359674432</v>
      </c>
      <c r="CB557" s="52">
        <v>932.20950748130997</v>
      </c>
      <c r="CC557" s="52">
        <v>-1.2959463105415899E-2</v>
      </c>
      <c r="CD557" s="52">
        <v>0.18355386901912699</v>
      </c>
      <c r="CE557" s="52">
        <v>1197.94591645882</v>
      </c>
      <c r="CF557" s="52">
        <v>-1.04412940505085E-2</v>
      </c>
    </row>
    <row r="558" spans="1:84">
      <c r="A558" s="83"/>
      <c r="N558" s="83"/>
      <c r="O558" s="83"/>
      <c r="AW558" s="80">
        <v>0.17596271144616399</v>
      </c>
      <c r="AX558" s="52">
        <v>140.978079800496</v>
      </c>
      <c r="AY558" s="81">
        <v>-4.8310042136722499E-2</v>
      </c>
      <c r="AZ558" s="52">
        <v>0.179427765387284</v>
      </c>
      <c r="BA558" s="52">
        <v>178.43522599750301</v>
      </c>
      <c r="BB558" s="52">
        <v>-4.4593336335368897E-2</v>
      </c>
      <c r="BC558" s="80">
        <v>0.17025216803127699</v>
      </c>
      <c r="BD558" s="52">
        <v>288.49867518703098</v>
      </c>
      <c r="BE558" s="82">
        <v>-4.3467986348919602E-2</v>
      </c>
      <c r="BF558" s="52">
        <v>0.18446547037995401</v>
      </c>
      <c r="BG558" s="52">
        <v>268.773927680805</v>
      </c>
      <c r="BH558" s="52">
        <v>-3.4245621556728702E-2</v>
      </c>
      <c r="BI558" s="52">
        <v>0.17535526507056901</v>
      </c>
      <c r="BJ558" s="52">
        <v>327.36391832917099</v>
      </c>
      <c r="BK558" s="52">
        <v>-3.2476382491325499E-2</v>
      </c>
      <c r="BL558" s="52">
        <v>0.14920215283395299</v>
      </c>
      <c r="BM558" s="52">
        <v>477.008977556101</v>
      </c>
      <c r="BN558" s="52">
        <v>-2.7012116190031601E-2</v>
      </c>
      <c r="BO558" s="52">
        <v>0.16572345461214899</v>
      </c>
      <c r="BP558" s="52">
        <v>529.67730673315805</v>
      </c>
      <c r="BQ558" s="52">
        <v>-2.0166475718142701E-2</v>
      </c>
      <c r="BR558" s="52">
        <v>0.16928255897011699</v>
      </c>
      <c r="BS558" s="52">
        <v>628.03798316706695</v>
      </c>
      <c r="BT558" s="52">
        <v>-2.0158945186273401E-2</v>
      </c>
      <c r="BU558" s="52">
        <v>0.14322428084611699</v>
      </c>
      <c r="BV558" s="52">
        <v>857.54597880298695</v>
      </c>
      <c r="BW558" s="52">
        <v>-1.38449947127569E-2</v>
      </c>
      <c r="BX558" s="52">
        <v>0.138377783996152</v>
      </c>
      <c r="BY558" s="52">
        <v>798.72404925186504</v>
      </c>
      <c r="BZ558" s="52">
        <v>-1.2766900181758301E-2</v>
      </c>
      <c r="CA558" s="52">
        <v>0.16362102699251099</v>
      </c>
      <c r="CB558" s="52">
        <v>930.18955735662098</v>
      </c>
      <c r="CC558" s="52">
        <v>-1.32347693218006E-2</v>
      </c>
      <c r="CD558" s="52">
        <v>0.18694899848934901</v>
      </c>
      <c r="CE558" s="52">
        <v>1195.3274625934901</v>
      </c>
      <c r="CF558" s="52">
        <v>-1.0637039321877701E-2</v>
      </c>
    </row>
    <row r="559" spans="1:84">
      <c r="A559" s="83"/>
      <c r="N559" s="83"/>
      <c r="O559" s="83"/>
      <c r="AW559" s="80">
        <v>0.18122497306072699</v>
      </c>
      <c r="AX559" s="52">
        <v>140.559127182042</v>
      </c>
      <c r="AY559" s="81">
        <v>-4.8677203051944201E-2</v>
      </c>
      <c r="AZ559" s="52">
        <v>0.18309874162351</v>
      </c>
      <c r="BA559" s="52">
        <v>177.88535068578199</v>
      </c>
      <c r="BB559" s="52">
        <v>-4.4854907913193097E-2</v>
      </c>
      <c r="BC559" s="80">
        <v>0.171844426608321</v>
      </c>
      <c r="BD559" s="52">
        <v>287.56351309226699</v>
      </c>
      <c r="BE559" s="82">
        <v>-4.3634479294527698E-2</v>
      </c>
      <c r="BF559" s="52">
        <v>0.18948811210552599</v>
      </c>
      <c r="BG559" s="52">
        <v>268.08564837905902</v>
      </c>
      <c r="BH559" s="52">
        <v>-3.4589905048981399E-2</v>
      </c>
      <c r="BI559" s="52">
        <v>0.17868262869276699</v>
      </c>
      <c r="BJ559" s="52">
        <v>326.50356920198902</v>
      </c>
      <c r="BK559" s="52">
        <v>-3.2746072231272301E-2</v>
      </c>
      <c r="BL559" s="52">
        <v>0.150627142550708</v>
      </c>
      <c r="BM559" s="52">
        <v>475.811970074805</v>
      </c>
      <c r="BN559" s="52">
        <v>-2.7176567202931899E-2</v>
      </c>
      <c r="BO559" s="52">
        <v>0.170075887006191</v>
      </c>
      <c r="BP559" s="52">
        <v>528.48029925186097</v>
      </c>
      <c r="BQ559" s="52">
        <v>-2.0538094923776201E-2</v>
      </c>
      <c r="BR559" s="52">
        <v>0.17277517469256201</v>
      </c>
      <c r="BS559" s="52">
        <v>626.579130299236</v>
      </c>
      <c r="BT559" s="52">
        <v>-2.0454133292158901E-2</v>
      </c>
      <c r="BU559" s="52">
        <v>0.14504512312190199</v>
      </c>
      <c r="BV559" s="52">
        <v>855.67565461346101</v>
      </c>
      <c r="BW559" s="52">
        <v>-1.40040649943495E-2</v>
      </c>
      <c r="BX559" s="52">
        <v>0.14190926980733801</v>
      </c>
      <c r="BY559" s="52">
        <v>797.04075748129196</v>
      </c>
      <c r="BZ559" s="52">
        <v>-1.3093055627579101E-2</v>
      </c>
      <c r="CA559" s="52">
        <v>0.16733787685448101</v>
      </c>
      <c r="CB559" s="52">
        <v>928.16960723193301</v>
      </c>
      <c r="CC559" s="52">
        <v>-1.3514221499025101E-2</v>
      </c>
      <c r="CD559" s="52">
        <v>0.190436525538422</v>
      </c>
      <c r="CE559" s="52">
        <v>1192.7090087281499</v>
      </c>
      <c r="CF559" s="52">
        <v>-1.0835252125462999E-2</v>
      </c>
    </row>
    <row r="560" spans="1:84">
      <c r="A560" s="83"/>
      <c r="N560" s="83"/>
      <c r="O560" s="83"/>
      <c r="AW560" s="80">
        <v>0.18680520381950499</v>
      </c>
      <c r="AX560" s="52">
        <v>140.140174563589</v>
      </c>
      <c r="AY560" s="81">
        <v>-4.9037997983823897E-2</v>
      </c>
      <c r="AZ560" s="52">
        <v>0.186926311211771</v>
      </c>
      <c r="BA560" s="52">
        <v>177.33547537406201</v>
      </c>
      <c r="BB560" s="52">
        <v>-4.5113265657125298E-2</v>
      </c>
      <c r="BC560" s="80">
        <v>0.17347180835109899</v>
      </c>
      <c r="BD560" s="52">
        <v>286.62835099750401</v>
      </c>
      <c r="BE560" s="82">
        <v>-4.3800512873658902E-2</v>
      </c>
      <c r="BF560" s="52">
        <v>0.19478831741380701</v>
      </c>
      <c r="BG560" s="52">
        <v>267.39736907731299</v>
      </c>
      <c r="BH560" s="52">
        <v>-3.4931933807805397E-2</v>
      </c>
      <c r="BI560" s="52">
        <v>0.182139270380313</v>
      </c>
      <c r="BJ560" s="52">
        <v>325.643220074807</v>
      </c>
      <c r="BK560" s="52">
        <v>-3.30151018589082E-2</v>
      </c>
      <c r="BL560" s="52">
        <v>0.15207940780686799</v>
      </c>
      <c r="BM560" s="52">
        <v>474.61496259350798</v>
      </c>
      <c r="BN560" s="52">
        <v>-2.7342068125010201E-2</v>
      </c>
      <c r="BO560" s="52">
        <v>0.174637983410005</v>
      </c>
      <c r="BP560" s="52">
        <v>527.28329177056401</v>
      </c>
      <c r="BQ560" s="52">
        <v>-2.0912742168549599E-2</v>
      </c>
      <c r="BR560" s="52">
        <v>0.17639849963816401</v>
      </c>
      <c r="BS560" s="52">
        <v>625.12027743140595</v>
      </c>
      <c r="BT560" s="52">
        <v>-2.0751304414504901E-2</v>
      </c>
      <c r="BU560" s="52">
        <v>0.14690228833590199</v>
      </c>
      <c r="BV560" s="52">
        <v>853.80533042393495</v>
      </c>
      <c r="BW560" s="52">
        <v>-1.41654955147266E-2</v>
      </c>
      <c r="BX560" s="52">
        <v>0.145586599896666</v>
      </c>
      <c r="BY560" s="52">
        <v>795.35746571071797</v>
      </c>
      <c r="BZ560" s="52">
        <v>-1.3425946566396601E-2</v>
      </c>
      <c r="CA560" s="52">
        <v>0.17119119014795101</v>
      </c>
      <c r="CB560" s="52">
        <v>926.14965710724505</v>
      </c>
      <c r="CC560" s="52">
        <v>-1.37976370996159E-2</v>
      </c>
      <c r="CD560" s="52">
        <v>0.19402043874462299</v>
      </c>
      <c r="CE560" s="52">
        <v>1190.09055486281</v>
      </c>
      <c r="CF560" s="52">
        <v>-1.1035824996495301E-2</v>
      </c>
    </row>
    <row r="561" spans="1:84">
      <c r="A561" s="83"/>
      <c r="N561" s="83"/>
      <c r="O561" s="83"/>
      <c r="AW561" s="80">
        <v>0.19273259694373801</v>
      </c>
      <c r="AX561" s="52">
        <v>139.721221945135</v>
      </c>
      <c r="AY561" s="81">
        <v>-4.9391911460920999E-2</v>
      </c>
      <c r="AZ561" s="52">
        <v>0.19092064311023599</v>
      </c>
      <c r="BA561" s="52">
        <v>176.78560006234099</v>
      </c>
      <c r="BB561" s="52">
        <v>-4.53681813249825E-2</v>
      </c>
      <c r="BC561" s="80">
        <v>0.17513552164176699</v>
      </c>
      <c r="BD561" s="52">
        <v>285.69318890274099</v>
      </c>
      <c r="BE561" s="82">
        <v>-4.3966030365674702E-2</v>
      </c>
      <c r="BF561" s="52">
        <v>0.20038951286131301</v>
      </c>
      <c r="BG561" s="52">
        <v>266.70908977556797</v>
      </c>
      <c r="BH561" s="52">
        <v>-3.5271253271716103E-2</v>
      </c>
      <c r="BI561" s="52">
        <v>0.185732880053637</v>
      </c>
      <c r="BJ561" s="52">
        <v>324.78287094762499</v>
      </c>
      <c r="BK561" s="52">
        <v>-3.3283255915799601E-2</v>
      </c>
      <c r="BL561" s="52">
        <v>0.15355978524726699</v>
      </c>
      <c r="BM561" s="52">
        <v>473.41795511221102</v>
      </c>
      <c r="BN561" s="52">
        <v>-2.7508578645952901E-2</v>
      </c>
      <c r="BO561" s="52">
        <v>0.17942529044841901</v>
      </c>
      <c r="BP561" s="52">
        <v>526.08628428926795</v>
      </c>
      <c r="BQ561" s="52">
        <v>-2.12900385864969E-2</v>
      </c>
      <c r="BR561" s="52">
        <v>0.180160105457562</v>
      </c>
      <c r="BS561" s="52">
        <v>623.66142456357602</v>
      </c>
      <c r="BT561" s="52">
        <v>-2.1050233705933299E-2</v>
      </c>
      <c r="BU561" s="52">
        <v>0.148796953095576</v>
      </c>
      <c r="BV561" s="52">
        <v>851.935006234409</v>
      </c>
      <c r="BW561" s="52">
        <v>-1.4329252846020201E-2</v>
      </c>
      <c r="BX561" s="52">
        <v>0.14941918910792901</v>
      </c>
      <c r="BY561" s="52">
        <v>793.67417394014501</v>
      </c>
      <c r="BZ561" s="52">
        <v>-1.37653763128841E-2</v>
      </c>
      <c r="CA561" s="52">
        <v>0.17518879759518299</v>
      </c>
      <c r="CB561" s="52">
        <v>924.12970698255594</v>
      </c>
      <c r="CC561" s="52">
        <v>-1.40848191944664E-2</v>
      </c>
      <c r="CD561" s="52">
        <v>0.19770495750148601</v>
      </c>
      <c r="CE561" s="52">
        <v>1187.4721009974801</v>
      </c>
      <c r="CF561" s="52">
        <v>-1.1238643848270899E-2</v>
      </c>
    </row>
    <row r="562" spans="1:84">
      <c r="A562" s="83"/>
      <c r="N562" s="83"/>
      <c r="O562" s="83"/>
      <c r="AW562" s="80">
        <v>0.19904003105829099</v>
      </c>
      <c r="AX562" s="52">
        <v>139.302269326681</v>
      </c>
      <c r="AY562" s="81">
        <v>-4.9738412210847197E-2</v>
      </c>
      <c r="AZ562" s="52">
        <v>0.19509280539933599</v>
      </c>
      <c r="BA562" s="52">
        <v>176.23572475061999</v>
      </c>
      <c r="BB562" s="52">
        <v>-4.5619422908890601E-2</v>
      </c>
      <c r="BC562" s="80">
        <v>0.17683683053222701</v>
      </c>
      <c r="BD562" s="52">
        <v>284.75802680797801</v>
      </c>
      <c r="BE562" s="82">
        <v>-4.4130974129568602E-2</v>
      </c>
      <c r="BF562" s="52">
        <v>0.20631782473890101</v>
      </c>
      <c r="BG562" s="52">
        <v>266.020810473822</v>
      </c>
      <c r="BH562" s="52">
        <v>-3.5607387616331997E-2</v>
      </c>
      <c r="BI562" s="52">
        <v>0.189471765022624</v>
      </c>
      <c r="BJ562" s="52">
        <v>323.92252182044302</v>
      </c>
      <c r="BK562" s="52">
        <v>-3.3550311549151099E-2</v>
      </c>
      <c r="BL562" s="52">
        <v>0.15506914552699599</v>
      </c>
      <c r="BM562" s="52">
        <v>472.220947630914</v>
      </c>
      <c r="BN562" s="52">
        <v>-2.7676056892988202E-2</v>
      </c>
      <c r="BO562" s="52">
        <v>0.18445491081069501</v>
      </c>
      <c r="BP562" s="52">
        <v>524.88927680797099</v>
      </c>
      <c r="BQ562" s="52">
        <v>-2.16695786772024E-2</v>
      </c>
      <c r="BR562" s="52">
        <v>0.18406815222317999</v>
      </c>
      <c r="BS562" s="52">
        <v>622.20257169574495</v>
      </c>
      <c r="BT562" s="52">
        <v>-2.1350684155169799E-2</v>
      </c>
      <c r="BU562" s="52">
        <v>0.15073034479547401</v>
      </c>
      <c r="BV562" s="52">
        <v>850.06468204488203</v>
      </c>
      <c r="BW562" s="52">
        <v>-1.44953009330266E-2</v>
      </c>
      <c r="BX562" s="52">
        <v>0.153417266196513</v>
      </c>
      <c r="BY562" s="52">
        <v>791.99088216957102</v>
      </c>
      <c r="BZ562" s="52">
        <v>-1.41111262768609E-2</v>
      </c>
      <c r="CA562" s="52">
        <v>0.179339132457663</v>
      </c>
      <c r="CB562" s="52">
        <v>922.10975685786798</v>
      </c>
      <c r="CC562" s="52">
        <v>-1.4375555874001999E-2</v>
      </c>
      <c r="CD562" s="52">
        <v>0.201494548885255</v>
      </c>
      <c r="CE562" s="52">
        <v>1184.8536471321399</v>
      </c>
      <c r="CF562" s="52">
        <v>-1.1443587815887101E-2</v>
      </c>
    </row>
    <row r="563" spans="1:84">
      <c r="A563" s="83"/>
      <c r="N563" s="83"/>
      <c r="O563" s="83"/>
      <c r="AW563" s="80">
        <v>0.20576467342756499</v>
      </c>
      <c r="AX563" s="52">
        <v>138.883316708227</v>
      </c>
      <c r="AY563" s="81">
        <v>-5.00769530996533E-2</v>
      </c>
      <c r="AZ563" s="52">
        <v>0.199454867558266</v>
      </c>
      <c r="BA563" s="52">
        <v>175.68584943889999</v>
      </c>
      <c r="BB563" s="52">
        <v>-4.5866754858439003E-2</v>
      </c>
      <c r="BC563" s="80">
        <v>0.17857705801433199</v>
      </c>
      <c r="BD563" s="52">
        <v>283.82286471321498</v>
      </c>
      <c r="BE563" s="82">
        <v>-4.4295285626859901E-2</v>
      </c>
      <c r="BI563" s="52">
        <v>0.19336491346446899</v>
      </c>
      <c r="BJ563" s="52">
        <v>323.062172693261</v>
      </c>
      <c r="BK563" s="52">
        <v>-3.3816038438796603E-2</v>
      </c>
      <c r="BL563" s="52">
        <v>0.15660839504810201</v>
      </c>
      <c r="BM563" s="52">
        <v>471.023940149618</v>
      </c>
      <c r="BN563" s="52">
        <v>-2.7844459407979E-2</v>
      </c>
      <c r="BO563" s="52">
        <v>0.189745702957694</v>
      </c>
      <c r="BP563" s="52">
        <v>523.69226932667402</v>
      </c>
      <c r="BQ563" s="52">
        <v>-2.2050928943062698E-2</v>
      </c>
      <c r="BR563" s="52">
        <v>0.18813144672436199</v>
      </c>
      <c r="BS563" s="52">
        <v>620.74371882791502</v>
      </c>
      <c r="BT563" s="52">
        <v>-2.1652406224913701E-2</v>
      </c>
      <c r="BU563" s="52">
        <v>0.15270374435268799</v>
      </c>
      <c r="BV563" s="52">
        <v>848.19435785535597</v>
      </c>
      <c r="BW563" s="52">
        <v>-1.46636010214967E-2</v>
      </c>
      <c r="BX563" s="52">
        <v>0.15759196326243199</v>
      </c>
      <c r="BY563" s="52">
        <v>790.30759039899795</v>
      </c>
      <c r="BZ563" s="52">
        <v>-1.4462954693103901E-2</v>
      </c>
      <c r="CA563" s="52">
        <v>0.183651289440312</v>
      </c>
      <c r="CB563" s="52">
        <v>920.08980673318001</v>
      </c>
      <c r="CC563" s="52">
        <v>-1.46696196437916E-2</v>
      </c>
      <c r="CD563" s="52">
        <v>0.20539394602939701</v>
      </c>
      <c r="CE563" s="52">
        <v>1182.23519326681</v>
      </c>
      <c r="CF563" s="52">
        <v>-1.1650529103797E-2</v>
      </c>
    </row>
    <row r="564" spans="1:84">
      <c r="A564" s="83"/>
      <c r="N564" s="83"/>
      <c r="O564" s="83"/>
      <c r="AW564" s="80">
        <v>0.21294870591871201</v>
      </c>
      <c r="AX564" s="52">
        <v>138.464364089773</v>
      </c>
      <c r="AY564" s="81">
        <v>-5.0406971126032603E-2</v>
      </c>
      <c r="AZ564" s="52">
        <v>0.20402001707508899</v>
      </c>
      <c r="BA564" s="52">
        <v>175.135974127179</v>
      </c>
      <c r="BB564" s="52">
        <v>-4.6109938336038402E-2</v>
      </c>
      <c r="BC564" s="80">
        <v>0.18035758952565201</v>
      </c>
      <c r="BD564" s="52">
        <v>282.88770261845201</v>
      </c>
      <c r="BE564" s="82">
        <v>-4.4458905447008597E-2</v>
      </c>
      <c r="BI564" s="52">
        <v>0.19742206592870701</v>
      </c>
      <c r="BJ564" s="52">
        <v>322.20182356607899</v>
      </c>
      <c r="BK564" s="52">
        <v>-3.4080198736203701E-2</v>
      </c>
      <c r="BL564" s="52">
        <v>0.158178477804574</v>
      </c>
      <c r="BM564" s="52">
        <v>469.82693266832098</v>
      </c>
      <c r="BN564" s="52">
        <v>-2.8013741125180999E-2</v>
      </c>
      <c r="BO564" s="52">
        <v>0.19531851247834001</v>
      </c>
      <c r="BP564" s="52">
        <v>522.49526184537694</v>
      </c>
      <c r="BQ564" s="52">
        <v>-2.2433626447649999E-2</v>
      </c>
      <c r="BR564" s="52">
        <v>0.19235950786013201</v>
      </c>
      <c r="BS564" s="52">
        <v>619.28486596008395</v>
      </c>
      <c r="BT564" s="52">
        <v>-2.1955137487919101E-2</v>
      </c>
      <c r="BU564" s="52">
        <v>0.154718489121451</v>
      </c>
      <c r="BV564" s="52">
        <v>846.32403366583003</v>
      </c>
      <c r="BW564" s="52">
        <v>-1.483411158609E-2</v>
      </c>
      <c r="BX564" s="52">
        <v>0.16195541726673701</v>
      </c>
      <c r="BY564" s="52">
        <v>788.62429862842498</v>
      </c>
      <c r="BZ564" s="52">
        <v>-1.48205952787803E-2</v>
      </c>
      <c r="CA564" s="52">
        <v>0.18813509066534001</v>
      </c>
      <c r="CB564" s="52">
        <v>918.06985660849205</v>
      </c>
      <c r="CC564" s="52">
        <v>-1.49667668047624E-2</v>
      </c>
      <c r="CD564" s="52">
        <v>0.20940816816628899</v>
      </c>
      <c r="CE564" s="52">
        <v>1179.6167394014701</v>
      </c>
      <c r="CF564" s="52">
        <v>-1.1859332837975099E-2</v>
      </c>
    </row>
    <row r="565" spans="1:84">
      <c r="A565" s="83"/>
      <c r="N565" s="83"/>
      <c r="O565" s="83"/>
      <c r="AW565" s="88"/>
      <c r="AX565" s="89"/>
      <c r="AY565" s="90"/>
      <c r="AZ565" s="52">
        <v>0.20880269279251901</v>
      </c>
      <c r="BA565" s="52">
        <v>174.586098815458</v>
      </c>
      <c r="BB565" s="52">
        <v>-4.63487315077801E-2</v>
      </c>
      <c r="BC565" s="80">
        <v>0.18217987671092301</v>
      </c>
      <c r="BD565" s="52">
        <v>281.95254052368898</v>
      </c>
      <c r="BE565" s="82">
        <v>-4.4621773335479203E-2</v>
      </c>
      <c r="BI565" s="52">
        <v>0.20165379608102799</v>
      </c>
      <c r="BJ565" s="52">
        <v>321.34147443889702</v>
      </c>
      <c r="BK565" s="52">
        <v>-3.43425470171871E-2</v>
      </c>
      <c r="BL565" s="52">
        <v>0.15978037734364101</v>
      </c>
      <c r="BM565" s="52">
        <v>468.62992518702401</v>
      </c>
      <c r="BN565" s="52">
        <v>-2.8183855349741899E-2</v>
      </c>
      <c r="BO565" s="52">
        <v>0.20119644111372101</v>
      </c>
      <c r="BP565" s="52">
        <v>521.298254364081</v>
      </c>
      <c r="BQ565" s="52">
        <v>-2.28171772881204E-2</v>
      </c>
      <c r="BR565" s="52">
        <v>0.196762640160762</v>
      </c>
      <c r="BS565" s="52">
        <v>617.82601309225402</v>
      </c>
      <c r="BT565" s="52">
        <v>-2.2258602262280699E-2</v>
      </c>
      <c r="BU565" s="52">
        <v>0.156775976000815</v>
      </c>
      <c r="BV565" s="52">
        <v>844.45370947630397</v>
      </c>
      <c r="BW565" s="52">
        <v>-1.50067882580901E-2</v>
      </c>
      <c r="BX565" s="52">
        <v>0.16652088558384801</v>
      </c>
      <c r="BY565" s="52">
        <v>786.94100685785099</v>
      </c>
      <c r="BZ565" s="52">
        <v>-1.5183755813061899E-2</v>
      </c>
      <c r="CA565" s="52">
        <v>0.19280115972829101</v>
      </c>
      <c r="CB565" s="52">
        <v>916.04990648380306</v>
      </c>
      <c r="CC565" s="52">
        <v>-1.52667368182551E-2</v>
      </c>
      <c r="CD565" s="52">
        <v>0.213542542515958</v>
      </c>
      <c r="CE565" s="52">
        <v>1176.99828553613</v>
      </c>
      <c r="CF565" s="52">
        <v>-1.20698569235708E-2</v>
      </c>
    </row>
    <row r="566" spans="1:84">
      <c r="A566" s="83"/>
      <c r="N566" s="83"/>
      <c r="O566" s="83"/>
      <c r="BC566" s="80">
        <v>0.18404544146129301</v>
      </c>
      <c r="BD566" s="52">
        <v>281.01737842892601</v>
      </c>
      <c r="BE566" s="82">
        <v>-4.4783828224588602E-2</v>
      </c>
      <c r="BI566" s="52">
        <v>0.206071602111222</v>
      </c>
      <c r="BJ566" s="52">
        <v>320.481125311715</v>
      </c>
      <c r="BK566" s="52">
        <v>-3.4602830250230303E-2</v>
      </c>
      <c r="BL566" s="52">
        <v>0.16141511885207399</v>
      </c>
      <c r="BM566" s="52">
        <v>467.43291770572802</v>
      </c>
      <c r="BN566" s="52">
        <v>-2.8354753737023401E-2</v>
      </c>
      <c r="BO566" s="52">
        <v>0.20740516081226601</v>
      </c>
      <c r="BP566" s="52">
        <v>520.10124688278404</v>
      </c>
      <c r="BQ566" s="52">
        <v>-2.3201054973575001E-2</v>
      </c>
      <c r="BR566" s="52">
        <v>0.20135201664444599</v>
      </c>
      <c r="BS566" s="52">
        <v>616.36716022442397</v>
      </c>
      <c r="BT566" s="52">
        <v>-2.2562511247078601E-2</v>
      </c>
      <c r="BU566" s="52">
        <v>0.15887766475059001</v>
      </c>
      <c r="BV566" s="52">
        <v>842.58338528677803</v>
      </c>
      <c r="BW566" s="52">
        <v>-1.51815837529939E-2</v>
      </c>
      <c r="BX566" s="52">
        <v>0.17130287791176199</v>
      </c>
      <c r="BY566" s="52">
        <v>785.25771508727803</v>
      </c>
      <c r="BZ566" s="52">
        <v>-1.5552116632867201E-2</v>
      </c>
      <c r="CA566" s="52">
        <v>0.197661005018165</v>
      </c>
      <c r="CB566" s="52">
        <v>914.02995635911498</v>
      </c>
      <c r="CC566" s="52">
        <v>-1.55692516562715E-2</v>
      </c>
    </row>
    <row r="567" spans="1:84">
      <c r="A567" s="83"/>
      <c r="N567" s="83"/>
      <c r="O567" s="83"/>
      <c r="BC567" s="80">
        <v>0.185955880255712</v>
      </c>
      <c r="BD567" s="52">
        <v>280.08221633416298</v>
      </c>
      <c r="BE567" s="82">
        <v>-4.49450082672826E-2</v>
      </c>
      <c r="BL567" s="52">
        <v>0.16308377137696201</v>
      </c>
      <c r="BM567" s="52">
        <v>466.235910224431</v>
      </c>
      <c r="BN567" s="52">
        <v>-2.8526386272832799E-2</v>
      </c>
      <c r="BR567" s="52">
        <v>0.206139772424447</v>
      </c>
      <c r="BS567" s="52">
        <v>614.90830735659301</v>
      </c>
      <c r="BT567" s="52">
        <v>-2.28665611597135E-2</v>
      </c>
      <c r="BU567" s="52">
        <v>0.161025081532117</v>
      </c>
      <c r="BV567" s="52">
        <v>840.71306109725197</v>
      </c>
      <c r="BW567" s="52">
        <v>-1.5358447798094E-2</v>
      </c>
      <c r="BX567" s="52">
        <v>0.17631730731214701</v>
      </c>
      <c r="BY567" s="52">
        <v>783.57442331670404</v>
      </c>
      <c r="BZ567" s="52">
        <v>-1.59253290379427E-2</v>
      </c>
      <c r="CA567" s="52">
        <v>0.20272711368544299</v>
      </c>
      <c r="CB567" s="52">
        <v>912.01000623442701</v>
      </c>
      <c r="CC567" s="52">
        <v>-1.58740151373735E-2</v>
      </c>
    </row>
    <row r="568" spans="1:84">
      <c r="A568" s="83"/>
      <c r="N568" s="83"/>
      <c r="O568" s="83"/>
      <c r="BC568" s="80">
        <v>0.18791286883125</v>
      </c>
      <c r="BD568" s="52">
        <v>279.14705423940001</v>
      </c>
      <c r="BE568" s="82">
        <v>-4.51052508739802E-2</v>
      </c>
      <c r="BL568" s="52">
        <v>0.16478745019122901</v>
      </c>
      <c r="BM568" s="52">
        <v>465.03890274313397</v>
      </c>
      <c r="BN568" s="52">
        <v>-2.8698701254658E-2</v>
      </c>
      <c r="BR568" s="52">
        <v>0.21113911073297301</v>
      </c>
      <c r="BS568" s="52">
        <v>613.44945448876297</v>
      </c>
      <c r="BT568" s="52">
        <v>-2.3170434376471899E-2</v>
      </c>
      <c r="BU568" s="52">
        <v>0.16321982269197099</v>
      </c>
      <c r="BV568" s="52">
        <v>838.842736907725</v>
      </c>
      <c r="BW568" s="52">
        <v>-1.55373270601808E-2</v>
      </c>
      <c r="BX568" s="52">
        <v>0.18158166370285</v>
      </c>
      <c r="BY568" s="52">
        <v>781.89113154613096</v>
      </c>
      <c r="BZ568" s="52">
        <v>-1.6303013597668801E-2</v>
      </c>
      <c r="CA568" s="52">
        <v>0.208013057883432</v>
      </c>
      <c r="CB568" s="52">
        <v>909.99005610973802</v>
      </c>
      <c r="CC568" s="52">
        <v>-1.6180712248846801E-2</v>
      </c>
    </row>
    <row r="569" spans="1:84">
      <c r="A569" s="83"/>
      <c r="N569" s="83"/>
      <c r="O569" s="83"/>
      <c r="BC569" s="52">
        <v>0.189918167211928</v>
      </c>
      <c r="BD569" s="52">
        <v>278.21189214463698</v>
      </c>
      <c r="BE569" s="52">
        <v>-4.5264492752643798E-2</v>
      </c>
      <c r="BL569" s="52">
        <v>0.16652731931511799</v>
      </c>
      <c r="BM569" s="52">
        <v>463.84189526183701</v>
      </c>
      <c r="BN569" s="52">
        <v>-2.8871645273999099E-2</v>
      </c>
      <c r="BR569" s="52">
        <v>0.216364423330034</v>
      </c>
      <c r="BS569" s="52">
        <v>611.99060162093303</v>
      </c>
      <c r="BT569" s="52">
        <v>-2.3473798578104901E-2</v>
      </c>
      <c r="BU569" s="52">
        <v>0.16546355880837299</v>
      </c>
      <c r="BV569" s="52">
        <v>836.97241271819905</v>
      </c>
      <c r="BW569" s="52">
        <v>-1.5718165073511502E-2</v>
      </c>
      <c r="BX569" s="52">
        <v>0.18711521380215601</v>
      </c>
      <c r="BY569" s="52">
        <v>780.20783977555698</v>
      </c>
      <c r="BZ569" s="52">
        <v>-1.6684758350967499E-2</v>
      </c>
      <c r="CA569" s="52">
        <v>0.213533615198441</v>
      </c>
      <c r="CB569" s="52">
        <v>907.97010598505005</v>
      </c>
      <c r="CC569" s="52">
        <v>-1.6489008455898398E-2</v>
      </c>
    </row>
    <row r="570" spans="1:84">
      <c r="A570" s="83"/>
      <c r="N570" s="83"/>
      <c r="O570" s="83"/>
      <c r="BC570" s="52">
        <v>0.191973625128669</v>
      </c>
      <c r="BD570" s="52">
        <v>277.276730049874</v>
      </c>
      <c r="BE570" s="52">
        <v>-4.5422669952225499E-2</v>
      </c>
      <c r="BL570" s="52">
        <v>0.16830459420581001</v>
      </c>
      <c r="BM570" s="52">
        <v>462.64488778054101</v>
      </c>
      <c r="BN570" s="52">
        <v>-2.90451631999054E-2</v>
      </c>
      <c r="BR570" s="52">
        <v>0.221831427630587</v>
      </c>
      <c r="BS570" s="52">
        <v>610.53174875310197</v>
      </c>
      <c r="BT570" s="52">
        <v>-2.3776306402478801E-2</v>
      </c>
      <c r="BU570" s="52">
        <v>0.167758039021983</v>
      </c>
      <c r="BV570" s="52">
        <v>835.10208852867299</v>
      </c>
      <c r="BW570" s="52">
        <v>-1.59009021681925E-2</v>
      </c>
      <c r="BX570" s="52">
        <v>0.19293923236008501</v>
      </c>
      <c r="BY570" s="52">
        <v>778.52454800498401</v>
      </c>
      <c r="BZ570" s="52">
        <v>-1.7070116889520901E-2</v>
      </c>
      <c r="CA570" s="52">
        <v>0.21930490553405499</v>
      </c>
      <c r="CB570" s="52">
        <v>905.95015586036197</v>
      </c>
      <c r="CC570" s="52">
        <v>-1.67985489988586E-2</v>
      </c>
    </row>
    <row r="571" spans="1:84">
      <c r="A571" s="83"/>
      <c r="N571" s="83"/>
      <c r="O571" s="83"/>
      <c r="BC571" s="52">
        <v>0.19408118786647</v>
      </c>
      <c r="BD571" s="52">
        <v>276.34156795511001</v>
      </c>
      <c r="BE571" s="52">
        <v>-4.5579717909656099E-2</v>
      </c>
      <c r="BL571" s="52">
        <v>0.170120544628518</v>
      </c>
      <c r="BM571" s="52">
        <v>461.44788029924399</v>
      </c>
      <c r="BN571" s="52">
        <v>-2.9219198163822201E-2</v>
      </c>
      <c r="BU571" s="52">
        <v>0.17010509567479601</v>
      </c>
      <c r="BV571" s="52">
        <v>833.23176433914705</v>
      </c>
      <c r="BW571" s="52">
        <v>-1.6085475399146901E-2</v>
      </c>
      <c r="BX571" s="52">
        <v>0.199077270549845</v>
      </c>
      <c r="BY571" s="52">
        <v>776.84125623441105</v>
      </c>
      <c r="BZ571" s="52">
        <v>-1.7458606313110098E-2</v>
      </c>
    </row>
    <row r="572" spans="1:84">
      <c r="A572" s="83"/>
      <c r="N572" s="83"/>
      <c r="O572" s="83"/>
      <c r="BC572" s="52">
        <v>0.19624290257872401</v>
      </c>
      <c r="BD572" s="52">
        <v>275.40640586034698</v>
      </c>
      <c r="BE572" s="52">
        <v>-4.5735571500539703E-2</v>
      </c>
      <c r="BL572" s="52">
        <v>0.17197649772356099</v>
      </c>
      <c r="BM572" s="52">
        <v>460.25087281794703</v>
      </c>
      <c r="BN572" s="52">
        <v>-2.9393691545866501E-2</v>
      </c>
      <c r="BU572" s="52">
        <v>0.17250664928315501</v>
      </c>
      <c r="BV572" s="52">
        <v>831.36144014962099</v>
      </c>
      <c r="BW572" s="52">
        <v>-1.6271818475842598E-2</v>
      </c>
      <c r="BX572" s="52">
        <v>0.20555546868798699</v>
      </c>
      <c r="BY572" s="52">
        <v>775.15796446383695</v>
      </c>
      <c r="BZ572" s="52">
        <v>-1.78497050442031E-2</v>
      </c>
    </row>
    <row r="573" spans="1:84">
      <c r="A573" s="83"/>
      <c r="N573" s="83"/>
      <c r="O573" s="83"/>
      <c r="BC573" s="52">
        <v>0.19846092511295799</v>
      </c>
      <c r="BD573" s="52">
        <v>274.47124376558401</v>
      </c>
      <c r="BE573" s="52">
        <v>-4.5890165093731901E-2</v>
      </c>
      <c r="BL573" s="52">
        <v>0.173873841285303</v>
      </c>
      <c r="BM573" s="52">
        <v>459.05386533665001</v>
      </c>
      <c r="BN573" s="52">
        <v>-2.9568582962652801E-2</v>
      </c>
      <c r="BU573" s="52">
        <v>0.174964713873481</v>
      </c>
      <c r="BV573" s="52">
        <v>829.49111596009504</v>
      </c>
      <c r="BW573" s="52">
        <v>-1.6459861692978299E-2</v>
      </c>
      <c r="BX573" s="52">
        <v>0.212402922077843</v>
      </c>
      <c r="BY573" s="52">
        <v>773.47467269326398</v>
      </c>
      <c r="BZ573" s="52">
        <v>-1.8242850486889301E-2</v>
      </c>
    </row>
    <row r="574" spans="1:84">
      <c r="A574" s="83"/>
      <c r="N574" s="83"/>
      <c r="O574" s="83"/>
      <c r="BC574" s="52">
        <v>0.20073752739709899</v>
      </c>
      <c r="BD574" s="52">
        <v>273.53608167082098</v>
      </c>
      <c r="BE574" s="52">
        <v>-4.6043432609975801E-2</v>
      </c>
      <c r="BL574" s="52">
        <v>0.175814027270322</v>
      </c>
      <c r="BM574" s="52">
        <v>457.85685785535401</v>
      </c>
      <c r="BN574" s="52">
        <v>-2.9743810256799601E-2</v>
      </c>
      <c r="BU574" s="52">
        <v>0.177481402712102</v>
      </c>
      <c r="BV574" s="52">
        <v>827.62079177056796</v>
      </c>
      <c r="BW574" s="52">
        <v>-1.6649531862335101E-2</v>
      </c>
      <c r="BX574" s="52">
        <v>0.21965211082397601</v>
      </c>
      <c r="BY574" s="52">
        <v>771.79138092269</v>
      </c>
      <c r="BZ574" s="52">
        <v>-1.8637436512791698E-2</v>
      </c>
    </row>
    <row r="575" spans="1:84">
      <c r="A575" s="83"/>
      <c r="N575" s="83"/>
      <c r="O575" s="83"/>
      <c r="BC575" s="52">
        <v>0.20307510544089299</v>
      </c>
      <c r="BD575" s="52">
        <v>272.600919576058</v>
      </c>
      <c r="BE575" s="52">
        <v>-4.6195307584781298E-2</v>
      </c>
      <c r="BL575" s="52">
        <v>0.177798575553823</v>
      </c>
      <c r="BM575" s="52">
        <v>456.65985037405699</v>
      </c>
      <c r="BN575" s="52">
        <v>-2.9919309488251101E-2</v>
      </c>
      <c r="BU575" s="52">
        <v>0.180058934463773</v>
      </c>
      <c r="BV575" s="52">
        <v>825.75046758104202</v>
      </c>
      <c r="BW575" s="52">
        <v>-1.6840752246022501E-2</v>
      </c>
      <c r="BX575" s="52">
        <v>0.227339407074066</v>
      </c>
      <c r="BY575" s="52">
        <v>770.10808915211703</v>
      </c>
      <c r="BZ575" s="52">
        <v>-1.9032810753546198E-2</v>
      </c>
    </row>
    <row r="576" spans="1:84">
      <c r="A576" s="83"/>
      <c r="N576" s="83"/>
      <c r="O576" s="83"/>
      <c r="BC576" s="52">
        <v>0.20547618801321699</v>
      </c>
      <c r="BD576" s="52">
        <v>271.66575748129497</v>
      </c>
      <c r="BE576" s="52">
        <v>-4.6345723235740398E-2</v>
      </c>
      <c r="BL576" s="52">
        <v>0.17982907795513101</v>
      </c>
      <c r="BM576" s="52">
        <v>455.46284289276002</v>
      </c>
      <c r="BN576" s="52">
        <v>-3.0095014927565601E-2</v>
      </c>
      <c r="BU576" s="52">
        <v>0.18269963981694701</v>
      </c>
      <c r="BV576" s="52">
        <v>823.88014339151596</v>
      </c>
      <c r="BW576" s="52">
        <v>-1.7033442491361E-2</v>
      </c>
    </row>
    <row r="577" spans="1:75">
      <c r="A577" s="83"/>
      <c r="N577" s="83"/>
      <c r="O577" s="83"/>
      <c r="BC577" s="52">
        <v>0.20794344606301701</v>
      </c>
      <c r="BD577" s="52">
        <v>270.730595386532</v>
      </c>
      <c r="BE577" s="52">
        <v>-4.6494612534467898E-2</v>
      </c>
      <c r="BL577" s="52">
        <v>0.181907202555148</v>
      </c>
      <c r="BM577" s="52">
        <v>454.265835411463</v>
      </c>
      <c r="BN577" s="52">
        <v>-3.0270859051315199E-2</v>
      </c>
      <c r="BU577" s="52">
        <v>0.18540596861782199</v>
      </c>
      <c r="BV577" s="52">
        <v>822.00981920199001</v>
      </c>
      <c r="BW577" s="52">
        <v>-1.7227518567669999E-2</v>
      </c>
    </row>
    <row r="578" spans="1:75">
      <c r="A578" s="83"/>
      <c r="N578" s="83"/>
      <c r="O578" s="83"/>
      <c r="BC578" s="52">
        <v>0.21047970295947799</v>
      </c>
      <c r="BD578" s="52">
        <v>269.79543329176897</v>
      </c>
      <c r="BE578" s="52">
        <v>-4.6641908283375902E-2</v>
      </c>
      <c r="BL578" s="52">
        <v>0.18403469833088101</v>
      </c>
      <c r="BM578" s="52">
        <v>453.068827930167</v>
      </c>
      <c r="BN578" s="52">
        <v>-3.0446772539767301E-2</v>
      </c>
      <c r="BU578" s="52">
        <v>0.18818049755955599</v>
      </c>
      <c r="BV578" s="52">
        <v>820.13949501246395</v>
      </c>
      <c r="BW578" s="52">
        <v>-1.7422892705238599E-2</v>
      </c>
    </row>
    <row r="579" spans="1:75">
      <c r="A579" s="83"/>
      <c r="N579" s="83"/>
      <c r="O579" s="83"/>
      <c r="BC579" s="52">
        <v>0.213087945635937</v>
      </c>
      <c r="BD579" s="52">
        <v>268.860271197006</v>
      </c>
      <c r="BE579" s="52">
        <v>-4.6787543197483003E-2</v>
      </c>
      <c r="BL579" s="52">
        <v>0.186213400134673</v>
      </c>
      <c r="BM579" s="52">
        <v>451.87182044886998</v>
      </c>
      <c r="BN579" s="52">
        <v>-3.0622684277015599E-2</v>
      </c>
      <c r="BU579" s="52">
        <v>0.191025938477942</v>
      </c>
      <c r="BV579" s="52">
        <v>818.26917082293699</v>
      </c>
      <c r="BW579" s="52">
        <v>-1.76194733367936E-2</v>
      </c>
    </row>
    <row r="580" spans="1:75">
      <c r="A580" s="83"/>
      <c r="N580" s="83"/>
      <c r="O580" s="83"/>
      <c r="BC580" s="52">
        <v>0.215771336732167</v>
      </c>
      <c r="BD580" s="52">
        <v>267.92510910224303</v>
      </c>
      <c r="BE580" s="52">
        <v>-4.6931449991472501E-2</v>
      </c>
      <c r="BL580" s="52">
        <v>0.18844523404856101</v>
      </c>
      <c r="BM580" s="52">
        <v>450.67481296757302</v>
      </c>
      <c r="BN580" s="52">
        <v>-3.07985213537415E-2</v>
      </c>
      <c r="BU580" s="52">
        <v>0.193945147310365</v>
      </c>
      <c r="BV580" s="52">
        <v>816.39884663341104</v>
      </c>
      <c r="BW580" s="52">
        <v>-1.7817165041789901E-2</v>
      </c>
    </row>
    <row r="581" spans="1:75">
      <c r="A581" s="83"/>
      <c r="N581" s="83"/>
      <c r="O581" s="83"/>
      <c r="BC581" s="52">
        <v>0.21853322784118701</v>
      </c>
      <c r="BD581" s="52">
        <v>266.98994700748</v>
      </c>
      <c r="BE581" s="52">
        <v>-4.7073561472217897E-2</v>
      </c>
      <c r="BL581" s="52">
        <v>0.190732223147275</v>
      </c>
      <c r="BM581" s="52">
        <v>449.477805486276</v>
      </c>
      <c r="BN581" s="52">
        <v>-3.0974209072798999E-2</v>
      </c>
      <c r="BU581" s="52">
        <v>0.196941133781004</v>
      </c>
      <c r="BV581" s="52">
        <v>814.52852244388498</v>
      </c>
      <c r="BW581" s="52">
        <v>-1.8015868493880701E-2</v>
      </c>
    </row>
    <row r="582" spans="1:75">
      <c r="A582" s="83"/>
      <c r="N582" s="83"/>
      <c r="O582" s="83"/>
      <c r="BC582" s="52">
        <v>0.22137717397981399</v>
      </c>
      <c r="BD582" s="52">
        <v>266.05478491271703</v>
      </c>
      <c r="BE582" s="52">
        <v>-4.7213810636995902E-2</v>
      </c>
      <c r="BL582" s="52">
        <v>0.193076493706899</v>
      </c>
      <c r="BM582" s="52">
        <v>448.28079800498</v>
      </c>
      <c r="BN582" s="52">
        <v>-3.1149670957826201E-2</v>
      </c>
      <c r="BU582" s="52">
        <v>0.20001707188221399</v>
      </c>
      <c r="BV582" s="52">
        <v>812.65819825435904</v>
      </c>
      <c r="BW582" s="52">
        <v>-1.8215480411951101E-2</v>
      </c>
    </row>
    <row r="583" spans="1:75">
      <c r="A583" s="83"/>
      <c r="N583" s="83"/>
      <c r="O583" s="83"/>
      <c r="BC583" s="52">
        <v>0.22430694941717</v>
      </c>
      <c r="BD583" s="52">
        <v>265.11962281795297</v>
      </c>
      <c r="BE583" s="52">
        <v>-4.7352130777615298E-2</v>
      </c>
      <c r="BL583" s="52">
        <v>0.19548028190005401</v>
      </c>
      <c r="BM583" s="52">
        <v>447.08379052368298</v>
      </c>
      <c r="BN583" s="52">
        <v>-3.1324828765095201E-2</v>
      </c>
      <c r="BU583" s="52">
        <v>0.203176311229812</v>
      </c>
      <c r="BV583" s="52">
        <v>810.78787406483298</v>
      </c>
      <c r="BW583" s="52">
        <v>-1.8415893515127402E-2</v>
      </c>
    </row>
    <row r="584" spans="1:75">
      <c r="A584" s="83"/>
      <c r="N584" s="83"/>
      <c r="O584" s="83"/>
      <c r="BL584" s="52">
        <v>0.19794594102285801</v>
      </c>
      <c r="BM584" s="52">
        <v>445.88678304238601</v>
      </c>
      <c r="BN584" s="52">
        <v>-3.1499602498828598E-2</v>
      </c>
      <c r="BU584" s="52">
        <v>0.206422389378807</v>
      </c>
      <c r="BV584" s="52">
        <v>808.91754987530703</v>
      </c>
      <c r="BW584" s="52">
        <v>-1.8616996482203899E-2</v>
      </c>
    </row>
    <row r="585" spans="1:75">
      <c r="A585" s="83"/>
      <c r="N585" s="83"/>
      <c r="O585" s="83"/>
      <c r="BL585" s="52">
        <v>0.200475949303767</v>
      </c>
      <c r="BM585" s="52">
        <v>444.68977556108899</v>
      </c>
      <c r="BN585" s="52">
        <v>-3.1673910430220401E-2</v>
      </c>
      <c r="BU585" s="52">
        <v>0.209759045196068</v>
      </c>
      <c r="BV585" s="52">
        <v>807.04722568578097</v>
      </c>
      <c r="BW585" s="52">
        <v>-1.88186739159674E-2</v>
      </c>
    </row>
    <row r="586" spans="1:75">
      <c r="A586" s="83"/>
      <c r="N586" s="83"/>
      <c r="O586" s="83"/>
      <c r="BL586" s="52">
        <v>0.20307291834987401</v>
      </c>
      <c r="BM586" s="52">
        <v>443.492768079793</v>
      </c>
      <c r="BN586" s="52">
        <v>-3.1847669120412897E-2</v>
      </c>
      <c r="BU586" s="52">
        <v>0.213190233397683</v>
      </c>
      <c r="BV586" s="52">
        <v>805.176901496254</v>
      </c>
      <c r="BW586" s="52">
        <v>-1.90208063129313E-2</v>
      </c>
    </row>
    <row r="587" spans="1:75">
      <c r="A587" s="83"/>
      <c r="N587" s="83"/>
      <c r="O587" s="83"/>
      <c r="BL587" s="52">
        <v>0.205739602292418</v>
      </c>
      <c r="BM587" s="52">
        <v>442.29576059849597</v>
      </c>
      <c r="BN587" s="52">
        <v>-3.2020793447699501E-2</v>
      </c>
      <c r="BU587" s="52">
        <v>0.21672014037149501</v>
      </c>
      <c r="BV587" s="52">
        <v>803.30657730672795</v>
      </c>
      <c r="BW587" s="52">
        <v>-1.9223270039032299E-2</v>
      </c>
    </row>
    <row r="588" spans="1:75">
      <c r="A588" s="83"/>
      <c r="N588" s="83"/>
      <c r="O588" s="83"/>
      <c r="BL588" s="52">
        <v>0.20847890770018901</v>
      </c>
      <c r="BM588" s="52">
        <v>441.09875311719901</v>
      </c>
      <c r="BN588" s="52">
        <v>-3.2193196639229399E-2</v>
      </c>
      <c r="BU588" s="52">
        <v>0.22035320141980999</v>
      </c>
      <c r="BV588" s="52">
        <v>801.436253117202</v>
      </c>
      <c r="BW588" s="52">
        <v>-1.9425937311885199E-2</v>
      </c>
    </row>
    <row r="589" spans="1:75">
      <c r="A589" s="83"/>
      <c r="N589" s="83"/>
      <c r="O589" s="83"/>
    </row>
    <row r="590" spans="1:75">
      <c r="A590" s="83"/>
      <c r="N590" s="83"/>
      <c r="O590" s="83"/>
    </row>
    <row r="591" spans="1:75">
      <c r="A591" s="83"/>
      <c r="N591" s="83"/>
      <c r="O591" s="83"/>
    </row>
    <row r="592" spans="1:75">
      <c r="A592" s="83"/>
      <c r="N592" s="83"/>
      <c r="O592" s="83"/>
    </row>
    <row r="593" spans="1:15">
      <c r="A593" s="83"/>
      <c r="N593" s="83"/>
      <c r="O593" s="83"/>
    </row>
    <row r="594" spans="1:15">
      <c r="A594" s="83"/>
      <c r="N594" s="83"/>
      <c r="O594" s="83"/>
    </row>
    <row r="595" spans="1:15">
      <c r="A595" s="83"/>
      <c r="N595" s="83"/>
      <c r="O595" s="83"/>
    </row>
    <row r="596" spans="1:15">
      <c r="A596" s="83"/>
      <c r="N596" s="83"/>
      <c r="O596" s="83"/>
    </row>
    <row r="597" spans="1:15">
      <c r="A597" s="83"/>
      <c r="N597" s="83"/>
      <c r="O597" s="83"/>
    </row>
    <row r="598" spans="1:15">
      <c r="A598" s="83"/>
      <c r="N598" s="83"/>
      <c r="O598" s="83"/>
    </row>
    <row r="599" spans="1:15">
      <c r="A599" s="83"/>
      <c r="N599" s="83"/>
      <c r="O599" s="83"/>
    </row>
    <row r="600" spans="1:15">
      <c r="A600" s="83"/>
      <c r="N600" s="83"/>
      <c r="O600" s="83"/>
    </row>
    <row r="601" spans="1:15">
      <c r="A601" s="83"/>
      <c r="N601" s="83"/>
      <c r="O601" s="83"/>
    </row>
    <row r="602" spans="1:15">
      <c r="A602" s="83"/>
      <c r="N602" s="83"/>
      <c r="O602" s="83"/>
    </row>
    <row r="603" spans="1:15">
      <c r="A603" s="83"/>
      <c r="N603" s="83"/>
      <c r="O603" s="83"/>
    </row>
    <row r="604" spans="1:15">
      <c r="A604" s="83"/>
      <c r="N604" s="83"/>
      <c r="O604" s="83"/>
    </row>
    <row r="605" spans="1:15">
      <c r="A605" s="83"/>
      <c r="N605" s="83"/>
      <c r="O605" s="83"/>
    </row>
    <row r="606" spans="1:15">
      <c r="A606" s="83"/>
      <c r="N606" s="83"/>
      <c r="O606" s="83"/>
    </row>
    <row r="607" spans="1:15">
      <c r="A607" s="83"/>
      <c r="N607" s="83"/>
      <c r="O607" s="83"/>
    </row>
    <row r="608" spans="1:15">
      <c r="A608" s="83"/>
      <c r="N608" s="83"/>
      <c r="O608" s="83"/>
    </row>
    <row r="609" spans="1:15">
      <c r="A609" s="83"/>
      <c r="N609" s="83"/>
      <c r="O609" s="83"/>
    </row>
    <row r="610" spans="1:15">
      <c r="A610" s="83"/>
      <c r="N610" s="83"/>
      <c r="O610" s="83"/>
    </row>
    <row r="611" spans="1:15">
      <c r="A611" s="83"/>
      <c r="N611" s="83"/>
      <c r="O611" s="83"/>
    </row>
    <row r="612" spans="1:15">
      <c r="A612" s="83"/>
      <c r="N612" s="83"/>
      <c r="O612" s="83"/>
    </row>
    <row r="613" spans="1:15">
      <c r="A613" s="83"/>
      <c r="N613" s="83"/>
      <c r="O613" s="83"/>
    </row>
    <row r="614" spans="1:15">
      <c r="A614" s="83"/>
      <c r="N614" s="83"/>
      <c r="O614" s="83"/>
    </row>
    <row r="615" spans="1:15">
      <c r="A615" s="83"/>
      <c r="N615" s="83"/>
      <c r="O615" s="83"/>
    </row>
    <row r="616" spans="1:15">
      <c r="A616" s="83"/>
      <c r="N616" s="83"/>
      <c r="O616" s="83"/>
    </row>
    <row r="617" spans="1:15">
      <c r="A617" s="83"/>
      <c r="N617" s="83"/>
      <c r="O617" s="83"/>
    </row>
    <row r="618" spans="1:15">
      <c r="A618" s="83"/>
      <c r="N618" s="83"/>
      <c r="O618" s="83"/>
    </row>
    <row r="619" spans="1:15">
      <c r="A619" s="83"/>
      <c r="N619" s="83"/>
      <c r="O619" s="83"/>
    </row>
    <row r="620" spans="1:15">
      <c r="A620" s="83"/>
      <c r="N620" s="83"/>
      <c r="O620" s="83"/>
    </row>
    <row r="621" spans="1:15">
      <c r="A621" s="83"/>
      <c r="N621" s="83"/>
      <c r="O621" s="83"/>
    </row>
    <row r="622" spans="1:15">
      <c r="A622" s="83"/>
      <c r="N622" s="83"/>
      <c r="O622" s="83"/>
    </row>
    <row r="623" spans="1:15">
      <c r="A623" s="83"/>
      <c r="N623" s="83"/>
      <c r="O623" s="83"/>
    </row>
    <row r="624" spans="1:15">
      <c r="A624" s="83"/>
      <c r="N624" s="83"/>
      <c r="O624" s="83"/>
    </row>
    <row r="625" spans="1:15">
      <c r="A625" s="83"/>
      <c r="N625" s="83"/>
      <c r="O625" s="83"/>
    </row>
    <row r="626" spans="1:15">
      <c r="A626" s="83"/>
      <c r="N626" s="83"/>
      <c r="O626" s="83"/>
    </row>
    <row r="627" spans="1:15">
      <c r="A627" s="83"/>
      <c r="N627" s="83"/>
      <c r="O627" s="83"/>
    </row>
    <row r="628" spans="1:15">
      <c r="A628" s="83"/>
      <c r="N628" s="83"/>
      <c r="O628" s="83"/>
    </row>
    <row r="629" spans="1:15">
      <c r="A629" s="83"/>
      <c r="N629" s="83"/>
      <c r="O629" s="83"/>
    </row>
    <row r="630" spans="1:15">
      <c r="A630" s="83"/>
      <c r="N630" s="83"/>
      <c r="O630" s="83"/>
    </row>
    <row r="631" spans="1:15">
      <c r="A631" s="83"/>
      <c r="N631" s="83"/>
      <c r="O631" s="83"/>
    </row>
  </sheetData>
  <mergeCells count="27">
    <mergeCell ref="CI2:CK2"/>
    <mergeCell ref="CL2:CN2"/>
    <mergeCell ref="CO2:CQ2"/>
    <mergeCell ref="CA1:CC1"/>
    <mergeCell ref="CD1:CF1"/>
    <mergeCell ref="AW2:AY2"/>
    <mergeCell ref="AZ2:BB2"/>
    <mergeCell ref="BC2:BE2"/>
    <mergeCell ref="BF2:BH2"/>
    <mergeCell ref="BI2:BK2"/>
    <mergeCell ref="BL2:BN2"/>
    <mergeCell ref="BO2:BQ2"/>
    <mergeCell ref="BR2:BT2"/>
    <mergeCell ref="BU2:BW2"/>
    <mergeCell ref="BX2:BZ2"/>
    <mergeCell ref="CA2:CC2"/>
    <mergeCell ref="CD2:CF2"/>
    <mergeCell ref="BL1:BN1"/>
    <mergeCell ref="BO1:BQ1"/>
    <mergeCell ref="BR1:BT1"/>
    <mergeCell ref="BU1:BW1"/>
    <mergeCell ref="BX1:BZ1"/>
    <mergeCell ref="AW1:AY1"/>
    <mergeCell ref="AZ1:BB1"/>
    <mergeCell ref="BC1:BE1"/>
    <mergeCell ref="BF1:BH1"/>
    <mergeCell ref="BI1:BK1"/>
  </mergeCells>
  <pageMargins left="0.78749999999999998" right="0.78749999999999998" top="0.88611111111111096" bottom="0.88611111111111096" header="0.78749999999999998" footer="0.78749999999999998"/>
  <pageSetup paperSize="9" orientation="portrait" useFirstPageNumber="1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71"/>
  <sheetViews>
    <sheetView zoomScale="75" zoomScaleNormal="75" workbookViewId="0">
      <selection activeCell="D3" sqref="D3"/>
    </sheetView>
  </sheetViews>
  <sheetFormatPr defaultColWidth="11.5703125" defaultRowHeight="12.75" customHeight="1"/>
  <sheetData>
    <row r="1" spans="1:10">
      <c r="A1">
        <v>0</v>
      </c>
      <c r="B1">
        <f>6*SIN(A!B$5*PI()/180)/(3-SIN(A!B$5*PI()/180))*A1</f>
        <v>0</v>
      </c>
      <c r="C1">
        <f>-6*SIN(A!B$5*PI()/180)/(3+SIN(A!B$5*PI()/180))*A1</f>
        <v>0</v>
      </c>
      <c r="D1">
        <f>6*SIN(A!B$5*PI()/180)/(3-SIN(A!B$5*PI()/180))*(A1^A!$K$51*(A!$B$6-A1))^(1/(1+A!$K$51))*(A!$K$51^(1/(1+A!$K$51)))</f>
        <v>0</v>
      </c>
      <c r="E1">
        <f>-6*SIN(A!B$5*PI()/180)/(3+SIN(A!B$5*PI()/180))*(A1^A!$K$52*(A!$B$6-A1))^(1/(1+A!$K$52))*(A!$K$52^(1/(1+A!$K$52)))</f>
        <v>0</v>
      </c>
      <c r="F1">
        <f>A!W58*100</f>
        <v>0</v>
      </c>
      <c r="G1">
        <f>A!B58</f>
        <v>0</v>
      </c>
      <c r="I1">
        <f>A!W58*100</f>
        <v>0</v>
      </c>
      <c r="J1">
        <f>A!T58*100</f>
        <v>0</v>
      </c>
    </row>
    <row r="2" spans="1:10">
      <c r="A2">
        <f>A1+A!$B$6/100</f>
        <v>3</v>
      </c>
      <c r="B2">
        <f>6*SIN(A!B$5*PI()/180)/(3-SIN(A!B$5*PI()/180))*A2</f>
        <v>4.0112482474767299</v>
      </c>
      <c r="C2">
        <f>-6*SIN(A!B$5*PI()/180)/(3+SIN(A!B$5*PI()/180))*A2</f>
        <v>-2.7746172804205527</v>
      </c>
      <c r="D2">
        <f>6*SIN(A!B$5*PI()/180)/(3-SIN(A!B$5*PI()/180))*(A2^A!$K$51*(A!$B$6-A2))^(1/(1+A!$K$51))*(A!$K$51^(1/(1+A!$K$51)))</f>
        <v>39.911416133552926</v>
      </c>
      <c r="E2">
        <f>-6*SIN(A!B$5*PI()/180)/(3+SIN(A!B$5*PI()/180))*(A2^A!$K$52*(A!$B$6-A2))^(1/(1+A!$K$52))*(A!$K$52^(1/(1+A!$K$52)))</f>
        <v>-27.607093367973857</v>
      </c>
      <c r="F2">
        <f>A!W59*100</f>
        <v>1.6573902208768629E-3</v>
      </c>
      <c r="G2">
        <f>A!B59</f>
        <v>1.3125</v>
      </c>
      <c r="I2">
        <f>A!W59*100</f>
        <v>1.6573902208768629E-3</v>
      </c>
      <c r="J2">
        <f>A!T59*100</f>
        <v>2.099265489319462E-3</v>
      </c>
    </row>
    <row r="3" spans="1:10">
      <c r="A3">
        <f>A2+A!$B$6/100</f>
        <v>6</v>
      </c>
      <c r="B3">
        <f>6*SIN(A!B$5*PI()/180)/(3-SIN(A!B$5*PI()/180))*A3</f>
        <v>8.0224964949534598</v>
      </c>
      <c r="C3">
        <f>-6*SIN(A!B$5*PI()/180)/(3+SIN(A!B$5*PI()/180))*A3</f>
        <v>-5.5492345608411053</v>
      </c>
      <c r="D3">
        <f>6*SIN(A!B$5*PI()/180)/(3-SIN(A!B$5*PI()/180))*(A3^A!$K$51*(A!$B$6-A3))^(1/(1+A!$K$51))*(A!$K$51^(1/(1+A!$K$51)))</f>
        <v>56.157475464674214</v>
      </c>
      <c r="E3">
        <f>-6*SIN(A!B$5*PI()/180)/(3+SIN(A!B$5*PI()/180))*(A3^A!$K$52*(A!$B$6-A3))^(1/(1+A!$K$52))*(A!$K$52^(1/(1+A!$K$52)))</f>
        <v>-38.844641925887736</v>
      </c>
      <c r="F3">
        <f>A!W60*100</f>
        <v>5.1911877005646695E-3</v>
      </c>
      <c r="G3">
        <f>A!B60</f>
        <v>3.9309538653366758</v>
      </c>
      <c r="I3">
        <f>A!W60*100</f>
        <v>5.1911877005646695E-3</v>
      </c>
      <c r="J3">
        <f>A!T60*100</f>
        <v>6.8456081483933553E-3</v>
      </c>
    </row>
    <row r="4" spans="1:10">
      <c r="A4">
        <f>A3+A!$B$6/100</f>
        <v>9</v>
      </c>
      <c r="B4">
        <f>6*SIN(A!B$5*PI()/180)/(3-SIN(A!B$5*PI()/180))*A4</f>
        <v>12.033744742430189</v>
      </c>
      <c r="C4">
        <f>-6*SIN(A!B$5*PI()/180)/(3+SIN(A!B$5*PI()/180))*A4</f>
        <v>-8.3238518412616571</v>
      </c>
      <c r="D4">
        <f>6*SIN(A!B$5*PI()/180)/(3-SIN(A!B$5*PI()/180))*(A4^A!$K$51*(A!$B$6-A4))^(1/(1+A!$K$51))*(A!$K$51^(1/(1+A!$K$51)))</f>
        <v>68.426769164849333</v>
      </c>
      <c r="E4">
        <f>-6*SIN(A!B$5*PI()/180)/(3+SIN(A!B$5*PI()/180))*(A4^A!$K$52*(A!$B$6-A4))^(1/(1+A!$K$52))*(A!$K$52^(1/(1+A!$K$52)))</f>
        <v>-47.331425146167199</v>
      </c>
      <c r="F4">
        <f>A!W61*100</f>
        <v>8.7708379804608428E-3</v>
      </c>
      <c r="G4">
        <f>A!B61</f>
        <v>6.5494077306733516</v>
      </c>
      <c r="I4">
        <f>A!W61*100</f>
        <v>8.7708379804608428E-3</v>
      </c>
      <c r="J4">
        <f>A!T61*100</f>
        <v>1.1650544870002522E-2</v>
      </c>
    </row>
    <row r="5" spans="1:10">
      <c r="A5">
        <f>A4+A!$B$6/100</f>
        <v>12</v>
      </c>
      <c r="B5">
        <f>6*SIN(A!B$5*PI()/180)/(3-SIN(A!B$5*PI()/180))*A5</f>
        <v>16.04499298990692</v>
      </c>
      <c r="C5">
        <f>-6*SIN(A!B$5*PI()/180)/(3+SIN(A!B$5*PI()/180))*A5</f>
        <v>-11.098469121682211</v>
      </c>
      <c r="D5">
        <f>6*SIN(A!B$5*PI()/180)/(3-SIN(A!B$5*PI()/180))*(A5^A!$K$51*(A!$B$6-A5))^(1/(1+A!$K$51))*(A!$K$51^(1/(1+A!$K$51)))</f>
        <v>78.604091503609993</v>
      </c>
      <c r="E5">
        <f>-6*SIN(A!B$5*PI()/180)/(3+SIN(A!B$5*PI()/180))*(A5^A!$K$52*(A!$B$6-A5))^(1/(1+A!$K$52))*(A!$K$52^(1/(1+A!$K$52)))</f>
        <v>-54.371172548312806</v>
      </c>
      <c r="F5">
        <f>A!W62*100</f>
        <v>1.2396829980908115E-2</v>
      </c>
      <c r="G5">
        <f>A!B62</f>
        <v>9.1678615960100274</v>
      </c>
      <c r="I5">
        <f>A!W62*100</f>
        <v>1.2396829980908115E-2</v>
      </c>
      <c r="J5">
        <f>A!T62*100</f>
        <v>1.651182037024997E-2</v>
      </c>
    </row>
    <row r="6" spans="1:10">
      <c r="A6">
        <f>A5+A!$B$6/100</f>
        <v>15</v>
      </c>
      <c r="B6">
        <f>6*SIN(A!B$5*PI()/180)/(3-SIN(A!B$5*PI()/180))*A6</f>
        <v>20.056241237383649</v>
      </c>
      <c r="C6">
        <f>-6*SIN(A!B$5*PI()/180)/(3+SIN(A!B$5*PI()/180))*A6</f>
        <v>-13.873086402102764</v>
      </c>
      <c r="D6">
        <f>6*SIN(A!B$5*PI()/180)/(3-SIN(A!B$5*PI()/180))*(A6^A!$K$51*(A!$B$6-A6))^(1/(1+A!$K$51))*(A!$K$51^(1/(1+A!$K$51)))</f>
        <v>87.423128741028478</v>
      </c>
      <c r="E6">
        <f>-6*SIN(A!B$5*PI()/180)/(3+SIN(A!B$5*PI()/180))*(A6^A!$K$52*(A!$B$6-A6))^(1/(1+A!$K$52))*(A!$K$52^(1/(1+A!$K$52)))</f>
        <v>-60.471381661774217</v>
      </c>
      <c r="F6">
        <f>A!W63*100</f>
        <v>1.6069631070167699E-2</v>
      </c>
      <c r="G6">
        <f>A!B63</f>
        <v>11.786315461346703</v>
      </c>
      <c r="I6">
        <f>A!W63*100</f>
        <v>1.6069631070167699E-2</v>
      </c>
      <c r="J6">
        <f>A!T63*100</f>
        <v>2.1427258879219074E-2</v>
      </c>
    </row>
    <row r="7" spans="1:10">
      <c r="A7">
        <f>A6+A!$B$6/100</f>
        <v>18</v>
      </c>
      <c r="B7">
        <f>6*SIN(A!B$5*PI()/180)/(3-SIN(A!B$5*PI()/180))*A7</f>
        <v>24.067489484860378</v>
      </c>
      <c r="C7">
        <f>-6*SIN(A!B$5*PI()/180)/(3+SIN(A!B$5*PI()/180))*A7</f>
        <v>-16.647703682523314</v>
      </c>
      <c r="D7">
        <f>6*SIN(A!B$5*PI()/180)/(3-SIN(A!B$5*PI()/180))*(A7^A!$K$51*(A!$B$6-A7))^(1/(1+A!$K$51))*(A!$K$51^(1/(1+A!$K$51)))</f>
        <v>95.26186777314004</v>
      </c>
      <c r="E7">
        <f>-6*SIN(A!B$5*PI()/180)/(3+SIN(A!B$5*PI()/180))*(A7^A!$K$52*(A!$B$6-A7))^(1/(1+A!$K$52))*(A!$K$52^(1/(1+A!$K$52)))</f>
        <v>-65.893509496640903</v>
      </c>
      <c r="F7">
        <f>A!W64*100</f>
        <v>1.9789666170916844E-2</v>
      </c>
      <c r="G7">
        <f>A!B64</f>
        <v>14.404769326683379</v>
      </c>
      <c r="I7">
        <f>A!W64*100</f>
        <v>1.9789666170916844E-2</v>
      </c>
      <c r="J7">
        <f>A!T64*100</f>
        <v>2.6394700574561957E-2</v>
      </c>
    </row>
    <row r="8" spans="1:10">
      <c r="A8">
        <f>A7+A!$B$6/100</f>
        <v>21</v>
      </c>
      <c r="B8">
        <f>6*SIN(A!B$5*PI()/180)/(3-SIN(A!B$5*PI()/180))*A8</f>
        <v>28.078737732337107</v>
      </c>
      <c r="C8">
        <f>-6*SIN(A!B$5*PI()/180)/(3+SIN(A!B$5*PI()/180))*A8</f>
        <v>-19.422320962943868</v>
      </c>
      <c r="D8">
        <f>6*SIN(A!B$5*PI()/180)/(3-SIN(A!B$5*PI()/180))*(A8^A!$K$51*(A!$B$6-A8))^(1/(1+A!$K$51))*(A!$K$51^(1/(1+A!$K$51)))</f>
        <v>102.34580225577511</v>
      </c>
      <c r="E8">
        <f>-6*SIN(A!B$5*PI()/180)/(3+SIN(A!B$5*PI()/180))*(A8^A!$K$52*(A!$B$6-A8))^(1/(1+A!$K$52))*(A!$K$52^(1/(1+A!$K$52)))</f>
        <v>-70.79353208717751</v>
      </c>
      <c r="F8">
        <f>A!W65*100</f>
        <v>2.3557316692255314E-2</v>
      </c>
      <c r="G8">
        <f>A!B65</f>
        <v>17.023223192020055</v>
      </c>
      <c r="I8">
        <f>A!W65*100</f>
        <v>2.3557316692255314E-2</v>
      </c>
      <c r="J8">
        <f>A!T65*100</f>
        <v>3.141199730992366E-2</v>
      </c>
    </row>
    <row r="9" spans="1:10">
      <c r="A9">
        <f>A8+A!$B$6/100</f>
        <v>24</v>
      </c>
      <c r="B9">
        <f>6*SIN(A!B$5*PI()/180)/(3-SIN(A!B$5*PI()/180))*A9</f>
        <v>32.089985979813839</v>
      </c>
      <c r="C9">
        <f>-6*SIN(A!B$5*PI()/180)/(3+SIN(A!B$5*PI()/180))*A9</f>
        <v>-22.196938243364421</v>
      </c>
      <c r="D9">
        <f>6*SIN(A!B$5*PI()/180)/(3-SIN(A!B$5*PI()/180))*(A9^A!$K$51*(A!$B$6-A9))^(1/(1+A!$K$51))*(A!$K$51^(1/(1+A!$K$51)))</f>
        <v>108.82243703448043</v>
      </c>
      <c r="E9">
        <f>-6*SIN(A!B$5*PI()/180)/(3+SIN(A!B$5*PI()/180))*(A9^A!$K$52*(A!$B$6-A9))^(1/(1+A!$K$52))*(A!$K$52^(1/(1+A!$K$52)))</f>
        <v>-75.273479890775221</v>
      </c>
      <c r="F9">
        <f>A!W66*100</f>
        <v>2.7372921021457081E-2</v>
      </c>
      <c r="G9">
        <f>A!B66</f>
        <v>19.641677057356731</v>
      </c>
      <c r="I9">
        <f>A!W66*100</f>
        <v>2.7372921021457081E-2</v>
      </c>
      <c r="J9">
        <f>A!T66*100</f>
        <v>3.6477012861780657E-2</v>
      </c>
    </row>
    <row r="10" spans="1:10">
      <c r="A10">
        <f>A9+A!$B$6/100</f>
        <v>27</v>
      </c>
      <c r="B10">
        <f>6*SIN(A!B$5*PI()/180)/(3-SIN(A!B$5*PI()/180))*A10</f>
        <v>36.101234227290568</v>
      </c>
      <c r="C10">
        <f>-6*SIN(A!B$5*PI()/180)/(3+SIN(A!B$5*PI()/180))*A10</f>
        <v>-24.971555523784975</v>
      </c>
      <c r="D10">
        <f>6*SIN(A!B$5*PI()/180)/(3-SIN(A!B$5*PI()/180))*(A10^A!$K$51*(A!$B$6-A10))^(1/(1+A!$K$51))*(A!$K$51^(1/(1+A!$K$51)))</f>
        <v>114.79460849649223</v>
      </c>
      <c r="E10">
        <f>-6*SIN(A!B$5*PI()/180)/(3+SIN(A!B$5*PI()/180))*(A10^A!$K$52*(A!$B$6-A10))^(1/(1+A!$K$52))*(A!$K$52^(1/(1+A!$K$52)))</f>
        <v>-79.404485781661194</v>
      </c>
      <c r="F10">
        <f>A!W67*100</f>
        <v>3.1236775355691238E-2</v>
      </c>
      <c r="G10">
        <f>A!B67</f>
        <v>22.260130922693406</v>
      </c>
      <c r="I10">
        <f>A!W67*100</f>
        <v>3.1236775355691238E-2</v>
      </c>
      <c r="J10">
        <f>A!T67*100</f>
        <v>4.1587624042164692E-2</v>
      </c>
    </row>
    <row r="11" spans="1:10">
      <c r="A11">
        <f>A10+A!$B$6/100</f>
        <v>30</v>
      </c>
      <c r="B11">
        <f>6*SIN(A!B$5*PI()/180)/(3-SIN(A!B$5*PI()/180))*A11</f>
        <v>40.112482474767297</v>
      </c>
      <c r="C11">
        <f>-6*SIN(A!B$5*PI()/180)/(3+SIN(A!B$5*PI()/180))*A11</f>
        <v>-27.746172804205528</v>
      </c>
      <c r="D11">
        <f>6*SIN(A!B$5*PI()/180)/(3-SIN(A!B$5*PI()/180))*(A11^A!$K$51*(A!$B$6-A11))^(1/(1+A!$K$51))*(A!$K$51^(1/(1+A!$K$51)))</f>
        <v>120.33744742430189</v>
      </c>
      <c r="E11">
        <f>-6*SIN(A!B$5*PI()/180)/(3+SIN(A!B$5*PI()/180))*(A11^A!$K$52*(A!$B$6-A11))^(1/(1+A!$K$52))*(A!$K$52^(1/(1+A!$K$52)))</f>
        <v>-83.238518412616585</v>
      </c>
      <c r="F11">
        <f>A!W68*100</f>
        <v>3.5149134655838146E-2</v>
      </c>
      <c r="G11">
        <f>A!B68</f>
        <v>24.878584788030082</v>
      </c>
      <c r="I11">
        <f>A!W68*100</f>
        <v>3.5149134655838146E-2</v>
      </c>
      <c r="J11">
        <f>A!T68*100</f>
        <v>4.6741722030740319E-2</v>
      </c>
    </row>
    <row r="12" spans="1:10">
      <c r="A12">
        <f>A11+A!$B$6/100</f>
        <v>33</v>
      </c>
      <c r="B12">
        <f>6*SIN(A!B$5*PI()/180)/(3-SIN(A!B$5*PI()/180))*A12</f>
        <v>44.123730722244026</v>
      </c>
      <c r="C12">
        <f>-6*SIN(A!B$5*PI()/180)/(3+SIN(A!B$5*PI()/180))*A12</f>
        <v>-30.520790084626078</v>
      </c>
      <c r="D12">
        <f>6*SIN(A!B$5*PI()/180)/(3-SIN(A!B$5*PI()/180))*(A12^A!$K$51*(A!$B$6-A12))^(1/(1+A!$K$51))*(A!$K$51^(1/(1+A!$K$51)))</f>
        <v>125.50784891919926</v>
      </c>
      <c r="E12">
        <f>-6*SIN(A!B$5*PI()/180)/(3+SIN(A!B$5*PI()/180))*(A12^A!$K$52*(A!$B$6-A12))^(1/(1+A!$K$52))*(A!$K$52^(1/(1+A!$K$52)))</f>
        <v>-86.814932648130124</v>
      </c>
      <c r="F12">
        <f>A!W69*100</f>
        <v>3.9110213662756195E-2</v>
      </c>
      <c r="G12">
        <f>A!B69</f>
        <v>27.497038653366758</v>
      </c>
      <c r="I12">
        <f>A!W69*100</f>
        <v>3.9110213662756195E-2</v>
      </c>
      <c r="J12">
        <f>A!T69*100</f>
        <v>5.1937213754632484E-2</v>
      </c>
    </row>
    <row r="13" spans="1:10">
      <c r="A13">
        <f>A12+A!$B$6/100</f>
        <v>36</v>
      </c>
      <c r="B13">
        <f>6*SIN(A!B$5*PI()/180)/(3-SIN(A!B$5*PI()/180))*A13</f>
        <v>48.134978969720756</v>
      </c>
      <c r="C13">
        <f>-6*SIN(A!B$5*PI()/180)/(3+SIN(A!B$5*PI()/180))*A13</f>
        <v>-33.295407365046628</v>
      </c>
      <c r="D13">
        <f>6*SIN(A!B$5*PI()/180)/(3-SIN(A!B$5*PI()/180))*(A13^A!$K$51*(A!$B$6-A13))^(1/(1+A!$K$51))*(A!$K$51^(1/(1+A!$K$51)))</f>
        <v>130.35013925211857</v>
      </c>
      <c r="E13">
        <f>-6*SIN(A!B$5*PI()/180)/(3+SIN(A!B$5*PI()/180))*(A13^A!$K$52*(A!$B$6-A13))^(1/(1+A!$K$52))*(A!$K$52^(1/(1+A!$K$52)))</f>
        <v>-90.164389377212615</v>
      </c>
      <c r="F13">
        <f>A!W70*100</f>
        <v>4.3120187953787414E-2</v>
      </c>
      <c r="G13">
        <f>A!B70</f>
        <v>30.115492518703434</v>
      </c>
      <c r="I13">
        <f>A!W70*100</f>
        <v>4.3120187953787414E-2</v>
      </c>
      <c r="J13">
        <f>A!T70*100</f>
        <v>5.7172023256886161E-2</v>
      </c>
    </row>
    <row r="14" spans="1:10">
      <c r="A14">
        <f>A13+A!$B$6/100</f>
        <v>39</v>
      </c>
      <c r="B14">
        <f>6*SIN(A!B$5*PI()/180)/(3-SIN(A!B$5*PI()/180))*A14</f>
        <v>52.146227217197485</v>
      </c>
      <c r="C14">
        <f>-6*SIN(A!B$5*PI()/180)/(3+SIN(A!B$5*PI()/180))*A14</f>
        <v>-36.070024645467186</v>
      </c>
      <c r="D14">
        <f>6*SIN(A!B$5*PI()/180)/(3-SIN(A!B$5*PI()/180))*(A14^A!$K$51*(A!$B$6-A14))^(1/(1+A!$K$51))*(A!$K$51^(1/(1+A!$K$51)))</f>
        <v>134.89965619216042</v>
      </c>
      <c r="E14">
        <f>-6*SIN(A!B$5*PI()/180)/(3+SIN(A!B$5*PI()/180))*(A14^A!$K$52*(A!$B$6-A14))^(1/(1+A!$K$52))*(A!$K$52^(1/(1+A!$K$52)))</f>
        <v>-93.311332059542679</v>
      </c>
      <c r="F14">
        <f>A!W71*100</f>
        <v>4.7179195029184946E-2</v>
      </c>
      <c r="G14">
        <f>A!B71</f>
        <v>32.733946384040109</v>
      </c>
      <c r="I14">
        <f>A!W71*100</f>
        <v>4.7179195029184946E-2</v>
      </c>
      <c r="J14">
        <f>A!T71*100</f>
        <v>6.2444093030265685E-2</v>
      </c>
    </row>
    <row r="15" spans="1:10">
      <c r="A15">
        <f>A14+A!$B$6/100</f>
        <v>42</v>
      </c>
      <c r="B15">
        <f>6*SIN(A!B$5*PI()/180)/(3-SIN(A!B$5*PI()/180))*A15</f>
        <v>56.157475464674214</v>
      </c>
      <c r="C15">
        <f>-6*SIN(A!B$5*PI()/180)/(3+SIN(A!B$5*PI()/180))*A15</f>
        <v>-38.844641925887736</v>
      </c>
      <c r="D15">
        <f>6*SIN(A!B$5*PI()/180)/(3-SIN(A!B$5*PI()/180))*(A15^A!$K$51*(A!$B$6-A15))^(1/(1+A!$K$51))*(A!$K$51^(1/(1+A!$K$51)))</f>
        <v>139.18511218328527</v>
      </c>
      <c r="E15">
        <f>-6*SIN(A!B$5*PI()/180)/(3+SIN(A!B$5*PI()/180))*(A15^A!$K$52*(A!$B$6-A15))^(1/(1+A!$K$52))*(A!$K$52^(1/(1+A!$K$52)))</f>
        <v>-96.275621356505653</v>
      </c>
      <c r="F15">
        <f>A!W72*100</f>
        <v>5.1287335421977769E-2</v>
      </c>
      <c r="G15">
        <f>A!B72</f>
        <v>35.352400249376785</v>
      </c>
      <c r="I15">
        <f>A!W72*100</f>
        <v>5.1287335421977769E-2</v>
      </c>
      <c r="J15">
        <f>A!T72*100</f>
        <v>6.7751385304693115E-2</v>
      </c>
    </row>
    <row r="16" spans="1:10">
      <c r="A16">
        <f>A15+A!$B$6/100</f>
        <v>45</v>
      </c>
      <c r="B16">
        <f>6*SIN(A!B$5*PI()/180)/(3-SIN(A!B$5*PI()/180))*A16</f>
        <v>60.168723712150943</v>
      </c>
      <c r="C16">
        <f>-6*SIN(A!B$5*PI()/180)/(3+SIN(A!B$5*PI()/180))*A16</f>
        <v>-41.619259206308293</v>
      </c>
      <c r="D16">
        <f>6*SIN(A!B$5*PI()/180)/(3-SIN(A!B$5*PI()/180))*(A16^A!$K$51*(A!$B$6-A16))^(1/(1+A!$K$51))*(A!$K$51^(1/(1+A!$K$51)))</f>
        <v>143.23021134236501</v>
      </c>
      <c r="E16">
        <f>-6*SIN(A!B$5*PI()/180)/(3+SIN(A!B$5*PI()/180))*(A16^A!$K$52*(A!$B$6-A16))^(1/(1+A!$K$52))*(A!$K$52^(1/(1+A!$K$52)))</f>
        <v>-99.073653623607925</v>
      </c>
      <c r="F16">
        <f>A!W73*100</f>
        <v>5.5444673826737977E-2</v>
      </c>
      <c r="G16">
        <f>A!B73</f>
        <v>37.970854114713461</v>
      </c>
      <c r="I16">
        <f>A!W73*100</f>
        <v>5.5444673826737977E-2</v>
      </c>
      <c r="J16">
        <f>A!T73*100</f>
        <v>7.3091883282531342E-2</v>
      </c>
    </row>
    <row r="17" spans="1:10">
      <c r="A17">
        <f>A16+A!$B$6/100</f>
        <v>48</v>
      </c>
      <c r="B17">
        <f>6*SIN(A!B$5*PI()/180)/(3-SIN(A!B$5*PI()/180))*A17</f>
        <v>64.179971959627679</v>
      </c>
      <c r="C17">
        <f>-6*SIN(A!B$5*PI()/180)/(3+SIN(A!B$5*PI()/180))*A17</f>
        <v>-44.393876486728843</v>
      </c>
      <c r="D17">
        <f>6*SIN(A!B$5*PI()/180)/(3-SIN(A!B$5*PI()/180))*(A17^A!$K$51*(A!$B$6-A17))^(1/(1+A!$K$51))*(A!$K$51^(1/(1+A!$K$51)))</f>
        <v>147.05478980256856</v>
      </c>
      <c r="E17">
        <f>-6*SIN(A!B$5*PI()/180)/(3+SIN(A!B$5*PI()/180))*(A17^A!$K$52*(A!$B$6-A17))^(1/(1+A!$K$52))*(A!$K$52^(1/(1+A!$K$52)))</f>
        <v>-101.71914969647757</v>
      </c>
      <c r="F17">
        <f>A!W74*100</f>
        <v>5.9651240243494059E-2</v>
      </c>
      <c r="G17">
        <f>A!B74</f>
        <v>40.589307980050137</v>
      </c>
      <c r="I17">
        <f>A!W74*100</f>
        <v>5.9651240243494059E-2</v>
      </c>
      <c r="J17">
        <f>A!T74*100</f>
        <v>7.8463592318264885E-2</v>
      </c>
    </row>
    <row r="18" spans="1:10">
      <c r="A18">
        <f>A17+A!$B$6/100</f>
        <v>51</v>
      </c>
      <c r="B18">
        <f>6*SIN(A!B$5*PI()/180)/(3-SIN(A!B$5*PI()/180))*A18</f>
        <v>68.191220207104408</v>
      </c>
      <c r="C18">
        <f>-6*SIN(A!B$5*PI()/180)/(3+SIN(A!B$5*PI()/180))*A18</f>
        <v>-47.168493767149393</v>
      </c>
      <c r="D18">
        <f>6*SIN(A!B$5*PI()/180)/(3-SIN(A!B$5*PI()/180))*(A18^A!$K$51*(A!$B$6-A18))^(1/(1+A!$K$51))*(A!$K$51^(1/(1+A!$K$51)))</f>
        <v>150.67564083676874</v>
      </c>
      <c r="E18">
        <f>-6*SIN(A!B$5*PI()/180)/(3+SIN(A!B$5*PI()/180))*(A18^A!$K$52*(A!$B$6-A18))^(1/(1+A!$K$52))*(A!$K$52^(1/(1+A!$K$52)))</f>
        <v>-104.2237256363088</v>
      </c>
      <c r="F18">
        <f>A!W75*100</f>
        <v>6.3907031133511219E-2</v>
      </c>
      <c r="G18">
        <f>A!B75</f>
        <v>43.207761845386813</v>
      </c>
      <c r="I18">
        <f>A!W75*100</f>
        <v>6.3907031133511219E-2</v>
      </c>
      <c r="J18">
        <f>A!T75*100</f>
        <v>8.3864541040547635E-2</v>
      </c>
    </row>
    <row r="19" spans="1:10">
      <c r="A19">
        <f>A18+A!$B$6/100</f>
        <v>54</v>
      </c>
      <c r="B19">
        <f>6*SIN(A!B$5*PI()/180)/(3-SIN(A!B$5*PI()/180))*A19</f>
        <v>72.202468454581137</v>
      </c>
      <c r="C19">
        <f>-6*SIN(A!B$5*PI()/180)/(3+SIN(A!B$5*PI()/180))*A19</f>
        <v>-49.94311104756995</v>
      </c>
      <c r="D19">
        <f>6*SIN(A!B$5*PI()/180)/(3-SIN(A!B$5*PI()/180))*(A19^A!$K$51*(A!$B$6-A19))^(1/(1+A!$K$51))*(A!$K$51^(1/(1+A!$K$51)))</f>
        <v>154.10712525466971</v>
      </c>
      <c r="E19">
        <f>-6*SIN(A!B$5*PI()/180)/(3+SIN(A!B$5*PI()/180))*(A19^A!$K$52*(A!$B$6-A19))^(1/(1+A!$K$52))*(A!$K$52^(1/(1+A!$K$52)))</f>
        <v>-106.59731494716513</v>
      </c>
      <c r="F19">
        <f>A!W76*100</f>
        <v>6.8212010583839425E-2</v>
      </c>
      <c r="G19">
        <f>A!B76</f>
        <v>45.826215710723488</v>
      </c>
      <c r="I19">
        <f>A!W76*100</f>
        <v>6.8212010583839425E-2</v>
      </c>
      <c r="J19">
        <f>A!T76*100</f>
        <v>8.9292782415070826E-2</v>
      </c>
    </row>
    <row r="20" spans="1:10">
      <c r="A20">
        <f>A19+A!$B$6/100</f>
        <v>57</v>
      </c>
      <c r="B20">
        <f>6*SIN(A!B$5*PI()/180)/(3-SIN(A!B$5*PI()/180))*A20</f>
        <v>76.213716702057866</v>
      </c>
      <c r="C20">
        <f>-6*SIN(A!B$5*PI()/180)/(3+SIN(A!B$5*PI()/180))*A20</f>
        <v>-52.7177283279905</v>
      </c>
      <c r="D20">
        <f>6*SIN(A!B$5*PI()/180)/(3-SIN(A!B$5*PI()/180))*(A20^A!$K$51*(A!$B$6-A20))^(1/(1+A!$K$51))*(A!$K$51^(1/(1+A!$K$51)))</f>
        <v>157.36163173385125</v>
      </c>
      <c r="E20">
        <f>-6*SIN(A!B$5*PI()/180)/(3+SIN(A!B$5*PI()/180))*(A20^A!$K$52*(A!$B$6-A20))^(1/(1+A!$K$52))*(A!$K$52^(1/(1+A!$K$52)))</f>
        <v>-108.8484869911936</v>
      </c>
      <c r="F20">
        <f>A!W77*100</f>
        <v>7.2566111477909381E-2</v>
      </c>
      <c r="G20">
        <f>A!B77</f>
        <v>48.444669576060164</v>
      </c>
      <c r="I20">
        <f>A!W77*100</f>
        <v>7.2566111477909381E-2</v>
      </c>
      <c r="J20">
        <f>A!T77*100</f>
        <v>9.4746394747760324E-2</v>
      </c>
    </row>
    <row r="21" spans="1:10">
      <c r="A21">
        <f>A20+A!$B$6/100</f>
        <v>60</v>
      </c>
      <c r="B21">
        <f>6*SIN(A!B$5*PI()/180)/(3-SIN(A!B$5*PI()/180))*A21</f>
        <v>80.224964949534595</v>
      </c>
      <c r="C21">
        <f>-6*SIN(A!B$5*PI()/180)/(3+SIN(A!B$5*PI()/180))*A21</f>
        <v>-55.492345608411057</v>
      </c>
      <c r="D21">
        <f>6*SIN(A!B$5*PI()/180)/(3-SIN(A!B$5*PI()/180))*(A21^A!$K$51*(A!$B$6-A21))^(1/(1+A!$K$51))*(A!$K$51^(1/(1+A!$K$51)))</f>
        <v>160.44992989906919</v>
      </c>
      <c r="E21">
        <f>-6*SIN(A!B$5*PI()/180)/(3+SIN(A!B$5*PI()/180))*(A21^A!$K$52*(A!$B$6-A21))^(1/(1+A!$K$52))*(A!$K$52^(1/(1+A!$K$52)))</f>
        <v>-110.98469121682211</v>
      </c>
      <c r="F21">
        <f>A!W78*100</f>
        <v>7.6969236669463412E-2</v>
      </c>
      <c r="G21">
        <f>A!B78</f>
        <v>51.06312344139684</v>
      </c>
      <c r="I21">
        <f>A!W78*100</f>
        <v>7.6969236669463412E-2</v>
      </c>
      <c r="J21">
        <f>A!T78*100</f>
        <v>0.10022348262772718</v>
      </c>
    </row>
    <row r="22" spans="1:10">
      <c r="A22">
        <f>A21+A!$B$6/100</f>
        <v>63</v>
      </c>
      <c r="B22">
        <f>6*SIN(A!B$5*PI()/180)/(3-SIN(A!B$5*PI()/180))*A22</f>
        <v>84.236213197011324</v>
      </c>
      <c r="C22">
        <f>-6*SIN(A!B$5*PI()/180)/(3+SIN(A!B$5*PI()/180))*A22</f>
        <v>-58.266962888831607</v>
      </c>
      <c r="D22">
        <f>6*SIN(A!B$5*PI()/180)/(3-SIN(A!B$5*PI()/180))*(A22^A!$K$51*(A!$B$6-A22))^(1/(1+A!$K$51))*(A!$K$51^(1/(1+A!$K$51)))</f>
        <v>163.38144522033841</v>
      </c>
      <c r="E22">
        <f>-6*SIN(A!B$5*PI()/180)/(3+SIN(A!B$5*PI()/180))*(A22^A!$K$52*(A!$B$6-A22))^(1/(1+A!$K$52))*(A!$K$52^(1/(1+A!$K$52)))</f>
        <v>-113.01244730829008</v>
      </c>
      <c r="F22">
        <f>A!W79*100</f>
        <v>8.1421260157302652E-2</v>
      </c>
      <c r="G22">
        <f>A!B79</f>
        <v>53.681577306733516</v>
      </c>
      <c r="I22">
        <f>A!W79*100</f>
        <v>8.1421260157302652E-2</v>
      </c>
      <c r="J22">
        <f>A!T79*100</f>
        <v>0.10572217780983875</v>
      </c>
    </row>
    <row r="23" spans="1:10">
      <c r="A23">
        <f>A22+A!$B$6/100</f>
        <v>66</v>
      </c>
      <c r="B23">
        <f>6*SIN(A!B$5*PI()/180)/(3-SIN(A!B$5*PI()/180))*A23</f>
        <v>88.247461444488053</v>
      </c>
      <c r="C23">
        <f>-6*SIN(A!B$5*PI()/180)/(3+SIN(A!B$5*PI()/180))*A23</f>
        <v>-61.041580169252157</v>
      </c>
      <c r="D23">
        <f>6*SIN(A!B$5*PI()/180)/(3-SIN(A!B$5*PI()/180))*(A23^A!$K$51*(A!$B$6-A23))^(1/(1+A!$K$51))*(A!$K$51^(1/(1+A!$K$51)))</f>
        <v>166.16447591152235</v>
      </c>
      <c r="E23">
        <f>-6*SIN(A!B$5*PI()/180)/(3+SIN(A!B$5*PI()/180))*(A23^A!$K$52*(A!$B$6-A23))^(1/(1+A!$K$52))*(A!$K$52^(1/(1+A!$K$52)))</f>
        <v>-114.93749521639629</v>
      </c>
      <c r="F23">
        <f>A!W80*100</f>
        <v>8.5922028258540159E-2</v>
      </c>
      <c r="G23">
        <f>A!B80</f>
        <v>56.300031172070192</v>
      </c>
      <c r="I23">
        <f>A!W80*100</f>
        <v>8.5922028258540159E-2</v>
      </c>
      <c r="J23">
        <f>A!T80*100</f>
        <v>0.11124064003725045</v>
      </c>
    </row>
    <row r="24" spans="1:10">
      <c r="A24">
        <f>A23+A!$B$6/100</f>
        <v>69</v>
      </c>
      <c r="B24">
        <f>6*SIN(A!B$5*PI()/180)/(3-SIN(A!B$5*PI()/180))*A24</f>
        <v>92.258709691964782</v>
      </c>
      <c r="C24">
        <f>-6*SIN(A!B$5*PI()/180)/(3+SIN(A!B$5*PI()/180))*A24</f>
        <v>-63.816197449672714</v>
      </c>
      <c r="D24">
        <f>6*SIN(A!B$5*PI()/180)/(3-SIN(A!B$5*PI()/180))*(A24^A!$K$51*(A!$B$6-A24))^(1/(1+A!$K$51))*(A!$K$51^(1/(1+A!$K$51)))</f>
        <v>168.80636611991142</v>
      </c>
      <c r="E24">
        <f>-6*SIN(A!B$5*PI()/180)/(3+SIN(A!B$5*PI()/180))*(A24^A!$K$52*(A!$B$6-A24))^(1/(1+A!$K$52))*(A!$K$52^(1/(1+A!$K$52)))</f>
        <v>-116.764914955322</v>
      </c>
      <c r="F24">
        <f>A!W81*100</f>
        <v>9.0471360777973103E-2</v>
      </c>
      <c r="G24">
        <f>A!B81</f>
        <v>58.918485037406867</v>
      </c>
      <c r="I24">
        <f>A!W81*100</f>
        <v>9.0471360777973103E-2</v>
      </c>
      <c r="J24">
        <f>A!T81*100</f>
        <v>0.11677705780383273</v>
      </c>
    </row>
    <row r="25" spans="1:10">
      <c r="A25">
        <f>A24+A!$B$6/100</f>
        <v>72</v>
      </c>
      <c r="B25">
        <f>6*SIN(A!B$5*PI()/180)/(3-SIN(A!B$5*PI()/180))*A25</f>
        <v>96.269957939441511</v>
      </c>
      <c r="C25">
        <f>-6*SIN(A!B$5*PI()/180)/(3+SIN(A!B$5*PI()/180))*A25</f>
        <v>-66.590814730093257</v>
      </c>
      <c r="D25">
        <f>6*SIN(A!B$5*PI()/180)/(3-SIN(A!B$5*PI()/180))*(A25^A!$K$51*(A!$B$6-A25))^(1/(1+A!$K$51))*(A!$K$51^(1/(1+A!$K$51)))</f>
        <v>171.31364570653</v>
      </c>
      <c r="E25">
        <f>-6*SIN(A!B$5*PI()/180)/(3+SIN(A!B$5*PI()/180))*(A25^A!$K$52*(A!$B$6-A25))^(1/(1+A!$K$52))*(A!$K$52^(1/(1+A!$K$52)))</f>
        <v>-118.49922328995417</v>
      </c>
      <c r="F25">
        <f>A!W82*100</f>
        <v>9.5069052171636706E-2</v>
      </c>
      <c r="G25">
        <f>A!B82</f>
        <v>61.536938902743543</v>
      </c>
      <c r="I25">
        <f>A!W82*100</f>
        <v>9.5069052171636706E-2</v>
      </c>
      <c r="J25">
        <f>A!T82*100</f>
        <v>0.12232964905758309</v>
      </c>
    </row>
    <row r="26" spans="1:10">
      <c r="A26">
        <f>A25+A!$B$6/100</f>
        <v>75</v>
      </c>
      <c r="B26">
        <f>6*SIN(A!B$5*PI()/180)/(3-SIN(A!B$5*PI()/180))*A26</f>
        <v>100.28120618691824</v>
      </c>
      <c r="C26">
        <f>-6*SIN(A!B$5*PI()/180)/(3+SIN(A!B$5*PI()/180))*A26</f>
        <v>-69.365432010513814</v>
      </c>
      <c r="D26">
        <f>6*SIN(A!B$5*PI()/180)/(3-SIN(A!B$5*PI()/180))*(A26^A!$K$51*(A!$B$6-A26))^(1/(1+A!$K$51))*(A!$K$51^(1/(1+A!$K$51)))</f>
        <v>173.69214416003285</v>
      </c>
      <c r="E26">
        <f>-6*SIN(A!B$5*PI()/180)/(3+SIN(A!B$5*PI()/180))*(A26^A!$K$52*(A!$B$6-A26))^(1/(1+A!$K$52))*(A!$K$52^(1/(1+A!$K$52)))</f>
        <v>-120.14445253117451</v>
      </c>
      <c r="F26">
        <f>A!W83*100</f>
        <v>9.9714872702360749E-2</v>
      </c>
      <c r="G26">
        <f>A!B83</f>
        <v>64.155392768080219</v>
      </c>
      <c r="I26">
        <f>A!W83*100</f>
        <v>9.9714872702360749E-2</v>
      </c>
      <c r="J26">
        <f>A!T83*100</f>
        <v>0.12789666184517923</v>
      </c>
    </row>
    <row r="27" spans="1:10">
      <c r="A27">
        <f>A26+A!$B$6/100</f>
        <v>78</v>
      </c>
      <c r="B27">
        <f>6*SIN(A!B$5*PI()/180)/(3-SIN(A!B$5*PI()/180))*A27</f>
        <v>104.29245443439497</v>
      </c>
      <c r="C27">
        <f>-6*SIN(A!B$5*PI()/180)/(3+SIN(A!B$5*PI()/180))*A27</f>
        <v>-72.140049290934371</v>
      </c>
      <c r="D27">
        <f>6*SIN(A!B$5*PI()/180)/(3-SIN(A!B$5*PI()/180))*(A27^A!$K$51*(A!$B$6-A27))^(1/(1+A!$K$51))*(A!$K$51^(1/(1+A!$K$51)))</f>
        <v>175.94708424850637</v>
      </c>
      <c r="E27">
        <f>-6*SIN(A!B$5*PI()/180)/(3+SIN(A!B$5*PI()/180))*(A27^A!$K$52*(A!$B$6-A27))^(1/(1+A!$K$52))*(A!$K$52^(1/(1+A!$K$52)))</f>
        <v>-121.70421531567118</v>
      </c>
      <c r="F27">
        <f>A!W84*100</f>
        <v>0.10440856958554223</v>
      </c>
      <c r="G27">
        <f>A!B84</f>
        <v>66.773846633416895</v>
      </c>
      <c r="I27">
        <f>A!W84*100</f>
        <v>0.10440856958554223</v>
      </c>
      <c r="J27">
        <f>A!T84*100</f>
        <v>0.13347637489879016</v>
      </c>
    </row>
    <row r="28" spans="1:10">
      <c r="A28">
        <f>A27+A!$B$6/100</f>
        <v>81</v>
      </c>
      <c r="B28">
        <f>6*SIN(A!B$5*PI()/180)/(3-SIN(A!B$5*PI()/180))*A28</f>
        <v>108.3037026818717</v>
      </c>
      <c r="C28">
        <f>-6*SIN(A!B$5*PI()/180)/(3+SIN(A!B$5*PI()/180))*A28</f>
        <v>-74.914666571354928</v>
      </c>
      <c r="D28">
        <f>6*SIN(A!B$5*PI()/180)/(3-SIN(A!B$5*PI()/180))*(A28^A!$K$51*(A!$B$6-A28))^(1/(1+A!$K$51))*(A!$K$51^(1/(1+A!$K$51)))</f>
        <v>178.08315962826637</v>
      </c>
      <c r="E28">
        <f>-6*SIN(A!B$5*PI()/180)/(3+SIN(A!B$5*PI()/180))*(A28^A!$K$52*(A!$B$6-A28))^(1/(1+A!$K$52))*(A!$K$52^(1/(1+A!$K$52)))</f>
        <v>-123.18175828865752</v>
      </c>
      <c r="F28">
        <f>A!W85*100</f>
        <v>0.10914986812337867</v>
      </c>
      <c r="G28">
        <f>A!B85</f>
        <v>69.392300498753571</v>
      </c>
      <c r="I28">
        <f>A!W85*100</f>
        <v>0.10914986812337867</v>
      </c>
      <c r="J28">
        <f>A!T85*100</f>
        <v>0.13906709816612189</v>
      </c>
    </row>
    <row r="29" spans="1:10">
      <c r="A29">
        <f>A28+A!$B$6/100</f>
        <v>84</v>
      </c>
      <c r="B29">
        <f>6*SIN(A!B$5*PI()/180)/(3-SIN(A!B$5*PI()/180))*A29</f>
        <v>112.31495092934843</v>
      </c>
      <c r="C29">
        <f>-6*SIN(A!B$5*PI()/180)/(3+SIN(A!B$5*PI()/180))*A29</f>
        <v>-77.689283851775471</v>
      </c>
      <c r="D29">
        <f>6*SIN(A!B$5*PI()/180)/(3-SIN(A!B$5*PI()/180))*(A29^A!$K$51*(A!$B$6-A29))^(1/(1+A!$K$51))*(A!$K$51^(1/(1+A!$K$51)))</f>
        <v>180.10459962426398</v>
      </c>
      <c r="E29">
        <f>-6*SIN(A!B$5*PI()/180)/(3+SIN(A!B$5*PI()/180))*(A29^A!$K$52*(A!$B$6-A29))^(1/(1+A!$K$52))*(A!$K$52^(1/(1+A!$K$52)))</f>
        <v>-124.58000691307421</v>
      </c>
      <c r="F29">
        <f>A!W86*100</f>
        <v>0.11393847282583089</v>
      </c>
      <c r="G29">
        <f>A!B86</f>
        <v>72.010754364090246</v>
      </c>
      <c r="I29">
        <f>A!W86*100</f>
        <v>0.11393847282583089</v>
      </c>
      <c r="J29">
        <f>A!T86*100</f>
        <v>0.14466717328450812</v>
      </c>
    </row>
    <row r="30" spans="1:10">
      <c r="A30">
        <f>A29+A!$B$6/100</f>
        <v>87</v>
      </c>
      <c r="B30">
        <f>6*SIN(A!B$5*PI()/180)/(3-SIN(A!B$5*PI()/180))*A30</f>
        <v>116.32619917682516</v>
      </c>
      <c r="C30">
        <f>-6*SIN(A!B$5*PI()/180)/(3+SIN(A!B$5*PI()/180))*A30</f>
        <v>-80.463901132196028</v>
      </c>
      <c r="D30">
        <f>6*SIN(A!B$5*PI()/180)/(3-SIN(A!B$5*PI()/180))*(A30^A!$K$51*(A!$B$6-A30))^(1/(1+A!$K$51))*(A!$K$51^(1/(1+A!$K$51)))</f>
        <v>182.0152236584635</v>
      </c>
      <c r="E30">
        <f>-6*SIN(A!B$5*PI()/180)/(3+SIN(A!B$5*PI()/180))*(A30^A!$K$52*(A!$B$6-A30))^(1/(1+A!$K$52))*(A!$K$52^(1/(1+A!$K$52)))</f>
        <v>-125.90160311819854</v>
      </c>
      <c r="F30">
        <f>A!W87*100</f>
        <v>0.11877406851693072</v>
      </c>
      <c r="G30">
        <f>A!B87</f>
        <v>74.629208229426922</v>
      </c>
      <c r="I30">
        <f>A!W87*100</f>
        <v>0.11877406851693072</v>
      </c>
      <c r="J30">
        <f>A!T87*100</f>
        <v>0.15027497400064932</v>
      </c>
    </row>
    <row r="31" spans="1:10">
      <c r="A31">
        <f>A30+A!$B$6/100</f>
        <v>90</v>
      </c>
      <c r="B31">
        <f>6*SIN(A!B$5*PI()/180)/(3-SIN(A!B$5*PI()/180))*A31</f>
        <v>120.33744742430189</v>
      </c>
      <c r="C31">
        <f>-6*SIN(A!B$5*PI()/180)/(3+SIN(A!B$5*PI()/180))*A31</f>
        <v>-83.238518412616585</v>
      </c>
      <c r="D31">
        <f>6*SIN(A!B$5*PI()/180)/(3-SIN(A!B$5*PI()/180))*(A31^A!$K$51*(A!$B$6-A31))^(1/(1+A!$K$51))*(A!$K$51^(1/(1+A!$K$51)))</f>
        <v>183.81848725321069</v>
      </c>
      <c r="E31">
        <f>-6*SIN(A!B$5*PI()/180)/(3+SIN(A!B$5*PI()/180))*(A31^A!$K$52*(A!$B$6-A31))^(1/(1+A!$K$52))*(A!$K$52^(1/(1+A!$K$52)))</f>
        <v>-127.14893712059697</v>
      </c>
      <c r="F31">
        <f>A!W88*100</f>
        <v>0.12365632142487738</v>
      </c>
      <c r="G31">
        <f>A!B88</f>
        <v>77.247662094763598</v>
      </c>
      <c r="I31">
        <f>A!W88*100</f>
        <v>0.12365632142487738</v>
      </c>
      <c r="J31">
        <f>A!T88*100</f>
        <v>0.15588890653683851</v>
      </c>
    </row>
    <row r="32" spans="1:10">
      <c r="A32">
        <f>A31+A!$B$6/100</f>
        <v>93</v>
      </c>
      <c r="B32">
        <f>6*SIN(A!B$5*PI()/180)/(3-SIN(A!B$5*PI()/180))*A32</f>
        <v>124.34869567177861</v>
      </c>
      <c r="C32">
        <f>-6*SIN(A!B$5*PI()/180)/(3+SIN(A!B$5*PI()/180))*A32</f>
        <v>-86.013135693037128</v>
      </c>
      <c r="D32">
        <f>6*SIN(A!B$5*PI()/180)/(3-SIN(A!B$5*PI()/180))*(A32^A!$K$51*(A!$B$6-A32))^(1/(1+A!$K$51))*(A!$K$51^(1/(1+A!$K$51)))</f>
        <v>185.51752112313088</v>
      </c>
      <c r="E32">
        <f>-6*SIN(A!B$5*PI()/180)/(3+SIN(A!B$5*PI()/180))*(A32^A!$K$52*(A!$B$6-A32))^(1/(1+A!$K$52))*(A!$K$52^(1/(1+A!$K$52)))</f>
        <v>-128.32417446435045</v>
      </c>
      <c r="F32">
        <f>A!W89*100</f>
        <v>0.12858488025471712</v>
      </c>
      <c r="G32">
        <f>A!B89</f>
        <v>79.866115960100274</v>
      </c>
      <c r="I32">
        <f>A!W89*100</f>
        <v>0.12858488025471712</v>
      </c>
      <c r="J32">
        <f>A!T89*100</f>
        <v>0.16150740990530627</v>
      </c>
    </row>
    <row r="33" spans="1:10">
      <c r="A33">
        <f>A32+A!$B$6/100</f>
        <v>96</v>
      </c>
      <c r="B33">
        <f>6*SIN(A!B$5*PI()/180)/(3-SIN(A!B$5*PI()/180))*A33</f>
        <v>128.35994391925536</v>
      </c>
      <c r="C33">
        <f>-6*SIN(A!B$5*PI()/180)/(3+SIN(A!B$5*PI()/180))*A33</f>
        <v>-88.787752973457685</v>
      </c>
      <c r="D33">
        <f>6*SIN(A!B$5*PI()/180)/(3-SIN(A!B$5*PI()/180))*(A33^A!$K$51*(A!$B$6-A33))^(1/(1+A!$K$51))*(A!$K$51^(1/(1+A!$K$51)))</f>
        <v>187.11516455455461</v>
      </c>
      <c r="E33">
        <f>-6*SIN(A!B$5*PI()/180)/(3+SIN(A!B$5*PI()/180))*(A33^A!$K$52*(A!$B$6-A33))^(1/(1+A!$K$52))*(A!$K$52^(1/(1+A!$K$52)))</f>
        <v>-129.42927910990988</v>
      </c>
      <c r="F33">
        <f>A!W90*100</f>
        <v>0.13355937724239828</v>
      </c>
      <c r="G33">
        <f>A!B90</f>
        <v>82.484569825436949</v>
      </c>
      <c r="I33">
        <f>A!W90*100</f>
        <v>0.13355937724239828</v>
      </c>
      <c r="J33">
        <f>A!T90*100</f>
        <v>0.16712895617205289</v>
      </c>
    </row>
    <row r="34" spans="1:10">
      <c r="A34">
        <f>A33+A!$B$6/100</f>
        <v>99</v>
      </c>
      <c r="B34">
        <f>6*SIN(A!B$5*PI()/180)/(3-SIN(A!B$5*PI()/180))*A34</f>
        <v>132.37119216673207</v>
      </c>
      <c r="C34">
        <f>-6*SIN(A!B$5*PI()/180)/(3+SIN(A!B$5*PI()/180))*A34</f>
        <v>-91.562370253878242</v>
      </c>
      <c r="D34">
        <f>6*SIN(A!B$5*PI()/180)/(3-SIN(A!B$5*PI()/180))*(A34^A!$K$51*(A!$B$6-A34))^(1/(1+A!$K$51))*(A!$K$51^(1/(1+A!$K$51)))</f>
        <v>188.61399402981488</v>
      </c>
      <c r="E34">
        <f>-6*SIN(A!B$5*PI()/180)/(3+SIN(A!B$5*PI()/180))*(A34^A!$K$52*(A!$B$6-A34))^(1/(1+A!$K$52))*(A!$K$52^(1/(1+A!$K$52)))</f>
        <v>-130.46603323378559</v>
      </c>
      <c r="F34">
        <f>A!W91*100</f>
        <v>0.13857942918905738</v>
      </c>
      <c r="G34">
        <f>A!B91</f>
        <v>85.103023690773625</v>
      </c>
      <c r="I34">
        <f>A!W91*100</f>
        <v>0.13857942918905738</v>
      </c>
      <c r="J34">
        <f>A!T91*100</f>
        <v>0.17275205067146743</v>
      </c>
    </row>
    <row r="35" spans="1:10">
      <c r="A35">
        <f>A34+A!$B$6/100</f>
        <v>102</v>
      </c>
      <c r="B35">
        <f>6*SIN(A!B$5*PI()/180)/(3-SIN(A!B$5*PI()/180))*A35</f>
        <v>136.38244041420882</v>
      </c>
      <c r="C35">
        <f>-6*SIN(A!B$5*PI()/180)/(3+SIN(A!B$5*PI()/180))*A35</f>
        <v>-94.336987534298785</v>
      </c>
      <c r="D35">
        <f>6*SIN(A!B$5*PI()/180)/(3-SIN(A!B$5*PI()/180))*(A35^A!$K$51*(A!$B$6-A35))^(1/(1+A!$K$51))*(A!$K$51^(1/(1+A!$K$51)))</f>
        <v>190.01634786637237</v>
      </c>
      <c r="E35">
        <f>-6*SIN(A!B$5*PI()/180)/(3+SIN(A!B$5*PI()/180))*(A35^A!$K$52*(A!$B$6-A35))^(1/(1+A!$K$52))*(A!$K$52^(1/(1+A!$K$52)))</f>
        <v>-131.43605427165684</v>
      </c>
      <c r="F35">
        <f>A!W92*100</f>
        <v>0.14364463847470976</v>
      </c>
      <c r="G35">
        <f>A!B92</f>
        <v>87.721477556110301</v>
      </c>
      <c r="I35">
        <f>A!W92*100</f>
        <v>0.14364463847470976</v>
      </c>
      <c r="J35">
        <f>A!T92*100</f>
        <v>0.17837523217372966</v>
      </c>
    </row>
    <row r="36" spans="1:10">
      <c r="A36">
        <f>A35+A!$B$6/100</f>
        <v>105</v>
      </c>
      <c r="B36">
        <f>6*SIN(A!B$5*PI()/180)/(3-SIN(A!B$5*PI()/180))*A36</f>
        <v>140.39368866168553</v>
      </c>
      <c r="C36">
        <f>-6*SIN(A!B$5*PI()/180)/(3+SIN(A!B$5*PI()/180))*A36</f>
        <v>-97.111604814719342</v>
      </c>
      <c r="D36">
        <f>6*SIN(A!B$5*PI()/180)/(3-SIN(A!B$5*PI()/180))*(A36^A!$K$51*(A!$B$6-A36))^(1/(1+A!$K$51))*(A!$K$51^(1/(1+A!$K$51)))</f>
        <v>191.3243474941537</v>
      </c>
      <c r="E36">
        <f>-6*SIN(A!B$5*PI()/180)/(3+SIN(A!B$5*PI()/180))*(A36^A!$K$52*(A!$B$6-A36))^(1/(1+A!$K$52))*(A!$K$52^(1/(1+A!$K$52)))</f>
        <v>-132.34080963610197</v>
      </c>
      <c r="F36">
        <f>A!W93*100</f>
        <v>0.14875459405027233</v>
      </c>
      <c r="G36">
        <f>A!B93</f>
        <v>90.339931421446977</v>
      </c>
      <c r="I36">
        <f>A!W93*100</f>
        <v>0.14875459405027233</v>
      </c>
      <c r="J36">
        <f>A!T93*100</f>
        <v>0.18399707300598989</v>
      </c>
    </row>
    <row r="37" spans="1:10">
      <c r="A37">
        <f>A36+A!$B$6/100</f>
        <v>108</v>
      </c>
      <c r="B37">
        <f>6*SIN(A!B$5*PI()/180)/(3-SIN(A!B$5*PI()/180))*A37</f>
        <v>144.40493690916227</v>
      </c>
      <c r="C37">
        <f>-6*SIN(A!B$5*PI()/180)/(3+SIN(A!B$5*PI()/180))*A37</f>
        <v>-99.8862220951399</v>
      </c>
      <c r="D37">
        <f>6*SIN(A!B$5*PI()/180)/(3-SIN(A!B$5*PI()/180))*(A37^A!$K$51*(A!$B$6-A37))^(1/(1+A!$K$51))*(A!$K$51^(1/(1+A!$K$51)))</f>
        <v>192.53991587888302</v>
      </c>
      <c r="E37">
        <f>-6*SIN(A!B$5*PI()/180)/(3+SIN(A!B$5*PI()/180))*(A37^A!$K$52*(A!$B$6-A37))^(1/(1+A!$K$52))*(A!$K$52^(1/(1+A!$K$52)))</f>
        <v>-133.18162946018651</v>
      </c>
      <c r="F37">
        <f>A!W94*100</f>
        <v>0.15390887240728116</v>
      </c>
      <c r="G37">
        <f>A!B94</f>
        <v>92.958385286783653</v>
      </c>
      <c r="I37">
        <f>A!W94*100</f>
        <v>0.15390887240728116</v>
      </c>
      <c r="J37">
        <f>A!T94*100</f>
        <v>0.18961617912938036</v>
      </c>
    </row>
    <row r="38" spans="1:10">
      <c r="A38">
        <f>A37+A!$B$6/100</f>
        <v>111</v>
      </c>
      <c r="B38">
        <f>6*SIN(A!B$5*PI()/180)/(3-SIN(A!B$5*PI()/180))*A38</f>
        <v>148.41618515663899</v>
      </c>
      <c r="C38">
        <f>-6*SIN(A!B$5*PI()/180)/(3+SIN(A!B$5*PI()/180))*A38</f>
        <v>-102.66083937556044</v>
      </c>
      <c r="D38">
        <f>6*SIN(A!B$5*PI()/180)/(3-SIN(A!B$5*PI()/180))*(A38^A!$K$51*(A!$B$6-A38))^(1/(1+A!$K$51))*(A!$K$51^(1/(1+A!$K$51)))</f>
        <v>193.66479350730026</v>
      </c>
      <c r="E38">
        <f>-6*SIN(A!B$5*PI()/180)/(3+SIN(A!B$5*PI()/180))*(A38^A!$K$52*(A!$B$6-A38))^(1/(1+A!$K$52))*(A!$K$52^(1/(1+A!$K$52)))</f>
        <v>-133.95971765458543</v>
      </c>
      <c r="F38">
        <f>A!W95*100</f>
        <v>0.15910703852458238</v>
      </c>
      <c r="G38">
        <f>A!B95</f>
        <v>95.576839152120328</v>
      </c>
      <c r="I38">
        <f>A!W95*100</f>
        <v>0.15910703852458238</v>
      </c>
      <c r="J38">
        <f>A!T95*100</f>
        <v>0.19523119017339832</v>
      </c>
    </row>
    <row r="39" spans="1:10">
      <c r="A39">
        <f>A38+A!$B$6/100</f>
        <v>114</v>
      </c>
      <c r="B39">
        <f>6*SIN(A!B$5*PI()/180)/(3-SIN(A!B$5*PI()/180))*A39</f>
        <v>152.42743340411573</v>
      </c>
      <c r="C39">
        <f>-6*SIN(A!B$5*PI()/180)/(3+SIN(A!B$5*PI()/180))*A39</f>
        <v>-105.435456655981</v>
      </c>
      <c r="D39">
        <f>6*SIN(A!B$5*PI()/180)/(3-SIN(A!B$5*PI()/180))*(A39^A!$K$51*(A!$B$6-A39))^(1/(1+A!$K$51))*(A!$K$51^(1/(1+A!$K$51)))</f>
        <v>194.70055227655976</v>
      </c>
      <c r="E39">
        <f>-6*SIN(A!B$5*PI()/180)/(3+SIN(A!B$5*PI()/180))*(A39^A!$K$52*(A!$B$6-A39))^(1/(1+A!$K$52))*(A!$K$52^(1/(1+A!$K$52)))</f>
        <v>-134.67616151500775</v>
      </c>
      <c r="F39">
        <f>A!W96*100</f>
        <v>0.1643486467913694</v>
      </c>
      <c r="G39">
        <f>A!B96</f>
        <v>98.195293017457004</v>
      </c>
      <c r="I39">
        <f>A!W96*100</f>
        <v>0.1643486467913694</v>
      </c>
      <c r="J39">
        <f>A!T96*100</f>
        <v>0.20084077942924297</v>
      </c>
    </row>
    <row r="40" spans="1:10">
      <c r="A40">
        <f>A39+A!$B$6/100</f>
        <v>117</v>
      </c>
      <c r="B40">
        <f>6*SIN(A!B$5*PI()/180)/(3-SIN(A!B$5*PI()/180))*A40</f>
        <v>156.43868165159245</v>
      </c>
      <c r="C40">
        <f>-6*SIN(A!B$5*PI()/180)/(3+SIN(A!B$5*PI()/180))*A40</f>
        <v>-108.21007393640156</v>
      </c>
      <c r="D40">
        <f>6*SIN(A!B$5*PI()/180)/(3-SIN(A!B$5*PI()/180))*(A40^A!$K$51*(A!$B$6-A40))^(1/(1+A!$K$51))*(A!$K$51^(1/(1+A!$K$51)))</f>
        <v>195.64860757072549</v>
      </c>
      <c r="E40">
        <f>-6*SIN(A!B$5*PI()/180)/(3+SIN(A!B$5*PI()/180))*(A40^A!$K$52*(A!$B$6-A40))^(1/(1+A!$K$52))*(A!$K$52^(1/(1+A!$K$52)))</f>
        <v>-135.33194007561943</v>
      </c>
      <c r="F40">
        <f>A!W97*100</f>
        <v>0.1696332419060686</v>
      </c>
      <c r="G40">
        <f>A!B97</f>
        <v>100.81374688279368</v>
      </c>
      <c r="I40">
        <f>A!W97*100</f>
        <v>0.1696332419060686</v>
      </c>
      <c r="J40">
        <f>A!T97*100</f>
        <v>0.20644365380382967</v>
      </c>
    </row>
    <row r="41" spans="1:10">
      <c r="A41">
        <f>A40+A!$B$6/100</f>
        <v>120</v>
      </c>
      <c r="B41">
        <f>6*SIN(A!B$5*PI()/180)/(3-SIN(A!B$5*PI()/180))*A41</f>
        <v>160.44992989906919</v>
      </c>
      <c r="C41">
        <f>-6*SIN(A!B$5*PI()/180)/(3+SIN(A!B$5*PI()/180))*A41</f>
        <v>-110.98469121682211</v>
      </c>
      <c r="D41">
        <f>6*SIN(A!B$5*PI()/180)/(3-SIN(A!B$5*PI()/180))*(A41^A!$K$51*(A!$B$6-A41))^(1/(1+A!$K$51))*(A!$K$51^(1/(1+A!$K$51)))</f>
        <v>196.51022875902498</v>
      </c>
      <c r="E41">
        <f>-6*SIN(A!B$5*PI()/180)/(3+SIN(A!B$5*PI()/180))*(A41^A!$K$52*(A!$B$6-A41))^(1/(1+A!$K$52))*(A!$K$52^(1/(1+A!$K$52)))</f>
        <v>-135.92793137078203</v>
      </c>
      <c r="F41">
        <f>A!W98*100</f>
        <v>0.1749603597506747</v>
      </c>
      <c r="G41">
        <f>A!B98</f>
        <v>103.43220074813036</v>
      </c>
      <c r="I41">
        <f>A!W98*100</f>
        <v>0.1749603597506747</v>
      </c>
      <c r="J41">
        <f>A!T98*100</f>
        <v>0.21203855373626151</v>
      </c>
    </row>
    <row r="42" spans="1:10">
      <c r="A42">
        <f>A41+A!$B$6/100</f>
        <v>123</v>
      </c>
      <c r="B42">
        <f>6*SIN(A!B$5*PI()/180)/(3-SIN(A!B$5*PI()/180))*A42</f>
        <v>164.4611781465459</v>
      </c>
      <c r="C42">
        <f>-6*SIN(A!B$5*PI()/180)/(3+SIN(A!B$5*PI()/180))*A42</f>
        <v>-113.75930849724266</v>
      </c>
      <c r="D42">
        <f>6*SIN(A!B$5*PI()/180)/(3-SIN(A!B$5*PI()/180))*(A42^A!$K$51*(A!$B$6-A42))^(1/(1+A!$K$51))*(A!$K$51^(1/(1+A!$K$51)))</f>
        <v>197.28654831102685</v>
      </c>
      <c r="E42">
        <f>-6*SIN(A!B$5*PI()/180)/(3+SIN(A!B$5*PI()/180))*(A42^A!$K$52*(A!$B$6-A42))^(1/(1+A!$K$52))*(A!$K$52^(1/(1+A!$K$52)))</f>
        <v>-136.46491874010471</v>
      </c>
      <c r="F42">
        <f>A!W99*100</f>
        <v>0.18032952824015658</v>
      </c>
      <c r="G42">
        <f>A!B99</f>
        <v>106.05065461346703</v>
      </c>
      <c r="I42">
        <f>A!W99*100</f>
        <v>0.18032952824015658</v>
      </c>
      <c r="J42">
        <f>A!T99*100</f>
        <v>0.21762425307837183</v>
      </c>
    </row>
    <row r="43" spans="1:10">
      <c r="A43">
        <f>A42+A!$B$6/100</f>
        <v>126</v>
      </c>
      <c r="B43">
        <f>6*SIN(A!B$5*PI()/180)/(3-SIN(A!B$5*PI()/180))*A43</f>
        <v>168.47242639402265</v>
      </c>
      <c r="C43">
        <f>-6*SIN(A!B$5*PI()/180)/(3+SIN(A!B$5*PI()/180))*A43</f>
        <v>-116.53392577766321</v>
      </c>
      <c r="D43">
        <f>6*SIN(A!B$5*PI()/180)/(3-SIN(A!B$5*PI()/180))*(A43^A!$K$51*(A!$B$6-A43))^(1/(1+A!$K$51))*(A!$K$51^(1/(1+A!$K$51)))</f>
        <v>197.97856969133852</v>
      </c>
      <c r="E43">
        <f>-6*SIN(A!B$5*PI()/180)/(3+SIN(A!B$5*PI()/180))*(A43^A!$K$52*(A!$B$6-A43))^(1/(1+A!$K$52))*(A!$K$52^(1/(1+A!$K$52)))</f>
        <v>-136.94359628927933</v>
      </c>
      <c r="F43">
        <f>A!W100*100</f>
        <v>0.18574026814665195</v>
      </c>
      <c r="G43">
        <f>A!B100</f>
        <v>108.66910847880371</v>
      </c>
      <c r="I43">
        <f>A!W100*100</f>
        <v>0.18574026814665195</v>
      </c>
      <c r="J43">
        <f>A!T100*100</f>
        <v>0.22319955894100962</v>
      </c>
    </row>
    <row r="44" spans="1:10">
      <c r="A44">
        <f>A43+A!$B$6/100</f>
        <v>129</v>
      </c>
      <c r="B44">
        <f>6*SIN(A!B$5*PI()/180)/(3-SIN(A!B$5*PI()/180))*A44</f>
        <v>172.48367464149939</v>
      </c>
      <c r="C44">
        <f>-6*SIN(A!B$5*PI()/180)/(3+SIN(A!B$5*PI()/180))*A44</f>
        <v>-119.30854305808377</v>
      </c>
      <c r="D44">
        <f>6*SIN(A!B$5*PI()/180)/(3-SIN(A!B$5*PI()/180))*(A44^A!$K$51*(A!$B$6-A44))^(1/(1+A!$K$51))*(A!$K$51^(1/(1+A!$K$51)))</f>
        <v>198.58717416935934</v>
      </c>
      <c r="E44">
        <f>-6*SIN(A!B$5*PI()/180)/(3+SIN(A!B$5*PI()/180))*(A44^A!$K$52*(A!$B$6-A44))^(1/(1+A!$K$52))*(A!$K$52^(1/(1+A!$K$52)))</f>
        <v>-137.36457360044929</v>
      </c>
      <c r="F44">
        <f>A!W101*100</f>
        <v>0.19119209389830433</v>
      </c>
      <c r="G44">
        <f>A!B101</f>
        <v>111.28756234414038</v>
      </c>
      <c r="I44">
        <f>A!W101*100</f>
        <v>0.19119209389830433</v>
      </c>
      <c r="J44">
        <f>A!T101*100</f>
        <v>0.22876331150793491</v>
      </c>
    </row>
    <row r="45" spans="1:10">
      <c r="A45">
        <f>A44+A!$B$6/100</f>
        <v>132</v>
      </c>
      <c r="B45">
        <f>6*SIN(A!B$5*PI()/180)/(3-SIN(A!B$5*PI()/180))*A45</f>
        <v>176.49492288897611</v>
      </c>
      <c r="C45">
        <f>-6*SIN(A!B$5*PI()/180)/(3+SIN(A!B$5*PI()/180))*A45</f>
        <v>-122.08316033850431</v>
      </c>
      <c r="D45">
        <f>6*SIN(A!B$5*PI()/180)/(3-SIN(A!B$5*PI()/180))*(A45^A!$K$51*(A!$B$6-A45))^(1/(1+A!$K$51))*(A!$K$51^(1/(1+A!$K$51)))</f>
        <v>199.11312665695593</v>
      </c>
      <c r="E45">
        <f>-6*SIN(A!B$5*PI()/180)/(3+SIN(A!B$5*PI()/180))*(A45^A!$K$52*(A!$B$6-A45))^(1/(1+A!$K$52))*(A!$K$52^(1/(1+A!$K$52)))</f>
        <v>-137.72837977018301</v>
      </c>
      <c r="F45">
        <f>A!W102*100</f>
        <v>0.19668451435246648</v>
      </c>
      <c r="G45">
        <f>A!B102</f>
        <v>113.90601620947706</v>
      </c>
      <c r="I45">
        <f>A!W102*100</f>
        <v>0.19668451435246648</v>
      </c>
      <c r="J45">
        <f>A!T102*100</f>
        <v>0.23431438381857958</v>
      </c>
    </row>
    <row r="46" spans="1:10">
      <c r="A46">
        <f>A45+A!$B$6/100</f>
        <v>135</v>
      </c>
      <c r="B46">
        <f>6*SIN(A!B$5*PI()/180)/(3-SIN(A!B$5*PI()/180))*A46</f>
        <v>180.50617113645285</v>
      </c>
      <c r="C46">
        <f>-6*SIN(A!B$5*PI()/180)/(3+SIN(A!B$5*PI()/180))*A46</f>
        <v>-124.85777761892487</v>
      </c>
      <c r="D46">
        <f>6*SIN(A!B$5*PI()/180)/(3-SIN(A!B$5*PI()/180))*(A46^A!$K$51*(A!$B$6-A46))^(1/(1+A!$K$51))*(A!$K$51^(1/(1+A!$K$51)))</f>
        <v>199.55708066776461</v>
      </c>
      <c r="E46">
        <f>-6*SIN(A!B$5*PI()/180)/(3+SIN(A!B$5*PI()/180))*(A46^A!$K$52*(A!$B$6-A46))^(1/(1+A!$K$52))*(A!$K$52^(1/(1+A!$K$52)))</f>
        <v>-138.03546683986929</v>
      </c>
      <c r="F46">
        <f>A!W103*100</f>
        <v>0.20221703354342094</v>
      </c>
      <c r="G46">
        <f>A!B103</f>
        <v>116.52447007481373</v>
      </c>
      <c r="I46">
        <f>A!W103*100</f>
        <v>0.20221703354342094</v>
      </c>
      <c r="J46">
        <f>A!T103*100</f>
        <v>0.23985168152201838</v>
      </c>
    </row>
    <row r="47" spans="1:10">
      <c r="A47">
        <f>A46+A!$B$6/100</f>
        <v>138</v>
      </c>
      <c r="B47">
        <f>6*SIN(A!B$5*PI()/180)/(3-SIN(A!B$5*PI()/180))*A47</f>
        <v>184.51741938392956</v>
      </c>
      <c r="C47">
        <f>-6*SIN(A!B$5*PI()/180)/(3+SIN(A!B$5*PI()/180))*A47</f>
        <v>-127.63239489934543</v>
      </c>
      <c r="D47">
        <f>6*SIN(A!B$5*PI()/180)/(3-SIN(A!B$5*PI()/180))*(A47^A!$K$51*(A!$B$6-A47))^(1/(1+A!$K$51))*(A!$K$51^(1/(1+A!$K$51)))</f>
        <v>199.91958247547106</v>
      </c>
      <c r="E47">
        <f>-6*SIN(A!B$5*PI()/180)/(3+SIN(A!B$5*PI()/180))*(A47^A!$K$52*(A!$B$6-A47))^(1/(1+A!$K$52))*(A!$K$52^(1/(1+A!$K$52)))</f>
        <v>-138.28621267203729</v>
      </c>
      <c r="F47">
        <f>A!W104*100</f>
        <v>0.20778915140434212</v>
      </c>
      <c r="G47">
        <f>A!B104</f>
        <v>119.14292394015041</v>
      </c>
      <c r="I47">
        <f>A!W104*100</f>
        <v>0.20778915140434212</v>
      </c>
      <c r="J47">
        <f>A!T104*100</f>
        <v>0.24537414260300414</v>
      </c>
    </row>
    <row r="48" spans="1:10">
      <c r="A48">
        <f>A47+A!$B$6/100</f>
        <v>141</v>
      </c>
      <c r="B48">
        <f>6*SIN(A!B$5*PI()/180)/(3-SIN(A!B$5*PI()/180))*A48</f>
        <v>188.52866763140631</v>
      </c>
      <c r="C48">
        <f>-6*SIN(A!B$5*PI()/180)/(3+SIN(A!B$5*PI()/180))*A48</f>
        <v>-130.40701217976599</v>
      </c>
      <c r="D48">
        <f>6*SIN(A!B$5*PI()/180)/(3-SIN(A!B$5*PI()/180))*(A48^A!$K$51*(A!$B$6-A48))^(1/(1+A!$K$51))*(A!$K$51^(1/(1+A!$K$51)))</f>
        <v>200.20107453429631</v>
      </c>
      <c r="E48">
        <f>-6*SIN(A!B$5*PI()/180)/(3+SIN(A!B$5*PI()/180))*(A48^A!$K$52*(A!$B$6-A48))^(1/(1+A!$K$52))*(A!$K$52^(1/(1+A!$K$52)))</f>
        <v>-138.48092331633836</v>
      </c>
      <c r="F48">
        <f>A!W105*100</f>
        <v>0.2134003644637481</v>
      </c>
      <c r="G48">
        <f>A!B105</f>
        <v>121.76137780548709</v>
      </c>
      <c r="I48">
        <f>A!W105*100</f>
        <v>0.2134003644637481</v>
      </c>
      <c r="J48">
        <f>A!T105*100</f>
        <v>0.25088073708231606</v>
      </c>
    </row>
    <row r="49" spans="1:10">
      <c r="A49">
        <f>A48+A!$B$6/100</f>
        <v>144</v>
      </c>
      <c r="B49">
        <f>6*SIN(A!B$5*PI()/180)/(3-SIN(A!B$5*PI()/180))*A49</f>
        <v>192.53991587888302</v>
      </c>
      <c r="C49">
        <f>-6*SIN(A!B$5*PI()/180)/(3+SIN(A!B$5*PI()/180))*A49</f>
        <v>-133.18162946018651</v>
      </c>
      <c r="D49">
        <f>6*SIN(A!B$5*PI()/180)/(3-SIN(A!B$5*PI()/180))*(A49^A!$K$51*(A!$B$6-A49))^(1/(1+A!$K$51))*(A!$K$51^(1/(1+A!$K$51)))</f>
        <v>200.40189821257007</v>
      </c>
      <c r="E49">
        <f>-6*SIN(A!B$5*PI()/180)/(3+SIN(A!B$5*PI()/180))*(A49^A!$K$52*(A!$B$6-A49))^(1/(1+A!$K$52))*(A!$K$52^(1/(1+A!$K$52)))</f>
        <v>-138.61983490038367</v>
      </c>
      <c r="F49">
        <f>A!W106*100</f>
        <v>0.21905016651641235</v>
      </c>
      <c r="G49">
        <f>A!B106</f>
        <v>124.37983167082376</v>
      </c>
      <c r="I49">
        <f>A!W106*100</f>
        <v>0.21905016651641235</v>
      </c>
      <c r="J49">
        <f>A!T106*100</f>
        <v>0.25637046669264107</v>
      </c>
    </row>
    <row r="50" spans="1:10">
      <c r="A50">
        <f>A49+A!$B$6/100</f>
        <v>147</v>
      </c>
      <c r="B50">
        <f>6*SIN(A!B$5*PI()/180)/(3-SIN(A!B$5*PI()/180))*A50</f>
        <v>196.55116412635977</v>
      </c>
      <c r="C50">
        <f>-6*SIN(A!B$5*PI()/180)/(3+SIN(A!B$5*PI()/180))*A50</f>
        <v>-135.95624674060707</v>
      </c>
      <c r="D50">
        <f>6*SIN(A!B$5*PI()/180)/(3-SIN(A!B$5*PI()/180))*(A50^A!$K$51*(A!$B$6-A50))^(1/(1+A!$K$51))*(A!$K$51^(1/(1+A!$K$51)))</f>
        <v>200.52229587931103</v>
      </c>
      <c r="E50">
        <f>-6*SIN(A!B$5*PI()/180)/(3+SIN(A!B$5*PI()/180))*(A50^A!$K$52*(A!$B$6-A50))^(1/(1+A!$K$52))*(A!$K$52^(1/(1+A!$K$52)))</f>
        <v>-138.70311507305109</v>
      </c>
      <c r="F50">
        <f>A!W107*100</f>
        <v>0.22473804926894952</v>
      </c>
      <c r="G50">
        <f>A!B107</f>
        <v>126.99828553616044</v>
      </c>
      <c r="I50">
        <f>A!W107*100</f>
        <v>0.22473804926894952</v>
      </c>
      <c r="J50">
        <f>A!T107*100</f>
        <v>0.26184236453178011</v>
      </c>
    </row>
    <row r="51" spans="1:10">
      <c r="A51">
        <f>A50+A!$B$6/100</f>
        <v>150</v>
      </c>
      <c r="B51">
        <f>6*SIN(A!B$5*PI()/180)/(3-SIN(A!B$5*PI()/180))*A51</f>
        <v>200.56241237383648</v>
      </c>
      <c r="C51">
        <f>-6*SIN(A!B$5*PI()/180)/(3+SIN(A!B$5*PI()/180))*A51</f>
        <v>-138.73086402102763</v>
      </c>
      <c r="D51">
        <f>6*SIN(A!B$5*PI()/180)/(3-SIN(A!B$5*PI()/180))*(A51^A!$K$51*(A!$B$6-A51))^(1/(1+A!$K$51))*(A!$K$51^(1/(1+A!$K$51)))</f>
        <v>200.56241237383648</v>
      </c>
      <c r="E51">
        <f>-6*SIN(A!B$5*PI()/180)/(3+SIN(A!B$5*PI()/180))*(A51^A!$K$52*(A!$B$6-A51))^(1/(1+A!$K$52))*(A!$K$52^(1/(1+A!$K$52)))</f>
        <v>-138.73086402102763</v>
      </c>
      <c r="F51">
        <f>A!W108*100</f>
        <v>0.23046350296016405</v>
      </c>
      <c r="G51">
        <f>A!B108</f>
        <v>129.61673940149711</v>
      </c>
      <c r="I51">
        <f>A!W108*100</f>
        <v>0.23046350296016405</v>
      </c>
      <c r="J51">
        <f>A!T108*100</f>
        <v>0.26729549469441499</v>
      </c>
    </row>
    <row r="52" spans="1:10">
      <c r="A52">
        <f>A51+A!$B$6/100</f>
        <v>153</v>
      </c>
      <c r="B52">
        <f>6*SIN(A!B$5*PI()/180)/(3-SIN(A!B$5*PI()/180))*A52</f>
        <v>204.57366062131322</v>
      </c>
      <c r="C52">
        <f>-6*SIN(A!B$5*PI()/180)/(3+SIN(A!B$5*PI()/180))*A52</f>
        <v>-141.50548130144819</v>
      </c>
      <c r="D52">
        <f>6*SIN(A!B$5*PI()/180)/(3-SIN(A!B$5*PI()/180))*(A52^A!$K$51*(A!$B$6-A52))^(1/(1+A!$K$51))*(A!$K$51^(1/(1+A!$K$51)))</f>
        <v>200.52229587931103</v>
      </c>
      <c r="E52">
        <f>-6*SIN(A!B$5*PI()/180)/(3+SIN(A!B$5*PI()/180))*(A52^A!$K$52*(A!$B$6-A52))^(1/(1+A!$K$52))*(A!$K$52^(1/(1+A!$K$52)))</f>
        <v>-138.70311507305109</v>
      </c>
      <c r="F52">
        <f>A!W109*100</f>
        <v>0.23622601695652365</v>
      </c>
      <c r="G52">
        <f>A!B109</f>
        <v>132.23519326683379</v>
      </c>
      <c r="I52">
        <f>A!W109*100</f>
        <v>0.23622601695652365</v>
      </c>
      <c r="J52">
        <f>A!T109*100</f>
        <v>0.27272895188434237</v>
      </c>
    </row>
    <row r="53" spans="1:10">
      <c r="A53">
        <f>A52+A!$B$6/100</f>
        <v>156</v>
      </c>
      <c r="B53">
        <f>6*SIN(A!B$5*PI()/180)/(3-SIN(A!B$5*PI()/180))*A53</f>
        <v>208.58490886878994</v>
      </c>
      <c r="C53">
        <f>-6*SIN(A!B$5*PI()/180)/(3+SIN(A!B$5*PI()/180))*A53</f>
        <v>-144.28009858186874</v>
      </c>
      <c r="D53">
        <f>6*SIN(A!B$5*PI()/180)/(3-SIN(A!B$5*PI()/180))*(A53^A!$K$51*(A!$B$6-A53))^(1/(1+A!$K$51))*(A!$K$51^(1/(1+A!$K$51)))</f>
        <v>200.40189821257007</v>
      </c>
      <c r="E53">
        <f>-6*SIN(A!B$5*PI()/180)/(3+SIN(A!B$5*PI()/180))*(A53^A!$K$52*(A!$B$6-A53))^(1/(1+A!$K$52))*(A!$K$52^(1/(1+A!$K$52)))</f>
        <v>-138.61983490038367</v>
      </c>
      <c r="F53">
        <f>A!W110*100</f>
        <v>0.24202508032287834</v>
      </c>
      <c r="G53">
        <f>A!B110</f>
        <v>134.85364713217047</v>
      </c>
      <c r="I53">
        <f>A!W110*100</f>
        <v>0.24202508032287834</v>
      </c>
      <c r="J53">
        <f>A!T110*100</f>
        <v>0.27814186100820465</v>
      </c>
    </row>
    <row r="54" spans="1:10">
      <c r="A54">
        <f>A53+A!$B$6/100</f>
        <v>159</v>
      </c>
      <c r="B54">
        <f>6*SIN(A!B$5*PI()/180)/(3-SIN(A!B$5*PI()/180))*A54</f>
        <v>212.59615711626668</v>
      </c>
      <c r="C54">
        <f>-6*SIN(A!B$5*PI()/180)/(3+SIN(A!B$5*PI()/180))*A54</f>
        <v>-147.0547158622893</v>
      </c>
      <c r="D54">
        <f>6*SIN(A!B$5*PI()/180)/(3-SIN(A!B$5*PI()/180))*(A54^A!$K$51*(A!$B$6-A54))^(1/(1+A!$K$51))*(A!$K$51^(1/(1+A!$K$51)))</f>
        <v>200.20107453429631</v>
      </c>
      <c r="E54">
        <f>-6*SIN(A!B$5*PI()/180)/(3+SIN(A!B$5*PI()/180))*(A54^A!$K$52*(A!$B$6-A54))^(1/(1+A!$K$52))*(A!$K$52^(1/(1+A!$K$52)))</f>
        <v>-138.48092331633836</v>
      </c>
      <c r="F54">
        <f>A!W111*100</f>
        <v>0.24786018236884169</v>
      </c>
      <c r="G54">
        <f>A!B111</f>
        <v>137.47210099750714</v>
      </c>
      <c r="I54">
        <f>A!W111*100</f>
        <v>0.24786018236884169</v>
      </c>
      <c r="J54">
        <f>A!T111*100</f>
        <v>0.28353337675248602</v>
      </c>
    </row>
    <row r="55" spans="1:10">
      <c r="A55">
        <f>A54+A!$B$6/100</f>
        <v>162</v>
      </c>
      <c r="B55">
        <f>6*SIN(A!B$5*PI()/180)/(3-SIN(A!B$5*PI()/180))*A55</f>
        <v>216.6074053637434</v>
      </c>
      <c r="C55">
        <f>-6*SIN(A!B$5*PI()/180)/(3+SIN(A!B$5*PI()/180))*A55</f>
        <v>-149.82933314270986</v>
      </c>
      <c r="D55">
        <f>6*SIN(A!B$5*PI()/180)/(3-SIN(A!B$5*PI()/180))*(A55^A!$K$51*(A!$B$6-A55))^(1/(1+A!$K$51))*(A!$K$51^(1/(1+A!$K$51)))</f>
        <v>199.91958247547106</v>
      </c>
      <c r="E55">
        <f>-6*SIN(A!B$5*PI()/180)/(3+SIN(A!B$5*PI()/180))*(A55^A!$K$52*(A!$B$6-A55))^(1/(1+A!$K$52))*(A!$K$52^(1/(1+A!$K$52)))</f>
        <v>-138.28621267203729</v>
      </c>
      <c r="F55">
        <f>A!W112*100</f>
        <v>0.25373081317107032</v>
      </c>
      <c r="G55">
        <f>A!B112</f>
        <v>140.09055486284382</v>
      </c>
      <c r="I55">
        <f>A!W112*100</f>
        <v>0.25373081317107032</v>
      </c>
      <c r="J55">
        <f>A!T112*100</f>
        <v>0.28890268314487699</v>
      </c>
    </row>
    <row r="56" spans="1:10">
      <c r="A56">
        <f>A55+A!$B$6/100</f>
        <v>165</v>
      </c>
      <c r="B56">
        <f>6*SIN(A!B$5*PI()/180)/(3-SIN(A!B$5*PI()/180))*A56</f>
        <v>220.61865361122014</v>
      </c>
      <c r="C56">
        <f>-6*SIN(A!B$5*PI()/180)/(3+SIN(A!B$5*PI()/180))*A56</f>
        <v>-152.60395042313039</v>
      </c>
      <c r="D56">
        <f>6*SIN(A!B$5*PI()/180)/(3-SIN(A!B$5*PI()/180))*(A56^A!$K$51*(A!$B$6-A56))^(1/(1+A!$K$51))*(A!$K$51^(1/(1+A!$K$51)))</f>
        <v>199.55708066776461</v>
      </c>
      <c r="E56">
        <f>-6*SIN(A!B$5*PI()/180)/(3+SIN(A!B$5*PI()/180))*(A56^A!$K$52*(A!$B$6-A56))^(1/(1+A!$K$52))*(A!$K$52^(1/(1+A!$K$52)))</f>
        <v>-138.03546683986929</v>
      </c>
      <c r="F56">
        <f>A!W113*100</f>
        <v>0.25963646407188262</v>
      </c>
      <c r="G56">
        <f>A!B113</f>
        <v>142.70900872818049</v>
      </c>
      <c r="I56">
        <f>A!W113*100</f>
        <v>0.25963646407188262</v>
      </c>
      <c r="J56">
        <f>A!T113*100</f>
        <v>0.29424899310158265</v>
      </c>
    </row>
    <row r="57" spans="1:10">
      <c r="A57">
        <f>A56+A!$B$6/100</f>
        <v>168</v>
      </c>
      <c r="B57">
        <f>6*SIN(A!B$5*PI()/180)/(3-SIN(A!B$5*PI()/180))*A57</f>
        <v>224.62990185869685</v>
      </c>
      <c r="C57">
        <f>-6*SIN(A!B$5*PI()/180)/(3+SIN(A!B$5*PI()/180))*A57</f>
        <v>-155.37856770355094</v>
      </c>
      <c r="D57">
        <f>6*SIN(A!B$5*PI()/180)/(3-SIN(A!B$5*PI()/180))*(A57^A!$K$51*(A!$B$6-A57))^(1/(1+A!$K$51))*(A!$K$51^(1/(1+A!$K$51)))</f>
        <v>199.11312665695593</v>
      </c>
      <c r="E57">
        <f>-6*SIN(A!B$5*PI()/180)/(3+SIN(A!B$5*PI()/180))*(A57^A!$K$52*(A!$B$6-A57))^(1/(1+A!$K$52))*(A!$K$52^(1/(1+A!$K$52)))</f>
        <v>-137.72837977018301</v>
      </c>
      <c r="F57">
        <f>A!W114*100</f>
        <v>0.26557662815457439</v>
      </c>
      <c r="G57">
        <f>A!B114</f>
        <v>145.32746259351717</v>
      </c>
      <c r="I57">
        <f>A!W114*100</f>
        <v>0.26557662815457439</v>
      </c>
      <c r="J57">
        <f>A!T114*100</f>
        <v>0.29957154796179092</v>
      </c>
    </row>
    <row r="58" spans="1:10">
      <c r="A58">
        <f>A57+A!$B$6/100</f>
        <v>171</v>
      </c>
      <c r="B58">
        <f>6*SIN(A!B$5*PI()/180)/(3-SIN(A!B$5*PI()/180))*A58</f>
        <v>228.6411501061736</v>
      </c>
      <c r="C58">
        <f>-6*SIN(A!B$5*PI()/180)/(3+SIN(A!B$5*PI()/180))*A58</f>
        <v>-158.1531849839715</v>
      </c>
      <c r="D58">
        <f>6*SIN(A!B$5*PI()/180)/(3-SIN(A!B$5*PI()/180))*(A58^A!$K$51*(A!$B$6-A58))^(1/(1+A!$K$51))*(A!$K$51^(1/(1+A!$K$51)))</f>
        <v>198.58717416935934</v>
      </c>
      <c r="E58">
        <f>-6*SIN(A!B$5*PI()/180)/(3+SIN(A!B$5*PI()/180))*(A58^A!$K$52*(A!$B$6-A58))^(1/(1+A!$K$52))*(A!$K$52^(1/(1+A!$K$52)))</f>
        <v>-137.36457360044929</v>
      </c>
      <c r="F58">
        <f>A!W115*100</f>
        <v>0.27155080069578258</v>
      </c>
      <c r="G58">
        <f>A!B115</f>
        <v>147.94591645885384</v>
      </c>
      <c r="I58">
        <f>A!W115*100</f>
        <v>0.27155080069578258</v>
      </c>
      <c r="J58">
        <f>A!T115*100</f>
        <v>0.30486961701037796</v>
      </c>
    </row>
    <row r="59" spans="1:10">
      <c r="A59">
        <f>A58+A!$B$6/100</f>
        <v>174</v>
      </c>
      <c r="B59">
        <f>6*SIN(A!B$5*PI()/180)/(3-SIN(A!B$5*PI()/180))*A59</f>
        <v>232.65239835365031</v>
      </c>
      <c r="C59">
        <f>-6*SIN(A!B$5*PI()/180)/(3+SIN(A!B$5*PI()/180))*A59</f>
        <v>-160.92780226439206</v>
      </c>
      <c r="D59">
        <f>6*SIN(A!B$5*PI()/180)/(3-SIN(A!B$5*PI()/180))*(A59^A!$K$51*(A!$B$6-A59))^(1/(1+A!$K$51))*(A!$K$51^(1/(1+A!$K$51)))</f>
        <v>197.97856969133852</v>
      </c>
      <c r="E59">
        <f>-6*SIN(A!B$5*PI()/180)/(3+SIN(A!B$5*PI()/180))*(A59^A!$K$52*(A!$B$6-A59))^(1/(1+A!$K$52))*(A!$K$52^(1/(1+A!$K$52)))</f>
        <v>-136.94359628927933</v>
      </c>
      <c r="F59">
        <f>A!W116*100</f>
        <v>0.27755847959546087</v>
      </c>
      <c r="G59">
        <f>A!B116</f>
        <v>150.56437032419052</v>
      </c>
      <c r="I59">
        <f>A!W116*100</f>
        <v>0.27755847959546087</v>
      </c>
      <c r="J59">
        <f>A!T116*100</f>
        <v>0.31014249699045843</v>
      </c>
    </row>
    <row r="60" spans="1:10">
      <c r="A60">
        <f>A59+A!$B$6/100</f>
        <v>177</v>
      </c>
      <c r="B60">
        <f>6*SIN(A!B$5*PI()/180)/(3-SIN(A!B$5*PI()/180))*A60</f>
        <v>236.66364660112706</v>
      </c>
      <c r="C60">
        <f>-6*SIN(A!B$5*PI()/180)/(3+SIN(A!B$5*PI()/180))*A60</f>
        <v>-163.70241954481261</v>
      </c>
      <c r="D60">
        <f>6*SIN(A!B$5*PI()/180)/(3-SIN(A!B$5*PI()/180))*(A60^A!$K$51*(A!$B$6-A60))^(1/(1+A!$K$51))*(A!$K$51^(1/(1+A!$K$51)))</f>
        <v>197.28654831102685</v>
      </c>
      <c r="E60">
        <f>-6*SIN(A!B$5*PI()/180)/(3+SIN(A!B$5*PI()/180))*(A60^A!$K$52*(A!$B$6-A60))^(1/(1+A!$K$52))*(A!$K$52^(1/(1+A!$K$52)))</f>
        <v>-136.46491874010471</v>
      </c>
      <c r="F60">
        <f>A!W117*100</f>
        <v>0.28359916578478495</v>
      </c>
      <c r="G60">
        <f>A!B117</f>
        <v>153.1828241895272</v>
      </c>
      <c r="I60">
        <f>A!W117*100</f>
        <v>0.28359916578478495</v>
      </c>
      <c r="J60">
        <f>A!T117*100</f>
        <v>0.31538951160655371</v>
      </c>
    </row>
    <row r="61" spans="1:10">
      <c r="A61">
        <f>A60+A!$B$6/100</f>
        <v>180</v>
      </c>
      <c r="B61">
        <f>6*SIN(A!B$5*PI()/180)/(3-SIN(A!B$5*PI()/180))*A61</f>
        <v>240.67489484860377</v>
      </c>
      <c r="C61">
        <f>-6*SIN(A!B$5*PI()/180)/(3+SIN(A!B$5*PI()/180))*A61</f>
        <v>-166.47703682523317</v>
      </c>
      <c r="D61">
        <f>6*SIN(A!B$5*PI()/180)/(3-SIN(A!B$5*PI()/180))*(A61^A!$K$51*(A!$B$6-A61))^(1/(1+A!$K$51))*(A!$K$51^(1/(1+A!$K$51)))</f>
        <v>196.51022875902498</v>
      </c>
      <c r="E61">
        <f>-6*SIN(A!B$5*PI()/180)/(3+SIN(A!B$5*PI()/180))*(A61^A!$K$52*(A!$B$6-A61))^(1/(1+A!$K$52))*(A!$K$52^(1/(1+A!$K$52)))</f>
        <v>-135.92793137078203</v>
      </c>
      <c r="F61">
        <f>A!W118*100</f>
        <v>0.28967236361254667</v>
      </c>
      <c r="G61">
        <f>A!B118</f>
        <v>155.80127805486387</v>
      </c>
      <c r="I61">
        <f>A!W118*100</f>
        <v>0.28967236361254667</v>
      </c>
      <c r="J61">
        <f>A!T118*100</f>
        <v>0.32061001101977837</v>
      </c>
    </row>
    <row r="62" spans="1:10">
      <c r="A62">
        <f>A61+A!$B$6/100</f>
        <v>183</v>
      </c>
      <c r="B62">
        <f>6*SIN(A!B$5*PI()/180)/(3-SIN(A!B$5*PI()/180))*A62</f>
        <v>244.68614309608051</v>
      </c>
      <c r="C62">
        <f>-6*SIN(A!B$5*PI()/180)/(3+SIN(A!B$5*PI()/180))*A62</f>
        <v>-169.2516541056537</v>
      </c>
      <c r="D62">
        <f>6*SIN(A!B$5*PI()/180)/(3-SIN(A!B$5*PI()/180))*(A62^A!$K$51*(A!$B$6-A62))^(1/(1+A!$K$51))*(A!$K$51^(1/(1+A!$K$51)))</f>
        <v>195.64860757072549</v>
      </c>
      <c r="E62">
        <f>-6*SIN(A!B$5*PI()/180)/(3+SIN(A!B$5*PI()/180))*(A62^A!$K$52*(A!$B$6-A62))^(1/(1+A!$K$52))*(A!$K$52^(1/(1+A!$K$52)))</f>
        <v>-135.33194007561943</v>
      </c>
      <c r="F62">
        <f>A!W119*100</f>
        <v>0.29577758121047271</v>
      </c>
      <c r="G62">
        <f>A!B119</f>
        <v>158.41973192020055</v>
      </c>
      <c r="I62">
        <f>A!W119*100</f>
        <v>0.29577758121047271</v>
      </c>
      <c r="J62">
        <f>A!T119*100</f>
        <v>0.32580337133598813</v>
      </c>
    </row>
    <row r="63" spans="1:10">
      <c r="A63">
        <f>A62+A!$B$6/100</f>
        <v>186</v>
      </c>
      <c r="B63">
        <f>6*SIN(A!B$5*PI()/180)/(3-SIN(A!B$5*PI()/180))*A63</f>
        <v>248.69739134355723</v>
      </c>
      <c r="C63">
        <f>-6*SIN(A!B$5*PI()/180)/(3+SIN(A!B$5*PI()/180))*A63</f>
        <v>-172.02627138607426</v>
      </c>
      <c r="D63">
        <f>6*SIN(A!B$5*PI()/180)/(3-SIN(A!B$5*PI()/180))*(A63^A!$K$51*(A!$B$6-A63))^(1/(1+A!$K$51))*(A!$K$51^(1/(1+A!$K$51)))</f>
        <v>194.70055227655976</v>
      </c>
      <c r="E63">
        <f>-6*SIN(A!B$5*PI()/180)/(3+SIN(A!B$5*PI()/180))*(A63^A!$K$52*(A!$B$6-A63))^(1/(1+A!$K$52))*(A!$K$52^(1/(1+A!$K$52)))</f>
        <v>-134.67616151500775</v>
      </c>
      <c r="F63">
        <f>A!W120*100</f>
        <v>0.3019143308379999</v>
      </c>
      <c r="G63">
        <f>A!B120</f>
        <v>161.03818578553722</v>
      </c>
      <c r="I63">
        <f>A!W120*100</f>
        <v>0.3019143308379999</v>
      </c>
      <c r="J63">
        <f>A!T120*100</f>
        <v>0.33096899408803943</v>
      </c>
    </row>
    <row r="64" spans="1:10">
      <c r="A64">
        <f>A63+A!$B$6/100</f>
        <v>189</v>
      </c>
      <c r="B64">
        <f>6*SIN(A!B$5*PI()/180)/(3-SIN(A!B$5*PI()/180))*A64</f>
        <v>252.70863959103397</v>
      </c>
      <c r="C64">
        <f>-6*SIN(A!B$5*PI()/180)/(3+SIN(A!B$5*PI()/180))*A64</f>
        <v>-174.80088866649481</v>
      </c>
      <c r="D64">
        <f>6*SIN(A!B$5*PI()/180)/(3-SIN(A!B$5*PI()/180))*(A64^A!$K$51*(A!$B$6-A64))^(1/(1+A!$K$51))*(A!$K$51^(1/(1+A!$K$51)))</f>
        <v>193.66479350730026</v>
      </c>
      <c r="E64">
        <f>-6*SIN(A!B$5*PI()/180)/(3+SIN(A!B$5*PI()/180))*(A64^A!$K$52*(A!$B$6-A64))^(1/(1+A!$K$52))*(A!$K$52^(1/(1+A!$K$52)))</f>
        <v>-133.95971765458543</v>
      </c>
      <c r="F64">
        <f>A!W121*100</f>
        <v>0.30808212920695699</v>
      </c>
      <c r="G64">
        <f>A!B121</f>
        <v>163.6566396508739</v>
      </c>
      <c r="I64">
        <f>A!W121*100</f>
        <v>0.30808212920695699</v>
      </c>
      <c r="J64">
        <f>A!T121*100</f>
        <v>0.33610630571299421</v>
      </c>
    </row>
    <row r="65" spans="1:10">
      <c r="A65">
        <f>A64+A!$B$6/100</f>
        <v>192</v>
      </c>
      <c r="B65">
        <f>6*SIN(A!B$5*PI()/180)/(3-SIN(A!B$5*PI()/180))*A65</f>
        <v>256.71988783851072</v>
      </c>
      <c r="C65">
        <f>-6*SIN(A!B$5*PI()/180)/(3+SIN(A!B$5*PI()/180))*A65</f>
        <v>-177.57550594691537</v>
      </c>
      <c r="D65">
        <f>6*SIN(A!B$5*PI()/180)/(3-SIN(A!B$5*PI()/180))*(A65^A!$K$51*(A!$B$6-A65))^(1/(1+A!$K$51))*(A!$K$51^(1/(1+A!$K$51)))</f>
        <v>192.53991587888302</v>
      </c>
      <c r="E65">
        <f>-6*SIN(A!B$5*PI()/180)/(3+SIN(A!B$5*PI()/180))*(A65^A!$K$52*(A!$B$6-A65))^(1/(1+A!$K$52))*(A!$K$52^(1/(1+A!$K$52)))</f>
        <v>-133.18162946018651</v>
      </c>
      <c r="F65">
        <f>A!W122*100</f>
        <v>0.31428049778676481</v>
      </c>
      <c r="G65">
        <f>A!B122</f>
        <v>166.27509351621057</v>
      </c>
      <c r="I65">
        <f>A!W122*100</f>
        <v>0.31428049778676481</v>
      </c>
      <c r="J65">
        <f>A!T122*100</f>
        <v>0.34121475702550702</v>
      </c>
    </row>
    <row r="66" spans="1:10">
      <c r="A66">
        <f>A65+A!$B$6/100</f>
        <v>195</v>
      </c>
      <c r="B66">
        <f>6*SIN(A!B$5*PI()/180)/(3-SIN(A!B$5*PI()/180))*A66</f>
        <v>260.73113608598743</v>
      </c>
      <c r="C66">
        <f>-6*SIN(A!B$5*PI()/180)/(3+SIN(A!B$5*PI()/180))*A66</f>
        <v>-180.35012322733593</v>
      </c>
      <c r="D66">
        <f>6*SIN(A!B$5*PI()/180)/(3-SIN(A!B$5*PI()/180))*(A66^A!$K$51*(A!$B$6-A66))^(1/(1+A!$K$51))*(A!$K$51^(1/(1+A!$K$51)))</f>
        <v>191.3243474941537</v>
      </c>
      <c r="E66">
        <f>-6*SIN(A!B$5*PI()/180)/(3+SIN(A!B$5*PI()/180))*(A66^A!$K$52*(A!$B$6-A66))^(1/(1+A!$K$52))*(A!$K$52^(1/(1+A!$K$52)))</f>
        <v>-132.34080963610197</v>
      </c>
      <c r="F66">
        <f>A!W123*100</f>
        <v>0.32050896309057308</v>
      </c>
      <c r="G66">
        <f>A!B123</f>
        <v>168.89354738154725</v>
      </c>
      <c r="I66">
        <f>A!W123*100</f>
        <v>0.32050896309057308</v>
      </c>
      <c r="J66">
        <f>A!T123*100</f>
        <v>0.3462938226880044</v>
      </c>
    </row>
    <row r="67" spans="1:10">
      <c r="A67">
        <f>A66+A!$B$6/100</f>
        <v>198</v>
      </c>
      <c r="B67">
        <f>6*SIN(A!B$5*PI()/180)/(3-SIN(A!B$5*PI()/180))*A67</f>
        <v>264.74238433346414</v>
      </c>
      <c r="C67">
        <f>-6*SIN(A!B$5*PI()/180)/(3+SIN(A!B$5*PI()/180))*A67</f>
        <v>-183.12474050775648</v>
      </c>
      <c r="D67">
        <f>6*SIN(A!B$5*PI()/180)/(3-SIN(A!B$5*PI()/180))*(A67^A!$K$51*(A!$B$6-A67))^(1/(1+A!$K$51))*(A!$K$51^(1/(1+A!$K$51)))</f>
        <v>190.01634786637237</v>
      </c>
      <c r="E67">
        <f>-6*SIN(A!B$5*PI()/180)/(3+SIN(A!B$5*PI()/180))*(A67^A!$K$52*(A!$B$6-A67))^(1/(1+A!$K$52))*(A!$K$52^(1/(1+A!$K$52)))</f>
        <v>-131.43605427165684</v>
      </c>
      <c r="F67">
        <f>A!W124*100</f>
        <v>0.32676705694294217</v>
      </c>
      <c r="G67">
        <f>A!B124</f>
        <v>171.51200124688393</v>
      </c>
      <c r="I67">
        <f>A!W124*100</f>
        <v>0.32676705694294217</v>
      </c>
      <c r="J67">
        <f>A!T124*100</f>
        <v>0.35134300067875696</v>
      </c>
    </row>
    <row r="68" spans="1:10">
      <c r="A68">
        <f>A67+A!$B$6/100</f>
        <v>201</v>
      </c>
      <c r="B68">
        <f>6*SIN(A!B$5*PI()/180)/(3-SIN(A!B$5*PI()/180))*A68</f>
        <v>268.75363258094092</v>
      </c>
      <c r="C68">
        <f>-6*SIN(A!B$5*PI()/180)/(3+SIN(A!B$5*PI()/180))*A68</f>
        <v>-185.89935778817704</v>
      </c>
      <c r="D68">
        <f>6*SIN(A!B$5*PI()/180)/(3-SIN(A!B$5*PI()/180))*(A68^A!$K$51*(A!$B$6-A68))^(1/(1+A!$K$51))*(A!$K$51^(1/(1+A!$K$51)))</f>
        <v>188.61399402981488</v>
      </c>
      <c r="E68">
        <f>-6*SIN(A!B$5*PI()/180)/(3+SIN(A!B$5*PI()/180))*(A68^A!$K$52*(A!$B$6-A68))^(1/(1+A!$K$52))*(A!$K$52^(1/(1+A!$K$52)))</f>
        <v>-130.46603323378559</v>
      </c>
      <c r="F68">
        <f>A!W125*100</f>
        <v>0.33305431672953129</v>
      </c>
      <c r="G68">
        <f>A!B125</f>
        <v>174.1304551122206</v>
      </c>
      <c r="I68">
        <f>A!W125*100</f>
        <v>0.33305431672953129</v>
      </c>
      <c r="J68">
        <f>A!T125*100</f>
        <v>0.35636181175846959</v>
      </c>
    </row>
    <row r="69" spans="1:10">
      <c r="A69">
        <f>A68+A!$B$6/100</f>
        <v>204</v>
      </c>
      <c r="B69">
        <f>6*SIN(A!B$5*PI()/180)/(3-SIN(A!B$5*PI()/180))*A69</f>
        <v>272.76488082841763</v>
      </c>
      <c r="C69">
        <f>-6*SIN(A!B$5*PI()/180)/(3+SIN(A!B$5*PI()/180))*A69</f>
        <v>-188.67397506859757</v>
      </c>
      <c r="D69">
        <f>6*SIN(A!B$5*PI()/180)/(3-SIN(A!B$5*PI()/180))*(A69^A!$K$51*(A!$B$6-A69))^(1/(1+A!$K$51))*(A!$K$51^(1/(1+A!$K$51)))</f>
        <v>187.11516455455461</v>
      </c>
      <c r="E69">
        <f>-6*SIN(A!B$5*PI()/180)/(3+SIN(A!B$5*PI()/180))*(A69^A!$K$52*(A!$B$6-A69))^(1/(1+A!$K$52))*(A!$K$52^(1/(1+A!$K$52)))</f>
        <v>-129.42927910990988</v>
      </c>
      <c r="F69">
        <f>A!W126*100</f>
        <v>0.33937028562944876</v>
      </c>
      <c r="G69">
        <f>A!B126</f>
        <v>176.74890897755728</v>
      </c>
      <c r="I69">
        <f>A!W126*100</f>
        <v>0.33937028562944876</v>
      </c>
      <c r="J69">
        <f>A!T126*100</f>
        <v>0.36134979893653296</v>
      </c>
    </row>
    <row r="70" spans="1:10">
      <c r="A70">
        <f>A69+A!$B$6/100</f>
        <v>207</v>
      </c>
      <c r="B70">
        <f>6*SIN(A!B$5*PI()/180)/(3-SIN(A!B$5*PI()/180))*A70</f>
        <v>276.77612907589435</v>
      </c>
      <c r="C70">
        <f>-6*SIN(A!B$5*PI()/180)/(3+SIN(A!B$5*PI()/180))*A70</f>
        <v>-191.44859234901813</v>
      </c>
      <c r="D70">
        <f>6*SIN(A!B$5*PI()/180)/(3-SIN(A!B$5*PI()/180))*(A70^A!$K$51*(A!$B$6-A70))^(1/(1+A!$K$51))*(A!$K$51^(1/(1+A!$K$51)))</f>
        <v>185.51752112313088</v>
      </c>
      <c r="E70">
        <f>-6*SIN(A!B$5*PI()/180)/(3+SIN(A!B$5*PI()/180))*(A70^A!$K$52*(A!$B$6-A70))^(1/(1+A!$K$52))*(A!$K$52^(1/(1+A!$K$52)))</f>
        <v>-128.32417446435045</v>
      </c>
      <c r="F70">
        <f>A!W127*100</f>
        <v>0.34571451283061572</v>
      </c>
      <c r="G70">
        <f>A!B127</f>
        <v>179.36736284289395</v>
      </c>
      <c r="I70">
        <f>A!W127*100</f>
        <v>0.34571451283061572</v>
      </c>
      <c r="J70">
        <f>A!T127*100</f>
        <v>0.36630652693713101</v>
      </c>
    </row>
    <row r="71" spans="1:10">
      <c r="A71">
        <f>A70+A!$B$6/100</f>
        <v>210</v>
      </c>
      <c r="B71">
        <f>6*SIN(A!B$5*PI()/180)/(3-SIN(A!B$5*PI()/180))*A71</f>
        <v>280.78737732337106</v>
      </c>
      <c r="C71">
        <f>-6*SIN(A!B$5*PI()/180)/(3+SIN(A!B$5*PI()/180))*A71</f>
        <v>-194.22320962943868</v>
      </c>
      <c r="D71">
        <f>6*SIN(A!B$5*PI()/180)/(3-SIN(A!B$5*PI()/180))*(A71^A!$K$51*(A!$B$6-A71))^(1/(1+A!$K$51))*(A!$K$51^(1/(1+A!$K$51)))</f>
        <v>183.81848725321069</v>
      </c>
      <c r="E71">
        <f>-6*SIN(A!B$5*PI()/180)/(3+SIN(A!B$5*PI()/180))*(A71^A!$K$52*(A!$B$6-A71))^(1/(1+A!$K$52))*(A!$K$52^(1/(1+A!$K$52)))</f>
        <v>-127.14893712059697</v>
      </c>
      <c r="F71">
        <f>A!W128*100</f>
        <v>0.35208655372890119</v>
      </c>
      <c r="G71">
        <f>A!B128</f>
        <v>181.98581670823063</v>
      </c>
      <c r="I71">
        <f>A!W128*100</f>
        <v>0.35208655372890119</v>
      </c>
      <c r="J71">
        <f>A!T128*100</f>
        <v>0.371231581666572</v>
      </c>
    </row>
    <row r="72" spans="1:10">
      <c r="A72">
        <f>A71+A!$B$6/100</f>
        <v>213</v>
      </c>
      <c r="B72">
        <f>6*SIN(A!B$5*PI()/180)/(3-SIN(A!B$5*PI()/180))*A72</f>
        <v>284.79862557084783</v>
      </c>
      <c r="C72">
        <f>-6*SIN(A!B$5*PI()/180)/(3+SIN(A!B$5*PI()/180))*A72</f>
        <v>-196.99782690985924</v>
      </c>
      <c r="D72">
        <f>6*SIN(A!B$5*PI()/180)/(3-SIN(A!B$5*PI()/180))*(A72^A!$K$51*(A!$B$6-A72))^(1/(1+A!$K$51))*(A!$K$51^(1/(1+A!$K$51)))</f>
        <v>182.0152236584635</v>
      </c>
      <c r="E72">
        <f>-6*SIN(A!B$5*PI()/180)/(3+SIN(A!B$5*PI()/180))*(A72^A!$K$52*(A!$B$6-A72))^(1/(1+A!$K$52))*(A!$K$52^(1/(1+A!$K$52)))</f>
        <v>-125.90160311819854</v>
      </c>
      <c r="F72">
        <f>A!W129*100</f>
        <v>0.35848597011140082</v>
      </c>
      <c r="G72">
        <f>A!B129</f>
        <v>184.60427057356731</v>
      </c>
      <c r="I72">
        <f>A!W129*100</f>
        <v>0.35848597011140082</v>
      </c>
      <c r="J72">
        <f>A!T129*100</f>
        <v>0.37612456968202518</v>
      </c>
    </row>
    <row r="73" spans="1:10">
      <c r="A73">
        <f>A72+A!$B$6/100</f>
        <v>216</v>
      </c>
      <c r="B73">
        <f>6*SIN(A!B$5*PI()/180)/(3-SIN(A!B$5*PI()/180))*A73</f>
        <v>288.80987381832455</v>
      </c>
      <c r="C73">
        <f>-6*SIN(A!B$5*PI()/180)/(3+SIN(A!B$5*PI()/180))*A73</f>
        <v>-199.7724441902798</v>
      </c>
      <c r="D73">
        <f>6*SIN(A!B$5*PI()/180)/(3-SIN(A!B$5*PI()/180))*(A73^A!$K$51*(A!$B$6-A73))^(1/(1+A!$K$51))*(A!$K$51^(1/(1+A!$K$51)))</f>
        <v>180.10459962426398</v>
      </c>
      <c r="E73">
        <f>-6*SIN(A!B$5*PI()/180)/(3+SIN(A!B$5*PI()/180))*(A73^A!$K$52*(A!$B$6-A73))^(1/(1+A!$K$52))*(A!$K$52^(1/(1+A!$K$52)))</f>
        <v>-124.58000691307421</v>
      </c>
      <c r="F73">
        <f>A!W130*100</f>
        <v>0.36491233032442177</v>
      </c>
      <c r="G73">
        <f>A!B130</f>
        <v>187.22272443890398</v>
      </c>
      <c r="I73">
        <f>A!W130*100</f>
        <v>0.36491233032442177</v>
      </c>
      <c r="J73">
        <f>A!T130*100</f>
        <v>0.38098511766237508</v>
      </c>
    </row>
    <row r="74" spans="1:10">
      <c r="A74">
        <f>A73+A!$B$6/100</f>
        <v>219</v>
      </c>
      <c r="B74">
        <f>6*SIN(A!B$5*PI()/180)/(3-SIN(A!B$5*PI()/180))*A74</f>
        <v>292.82112206580126</v>
      </c>
      <c r="C74">
        <f>-6*SIN(A!B$5*PI()/180)/(3+SIN(A!B$5*PI()/180))*A74</f>
        <v>-202.54706147070036</v>
      </c>
      <c r="D74">
        <f>6*SIN(A!B$5*PI()/180)/(3-SIN(A!B$5*PI()/180))*(A74^A!$K$51*(A!$B$6-A74))^(1/(1+A!$K$51))*(A!$K$51^(1/(1+A!$K$51)))</f>
        <v>178.08315962826637</v>
      </c>
      <c r="E74">
        <f>-6*SIN(A!B$5*PI()/180)/(3+SIN(A!B$5*PI()/180))*(A74^A!$K$52*(A!$B$6-A74))^(1/(1+A!$K$52))*(A!$K$52^(1/(1+A!$K$52)))</f>
        <v>-123.18175828865752</v>
      </c>
      <c r="F74">
        <f>A!W131*100</f>
        <v>0.371365209426815</v>
      </c>
      <c r="G74">
        <f>A!B131</f>
        <v>189.84117830424066</v>
      </c>
      <c r="I74">
        <f>A!W131*100</f>
        <v>0.371365209426815</v>
      </c>
      <c r="J74">
        <f>A!T131*100</f>
        <v>0.38581287188211771</v>
      </c>
    </row>
    <row r="75" spans="1:10">
      <c r="A75">
        <f>A74+A!$B$6/100</f>
        <v>222</v>
      </c>
      <c r="B75">
        <f>6*SIN(A!B$5*PI()/180)/(3-SIN(A!B$5*PI()/180))*A75</f>
        <v>296.83237031327798</v>
      </c>
      <c r="C75">
        <f>-6*SIN(A!B$5*PI()/180)/(3+SIN(A!B$5*PI()/180))*A75</f>
        <v>-205.32167875112088</v>
      </c>
      <c r="D75">
        <f>6*SIN(A!B$5*PI()/180)/(3-SIN(A!B$5*PI()/180))*(A75^A!$K$51*(A!$B$6-A75))^(1/(1+A!$K$51))*(A!$K$51^(1/(1+A!$K$51)))</f>
        <v>175.94708424850637</v>
      </c>
      <c r="E75">
        <f>-6*SIN(A!B$5*PI()/180)/(3+SIN(A!B$5*PI()/180))*(A75^A!$K$52*(A!$B$6-A75))^(1/(1+A!$K$52))*(A!$K$52^(1/(1+A!$K$52)))</f>
        <v>-121.70421531567118</v>
      </c>
      <c r="F75">
        <f>A!W132*100</f>
        <v>0.37784418932903785</v>
      </c>
      <c r="G75">
        <f>A!B132</f>
        <v>192.45963216957733</v>
      </c>
      <c r="I75">
        <f>A!W132*100</f>
        <v>0.37784418932903785</v>
      </c>
      <c r="J75">
        <f>A!T132*100</f>
        <v>0.39060749768842429</v>
      </c>
    </row>
    <row r="76" spans="1:10">
      <c r="A76">
        <f>A75+A!$B$6/100</f>
        <v>225</v>
      </c>
      <c r="B76">
        <f>6*SIN(A!B$5*PI()/180)/(3-SIN(A!B$5*PI()/180))*A76</f>
        <v>300.84361856075475</v>
      </c>
      <c r="C76">
        <f>-6*SIN(A!B$5*PI()/180)/(3+SIN(A!B$5*PI()/180))*A76</f>
        <v>-208.09629603154144</v>
      </c>
      <c r="D76">
        <f>6*SIN(A!B$5*PI()/180)/(3-SIN(A!B$5*PI()/180))*(A76^A!$K$51*(A!$B$6-A76))^(1/(1+A!$K$51))*(A!$K$51^(1/(1+A!$K$51)))</f>
        <v>173.69214416003285</v>
      </c>
      <c r="E76">
        <f>-6*SIN(A!B$5*PI()/180)/(3+SIN(A!B$5*PI()/180))*(A76^A!$K$52*(A!$B$6-A76))^(1/(1+A!$K$52))*(A!$K$52^(1/(1+A!$K$52)))</f>
        <v>-120.14445253117451</v>
      </c>
      <c r="F76">
        <f>A!W133*100</f>
        <v>0.38434885891857251</v>
      </c>
      <c r="G76">
        <f>A!B133</f>
        <v>195.07808603491401</v>
      </c>
      <c r="I76">
        <f>A!W133*100</f>
        <v>0.38434885891857251</v>
      </c>
      <c r="J76">
        <f>A!T133*100</f>
        <v>0.39536867898219957</v>
      </c>
    </row>
    <row r="77" spans="1:10">
      <c r="A77">
        <f>A76+A!$B$6/100</f>
        <v>228</v>
      </c>
      <c r="B77">
        <f>6*SIN(A!B$5*PI()/180)/(3-SIN(A!B$5*PI()/180))*A77</f>
        <v>304.85486680823146</v>
      </c>
      <c r="C77">
        <f>-6*SIN(A!B$5*PI()/180)/(3+SIN(A!B$5*PI()/180))*A77</f>
        <v>-210.870913311962</v>
      </c>
      <c r="D77">
        <f>6*SIN(A!B$5*PI()/180)/(3-SIN(A!B$5*PI()/180))*(A77^A!$K$51*(A!$B$6-A77))^(1/(1+A!$K$51))*(A!$K$51^(1/(1+A!$K$51)))</f>
        <v>171.31364570653</v>
      </c>
      <c r="E77">
        <f>-6*SIN(A!B$5*PI()/180)/(3+SIN(A!B$5*PI()/180))*(A77^A!$K$52*(A!$B$6-A77))^(1/(1+A!$K$52))*(A!$K$52^(1/(1+A!$K$52)))</f>
        <v>-118.49922328995417</v>
      </c>
      <c r="F77">
        <f>A!W134*100</f>
        <v>0.39087881417216319</v>
      </c>
      <c r="G77">
        <f>A!B134</f>
        <v>197.69653990025068</v>
      </c>
      <c r="I77">
        <f>A!W134*100</f>
        <v>0.39087881417216319</v>
      </c>
      <c r="J77">
        <f>A!T134*100</f>
        <v>0.40009611770345876</v>
      </c>
    </row>
    <row r="78" spans="1:10">
      <c r="A78">
        <f>A77+A!$B$6/100</f>
        <v>231</v>
      </c>
      <c r="B78">
        <f>6*SIN(A!B$5*PI()/180)/(3-SIN(A!B$5*PI()/180))*A78</f>
        <v>308.86611505570818</v>
      </c>
      <c r="C78">
        <f>-6*SIN(A!B$5*PI()/180)/(3+SIN(A!B$5*PI()/180))*A78</f>
        <v>-213.64553059238256</v>
      </c>
      <c r="D78">
        <f>6*SIN(A!B$5*PI()/180)/(3-SIN(A!B$5*PI()/180))*(A78^A!$K$51*(A!$B$6-A78))^(1/(1+A!$K$51))*(A!$K$51^(1/(1+A!$K$51)))</f>
        <v>168.80636611991142</v>
      </c>
      <c r="E78">
        <f>-6*SIN(A!B$5*PI()/180)/(3+SIN(A!B$5*PI()/180))*(A78^A!$K$52*(A!$B$6-A78))^(1/(1+A!$K$52))*(A!$K$52^(1/(1+A!$K$52)))</f>
        <v>-116.764914955322</v>
      </c>
      <c r="F78">
        <f>A!W135*100</f>
        <v>0.39743365825545046</v>
      </c>
      <c r="G78">
        <f>A!B135</f>
        <v>200.31499376558736</v>
      </c>
      <c r="I78">
        <f>A!W135*100</f>
        <v>0.39743365825545046</v>
      </c>
      <c r="J78">
        <f>A!T135*100</f>
        <v>0.40478953332168061</v>
      </c>
    </row>
    <row r="79" spans="1:10">
      <c r="A79">
        <f>A78+A!$B$6/100</f>
        <v>234</v>
      </c>
      <c r="B79">
        <f>6*SIN(A!B$5*PI()/180)/(3-SIN(A!B$5*PI()/180))*A79</f>
        <v>312.87736330318489</v>
      </c>
      <c r="C79">
        <f>-6*SIN(A!B$5*PI()/180)/(3+SIN(A!B$5*PI()/180))*A79</f>
        <v>-216.42014787280311</v>
      </c>
      <c r="D79">
        <f>6*SIN(A!B$5*PI()/180)/(3-SIN(A!B$5*PI()/180))*(A79^A!$K$51*(A!$B$6-A79))^(1/(1+A!$K$51))*(A!$K$51^(1/(1+A!$K$51)))</f>
        <v>166.16447591152235</v>
      </c>
      <c r="E79">
        <f>-6*SIN(A!B$5*PI()/180)/(3+SIN(A!B$5*PI()/180))*(A79^A!$K$52*(A!$B$6-A79))^(1/(1+A!$K$52))*(A!$K$52^(1/(1+A!$K$52)))</f>
        <v>-114.93749521639629</v>
      </c>
      <c r="F79">
        <f>A!W136*100</f>
        <v>0.40401300161041226</v>
      </c>
      <c r="G79">
        <f>A!B136</f>
        <v>202.93344763092404</v>
      </c>
      <c r="I79">
        <f>A!W136*100</f>
        <v>0.40401300161041226</v>
      </c>
      <c r="J79">
        <f>A!T136*100</f>
        <v>0.40944866233126798</v>
      </c>
    </row>
    <row r="80" spans="1:10">
      <c r="A80">
        <f>A79+A!$B$6/100</f>
        <v>237</v>
      </c>
      <c r="B80">
        <f>6*SIN(A!B$5*PI()/180)/(3-SIN(A!B$5*PI()/180))*A80</f>
        <v>316.88861155066166</v>
      </c>
      <c r="C80">
        <f>-6*SIN(A!B$5*PI()/180)/(3+SIN(A!B$5*PI()/180))*A80</f>
        <v>-219.19476515322367</v>
      </c>
      <c r="D80">
        <f>6*SIN(A!B$5*PI()/180)/(3-SIN(A!B$5*PI()/180))*(A80^A!$K$51*(A!$B$6-A80))^(1/(1+A!$K$51))*(A!$K$51^(1/(1+A!$K$51)))</f>
        <v>163.38144522033841</v>
      </c>
      <c r="E80">
        <f>-6*SIN(A!B$5*PI()/180)/(3+SIN(A!B$5*PI()/180))*(A80^A!$K$52*(A!$B$6-A80))^(1/(1+A!$K$52))*(A!$K$52^(1/(1+A!$K$52)))</f>
        <v>-113.01244730829008</v>
      </c>
      <c r="F80">
        <f>A!W137*100</f>
        <v>0.41061646203122415</v>
      </c>
      <c r="G80">
        <f>A!B137</f>
        <v>205.55190149626071</v>
      </c>
      <c r="I80">
        <f>A!W137*100</f>
        <v>0.41061646203122415</v>
      </c>
      <c r="J80">
        <f>A!T137*100</f>
        <v>0.41407325775285747</v>
      </c>
    </row>
    <row r="81" spans="1:10">
      <c r="A81">
        <f>A80+A!$B$6/100</f>
        <v>240</v>
      </c>
      <c r="B81">
        <f>6*SIN(A!B$5*PI()/180)/(3-SIN(A!B$5*PI()/180))*A81</f>
        <v>320.89985979813838</v>
      </c>
      <c r="C81">
        <f>-6*SIN(A!B$5*PI()/180)/(3+SIN(A!B$5*PI()/180))*A81</f>
        <v>-221.96938243364423</v>
      </c>
      <c r="D81">
        <f>6*SIN(A!B$5*PI()/180)/(3-SIN(A!B$5*PI()/180))*(A81^A!$K$51*(A!$B$6-A81))^(1/(1+A!$K$51))*(A!$K$51^(1/(1+A!$K$51)))</f>
        <v>160.44992989906919</v>
      </c>
      <c r="E81">
        <f>-6*SIN(A!B$5*PI()/180)/(3+SIN(A!B$5*PI()/180))*(A81^A!$K$52*(A!$B$6-A81))^(1/(1+A!$K$52))*(A!$K$52^(1/(1+A!$K$52)))</f>
        <v>-110.98469121682211</v>
      </c>
      <c r="F81">
        <f>A!W138*100</f>
        <v>0.41724366472895014</v>
      </c>
      <c r="G81">
        <f>A!B138</f>
        <v>208.17035536159739</v>
      </c>
      <c r="I81">
        <f>A!W138*100</f>
        <v>0.41724366472895014</v>
      </c>
      <c r="J81">
        <f>A!T138*100</f>
        <v>0.41866308864059454</v>
      </c>
    </row>
    <row r="82" spans="1:10">
      <c r="A82">
        <f>A81+A!$B$6/100</f>
        <v>243</v>
      </c>
      <c r="B82">
        <f>6*SIN(A!B$5*PI()/180)/(3-SIN(A!B$5*PI()/180))*A82</f>
        <v>324.91110804561509</v>
      </c>
      <c r="C82">
        <f>-6*SIN(A!B$5*PI()/180)/(3+SIN(A!B$5*PI()/180))*A82</f>
        <v>-224.74399971406476</v>
      </c>
      <c r="D82">
        <f>6*SIN(A!B$5*PI()/180)/(3-SIN(A!B$5*PI()/180))*(A82^A!$K$51*(A!$B$6-A82))^(1/(1+A!$K$51))*(A!$K$51^(1/(1+A!$K$51)))</f>
        <v>157.36163173385125</v>
      </c>
      <c r="E82">
        <f>-6*SIN(A!B$5*PI()/180)/(3+SIN(A!B$5*PI()/180))*(A82^A!$K$52*(A!$B$6-A82))^(1/(1+A!$K$52))*(A!$K$52^(1/(1+A!$K$52)))</f>
        <v>-108.8484869911936</v>
      </c>
      <c r="F82">
        <f>A!W139*100</f>
        <v>0.42389424238556078</v>
      </c>
      <c r="G82">
        <f>A!B139</f>
        <v>210.78880922693406</v>
      </c>
      <c r="I82">
        <f>A!W139*100</f>
        <v>0.42389424238556078</v>
      </c>
      <c r="J82">
        <f>A!T139*100</f>
        <v>0.4232179395957556</v>
      </c>
    </row>
    <row r="83" spans="1:10">
      <c r="A83">
        <f>A82+A!$B$6/100</f>
        <v>246</v>
      </c>
      <c r="B83">
        <f>6*SIN(A!B$5*PI()/180)/(3-SIN(A!B$5*PI()/180))*A83</f>
        <v>328.92235629309181</v>
      </c>
      <c r="C83">
        <f>-6*SIN(A!B$5*PI()/180)/(3+SIN(A!B$5*PI()/180))*A83</f>
        <v>-227.51861699448531</v>
      </c>
      <c r="D83">
        <f>6*SIN(A!B$5*PI()/180)/(3-SIN(A!B$5*PI()/180))*(A83^A!$K$51*(A!$B$6-A83))^(1/(1+A!$K$51))*(A!$K$51^(1/(1+A!$K$51)))</f>
        <v>154.10712525466971</v>
      </c>
      <c r="E83">
        <f>-6*SIN(A!B$5*PI()/180)/(3+SIN(A!B$5*PI()/180))*(A83^A!$K$52*(A!$B$6-A83))^(1/(1+A!$K$52))*(A!$K$52^(1/(1+A!$K$52)))</f>
        <v>-106.59731494716513</v>
      </c>
      <c r="F83">
        <f>A!W140*100</f>
        <v>0.43056783519777586</v>
      </c>
      <c r="G83">
        <f>A!B140</f>
        <v>213.40726309227074</v>
      </c>
      <c r="I83">
        <f>A!W140*100</f>
        <v>0.43056783519777586</v>
      </c>
      <c r="J83">
        <f>A!T140*100</f>
        <v>0.42773761028709778</v>
      </c>
    </row>
    <row r="84" spans="1:10">
      <c r="A84">
        <f>A83+A!$B$6/100</f>
        <v>249</v>
      </c>
      <c r="B84">
        <f>6*SIN(A!B$5*PI()/180)/(3-SIN(A!B$5*PI()/180))*A84</f>
        <v>332.93360454056858</v>
      </c>
      <c r="C84">
        <f>-6*SIN(A!B$5*PI()/180)/(3+SIN(A!B$5*PI()/180))*A84</f>
        <v>-230.29323427490587</v>
      </c>
      <c r="D84">
        <f>6*SIN(A!B$5*PI()/180)/(3-SIN(A!B$5*PI()/180))*(A84^A!$K$51*(A!$B$6-A84))^(1/(1+A!$K$51))*(A!$K$51^(1/(1+A!$K$51)))</f>
        <v>150.67564083676874</v>
      </c>
      <c r="E84">
        <f>-6*SIN(A!B$5*PI()/180)/(3+SIN(A!B$5*PI()/180))*(A84^A!$K$52*(A!$B$6-A84))^(1/(1+A!$K$52))*(A!$K$52^(1/(1+A!$K$52)))</f>
        <v>-104.2237256363088</v>
      </c>
      <c r="F84">
        <f>A!W141*100</f>
        <v>0.43726409091120855</v>
      </c>
      <c r="G84">
        <f>A!B141</f>
        <v>216.02571695760741</v>
      </c>
      <c r="I84">
        <f>A!W141*100</f>
        <v>0.43726409091120855</v>
      </c>
      <c r="J84">
        <f>A!T141*100</f>
        <v>0.43222191497823426</v>
      </c>
    </row>
    <row r="85" spans="1:10">
      <c r="A85">
        <f>A84+A!$B$6/100</f>
        <v>252</v>
      </c>
      <c r="B85">
        <f>6*SIN(A!B$5*PI()/180)/(3-SIN(A!B$5*PI()/180))*A85</f>
        <v>336.9448527880453</v>
      </c>
      <c r="C85">
        <f>-6*SIN(A!B$5*PI()/180)/(3+SIN(A!B$5*PI()/180))*A85</f>
        <v>-233.06785155532643</v>
      </c>
      <c r="D85">
        <f>6*SIN(A!B$5*PI()/180)/(3-SIN(A!B$5*PI()/180))*(A85^A!$K$51*(A!$B$6-A85))^(1/(1+A!$K$51))*(A!$K$51^(1/(1+A!$K$51)))</f>
        <v>147.05478980256856</v>
      </c>
      <c r="E85">
        <f>-6*SIN(A!B$5*PI()/180)/(3+SIN(A!B$5*PI()/180))*(A85^A!$K$52*(A!$B$6-A85))^(1/(1+A!$K$52))*(A!$K$52^(1/(1+A!$K$52)))</f>
        <v>-101.71914969647757</v>
      </c>
      <c r="F85">
        <f>A!W142*100</f>
        <v>0.44398266484525184</v>
      </c>
      <c r="G85">
        <f>A!B142</f>
        <v>218.64417082294409</v>
      </c>
      <c r="I85">
        <f>A!W142*100</f>
        <v>0.44398266484525184</v>
      </c>
      <c r="J85">
        <f>A!T142*100</f>
        <v>0.43667068206226384</v>
      </c>
    </row>
    <row r="86" spans="1:10">
      <c r="A86">
        <f>A85+A!$B$6/100</f>
        <v>255</v>
      </c>
      <c r="B86">
        <f>6*SIN(A!B$5*PI()/180)/(3-SIN(A!B$5*PI()/180))*A86</f>
        <v>340.95610103552201</v>
      </c>
      <c r="C86">
        <f>-6*SIN(A!B$5*PI()/180)/(3+SIN(A!B$5*PI()/180))*A86</f>
        <v>-235.84246883574698</v>
      </c>
      <c r="D86">
        <f>6*SIN(A!B$5*PI()/180)/(3-SIN(A!B$5*PI()/180))*(A86^A!$K$51*(A!$B$6-A86))^(1/(1+A!$K$51))*(A!$K$51^(1/(1+A!$K$51)))</f>
        <v>143.23021134236501</v>
      </c>
      <c r="E86">
        <f>-6*SIN(A!B$5*PI()/180)/(3+SIN(A!B$5*PI()/180))*(A86^A!$K$52*(A!$B$6-A86))^(1/(1+A!$K$52))*(A!$K$52^(1/(1+A!$K$52)))</f>
        <v>-99.073653623607925</v>
      </c>
      <c r="F86">
        <f>A!W143*100</f>
        <v>0.45072321990908421</v>
      </c>
      <c r="G86">
        <f>A!B143</f>
        <v>221.26262468828077</v>
      </c>
      <c r="I86">
        <f>A!W143*100</f>
        <v>0.45072321990908421</v>
      </c>
      <c r="J86">
        <f>A!T143*100</f>
        <v>0.44108375360365859</v>
      </c>
    </row>
    <row r="87" spans="1:10">
      <c r="A87">
        <f>A86+A!$B$6/100</f>
        <v>258</v>
      </c>
      <c r="B87">
        <f>6*SIN(A!B$5*PI()/180)/(3-SIN(A!B$5*PI()/180))*A87</f>
        <v>344.96734928299878</v>
      </c>
      <c r="C87">
        <f>-6*SIN(A!B$5*PI()/180)/(3+SIN(A!B$5*PI()/180))*A87</f>
        <v>-238.61708611616754</v>
      </c>
      <c r="D87">
        <f>6*SIN(A!B$5*PI()/180)/(3-SIN(A!B$5*PI()/180))*(A87^A!$K$51*(A!$B$6-A87))^(1/(1+A!$K$51))*(A!$K$51^(1/(1+A!$K$51)))</f>
        <v>139.18511218328527</v>
      </c>
      <c r="E87">
        <f>-6*SIN(A!B$5*PI()/180)/(3+SIN(A!B$5*PI()/180))*(A87^A!$K$52*(A!$B$6-A87))^(1/(1+A!$K$52))*(A!$K$52^(1/(1+A!$K$52)))</f>
        <v>-96.275621356505653</v>
      </c>
      <c r="F87">
        <f>A!W144*100</f>
        <v>0.45748542660938557</v>
      </c>
      <c r="G87">
        <f>A!B144</f>
        <v>223.88107855361744</v>
      </c>
      <c r="I87">
        <f>A!W144*100</f>
        <v>0.45748542660938557</v>
      </c>
      <c r="J87">
        <f>A!T144*100</f>
        <v>0.44546098488808616</v>
      </c>
    </row>
    <row r="88" spans="1:10">
      <c r="A88">
        <f>A87+A!$B$6/100</f>
        <v>261</v>
      </c>
      <c r="B88">
        <f>6*SIN(A!B$5*PI()/180)/(3-SIN(A!B$5*PI()/180))*A88</f>
        <v>348.9785975304755</v>
      </c>
      <c r="C88">
        <f>-6*SIN(A!B$5*PI()/180)/(3+SIN(A!B$5*PI()/180))*A88</f>
        <v>-241.39170339658807</v>
      </c>
      <c r="D88">
        <f>6*SIN(A!B$5*PI()/180)/(3-SIN(A!B$5*PI()/180))*(A88^A!$K$51*(A!$B$6-A88))^(1/(1+A!$K$51))*(A!$K$51^(1/(1+A!$K$51)))</f>
        <v>134.89965619216042</v>
      </c>
      <c r="E88">
        <f>-6*SIN(A!B$5*PI()/180)/(3+SIN(A!B$5*PI()/180))*(A88^A!$K$52*(A!$B$6-A88))^(1/(1+A!$K$52))*(A!$K$52^(1/(1+A!$K$52)))</f>
        <v>-93.311332059542679</v>
      </c>
      <c r="F88">
        <f>A!W145*100</f>
        <v>0.46426896305006637</v>
      </c>
      <c r="G88">
        <f>A!B145</f>
        <v>226.49953241895412</v>
      </c>
      <c r="I88">
        <f>A!W145*100</f>
        <v>0.46426896305006637</v>
      </c>
      <c r="J88">
        <f>A!T145*100</f>
        <v>0.44980224397997476</v>
      </c>
    </row>
    <row r="89" spans="1:10">
      <c r="A89">
        <f>A88+A!$B$6/100</f>
        <v>264</v>
      </c>
      <c r="B89">
        <f>6*SIN(A!B$5*PI()/180)/(3-SIN(A!B$5*PI()/180))*A89</f>
        <v>352.98984577795221</v>
      </c>
      <c r="C89">
        <f>-6*SIN(A!B$5*PI()/180)/(3+SIN(A!B$5*PI()/180))*A89</f>
        <v>-244.16632067700863</v>
      </c>
      <c r="D89">
        <f>6*SIN(A!B$5*PI()/180)/(3-SIN(A!B$5*PI()/180))*(A89^A!$K$51*(A!$B$6-A89))^(1/(1+A!$K$51))*(A!$K$51^(1/(1+A!$K$51)))</f>
        <v>130.35013925211857</v>
      </c>
      <c r="E89">
        <f>-6*SIN(A!B$5*PI()/180)/(3+SIN(A!B$5*PI()/180))*(A89^A!$K$52*(A!$B$6-A89))^(1/(1+A!$K$52))*(A!$K$52^(1/(1+A!$K$52)))</f>
        <v>-90.164389377212615</v>
      </c>
      <c r="F89">
        <f>A!W146*100</f>
        <v>0.47107351492445793</v>
      </c>
      <c r="G89">
        <f>A!B146</f>
        <v>229.11798628429079</v>
      </c>
      <c r="I89">
        <f>A!W146*100</f>
        <v>0.47107351492445793</v>
      </c>
      <c r="J89">
        <f>A!T146*100</f>
        <v>0.45410741128807874</v>
      </c>
    </row>
    <row r="90" spans="1:10">
      <c r="A90">
        <f>A89+A!$B$6/100</f>
        <v>267</v>
      </c>
      <c r="B90">
        <f>6*SIN(A!B$5*PI()/180)/(3-SIN(A!B$5*PI()/180))*A90</f>
        <v>357.00109402542893</v>
      </c>
      <c r="C90">
        <f>-6*SIN(A!B$5*PI()/180)/(3+SIN(A!B$5*PI()/180))*A90</f>
        <v>-246.94093795742918</v>
      </c>
      <c r="D90">
        <f>6*SIN(A!B$5*PI()/180)/(3-SIN(A!B$5*PI()/180))*(A90^A!$K$51*(A!$B$6-A90))^(1/(1+A!$K$51))*(A!$K$51^(1/(1+A!$K$51)))</f>
        <v>125.50784891919926</v>
      </c>
      <c r="E90">
        <f>-6*SIN(A!B$5*PI()/180)/(3+SIN(A!B$5*PI()/180))*(A90^A!$K$52*(A!$B$6-A90))^(1/(1+A!$K$52))*(A!$K$52^(1/(1+A!$K$52)))</f>
        <v>-86.814932648130124</v>
      </c>
      <c r="F90">
        <f>A!W147*100</f>
        <v>0.47789877550037696</v>
      </c>
      <c r="G90">
        <f>A!B147</f>
        <v>231.73644014962747</v>
      </c>
      <c r="I90">
        <f>A!W147*100</f>
        <v>0.47789877550037696</v>
      </c>
      <c r="J90">
        <f>A!T147*100</f>
        <v>0.45837637913920243</v>
      </c>
    </row>
    <row r="91" spans="1:10">
      <c r="A91">
        <f>A90+A!$B$6/100</f>
        <v>270</v>
      </c>
      <c r="B91">
        <f>6*SIN(A!B$5*PI()/180)/(3-SIN(A!B$5*PI()/180))*A91</f>
        <v>361.0123422729057</v>
      </c>
      <c r="C91">
        <f>-6*SIN(A!B$5*PI()/180)/(3+SIN(A!B$5*PI()/180))*A91</f>
        <v>-249.71555523784974</v>
      </c>
      <c r="D91">
        <f>6*SIN(A!B$5*PI()/180)/(3-SIN(A!B$5*PI()/180))*(A91^A!$K$51*(A!$B$6-A91))^(1/(1+A!$K$51))*(A!$K$51^(1/(1+A!$K$51)))</f>
        <v>120.33744742430189</v>
      </c>
      <c r="E91">
        <f>-6*SIN(A!B$5*PI()/180)/(3+SIN(A!B$5*PI()/180))*(A91^A!$K$52*(A!$B$6-A91))^(1/(1+A!$K$52))*(A!$K$52^(1/(1+A!$K$52)))</f>
        <v>-83.238518412616585</v>
      </c>
      <c r="F91">
        <f>A!W148*100</f>
        <v>0.48474444559851121</v>
      </c>
      <c r="G91">
        <f>A!B148</f>
        <v>234.35489401496415</v>
      </c>
      <c r="I91">
        <f>A!W148*100</f>
        <v>0.48474444559851121</v>
      </c>
      <c r="J91">
        <f>A!T148*100</f>
        <v>0.4626090513603543</v>
      </c>
    </row>
    <row r="92" spans="1:10">
      <c r="A92">
        <f>A91+A!$B$6/100</f>
        <v>273</v>
      </c>
      <c r="B92">
        <f>6*SIN(A!B$5*PI()/180)/(3-SIN(A!B$5*PI()/180))*A92</f>
        <v>365.02359052038241</v>
      </c>
      <c r="C92">
        <f>-6*SIN(A!B$5*PI()/180)/(3+SIN(A!B$5*PI()/180))*A92</f>
        <v>-252.4901725182703</v>
      </c>
      <c r="D92">
        <f>6*SIN(A!B$5*PI()/180)/(3-SIN(A!B$5*PI()/180))*(A92^A!$K$51*(A!$B$6-A92))^(1/(1+A!$K$51))*(A!$K$51^(1/(1+A!$K$51)))</f>
        <v>114.79460849649223</v>
      </c>
      <c r="E92">
        <f>-6*SIN(A!B$5*PI()/180)/(3+SIN(A!B$5*PI()/180))*(A92^A!$K$52*(A!$B$6-A92))^(1/(1+A!$K$52))*(A!$K$52^(1/(1+A!$K$52)))</f>
        <v>-79.404485781661194</v>
      </c>
      <c r="F92">
        <f>A!W149*100</f>
        <v>0.49161023356437794</v>
      </c>
      <c r="G92">
        <f>A!B149</f>
        <v>236.97334788030082</v>
      </c>
      <c r="I92">
        <f>A!W149*100</f>
        <v>0.49161023356437794</v>
      </c>
      <c r="J92">
        <f>A!T149*100</f>
        <v>0.46680534286904113</v>
      </c>
    </row>
    <row r="93" spans="1:10">
      <c r="A93">
        <f>A92+A!$B$6/100</f>
        <v>276</v>
      </c>
      <c r="B93">
        <f>6*SIN(A!B$5*PI()/180)/(3-SIN(A!B$5*PI()/180))*A93</f>
        <v>369.03483876785913</v>
      </c>
      <c r="C93">
        <f>-6*SIN(A!B$5*PI()/180)/(3+SIN(A!B$5*PI()/180))*A93</f>
        <v>-255.26478979869086</v>
      </c>
      <c r="D93">
        <f>6*SIN(A!B$5*PI()/180)/(3-SIN(A!B$5*PI()/180))*(A93^A!$K$51*(A!$B$6-A93))^(1/(1+A!$K$51))*(A!$K$51^(1/(1+A!$K$51)))</f>
        <v>108.82243703448043</v>
      </c>
      <c r="E93">
        <f>-6*SIN(A!B$5*PI()/180)/(3+SIN(A!B$5*PI()/180))*(A93^A!$K$52*(A!$B$6-A93))^(1/(1+A!$K$52))*(A!$K$52^(1/(1+A!$K$52)))</f>
        <v>-75.273479890775221</v>
      </c>
      <c r="F93">
        <f>A!W150*100</f>
        <v>0.49849585523439877</v>
      </c>
      <c r="G93">
        <f>A!B150</f>
        <v>239.5918017456375</v>
      </c>
      <c r="I93">
        <f>A!W150*100</f>
        <v>0.49849585523439877</v>
      </c>
      <c r="J93">
        <f>A!T150*100</f>
        <v>0.47096517927228304</v>
      </c>
    </row>
    <row r="94" spans="1:10">
      <c r="A94">
        <f>A93+A!$B$6/100</f>
        <v>279</v>
      </c>
      <c r="B94">
        <f>6*SIN(A!B$5*PI()/180)/(3-SIN(A!B$5*PI()/180))*A94</f>
        <v>373.04608701533584</v>
      </c>
      <c r="C94">
        <f>-6*SIN(A!B$5*PI()/180)/(3+SIN(A!B$5*PI()/180))*A94</f>
        <v>-258.03940707911141</v>
      </c>
      <c r="D94">
        <f>6*SIN(A!B$5*PI()/180)/(3-SIN(A!B$5*PI()/180))*(A94^A!$K$51*(A!$B$6-A94))^(1/(1+A!$K$51))*(A!$K$51^(1/(1+A!$K$51)))</f>
        <v>102.34580225577511</v>
      </c>
      <c r="E94">
        <f>-6*SIN(A!B$5*PI()/180)/(3+SIN(A!B$5*PI()/180))*(A94^A!$K$52*(A!$B$6-A94))^(1/(1+A!$K$52))*(A!$K$52^(1/(1+A!$K$52)))</f>
        <v>-70.79353208717751</v>
      </c>
      <c r="F94">
        <f>A!W151*100</f>
        <v>0.50540103389629243</v>
      </c>
      <c r="G94">
        <f>A!B151</f>
        <v>242.21025561097417</v>
      </c>
      <c r="I94">
        <f>A!W151*100</f>
        <v>0.50540103389629243</v>
      </c>
      <c r="J94">
        <f>A!T151*100</f>
        <v>0.47508849647393286</v>
      </c>
    </row>
    <row r="95" spans="1:10">
      <c r="A95">
        <f>A94+A!$B$6/100</f>
        <v>282</v>
      </c>
      <c r="B95">
        <f>6*SIN(A!B$5*PI()/180)/(3-SIN(A!B$5*PI()/180))*A95</f>
        <v>377.05733526281261</v>
      </c>
      <c r="C95">
        <f>-6*SIN(A!B$5*PI()/180)/(3+SIN(A!B$5*PI()/180))*A95</f>
        <v>-260.81402435953197</v>
      </c>
      <c r="D95">
        <f>6*SIN(A!B$5*PI()/180)/(3-SIN(A!B$5*PI()/180))*(A95^A!$K$51*(A!$B$6-A95))^(1/(1+A!$K$51))*(A!$K$51^(1/(1+A!$K$51)))</f>
        <v>95.26186777314004</v>
      </c>
      <c r="E95">
        <f>-6*SIN(A!B$5*PI()/180)/(3+SIN(A!B$5*PI()/180))*(A95^A!$K$52*(A!$B$6-A95))^(1/(1+A!$K$52))*(A!$K$52^(1/(1+A!$K$52)))</f>
        <v>-65.893509496640903</v>
      </c>
      <c r="F95">
        <f>A!W152*100</f>
        <v>0.51232550024427181</v>
      </c>
      <c r="G95">
        <f>A!B152</f>
        <v>244.82870947631085</v>
      </c>
      <c r="I95">
        <f>A!W152*100</f>
        <v>0.51232550024427181</v>
      </c>
      <c r="J95">
        <f>A!T152*100</f>
        <v>0.47917524029075387</v>
      </c>
    </row>
    <row r="96" spans="1:10">
      <c r="A96">
        <f>A95+A!$B$6/100</f>
        <v>285</v>
      </c>
      <c r="B96">
        <f>6*SIN(A!B$5*PI()/180)/(3-SIN(A!B$5*PI()/180))*A96</f>
        <v>381.06858351028933</v>
      </c>
      <c r="C96">
        <f>-6*SIN(A!B$5*PI()/180)/(3+SIN(A!B$5*PI()/180))*A96</f>
        <v>-263.58864163995253</v>
      </c>
      <c r="D96">
        <f>6*SIN(A!B$5*PI()/180)/(3-SIN(A!B$5*PI()/180))*(A96^A!$K$51*(A!$B$6-A96))^(1/(1+A!$K$51))*(A!$K$51^(1/(1+A!$K$51)))</f>
        <v>87.423128741028478</v>
      </c>
      <c r="E96">
        <f>-6*SIN(A!B$5*PI()/180)/(3+SIN(A!B$5*PI()/180))*(A96^A!$K$52*(A!$B$6-A96))^(1/(1+A!$K$52))*(A!$K$52^(1/(1+A!$K$52)))</f>
        <v>-60.471381661774217</v>
      </c>
      <c r="F96">
        <f>A!W153*100</f>
        <v>0.51926899232929613</v>
      </c>
      <c r="G96">
        <f>A!B153</f>
        <v>247.44716334164752</v>
      </c>
      <c r="I96">
        <f>A!W153*100</f>
        <v>0.51926899232929613</v>
      </c>
      <c r="J96">
        <f>A!T153*100</f>
        <v>0.4832253660770095</v>
      </c>
    </row>
    <row r="97" spans="1:10">
      <c r="A97">
        <f>A96+A!$B$6/100</f>
        <v>288</v>
      </c>
      <c r="B97">
        <f>6*SIN(A!B$5*PI()/180)/(3-SIN(A!B$5*PI()/180))*A97</f>
        <v>385.07983175776604</v>
      </c>
      <c r="C97">
        <f>-6*SIN(A!B$5*PI()/180)/(3+SIN(A!B$5*PI()/180))*A97</f>
        <v>-266.36325892037303</v>
      </c>
      <c r="D97">
        <f>6*SIN(A!B$5*PI()/180)/(3-SIN(A!B$5*PI()/180))*(A97^A!$K$51*(A!$B$6-A97))^(1/(1+A!$K$51))*(A!$K$51^(1/(1+A!$K$51)))</f>
        <v>78.604091503609993</v>
      </c>
      <c r="E97">
        <f>-6*SIN(A!B$5*PI()/180)/(3+SIN(A!B$5*PI()/180))*(A97^A!$K$52*(A!$B$6-A97))^(1/(1+A!$K$52))*(A!$K$52^(1/(1+A!$K$52)))</f>
        <v>-54.371172548312806</v>
      </c>
      <c r="F97">
        <f>A!W154*100</f>
        <v>0.52623125550477634</v>
      </c>
      <c r="G97">
        <f>A!B154</f>
        <v>250.0656172069842</v>
      </c>
      <c r="I97">
        <f>A!W154*100</f>
        <v>0.52623125550477634</v>
      </c>
      <c r="J97">
        <f>A!T154*100</f>
        <v>0.48723883835779275</v>
      </c>
    </row>
    <row r="98" spans="1:10">
      <c r="A98">
        <f>A97+A!$B$6/100</f>
        <v>291</v>
      </c>
      <c r="B98">
        <f>6*SIN(A!B$5*PI()/180)/(3-SIN(A!B$5*PI()/180))*A98</f>
        <v>389.09108000524276</v>
      </c>
      <c r="C98">
        <f>-6*SIN(A!B$5*PI()/180)/(3+SIN(A!B$5*PI()/180))*A98</f>
        <v>-269.13787620079358</v>
      </c>
      <c r="D98">
        <f>6*SIN(A!B$5*PI()/180)/(3-SIN(A!B$5*PI()/180))*(A98^A!$K$51*(A!$B$6-A98))^(1/(1+A!$K$51))*(A!$K$51^(1/(1+A!$K$51)))</f>
        <v>68.426769164849333</v>
      </c>
      <c r="E98">
        <f>-6*SIN(A!B$5*PI()/180)/(3+SIN(A!B$5*PI()/180))*(A98^A!$K$52*(A!$B$6-A98))^(1/(1+A!$K$52))*(A!$K$52^(1/(1+A!$K$52)))</f>
        <v>-47.331425146167199</v>
      </c>
      <c r="F98">
        <f>A!W155*100</f>
        <v>0.53321204236797715</v>
      </c>
      <c r="G98">
        <f>A!B155</f>
        <v>252.68407107232088</v>
      </c>
      <c r="I98">
        <f>A!W155*100</f>
        <v>0.53321204236797715</v>
      </c>
      <c r="J98">
        <f>A!T155*100</f>
        <v>0.4912156304708642</v>
      </c>
    </row>
    <row r="99" spans="1:10">
      <c r="A99">
        <f>A98+A!$B$6/100</f>
        <v>294</v>
      </c>
      <c r="B99">
        <f>6*SIN(A!B$5*PI()/180)/(3-SIN(A!B$5*PI()/180))*A99</f>
        <v>393.10232825271953</v>
      </c>
      <c r="C99">
        <f>-6*SIN(A!B$5*PI()/180)/(3+SIN(A!B$5*PI()/180))*A99</f>
        <v>-271.91249348121414</v>
      </c>
      <c r="D99">
        <f>6*SIN(A!B$5*PI()/180)/(3-SIN(A!B$5*PI()/180))*(A99^A!$K$51*(A!$B$6-A99))^(1/(1+A!$K$51))*(A!$K$51^(1/(1+A!$K$51)))</f>
        <v>56.157475464674214</v>
      </c>
      <c r="E99">
        <f>-6*SIN(A!B$5*PI()/180)/(3+SIN(A!B$5*PI()/180))*(A99^A!$K$52*(A!$B$6-A99))^(1/(1+A!$K$52))*(A!$K$52^(1/(1+A!$K$52)))</f>
        <v>-38.844641925887736</v>
      </c>
      <c r="F99">
        <f>A!W156*100</f>
        <v>0.54021111269748978</v>
      </c>
      <c r="G99">
        <f>A!B156</f>
        <v>255.30252493765755</v>
      </c>
      <c r="I99">
        <f>A!W156*100</f>
        <v>0.54021111269748978</v>
      </c>
      <c r="J99">
        <f>A!T156*100</f>
        <v>0.49515572421718473</v>
      </c>
    </row>
    <row r="100" spans="1:10">
      <c r="A100">
        <f>A99+A!$B$6/100</f>
        <v>297</v>
      </c>
      <c r="B100">
        <f>6*SIN(A!B$5*PI()/180)/(3-SIN(A!B$5*PI()/180))*A100</f>
        <v>397.11357650019625</v>
      </c>
      <c r="C100">
        <f>-6*SIN(A!B$5*PI()/180)/(3+SIN(A!B$5*PI()/180))*A100</f>
        <v>-274.6871107616347</v>
      </c>
      <c r="D100">
        <f>6*SIN(A!B$5*PI()/180)/(3-SIN(A!B$5*PI()/180))*(A100^A!$K$51*(A!$B$6-A100))^(1/(1+A!$K$51))*(A!$K$51^(1/(1+A!$K$51)))</f>
        <v>39.911416133552926</v>
      </c>
      <c r="E100">
        <f>-6*SIN(A!B$5*PI()/180)/(3+SIN(A!B$5*PI()/180))*(A100^A!$K$52*(A!$B$6-A100))^(1/(1+A!$K$52))*(A!$K$52^(1/(1+A!$K$52)))</f>
        <v>-27.607093367973857</v>
      </c>
      <c r="F100">
        <f>A!W157*100</f>
        <v>0.54722823338705251</v>
      </c>
      <c r="G100">
        <f>A!B157</f>
        <v>257.92097880299423</v>
      </c>
      <c r="I100">
        <f>A!W157*100</f>
        <v>0.54722823338705251</v>
      </c>
      <c r="J100">
        <f>A!T157*100</f>
        <v>0.49905910952006416</v>
      </c>
    </row>
    <row r="101" spans="1:10">
      <c r="A101">
        <f>A100+A!$B$6/100</f>
        <v>300</v>
      </c>
      <c r="B101">
        <f>6*SIN(A!B$5*PI()/180)/(3-SIN(A!B$5*PI()/180))*A101</f>
        <v>401.12482474767296</v>
      </c>
      <c r="C101">
        <f>-6*SIN(A!B$5*PI()/180)/(3+SIN(A!B$5*PI()/180))*A101</f>
        <v>-277.46172804205526</v>
      </c>
      <c r="D101">
        <f>6*SIN(A!B$5*PI()/180)/(3-SIN(A!B$5*PI()/180))*(A101^A!$K$51*(A!$B$6-A101))^(1/(1+A!$K$51))*(A!$K$51^(1/(1+A!$K$51)))</f>
        <v>0</v>
      </c>
      <c r="E101">
        <f>-6*SIN(A!B$5*PI()/180)/(3+SIN(A!B$5*PI()/180))*(A101^A!$K$52*(A!$B$6-A101))^(1/(1+A!$K$52))*(A!$K$52^(1/(1+A!$K$52)))</f>
        <v>0</v>
      </c>
      <c r="F101">
        <f>A!W158*100</f>
        <v>0.55426317837601424</v>
      </c>
      <c r="G101">
        <f>A!B158</f>
        <v>260.5394326683309</v>
      </c>
      <c r="I101">
        <f>A!W158*100</f>
        <v>0.55426317837601424</v>
      </c>
      <c r="J101">
        <f>A!T158*100</f>
        <v>0.50292578409290323</v>
      </c>
    </row>
    <row r="102" spans="1:10">
      <c r="A102">
        <f>A!A58</f>
        <v>300</v>
      </c>
      <c r="B102">
        <f>6*SIN(A!B$5*PI()/180)/(3-SIN(A!B$5*PI()/180))*A102</f>
        <v>401.12482474767296</v>
      </c>
      <c r="C102">
        <f>-6*SIN(A!B$5*PI()/180)/(3+SIN(A!B$5*PI()/180))*A102</f>
        <v>-277.46172804205526</v>
      </c>
      <c r="F102">
        <f>A!W159*100</f>
        <v>0.56131572857666889</v>
      </c>
      <c r="G102">
        <f>A!B159</f>
        <v>263.15788653366758</v>
      </c>
      <c r="I102">
        <f>A!W159*100</f>
        <v>0.56131572857666889</v>
      </c>
      <c r="J102">
        <f>A!T159*100</f>
        <v>0.5067557531153517</v>
      </c>
    </row>
    <row r="103" spans="1:10">
      <c r="A103">
        <f>A!A58</f>
        <v>300</v>
      </c>
      <c r="B103">
        <f>6*SIN(A!B$5*PI()/180)/(3-SIN(A!B$5*PI()/180))*A103</f>
        <v>401.12482474767296</v>
      </c>
      <c r="C103">
        <f>-6*SIN(A!B$5*PI()/180)/(3+SIN(A!B$5*PI()/180))*A103</f>
        <v>-277.46172804205526</v>
      </c>
      <c r="E103">
        <f>A!J58</f>
        <v>0</v>
      </c>
      <c r="F103">
        <f>A!W160*100</f>
        <v>0.56838567179883248</v>
      </c>
      <c r="G103">
        <f>A!B160</f>
        <v>265.77634039900425</v>
      </c>
      <c r="I103">
        <f>A!W160*100</f>
        <v>0.56838567179883248</v>
      </c>
      <c r="J103">
        <f>A!T160*100</f>
        <v>0.51054902891812592</v>
      </c>
    </row>
    <row r="104" spans="1:10">
      <c r="A104">
        <f>A!A59</f>
        <v>300.4375</v>
      </c>
      <c r="B104">
        <f>6*SIN(A!B$5*PI()/180)/(3-SIN(A!B$5*PI()/180))*A104</f>
        <v>401.70979845043001</v>
      </c>
      <c r="C104">
        <f>-6*SIN(A!B$5*PI()/180)/(3+SIN(A!B$5*PI()/180))*A104</f>
        <v>-277.86635972878327</v>
      </c>
      <c r="E104">
        <f>A!J59</f>
        <v>1.3364747163395125</v>
      </c>
      <c r="F104">
        <f>A!W161*100</f>
        <v>0.57547280267179268</v>
      </c>
      <c r="G104">
        <f>A!B161</f>
        <v>268.39479426434093</v>
      </c>
      <c r="I104">
        <f>A!W161*100</f>
        <v>0.57547280267179268</v>
      </c>
      <c r="J104">
        <f>A!T161*100</f>
        <v>0.51430563067605561</v>
      </c>
    </row>
    <row r="105" spans="1:10">
      <c r="A105">
        <f>A!A60</f>
        <v>301.31031795511223</v>
      </c>
      <c r="B105">
        <f>6*SIN(A!B$5*PI()/180)/(3-SIN(A!B$5*PI()/180))*A105</f>
        <v>402.87682828136673</v>
      </c>
      <c r="C105">
        <f>-6*SIN(A!B$5*PI()/180)/(3+SIN(A!B$5*PI()/180))*A105</f>
        <v>-278.67360498908852</v>
      </c>
      <c r="E105">
        <f>A!J60</f>
        <v>4.0027352576928523</v>
      </c>
      <c r="F105">
        <f>A!W162*100</f>
        <v>0.58257692256395655</v>
      </c>
      <c r="G105">
        <f>A!B162</f>
        <v>271.01324812967761</v>
      </c>
      <c r="I105">
        <f>A!W162*100</f>
        <v>0.58257692256395655</v>
      </c>
      <c r="J105">
        <f>A!T162*100</f>
        <v>0.51802558410952049</v>
      </c>
    </row>
    <row r="106" spans="1:10">
      <c r="A106">
        <f>A!A61</f>
        <v>302.18313591022445</v>
      </c>
      <c r="B106">
        <f>6*SIN(A!B$5*PI()/180)/(3-SIN(A!B$5*PI()/180))*A106</f>
        <v>404.04385811230344</v>
      </c>
      <c r="C106">
        <f>-6*SIN(A!B$5*PI()/180)/(3+SIN(A!B$5*PI()/180))*A106</f>
        <v>-279.48085024939371</v>
      </c>
      <c r="E106">
        <f>A!J61</f>
        <v>6.6688065540881247</v>
      </c>
      <c r="F106">
        <f>A!W163*100</f>
        <v>0.58969783950046784</v>
      </c>
      <c r="G106">
        <f>A!B163</f>
        <v>273.63170199501428</v>
      </c>
      <c r="I106">
        <f>A!W163*100</f>
        <v>0.58969783950046784</v>
      </c>
      <c r="J106">
        <f>A!T163*100</f>
        <v>0.52170892119429391</v>
      </c>
    </row>
    <row r="107" spans="1:10">
      <c r="A107">
        <f>A!A62</f>
        <v>303.05595386533668</v>
      </c>
      <c r="B107">
        <f>6*SIN(A!B$5*PI()/180)/(3-SIN(A!B$5*PI()/180))*A107</f>
        <v>405.21088794324015</v>
      </c>
      <c r="C107">
        <f>-6*SIN(A!B$5*PI()/180)/(3+SIN(A!B$5*PI()/180))*A107</f>
        <v>-280.28809550969896</v>
      </c>
      <c r="E107">
        <f>A!J62</f>
        <v>9.3345006159472526</v>
      </c>
      <c r="F107">
        <f>A!W164*100</f>
        <v>0.59683536807883641</v>
      </c>
      <c r="G107">
        <f>A!B164</f>
        <v>276.25015586035096</v>
      </c>
      <c r="I107">
        <f>A!W164*100</f>
        <v>0.59683536807883641</v>
      </c>
      <c r="J107">
        <f>A!T164*100</f>
        <v>0.5253556798791692</v>
      </c>
    </row>
    <row r="108" spans="1:10">
      <c r="A108">
        <f>A!A63</f>
        <v>303.9287718204489</v>
      </c>
      <c r="B108">
        <f>6*SIN(A!B$5*PI()/180)/(3-SIN(A!B$5*PI()/180))*A108</f>
        <v>406.37791777417686</v>
      </c>
      <c r="C108">
        <f>-6*SIN(A!B$5*PI()/180)/(3+SIN(A!B$5*PI()/180))*A108</f>
        <v>-281.09534077000421</v>
      </c>
      <c r="E108">
        <f>A!J63</f>
        <v>11.999632929170417</v>
      </c>
      <c r="F108">
        <f>A!W165*100</f>
        <v>0.60398932938311189</v>
      </c>
      <c r="G108">
        <f>A!B165</f>
        <v>278.86860972568763</v>
      </c>
      <c r="I108">
        <f>A!W165*100</f>
        <v>0.60398932938311189</v>
      </c>
      <c r="J108">
        <f>A!T165*100</f>
        <v>0.52896590381219799</v>
      </c>
    </row>
    <row r="109" spans="1:10">
      <c r="A109">
        <f>A!A64</f>
        <v>304.80158977556113</v>
      </c>
      <c r="B109">
        <f>6*SIN(A!B$5*PI()/180)/(3-SIN(A!B$5*PI()/180))*A109</f>
        <v>407.54494760511358</v>
      </c>
      <c r="C109">
        <f>-6*SIN(A!B$5*PI()/180)/(3+SIN(A!B$5*PI()/180))*A109</f>
        <v>-281.90258603030946</v>
      </c>
      <c r="E109">
        <f>A!J64</f>
        <v>14.664022461090113</v>
      </c>
      <c r="F109">
        <f>A!W166*100</f>
        <v>0.61115955089644225</v>
      </c>
      <c r="G109">
        <f>A!B166</f>
        <v>281.48706359102431</v>
      </c>
      <c r="I109">
        <f>A!W166*100</f>
        <v>0.61115955089644225</v>
      </c>
      <c r="J109">
        <f>A!T166*100</f>
        <v>0.532539642074357</v>
      </c>
    </row>
    <row r="110" spans="1:10">
      <c r="A110">
        <f>A!A65</f>
        <v>305.67440773067335</v>
      </c>
      <c r="B110">
        <f>6*SIN(A!B$5*PI()/180)/(3-SIN(A!B$5*PI()/180))*A110</f>
        <v>408.71197743605029</v>
      </c>
      <c r="C110">
        <f>-6*SIN(A!B$5*PI()/180)/(3+SIN(A!B$5*PI()/180))*A110</f>
        <v>-282.70983129061466</v>
      </c>
      <c r="E110">
        <f>A!J65</f>
        <v>17.327491670206417</v>
      </c>
      <c r="F110">
        <f>A!W167*100</f>
        <v>0.61834586641249467</v>
      </c>
      <c r="G110">
        <f>A!B167</f>
        <v>284.10551745636099</v>
      </c>
      <c r="I110">
        <f>A!W167*100</f>
        <v>0.61834586641249467</v>
      </c>
      <c r="J110">
        <f>A!T167*100</f>
        <v>0.53607694892135949</v>
      </c>
    </row>
    <row r="111" spans="1:10">
      <c r="A111">
        <f>A!A66</f>
        <v>306.54722568578558</v>
      </c>
      <c r="B111">
        <f>6*SIN(A!B$5*PI()/180)/(3-SIN(A!B$5*PI()/180))*A111</f>
        <v>409.879007266987</v>
      </c>
      <c r="C111">
        <f>-6*SIN(A!B$5*PI()/180)/(3+SIN(A!B$5*PI()/180))*A111</f>
        <v>-283.51707655091991</v>
      </c>
      <c r="E111">
        <f>A!J66</f>
        <v>19.989866513101383</v>
      </c>
      <c r="F111">
        <f>A!W168*100</f>
        <v>0.62554811594582771</v>
      </c>
      <c r="G111">
        <f>A!B168</f>
        <v>286.72397132169766</v>
      </c>
      <c r="I111">
        <f>A!W168*100</f>
        <v>0.62554811594582771</v>
      </c>
      <c r="J111">
        <f>A!T168*100</f>
        <v>0.53957788353321123</v>
      </c>
    </row>
    <row r="112" spans="1:10">
      <c r="A112">
        <f>A!A67</f>
        <v>307.4200436408978</v>
      </c>
      <c r="B112">
        <f>6*SIN(A!B$5*PI()/180)/(3-SIN(A!B$5*PI()/180))*A112</f>
        <v>411.04603709792372</v>
      </c>
      <c r="C112">
        <f>-6*SIN(A!B$5*PI()/180)/(3+SIN(A!B$5*PI()/180))*A112</f>
        <v>-284.32432181122516</v>
      </c>
      <c r="E112">
        <f>A!J67</f>
        <v>22.650976448713784</v>
      </c>
      <c r="F112">
        <f>A!W169*100</f>
        <v>0.63276614564136002</v>
      </c>
      <c r="G112">
        <f>A!B169</f>
        <v>289.34242518703434</v>
      </c>
      <c r="I112">
        <f>A!W169*100</f>
        <v>0.63276614564136002</v>
      </c>
      <c r="J112">
        <f>A!T169*100</f>
        <v>0.54304250977127622</v>
      </c>
    </row>
    <row r="113" spans="1:10">
      <c r="A113">
        <f>A!A68</f>
        <v>308.29286159601003</v>
      </c>
      <c r="B113">
        <f>6*SIN(A!B$5*PI()/180)/(3-SIN(A!B$5*PI()/180))*A113</f>
        <v>412.21306692886043</v>
      </c>
      <c r="C113">
        <f>-6*SIN(A!B$5*PI()/180)/(3+SIN(A!B$5*PI()/180))*A113</f>
        <v>-285.13156707153041</v>
      </c>
      <c r="E113">
        <f>A!J68</f>
        <v>25.31065444014207</v>
      </c>
      <c r="F113">
        <f>A!W170*100</f>
        <v>0.63999980768314779</v>
      </c>
      <c r="G113">
        <f>A!B170</f>
        <v>291.96087905237101</v>
      </c>
      <c r="I113">
        <f>A!W170*100</f>
        <v>0.63999980768314779</v>
      </c>
      <c r="J113">
        <f>A!T170*100</f>
        <v>0.5464708959428568</v>
      </c>
    </row>
    <row r="114" spans="1:10">
      <c r="A114">
        <f>A!A69</f>
        <v>309.16567955112225</v>
      </c>
      <c r="B114">
        <f>6*SIN(A!B$5*PI()/180)/(3-SIN(A!B$5*PI()/180))*A114</f>
        <v>413.38009675979714</v>
      </c>
      <c r="C114">
        <f>-6*SIN(A!B$5*PI()/180)/(3+SIN(A!B$5*PI()/180))*A114</f>
        <v>-285.93881233183561</v>
      </c>
      <c r="E114">
        <f>A!J69</f>
        <v>27.968736954131913</v>
      </c>
      <c r="F114">
        <f>A!W171*100</f>
        <v>0.64724896020264677</v>
      </c>
      <c r="G114">
        <f>A!B171</f>
        <v>294.57933291770769</v>
      </c>
      <c r="I114">
        <f>A!W171*100</f>
        <v>0.64724896020264677</v>
      </c>
      <c r="J114">
        <f>A!T171*100</f>
        <v>0.54986311457320747</v>
      </c>
    </row>
    <row r="115" spans="1:10">
      <c r="A115">
        <f>A!A70</f>
        <v>310.03849750623448</v>
      </c>
      <c r="B115">
        <f>6*SIN(A!B$5*PI()/180)/(3-SIN(A!B$5*PI()/180))*A115</f>
        <v>414.54712659073385</v>
      </c>
      <c r="C115">
        <f>-6*SIN(A!B$5*PI()/180)/(3+SIN(A!B$5*PI()/180))*A115</f>
        <v>-286.74605759214086</v>
      </c>
      <c r="E115">
        <f>A!J70</f>
        <v>30.625063958394012</v>
      </c>
      <c r="F115">
        <f>A!W172*100</f>
        <v>0.65451346718656789</v>
      </c>
      <c r="G115">
        <f>A!B172</f>
        <v>297.19778678304436</v>
      </c>
      <c r="I115">
        <f>A!W172*100</f>
        <v>0.65451346718656789</v>
      </c>
      <c r="J115">
        <f>A!T172*100</f>
        <v>0.55321924218470742</v>
      </c>
    </row>
    <row r="116" spans="1:10">
      <c r="A116">
        <f>A!A71</f>
        <v>310.9113154613467</v>
      </c>
      <c r="B116">
        <f>6*SIN(A!B$5*PI()/180)/(3-SIN(A!B$5*PI()/180))*A116</f>
        <v>415.71415642167057</v>
      </c>
      <c r="C116">
        <f>-6*SIN(A!B$5*PI()/180)/(3+SIN(A!B$5*PI()/180))*A116</f>
        <v>-287.55330285244611</v>
      </c>
      <c r="E116">
        <f>A!J71</f>
        <v>33.279478916887811</v>
      </c>
      <c r="F116">
        <f>A!W173*100</f>
        <v>0.66179319838451156</v>
      </c>
      <c r="G116">
        <f>A!B173</f>
        <v>299.81624064838104</v>
      </c>
      <c r="I116">
        <f>A!W173*100</f>
        <v>0.66179319838451156</v>
      </c>
      <c r="J116">
        <f>A!T173*100</f>
        <v>0.55653935908317953</v>
      </c>
    </row>
    <row r="117" spans="1:10">
      <c r="A117">
        <f>A!A72</f>
        <v>311.78413341645893</v>
      </c>
      <c r="B117">
        <f>6*SIN(A!B$5*PI()/180)/(3-SIN(A!B$5*PI()/180))*A117</f>
        <v>416.88118625260728</v>
      </c>
      <c r="C117">
        <f>-6*SIN(A!B$5*PI()/180)/(3+SIN(A!B$5*PI()/180))*A117</f>
        <v>-288.36054811275136</v>
      </c>
      <c r="E117">
        <f>A!J72</f>
        <v>35.931828783197112</v>
      </c>
      <c r="F117">
        <f>A!W174*100</f>
        <v>0.66908802921650612</v>
      </c>
      <c r="G117">
        <f>A!B174</f>
        <v>302.43469451371772</v>
      </c>
      <c r="I117">
        <f>A!W174*100</f>
        <v>0.66908802921650612</v>
      </c>
      <c r="J117">
        <f>A!T174*100</f>
        <v>0.55982354915117982</v>
      </c>
    </row>
    <row r="118" spans="1:10">
      <c r="A118">
        <f>A!A73</f>
        <v>312.65695137157115</v>
      </c>
      <c r="B118">
        <f>6*SIN(A!B$5*PI()/180)/(3-SIN(A!B$5*PI()/180))*A118</f>
        <v>418.04821608354399</v>
      </c>
      <c r="C118">
        <f>-6*SIN(A!B$5*PI()/180)/(3+SIN(A!B$5*PI()/180))*A118</f>
        <v>-289.16779337305655</v>
      </c>
      <c r="E118">
        <f>A!J73</f>
        <v>38.581963992114545</v>
      </c>
      <c r="F118">
        <f>A!W175*100</f>
        <v>0.67639784068054787</v>
      </c>
      <c r="G118">
        <f>A!B175</f>
        <v>305.05314837905439</v>
      </c>
      <c r="I118">
        <f>A!W175*100</f>
        <v>0.67639784068054787</v>
      </c>
      <c r="J118">
        <f>A!T175*100</f>
        <v>0.56307189964802129</v>
      </c>
    </row>
    <row r="119" spans="1:10">
      <c r="A119">
        <f>A!A74</f>
        <v>313.52976932668338</v>
      </c>
      <c r="B119">
        <f>6*SIN(A!B$5*PI()/180)/(3-SIN(A!B$5*PI()/180))*A119</f>
        <v>419.2152459144807</v>
      </c>
      <c r="C119">
        <f>-6*SIN(A!B$5*PI()/180)/(3+SIN(A!B$5*PI()/180))*A119</f>
        <v>-289.97503863336181</v>
      </c>
      <c r="E119">
        <f>A!J74</f>
        <v>41.229738449543326</v>
      </c>
      <c r="F119">
        <f>A!W176*100</f>
        <v>0.68372251926035599</v>
      </c>
      <c r="G119">
        <f>A!B176</f>
        <v>307.67160224439107</v>
      </c>
      <c r="I119">
        <f>A!W176*100</f>
        <v>0.68372251926035599</v>
      </c>
      <c r="J119">
        <f>A!T176*100</f>
        <v>0.5662845010166615</v>
      </c>
    </row>
    <row r="120" spans="1:10">
      <c r="A120">
        <f>A!A75</f>
        <v>314.4025872817956</v>
      </c>
      <c r="B120">
        <f>6*SIN(A!B$5*PI()/180)/(3-SIN(A!B$5*PI()/180))*A120</f>
        <v>420.38227574541736</v>
      </c>
      <c r="C120">
        <f>-6*SIN(A!B$5*PI()/180)/(3+SIN(A!B$5*PI()/180))*A120</f>
        <v>-290.78228389366706</v>
      </c>
      <c r="E120">
        <f>A!J75</f>
        <v>43.875009520816619</v>
      </c>
      <c r="F120">
        <f>A!W177*100</f>
        <v>0.6910619568333215</v>
      </c>
      <c r="G120">
        <f>A!B177</f>
        <v>310.29005610972774</v>
      </c>
      <c r="I120">
        <f>A!W177*100</f>
        <v>0.6910619568333215</v>
      </c>
      <c r="J120">
        <f>A!T177*100</f>
        <v>0.56946144669689824</v>
      </c>
    </row>
    <row r="121" spans="1:10">
      <c r="A121">
        <f>A!A76</f>
        <v>315.27540523690783</v>
      </c>
      <c r="B121">
        <f>6*SIN(A!B$5*PI()/180)/(3-SIN(A!B$5*PI()/180))*A121</f>
        <v>421.54930557635407</v>
      </c>
      <c r="C121">
        <f>-6*SIN(A!B$5*PI()/180)/(3+SIN(A!B$5*PI()/180))*A121</f>
        <v>-291.58952915397231</v>
      </c>
      <c r="E121">
        <f>A!J76</f>
        <v>46.517638017527204</v>
      </c>
      <c r="F121">
        <f>A!W178*100</f>
        <v>0.69841605057890299</v>
      </c>
      <c r="G121">
        <f>A!B178</f>
        <v>312.90850997506442</v>
      </c>
      <c r="I121">
        <f>A!W178*100</f>
        <v>0.69841605057890299</v>
      </c>
      <c r="J121">
        <f>A!T178*100</f>
        <v>0.57260283294516956</v>
      </c>
    </row>
    <row r="122" spans="1:10">
      <c r="A122">
        <f>A!A77</f>
        <v>316.14822319202005</v>
      </c>
      <c r="B122">
        <f>6*SIN(A!B$5*PI()/180)/(3-SIN(A!B$5*PI()/180))*A122</f>
        <v>422.71633540729079</v>
      </c>
      <c r="C122">
        <f>-6*SIN(A!B$5*PI()/180)/(3+SIN(A!B$5*PI()/180))*A122</f>
        <v>-292.3967744142775</v>
      </c>
      <c r="E122">
        <f>A!J77</f>
        <v>49.157488182953074</v>
      </c>
      <c r="F122">
        <f>A!W179*100</f>
        <v>0.70578470288745476</v>
      </c>
      <c r="G122">
        <f>A!B179</f>
        <v>315.52696384040109</v>
      </c>
      <c r="I122">
        <f>A!W179*100</f>
        <v>0.70578470288745476</v>
      </c>
      <c r="J122">
        <f>A!T179*100</f>
        <v>0.57570875866045812</v>
      </c>
    </row>
    <row r="123" spans="1:10">
      <c r="A123">
        <f>A!A78</f>
        <v>317.02104114713228</v>
      </c>
      <c r="B123">
        <f>6*SIN(A!B$5*PI()/180)/(3-SIN(A!B$5*PI()/180))*A123</f>
        <v>423.8833652382275</v>
      </c>
      <c r="C123">
        <f>-6*SIN(A!B$5*PI()/180)/(3+SIN(A!B$5*PI()/180))*A123</f>
        <v>-293.20401967458275</v>
      </c>
      <c r="E123">
        <f>A!J78</f>
        <v>51.794427676157888</v>
      </c>
      <c r="F123">
        <f>A!W180*100</f>
        <v>0.71316782126967015</v>
      </c>
      <c r="G123">
        <f>A!B180</f>
        <v>318.14541770573777</v>
      </c>
      <c r="I123">
        <f>A!W180*100</f>
        <v>0.71316782126967015</v>
      </c>
      <c r="J123">
        <f>A!T180*100</f>
        <v>0.57877932521641295</v>
      </c>
    </row>
    <row r="124" spans="1:10">
      <c r="A124">
        <f>A!A79</f>
        <v>317.89385910224451</v>
      </c>
      <c r="B124">
        <f>6*SIN(A!B$5*PI()/180)/(3-SIN(A!B$5*PI()/180))*A124</f>
        <v>425.05039506916421</v>
      </c>
      <c r="C124">
        <f>-6*SIN(A!B$5*PI()/180)/(3+SIN(A!B$5*PI()/180))*A124</f>
        <v>-294.011264934888</v>
      </c>
      <c r="E124">
        <f>A!J79</f>
        <v>54.428327554838866</v>
      </c>
      <c r="F124">
        <f>A!W181*100</f>
        <v>0.72056531826664438</v>
      </c>
      <c r="G124">
        <f>A!B181</f>
        <v>320.76387157107445</v>
      </c>
      <c r="I124">
        <f>A!W181*100</f>
        <v>0.72056531826664438</v>
      </c>
      <c r="J124">
        <f>A!T181*100</f>
        <v>0.58181463629930263</v>
      </c>
    </row>
    <row r="125" spans="1:10">
      <c r="A125">
        <f>A!A80</f>
        <v>318.76667705735673</v>
      </c>
      <c r="B125">
        <f>6*SIN(A!B$5*PI()/180)/(3-SIN(A!B$5*PI()/180))*A125</f>
        <v>426.21742490010092</v>
      </c>
      <c r="C125">
        <f>-6*SIN(A!B$5*PI()/180)/(3+SIN(A!B$5*PI()/180))*A125</f>
        <v>-294.81851019519326</v>
      </c>
      <c r="E125">
        <f>A!J80</f>
        <v>57.059062256988973</v>
      </c>
      <c r="F125">
        <f>A!W182*100</f>
        <v>0.72797711136074894</v>
      </c>
      <c r="G125">
        <f>A!B182</f>
        <v>323.38232543641112</v>
      </c>
      <c r="I125">
        <f>A!W182*100</f>
        <v>0.72797711136074894</v>
      </c>
      <c r="J125">
        <f>A!T182*100</f>
        <v>0.58481479775196699</v>
      </c>
    </row>
    <row r="126" spans="1:10">
      <c r="A126">
        <f>A!A81</f>
        <v>319.63949501246896</v>
      </c>
      <c r="B126">
        <f>6*SIN(A!B$5*PI()/180)/(3-SIN(A!B$5*PI()/180))*A126</f>
        <v>427.38445473103764</v>
      </c>
      <c r="C126">
        <f>-6*SIN(A!B$5*PI()/180)/(3+SIN(A!B$5*PI()/180))*A126</f>
        <v>-295.62575545549845</v>
      </c>
      <c r="E126">
        <f>A!J81</f>
        <v>59.68650958143472</v>
      </c>
      <c r="F126">
        <f>A!W183*100</f>
        <v>0.73540312288726128</v>
      </c>
      <c r="G126">
        <f>A!B183</f>
        <v>326.0007793017478</v>
      </c>
      <c r="I126">
        <f>A!W183*100</f>
        <v>0.73540312288726128</v>
      </c>
      <c r="J126">
        <f>A!T183*100</f>
        <v>0.58777991742322744</v>
      </c>
    </row>
    <row r="127" spans="1:10">
      <c r="A127">
        <f>A!A82</f>
        <v>320.51231296758118</v>
      </c>
      <c r="B127">
        <f>6*SIN(A!B$5*PI()/180)/(3-SIN(A!B$5*PI()/180))*A127</f>
        <v>428.55148456197435</v>
      </c>
      <c r="C127">
        <f>-6*SIN(A!B$5*PI()/180)/(3+SIN(A!B$5*PI()/180))*A127</f>
        <v>-296.4330007158037</v>
      </c>
      <c r="E127">
        <f>A!J82</f>
        <v>62.310550667305989</v>
      </c>
      <c r="F127">
        <f>A!W184*100</f>
        <v>0.74284327994694266</v>
      </c>
      <c r="G127">
        <f>A!B184</f>
        <v>328.61923316708447</v>
      </c>
      <c r="I127">
        <f>A!W184*100</f>
        <v>0.74284327994694266</v>
      </c>
      <c r="J127">
        <f>A!T184*100</f>
        <v>0.59071010502297971</v>
      </c>
    </row>
    <row r="128" spans="1:10">
      <c r="A128">
        <f>A!A83</f>
        <v>321.38513092269341</v>
      </c>
      <c r="B128">
        <f>6*SIN(A!B$5*PI()/180)/(3-SIN(A!B$5*PI()/180))*A128</f>
        <v>429.71851439291106</v>
      </c>
      <c r="C128">
        <f>-6*SIN(A!B$5*PI()/180)/(3+SIN(A!B$5*PI()/180))*A128</f>
        <v>-297.24024597610895</v>
      </c>
      <c r="E128">
        <f>A!J83</f>
        <v>64.931069972489354</v>
      </c>
      <c r="F128">
        <f>A!W185*100</f>
        <v>0.75029751431956904</v>
      </c>
      <c r="G128">
        <f>A!B185</f>
        <v>331.23768703242115</v>
      </c>
      <c r="I128">
        <f>A!W185*100</f>
        <v>0.75029751431956904</v>
      </c>
      <c r="J128">
        <f>A!T185*100</f>
        <v>0.59360547198262303</v>
      </c>
    </row>
    <row r="129" spans="1:10">
      <c r="A129">
        <f>A!A84</f>
        <v>322.25794887780563</v>
      </c>
      <c r="B129">
        <f>6*SIN(A!B$5*PI()/180)/(3-SIN(A!B$5*PI()/180))*A129</f>
        <v>430.88554422384777</v>
      </c>
      <c r="C129">
        <f>-6*SIN(A!B$5*PI()/180)/(3+SIN(A!B$5*PI()/180))*A129</f>
        <v>-298.0474912364142</v>
      </c>
      <c r="E129">
        <f>A!J84</f>
        <v>67.547955251112413</v>
      </c>
      <c r="F129">
        <f>A!W186*100</f>
        <v>0.75776576237845339</v>
      </c>
      <c r="G129">
        <f>A!B186</f>
        <v>333.85614089775783</v>
      </c>
      <c r="I129">
        <f>A!W186*100</f>
        <v>0.75776576237845339</v>
      </c>
      <c r="J129">
        <f>A!T186*100</f>
        <v>0.59646613132064574</v>
      </c>
    </row>
    <row r="130" spans="1:10">
      <c r="A130">
        <f>A!A85</f>
        <v>323.13076683291786</v>
      </c>
      <c r="B130">
        <f>6*SIN(A!B$5*PI()/180)/(3-SIN(A!B$5*PI()/180))*A130</f>
        <v>432.05257405478449</v>
      </c>
      <c r="C130">
        <f>-6*SIN(A!B$5*PI()/180)/(3+SIN(A!B$5*PI()/180))*A130</f>
        <v>-298.8547364967194</v>
      </c>
      <c r="E130">
        <f>A!J85</f>
        <v>70.161097530102268</v>
      </c>
      <c r="F130">
        <f>A!W187*100</f>
        <v>0.76524796500612258</v>
      </c>
      <c r="G130">
        <f>A!B187</f>
        <v>336.4745947630945</v>
      </c>
      <c r="I130">
        <f>A!W187*100</f>
        <v>0.76524796500612258</v>
      </c>
      <c r="J130">
        <f>A!T187*100</f>
        <v>0.59929219751350982</v>
      </c>
    </row>
    <row r="131" spans="1:10">
      <c r="A131">
        <f>A!A86</f>
        <v>324.00358478803008</v>
      </c>
      <c r="B131">
        <f>6*SIN(A!B$5*PI()/180)/(3-SIN(A!B$5*PI()/180))*A131</f>
        <v>433.2196038857212</v>
      </c>
      <c r="C131">
        <f>-6*SIN(A!B$5*PI()/180)/(3+SIN(A!B$5*PI()/180))*A131</f>
        <v>-299.66198175702465</v>
      </c>
      <c r="E131">
        <f>A!J86</f>
        <v>72.770391084858048</v>
      </c>
      <c r="F131">
        <f>A!W188*100</f>
        <v>0.7727440675110423</v>
      </c>
      <c r="G131">
        <f>A!B188</f>
        <v>339.09304862843118</v>
      </c>
      <c r="I131">
        <f>A!W188*100</f>
        <v>0.7727440675110423</v>
      </c>
      <c r="J131">
        <f>A!T188*100</f>
        <v>0.60208378637124749</v>
      </c>
    </row>
    <row r="132" spans="1:10">
      <c r="A132">
        <f>A!A87</f>
        <v>324.87640274314231</v>
      </c>
      <c r="B132">
        <f>6*SIN(A!B$5*PI()/180)/(3-SIN(A!B$5*PI()/180))*A132</f>
        <v>434.38663371665791</v>
      </c>
      <c r="C132">
        <f>-6*SIN(A!B$5*PI()/180)/(3+SIN(A!B$5*PI()/180))*A132</f>
        <v>-300.4692270173299</v>
      </c>
      <c r="E132">
        <f>A!J87</f>
        <v>75.375733414073579</v>
      </c>
      <c r="F132">
        <f>A!W189*100</f>
        <v>0.78025401954556295</v>
      </c>
      <c r="G132">
        <f>A!B189</f>
        <v>341.71150249376785</v>
      </c>
      <c r="I132">
        <f>A!W189*100</f>
        <v>0.78025401954556295</v>
      </c>
      <c r="J132">
        <f>A!T189*100</f>
        <v>0.60484101491799758</v>
      </c>
    </row>
    <row r="133" spans="1:10">
      <c r="A133">
        <f>A!A88</f>
        <v>325.74922069825453</v>
      </c>
      <c r="B133">
        <f>6*SIN(A!B$5*PI()/180)/(3-SIN(A!B$5*PI()/180))*A133</f>
        <v>435.55366354759462</v>
      </c>
      <c r="C133">
        <f>-6*SIN(A!B$5*PI()/180)/(3+SIN(A!B$5*PI()/180))*A133</f>
        <v>-301.27647227763515</v>
      </c>
      <c r="E133">
        <f>A!J88</f>
        <v>77.977025213743715</v>
      </c>
      <c r="F133">
        <f>A!W190*100</f>
        <v>0.78777777502511903</v>
      </c>
      <c r="G133">
        <f>A!B190</f>
        <v>344.32995635910453</v>
      </c>
      <c r="I133">
        <f>A!W190*100</f>
        <v>0.78777777502511903</v>
      </c>
      <c r="J133">
        <f>A!T190*100</f>
        <v>0.60756400127731469</v>
      </c>
    </row>
    <row r="134" spans="1:10">
      <c r="A134">
        <f>A!A89</f>
        <v>326.62203865336676</v>
      </c>
      <c r="B134">
        <f>6*SIN(A!B$5*PI()/180)/(3-SIN(A!B$5*PI()/180))*A134</f>
        <v>436.72069337853134</v>
      </c>
      <c r="C134">
        <f>-6*SIN(A!B$5*PI()/180)/(3+SIN(A!B$5*PI()/180))*A134</f>
        <v>-302.08371753794034</v>
      </c>
      <c r="E134">
        <f>A!J89</f>
        <v>80.57417035038479</v>
      </c>
      <c r="F134">
        <f>A!W191*100</f>
        <v>0.7953152920486033</v>
      </c>
      <c r="G134">
        <f>A!B191</f>
        <v>346.9484102244412</v>
      </c>
      <c r="I134">
        <f>A!W191*100</f>
        <v>0.7953152920486033</v>
      </c>
      <c r="J134">
        <f>A!T191*100</f>
        <v>0.61025286456176231</v>
      </c>
    </row>
    <row r="135" spans="1:10">
      <c r="A135">
        <f>A!A90</f>
        <v>327.49485660847898</v>
      </c>
      <c r="B135">
        <f>6*SIN(A!B$5*PI()/180)/(3-SIN(A!B$5*PI()/180))*A135</f>
        <v>437.88772320946805</v>
      </c>
      <c r="C135">
        <f>-6*SIN(A!B$5*PI()/180)/(3+SIN(A!B$5*PI()/180))*A135</f>
        <v>-302.8909627982456</v>
      </c>
      <c r="E135">
        <f>A!J90</f>
        <v>83.167075833497165</v>
      </c>
      <c r="F135">
        <f>A!W192*100</f>
        <v>0.80286653282012499</v>
      </c>
      <c r="G135">
        <f>A!B192</f>
        <v>349.56686408977788</v>
      </c>
      <c r="I135">
        <f>A!W192*100</f>
        <v>0.80286653282012499</v>
      </c>
      <c r="J135">
        <f>A!T192*100</f>
        <v>0.61290772476718602</v>
      </c>
    </row>
    <row r="136" spans="1:10">
      <c r="A136">
        <f>A!A91</f>
        <v>328.36767456359121</v>
      </c>
      <c r="B136">
        <f>6*SIN(A!B$5*PI()/180)/(3-SIN(A!B$5*PI()/180))*A136</f>
        <v>439.05475304040476</v>
      </c>
      <c r="C136">
        <f>-6*SIN(A!B$5*PI()/180)/(3+SIN(A!B$5*PI()/180))*A136</f>
        <v>-303.69820805855085</v>
      </c>
      <c r="E136">
        <f>A!J91</f>
        <v>85.755651787295903</v>
      </c>
      <c r="F136">
        <f>A!W193*100</f>
        <v>0.81043146357204199</v>
      </c>
      <c r="G136">
        <f>A!B193</f>
        <v>352.18531795511456</v>
      </c>
      <c r="I136">
        <f>A!W193*100</f>
        <v>0.81043146357204199</v>
      </c>
      <c r="J136">
        <f>A!T193*100</f>
        <v>0.61552870267110615</v>
      </c>
    </row>
    <row r="137" spans="1:10">
      <c r="A137">
        <f>A!A92</f>
        <v>329.24049251870343</v>
      </c>
      <c r="B137">
        <f>6*SIN(A!B$5*PI()/180)/(3-SIN(A!B$5*PI()/180))*A137</f>
        <v>440.22178287134147</v>
      </c>
      <c r="C137">
        <f>-6*SIN(A!B$5*PI()/180)/(3+SIN(A!B$5*PI()/180))*A137</f>
        <v>-304.5054533188561</v>
      </c>
      <c r="E137">
        <f>A!J92</f>
        <v>88.339811421733216</v>
      </c>
      <c r="F137">
        <f>A!W194*100</f>
        <v>0.81801005448935604</v>
      </c>
      <c r="G137">
        <f>A!B194</f>
        <v>354.80377182045123</v>
      </c>
      <c r="I137">
        <f>A!W194*100</f>
        <v>0.81801005448935604</v>
      </c>
      <c r="J137">
        <f>A!T194*100</f>
        <v>0.61811591973528857</v>
      </c>
    </row>
    <row r="138" spans="1:10">
      <c r="A138">
        <f>A!A93</f>
        <v>330.11331047381566</v>
      </c>
      <c r="B138">
        <f>6*SIN(A!B$5*PI()/180)/(3-SIN(A!B$5*PI()/180))*A138</f>
        <v>441.38881270227819</v>
      </c>
      <c r="C138">
        <f>-6*SIN(A!B$5*PI()/180)/(3+SIN(A!B$5*PI()/180))*A138</f>
        <v>-305.31269857916129</v>
      </c>
      <c r="E138">
        <f>A!J93</f>
        <v>90.919471002834911</v>
      </c>
      <c r="F138">
        <f>A!W195*100</f>
        <v>0.8256022796354815</v>
      </c>
      <c r="G138">
        <f>A!B195</f>
        <v>357.42222568578791</v>
      </c>
      <c r="I138">
        <f>A!W195*100</f>
        <v>0.8256022796354815</v>
      </c>
      <c r="J138">
        <f>A!T195*100</f>
        <v>0.62066949801232796</v>
      </c>
    </row>
    <row r="139" spans="1:10">
      <c r="A139">
        <f>A!A94</f>
        <v>330.98612842892788</v>
      </c>
      <c r="B139">
        <f>6*SIN(A!B$5*PI()/180)/(3-SIN(A!B$5*PI()/180))*A139</f>
        <v>442.5558425332149</v>
      </c>
      <c r="C139">
        <f>-6*SIN(A!B$5*PI()/180)/(3+SIN(A!B$5*PI()/180))*A139</f>
        <v>-306.11994383946654</v>
      </c>
      <c r="E139">
        <f>A!J94</f>
        <v>93.494549822371383</v>
      </c>
      <c r="F139">
        <f>A!W196*100</f>
        <v>0.83320811687943097</v>
      </c>
      <c r="G139">
        <f>A!B196</f>
        <v>360.04067955112458</v>
      </c>
      <c r="I139">
        <f>A!W196*100</f>
        <v>0.83320811687943097</v>
      </c>
      <c r="J139">
        <f>A!T196*100</f>
        <v>0.62318956005617321</v>
      </c>
    </row>
    <row r="140" spans="1:10">
      <c r="A140">
        <f>A!A95</f>
        <v>331.85894638404011</v>
      </c>
      <c r="B140">
        <f>6*SIN(A!B$5*PI()/180)/(3-SIN(A!B$5*PI()/180))*A140</f>
        <v>443.72287236415161</v>
      </c>
      <c r="C140">
        <f>-6*SIN(A!B$5*PI()/180)/(3+SIN(A!B$5*PI()/180))*A140</f>
        <v>-306.92718909977179</v>
      </c>
      <c r="E140">
        <f>A!J95</f>
        <v>96.064970166882247</v>
      </c>
      <c r="F140">
        <f>A!W197*100</f>
        <v>0.8408275478243814</v>
      </c>
      <c r="G140">
        <f>A!B197</f>
        <v>362.65913341646126</v>
      </c>
      <c r="I140">
        <f>A!W197*100</f>
        <v>0.8408275478243814</v>
      </c>
      <c r="J140">
        <f>A!T197*100</f>
        <v>0.62567622883633267</v>
      </c>
    </row>
    <row r="141" spans="1:10">
      <c r="A141">
        <f>A!A96</f>
        <v>332.73176433915233</v>
      </c>
      <c r="B141">
        <f>6*SIN(A!B$5*PI()/180)/(3-SIN(A!B$5*PI()/180))*A141</f>
        <v>444.88990219508833</v>
      </c>
      <c r="C141">
        <f>-6*SIN(A!B$5*PI()/180)/(3+SIN(A!B$5*PI()/180))*A141</f>
        <v>-307.73443436007705</v>
      </c>
      <c r="E141">
        <f>A!J96</f>
        <v>98.630657286072918</v>
      </c>
      <c r="F141">
        <f>A!W198*100</f>
        <v>0.84846055773770512</v>
      </c>
      <c r="G141">
        <f>A!B198</f>
        <v>365.27758728179793</v>
      </c>
      <c r="I141">
        <f>A!W198*100</f>
        <v>0.84846055773770512</v>
      </c>
      <c r="J141">
        <f>A!T198*100</f>
        <v>0.6281296276558278</v>
      </c>
    </row>
    <row r="142" spans="1:10">
      <c r="A142">
        <f>A!A97</f>
        <v>333.60458229426456</v>
      </c>
      <c r="B142">
        <f>6*SIN(A!B$5*PI()/180)/(3-SIN(A!B$5*PI()/180))*A142</f>
        <v>446.05693202602504</v>
      </c>
      <c r="C142">
        <f>-6*SIN(A!B$5*PI()/180)/(3+SIN(A!B$5*PI()/180))*A142</f>
        <v>-308.54167962038224</v>
      </c>
      <c r="E142">
        <f>A!J97</f>
        <v>101.19153936060015</v>
      </c>
      <c r="F142">
        <f>A!W199*100</f>
        <v>0.85610713548241091</v>
      </c>
      <c r="G142">
        <f>A!B199</f>
        <v>367.89604114713461</v>
      </c>
      <c r="I142">
        <f>A!W199*100</f>
        <v>0.85610713548241091</v>
      </c>
      <c r="J142">
        <f>A!T199*100</f>
        <v>0.63054988007257873</v>
      </c>
    </row>
    <row r="143" spans="1:10">
      <c r="A143">
        <f>A!A98</f>
        <v>334.47740024937679</v>
      </c>
      <c r="B143">
        <f>6*SIN(A!B$5*PI()/180)/(3-SIN(A!B$5*PI()/180))*A143</f>
        <v>447.22396185696175</v>
      </c>
      <c r="C143">
        <f>-6*SIN(A!B$5*PI()/180)/(3+SIN(A!B$5*PI()/180))*A143</f>
        <v>-309.34892488068749</v>
      </c>
      <c r="E143">
        <f>A!J98</f>
        <v>103.74754746926283</v>
      </c>
      <c r="F143">
        <f>A!W200*100</f>
        <v>0.86376727345006177</v>
      </c>
      <c r="G143">
        <f>A!B200</f>
        <v>370.51449501247129</v>
      </c>
      <c r="I143">
        <f>A!W200*100</f>
        <v>0.86376727345006177</v>
      </c>
      <c r="J143">
        <f>A!T200*100</f>
        <v>0.63293710982428764</v>
      </c>
    </row>
    <row r="144" spans="1:10">
      <c r="A144">
        <f>A!A99</f>
        <v>335.35021820448901</v>
      </c>
      <c r="B144">
        <f>6*SIN(A!B$5*PI()/180)/(3-SIN(A!B$5*PI()/180))*A144</f>
        <v>448.39099168789846</v>
      </c>
      <c r="C144">
        <f>-6*SIN(A!B$5*PI()/180)/(3+SIN(A!B$5*PI()/180))*A144</f>
        <v>-310.15617014099274</v>
      </c>
      <c r="E144">
        <f>A!J99</f>
        <v>106.29861555561405</v>
      </c>
      <c r="F144">
        <f>A!W201*100</f>
        <v>0.87144096749512179</v>
      </c>
      <c r="G144">
        <f>A!B201</f>
        <v>373.13294887780796</v>
      </c>
      <c r="I144">
        <f>A!W201*100</f>
        <v>0.87144096749512179</v>
      </c>
      <c r="J144">
        <f>A!T201*100</f>
        <v>0.63529144075653199</v>
      </c>
    </row>
    <row r="145" spans="1:10">
      <c r="A145">
        <f>A!A100</f>
        <v>336.22303615960124</v>
      </c>
      <c r="B145">
        <f>6*SIN(A!B$5*PI()/180)/(3-SIN(A!B$5*PI()/180))*A145</f>
        <v>449.55802151883518</v>
      </c>
      <c r="C145">
        <f>-6*SIN(A!B$5*PI()/180)/(3+SIN(A!B$5*PI()/180))*A145</f>
        <v>-310.96341540129799</v>
      </c>
      <c r="E145">
        <f>A!J100</f>
        <v>108.84468039400946</v>
      </c>
      <c r="F145">
        <f>A!W202*100</f>
        <v>0.87912821687079634</v>
      </c>
      <c r="G145">
        <f>A!B202</f>
        <v>375.75140274314464</v>
      </c>
      <c r="I145">
        <f>A!W202*100</f>
        <v>0.87912821687079634</v>
      </c>
      <c r="J145">
        <f>A!T202*100</f>
        <v>0.63761299675413585</v>
      </c>
    </row>
    <row r="146" spans="1:10">
      <c r="A146">
        <f>A!A101</f>
        <v>337.09585411471346</v>
      </c>
      <c r="B146">
        <f>6*SIN(A!B$5*PI()/180)/(3-SIN(A!B$5*PI()/180))*A146</f>
        <v>450.72505134977189</v>
      </c>
      <c r="C146">
        <f>-6*SIN(A!B$5*PI()/180)/(3+SIN(A!B$5*PI()/180))*A146</f>
        <v>-311.77066066160319</v>
      </c>
      <c r="E146">
        <f>A!J101</f>
        <v>111.3856815551068</v>
      </c>
      <c r="F146">
        <f>A!W203*100</f>
        <v>0.88682902416630671</v>
      </c>
      <c r="G146">
        <f>A!B203</f>
        <v>378.36985660848131</v>
      </c>
      <c r="I146">
        <f>A!W203*100</f>
        <v>0.88682902416630671</v>
      </c>
      <c r="J146">
        <f>A!T203*100</f>
        <v>0.63990190167552707</v>
      </c>
    </row>
    <row r="147" spans="1:10">
      <c r="A147">
        <f>A!A102</f>
        <v>337.96867206982569</v>
      </c>
      <c r="B147">
        <f>6*SIN(A!B$5*PI()/180)/(3-SIN(A!B$5*PI()/180))*A147</f>
        <v>451.8920811807086</v>
      </c>
      <c r="C147">
        <f>-6*SIN(A!B$5*PI()/180)/(3+SIN(A!B$5*PI()/180))*A147</f>
        <v>-312.57790592190844</v>
      </c>
      <c r="E147">
        <f>A!J102</f>
        <v>113.92156137083174</v>
      </c>
      <c r="F147">
        <f>A!W204*100</f>
        <v>0.89454339524565174</v>
      </c>
      <c r="G147">
        <f>A!B204</f>
        <v>380.98831047381799</v>
      </c>
      <c r="I147">
        <f>A!W204*100</f>
        <v>0.89454339524565174</v>
      </c>
      <c r="J147">
        <f>A!T204*100</f>
        <v>0.64215827929013847</v>
      </c>
    </row>
    <row r="148" spans="1:10">
      <c r="A148">
        <f>A!A103</f>
        <v>338.84149002493791</v>
      </c>
      <c r="B148">
        <f>6*SIN(A!B$5*PI()/180)/(3-SIN(A!B$5*PI()/180))*A148</f>
        <v>453.05911101164531</v>
      </c>
      <c r="C148">
        <f>-6*SIN(A!B$5*PI()/180)/(3+SIN(A!B$5*PI()/180))*A148</f>
        <v>-313.38515118221369</v>
      </c>
      <c r="E148">
        <f>A!J103</f>
        <v>116.45226489882414</v>
      </c>
      <c r="F148">
        <f>A!W205*100</f>
        <v>0.90227133918783042</v>
      </c>
      <c r="G148">
        <f>A!B205</f>
        <v>383.60676433915467</v>
      </c>
      <c r="I148">
        <f>A!W205*100</f>
        <v>0.90227133918783042</v>
      </c>
      <c r="J148">
        <f>A!T205*100</f>
        <v>0.64438225321865583</v>
      </c>
    </row>
    <row r="149" spans="1:10">
      <c r="A149">
        <f>A!A104</f>
        <v>339.71430798005014</v>
      </c>
      <c r="B149">
        <f>6*SIN(A!B$5*PI()/180)/(3-SIN(A!B$5*PI()/180))*A149</f>
        <v>454.22614084258203</v>
      </c>
      <c r="C149">
        <f>-6*SIN(A!B$5*PI()/180)/(3+SIN(A!B$5*PI()/180))*A149</f>
        <v>-314.19239644251894</v>
      </c>
      <c r="E149">
        <f>A!J104</f>
        <v>118.97773988637989</v>
      </c>
      <c r="F149">
        <f>A!W206*100</f>
        <v>0.91001286822851646</v>
      </c>
      <c r="G149">
        <f>A!B206</f>
        <v>386.22521820449134</v>
      </c>
      <c r="I149">
        <f>A!W206*100</f>
        <v>0.91001286822851646</v>
      </c>
      <c r="J149">
        <f>A!T206*100</f>
        <v>0.64657394687600345</v>
      </c>
    </row>
    <row r="150" spans="1:10">
      <c r="A150">
        <f>A!A105</f>
        <v>340.58712593516236</v>
      </c>
      <c r="B150">
        <f>6*SIN(A!B$5*PI()/180)/(3-SIN(A!B$5*PI()/180))*A150</f>
        <v>455.39317067351874</v>
      </c>
      <c r="C150">
        <f>-6*SIN(A!B$5*PI()/180)/(3+SIN(A!B$5*PI()/180))*A150</f>
        <v>-314.99964170282414</v>
      </c>
      <c r="E150">
        <f>A!J105</f>
        <v>121.49793673390275</v>
      </c>
      <c r="F150">
        <f>A!W207*100</f>
        <v>0.91776799770320261</v>
      </c>
      <c r="G150">
        <f>A!B207</f>
        <v>388.84367206982802</v>
      </c>
      <c r="I150">
        <f>A!W207*100</f>
        <v>0.91776799770320261</v>
      </c>
      <c r="J150">
        <f>A!T207*100</f>
        <v>0.64873348341703962</v>
      </c>
    </row>
    <row r="151" spans="1:10">
      <c r="A151">
        <f>A!A106</f>
        <v>341.45994389027459</v>
      </c>
      <c r="B151">
        <f>6*SIN(A!B$5*PI()/180)/(3-SIN(A!B$5*PI()/180))*A151</f>
        <v>456.56020050445545</v>
      </c>
      <c r="C151">
        <f>-6*SIN(A!B$5*PI()/180)/(3+SIN(A!B$5*PI()/180))*A151</f>
        <v>-315.80688696312939</v>
      </c>
      <c r="E151">
        <f>A!J106</f>
        <v>124.01280845788131</v>
      </c>
      <c r="F151">
        <f>A!W208*100</f>
        <v>0.9255367459917847</v>
      </c>
      <c r="G151">
        <f>A!B208</f>
        <v>391.46212593516469</v>
      </c>
      <c r="I151">
        <f>A!W208*100</f>
        <v>0.9255367459917847</v>
      </c>
      <c r="J151">
        <f>A!T208*100</f>
        <v>0.65086098568479422</v>
      </c>
    </row>
    <row r="152" spans="1:10">
      <c r="A152">
        <f>A!A107</f>
        <v>342.33276184538681</v>
      </c>
      <c r="B152">
        <f>6*SIN(A!B$5*PI()/180)/(3-SIN(A!B$5*PI()/180))*A152</f>
        <v>457.72723033539216</v>
      </c>
      <c r="C152">
        <f>-6*SIN(A!B$5*PI()/180)/(3+SIN(A!B$5*PI()/180))*A152</f>
        <v>-316.61413222343464</v>
      </c>
      <c r="E152">
        <f>A!J107</f>
        <v>126.52231065340651</v>
      </c>
      <c r="F152">
        <f>A!W209*100</f>
        <v>0.9333191344645817</v>
      </c>
      <c r="G152">
        <f>A!B209</f>
        <v>394.08057980050137</v>
      </c>
      <c r="I152">
        <f>A!W209*100</f>
        <v>0.9333191344645817</v>
      </c>
      <c r="J152">
        <f>A!T209*100</f>
        <v>0.65295657616113822</v>
      </c>
    </row>
    <row r="153" spans="1:10">
      <c r="A153">
        <f>A!A108</f>
        <v>343.20557980049904</v>
      </c>
      <c r="B153">
        <f>6*SIN(A!B$5*PI()/180)/(3-SIN(A!B$5*PI()/180))*A153</f>
        <v>458.89426016632888</v>
      </c>
      <c r="C153">
        <f>-6*SIN(A!B$5*PI()/180)/(3+SIN(A!B$5*PI()/180))*A153</f>
        <v>-317.42137748373989</v>
      </c>
      <c r="E153">
        <f>A!J108</f>
        <v>129.02640145624497</v>
      </c>
      <c r="F153">
        <f>A!W210*100</f>
        <v>0.94111518742983558</v>
      </c>
      <c r="G153">
        <f>A!B210</f>
        <v>396.69903366583804</v>
      </c>
      <c r="I153">
        <f>A!W210*100</f>
        <v>0.94111518742983558</v>
      </c>
      <c r="J153">
        <f>A!T210*100</f>
        <v>0.65502037691999648</v>
      </c>
    </row>
    <row r="154" spans="1:10">
      <c r="A154">
        <f>A!A109</f>
        <v>344.07839775561126</v>
      </c>
      <c r="B154">
        <f>6*SIN(A!B$5*PI()/180)/(3-SIN(A!B$5*PI()/180))*A154</f>
        <v>460.06128999726559</v>
      </c>
      <c r="C154">
        <f>-6*SIN(A!B$5*PI()/180)/(3+SIN(A!B$5*PI()/180))*A154</f>
        <v>-318.22862274404508</v>
      </c>
      <c r="E154">
        <f>A!J109</f>
        <v>131.52504150448459</v>
      </c>
      <c r="F154">
        <f>A!W211*100</f>
        <v>0.94892493208256423</v>
      </c>
      <c r="G154">
        <f>A!B211</f>
        <v>399.31748753117472</v>
      </c>
      <c r="I154">
        <f>A!W211*100</f>
        <v>0.94892493208256423</v>
      </c>
      <c r="J154">
        <f>A!T211*100</f>
        <v>0.6570525095826304</v>
      </c>
    </row>
    <row r="155" spans="1:10">
      <c r="A155">
        <f>A!A110</f>
        <v>344.95121571072349</v>
      </c>
      <c r="B155">
        <f>6*SIN(A!B$5*PI()/180)/(3-SIN(A!B$5*PI()/180))*A155</f>
        <v>461.2283198282023</v>
      </c>
      <c r="C155">
        <f>-6*SIN(A!B$5*PI()/180)/(3+SIN(A!B$5*PI()/180))*A155</f>
        <v>-319.03586800435033</v>
      </c>
      <c r="E155">
        <f>A!J110</f>
        <v>134.01819389976868</v>
      </c>
      <c r="F155">
        <f>A!W212*100</f>
        <v>0.95674839845490667</v>
      </c>
      <c r="G155">
        <f>A!B212</f>
        <v>401.9359413965114</v>
      </c>
      <c r="I155">
        <f>A!W212*100</f>
        <v>0.95674839845490667</v>
      </c>
      <c r="J155">
        <f>A!T212*100</f>
        <v>0.65905309527535316</v>
      </c>
    </row>
    <row r="156" spans="1:10">
      <c r="A156">
        <f>A!A111</f>
        <v>345.82403366583571</v>
      </c>
      <c r="B156">
        <f>6*SIN(A!B$5*PI()/180)/(3-SIN(A!B$5*PI()/180))*A156</f>
        <v>462.39534965913901</v>
      </c>
      <c r="C156">
        <f>-6*SIN(A!B$5*PI()/180)/(3+SIN(A!B$5*PI()/180))*A156</f>
        <v>-319.84311326465559</v>
      </c>
      <c r="E156">
        <f>A!J111</f>
        <v>136.50582416813575</v>
      </c>
      <c r="F156">
        <f>A!W213*100</f>
        <v>0.96458561936781395</v>
      </c>
      <c r="G156">
        <f>A!B213</f>
        <v>404.55439526184807</v>
      </c>
      <c r="I156">
        <f>A!W213*100</f>
        <v>0.96458561936781395</v>
      </c>
      <c r="J156">
        <f>A!T213*100</f>
        <v>0.66102225458921726</v>
      </c>
    </row>
    <row r="157" spans="1:10">
      <c r="A157">
        <f>A!A112</f>
        <v>346.69685162094794</v>
      </c>
      <c r="B157">
        <f>6*SIN(A!B$5*PI()/180)/(3-SIN(A!B$5*PI()/180))*A157</f>
        <v>463.56237949007573</v>
      </c>
      <c r="C157">
        <f>-6*SIN(A!B$5*PI()/180)/(3+SIN(A!B$5*PI()/180))*A157</f>
        <v>-320.65035852496084</v>
      </c>
      <c r="E157">
        <f>A!J112</f>
        <v>138.9879002204824</v>
      </c>
      <c r="F157">
        <f>A!W214*100</f>
        <v>0.97243663038415162</v>
      </c>
      <c r="G157">
        <f>A!B214</f>
        <v>407.17284912718475</v>
      </c>
      <c r="I157">
        <f>A!W214*100</f>
        <v>0.97243663038415162</v>
      </c>
      <c r="J157">
        <f>A!T214*100</f>
        <v>0.6629601075418009</v>
      </c>
    </row>
    <row r="158" spans="1:10">
      <c r="A158">
        <f>A!A113</f>
        <v>347.56966957606016</v>
      </c>
      <c r="B158">
        <f>6*SIN(A!B$5*PI()/180)/(3-SIN(A!B$5*PI()/180))*A158</f>
        <v>464.72940932101244</v>
      </c>
      <c r="C158">
        <f>-6*SIN(A!B$5*PI()/180)/(3+SIN(A!B$5*PI()/180))*A158</f>
        <v>-321.45760378526603</v>
      </c>
      <c r="E158">
        <f>A!J113</f>
        <v>141.46439231266783</v>
      </c>
      <c r="F158">
        <f>A!W215*100</f>
        <v>0.98030146976318222</v>
      </c>
      <c r="G158">
        <f>A!B215</f>
        <v>409.79130299252142</v>
      </c>
      <c r="I158">
        <f>A!W215*100</f>
        <v>0.98030146976318222</v>
      </c>
      <c r="J158">
        <f>A!T215*100</f>
        <v>0.66486677354096735</v>
      </c>
    </row>
    <row r="159" spans="1:10">
      <c r="A159">
        <f>A!A114</f>
        <v>348.44248753117239</v>
      </c>
      <c r="B159">
        <f>6*SIN(A!B$5*PI()/180)/(3-SIN(A!B$5*PI()/180))*A159</f>
        <v>465.89643915194915</v>
      </c>
      <c r="C159">
        <f>-6*SIN(A!B$5*PI()/180)/(3+SIN(A!B$5*PI()/180))*A159</f>
        <v>-322.26484904557128</v>
      </c>
      <c r="E159">
        <f>A!J114</f>
        <v>143.93527300527825</v>
      </c>
      <c r="F159">
        <f>A!W216*100</f>
        <v>0.98818017841640438</v>
      </c>
      <c r="G159">
        <f>A!B216</f>
        <v>412.4097568578581</v>
      </c>
      <c r="I159">
        <f>A!W216*100</f>
        <v>0.98818017841640438</v>
      </c>
      <c r="J159">
        <f>A!T216*100</f>
        <v>0.66674237135049974</v>
      </c>
    </row>
    <row r="160" spans="1:10">
      <c r="A160">
        <f>A!A115</f>
        <v>349.31530548628461</v>
      </c>
      <c r="B160">
        <f>6*SIN(A!B$5*PI()/180)/(3-SIN(A!B$5*PI()/180))*A160</f>
        <v>467.06346898288587</v>
      </c>
      <c r="C160">
        <f>-6*SIN(A!B$5*PI()/180)/(3+SIN(A!B$5*PI()/180))*A160</f>
        <v>-323.07209430587653</v>
      </c>
      <c r="E160">
        <f>A!J115</f>
        <v>146.40051712307095</v>
      </c>
      <c r="F160">
        <f>A!W217*100</f>
        <v>0.99607279986475694</v>
      </c>
      <c r="G160">
        <f>A!B217</f>
        <v>415.02821072319477</v>
      </c>
      <c r="I160">
        <f>A!W217*100</f>
        <v>0.99607279986475694</v>
      </c>
      <c r="J160">
        <f>A!T217*100</f>
        <v>0.66858701905759843</v>
      </c>
    </row>
    <row r="161" spans="1:10">
      <c r="A161">
        <f>A!A116</f>
        <v>350.18812344139684</v>
      </c>
      <c r="B161">
        <f>6*SIN(A!B$5*PI()/180)/(3-SIN(A!B$5*PI()/180))*A161</f>
        <v>468.23049881382258</v>
      </c>
      <c r="C161">
        <f>-6*SIN(A!B$5*PI()/180)/(3+SIN(A!B$5*PI()/180))*A161</f>
        <v>-323.87933956618178</v>
      </c>
      <c r="E161">
        <f>A!J116</f>
        <v>148.86010171411789</v>
      </c>
      <c r="F161">
        <f>A!W218*100</f>
        <v>1.0039793801971124</v>
      </c>
      <c r="G161">
        <f>A!B218</f>
        <v>417.64666458853145</v>
      </c>
      <c r="I161">
        <f>A!W218*100</f>
        <v>1.0039793801971124</v>
      </c>
      <c r="J161">
        <f>A!T218*100</f>
        <v>0.67040083404198836</v>
      </c>
    </row>
    <row r="162" spans="1:10">
      <c r="A162">
        <f>A!A117</f>
        <v>351.06094139650907</v>
      </c>
      <c r="B162">
        <f>6*SIN(A!B$5*PI()/180)/(3-SIN(A!B$5*PI()/180))*A162</f>
        <v>469.39752864475929</v>
      </c>
      <c r="C162">
        <f>-6*SIN(A!B$5*PI()/180)/(3+SIN(A!B$5*PI()/180))*A162</f>
        <v>-324.68658482648698</v>
      </c>
      <c r="E162">
        <f>A!J117</f>
        <v>151.31400600866939</v>
      </c>
      <c r="F162">
        <f>A!W219*100</f>
        <v>1.0118999680301402</v>
      </c>
      <c r="G162">
        <f>A!B219</f>
        <v>420.26511845386813</v>
      </c>
      <c r="I162">
        <f>A!W219*100</f>
        <v>1.0118999680301402</v>
      </c>
      <c r="J162">
        <f>A!T219*100</f>
        <v>0.67218393294686241</v>
      </c>
    </row>
    <row r="163" spans="1:10">
      <c r="A163">
        <f>A!A118</f>
        <v>351.93375935162129</v>
      </c>
      <c r="B163">
        <f>6*SIN(A!B$5*PI()/180)/(3-SIN(A!B$5*PI()/180))*A163</f>
        <v>470.564558475696</v>
      </c>
      <c r="C163">
        <f>-6*SIN(A!B$5*PI()/180)/(3+SIN(A!B$5*PI()/180))*A163</f>
        <v>-325.49383008679223</v>
      </c>
      <c r="E163">
        <f>A!J118</f>
        <v>153.76221137775923</v>
      </c>
      <c r="F163">
        <f>A!W220*100</f>
        <v>1.0198346144694459</v>
      </c>
      <c r="G163">
        <f>A!B220</f>
        <v>422.8835723192048</v>
      </c>
      <c r="I163">
        <f>A!W220*100</f>
        <v>1.0198346144694459</v>
      </c>
      <c r="J163">
        <f>A!T220*100</f>
        <v>0.67393643165135075</v>
      </c>
    </row>
    <row r="164" spans="1:10">
      <c r="A164">
        <f>A!A119</f>
        <v>352.80657730673352</v>
      </c>
      <c r="B164">
        <f>6*SIN(A!B$5*PI()/180)/(3-SIN(A!B$5*PI()/180))*A164</f>
        <v>471.73158830663272</v>
      </c>
      <c r="C164">
        <f>-6*SIN(A!B$5*PI()/180)/(3+SIN(A!B$5*PI()/180))*A164</f>
        <v>-326.30107534709748</v>
      </c>
      <c r="E164">
        <f>A!J119</f>
        <v>156.20470129157295</v>
      </c>
      <c r="F164">
        <f>A!W221*100</f>
        <v>1.0277833730719972</v>
      </c>
      <c r="G164">
        <f>A!B221</f>
        <v>425.50202618454148</v>
      </c>
      <c r="I164">
        <f>A!W221*100</f>
        <v>1.0277833730719972</v>
      </c>
      <c r="J164">
        <f>A!T221*100</f>
        <v>0.67565844524453345</v>
      </c>
    </row>
    <row r="165" spans="1:10">
      <c r="A165">
        <f>A!A120</f>
        <v>353.67939526184574</v>
      </c>
      <c r="B165">
        <f>6*SIN(A!B$5*PI()/180)/(3-SIN(A!B$5*PI()/180))*A165</f>
        <v>472.89861813756943</v>
      </c>
      <c r="C165">
        <f>-6*SIN(A!B$5*PI()/180)/(3+SIN(A!B$5*PI()/180))*A165</f>
        <v>-327.10832060740273</v>
      </c>
      <c r="E165">
        <f>A!J120</f>
        <v>158.64146127760199</v>
      </c>
      <c r="F165">
        <f>A!W222*100</f>
        <v>1.0357462998097982</v>
      </c>
      <c r="G165">
        <f>A!B222</f>
        <v>428.12048004987815</v>
      </c>
      <c r="I165">
        <f>A!W222*100</f>
        <v>1.0357462998097982</v>
      </c>
      <c r="J165">
        <f>A!T222*100</f>
        <v>0.6773500880008817</v>
      </c>
    </row>
    <row r="166" spans="1:10">
      <c r="A166">
        <f>A!A121</f>
        <v>354.55221321695797</v>
      </c>
      <c r="B166">
        <f>6*SIN(A!B$5*PI()/180)/(3-SIN(A!B$5*PI()/180))*A166</f>
        <v>474.06564796850614</v>
      </c>
      <c r="C166">
        <f>-6*SIN(A!B$5*PI()/180)/(3+SIN(A!B$5*PI()/180))*A166</f>
        <v>-327.91556586770793</v>
      </c>
      <c r="E166">
        <f>A!J121</f>
        <v>161.07247887860623</v>
      </c>
      <c r="F166">
        <f>A!W223*100</f>
        <v>1.04372345303485</v>
      </c>
      <c r="G166">
        <f>A!B223</f>
        <v>430.73893391521483</v>
      </c>
      <c r="I166">
        <f>A!W223*100</f>
        <v>1.04372345303485</v>
      </c>
      <c r="J166">
        <f>A!T223*100</f>
        <v>0.67901147335721468</v>
      </c>
    </row>
    <row r="167" spans="1:10">
      <c r="A167">
        <f>A!A122</f>
        <v>355.42503117207019</v>
      </c>
      <c r="B167">
        <f>6*SIN(A!B$5*PI()/180)/(3-SIN(A!B$5*PI()/180))*A167</f>
        <v>475.23267779944285</v>
      </c>
      <c r="C167">
        <f>-6*SIN(A!B$5*PI()/180)/(3+SIN(A!B$5*PI()/180))*A167</f>
        <v>-328.72281112801318</v>
      </c>
      <c r="E167">
        <f>A!J122</f>
        <v>163.49774361040892</v>
      </c>
      <c r="F167">
        <f>A!W224*100</f>
        <v>1.0517148934453429</v>
      </c>
      <c r="G167">
        <f>A!B224</f>
        <v>433.35738778055151</v>
      </c>
      <c r="I167">
        <f>A!W224*100</f>
        <v>1.0517148934453429</v>
      </c>
      <c r="J167">
        <f>A!T224*100</f>
        <v>0.68064271389100206</v>
      </c>
    </row>
    <row r="168" spans="1:10">
      <c r="A168">
        <f>A!A123</f>
        <v>356.29784912718242</v>
      </c>
      <c r="B168">
        <f>6*SIN(A!B$5*PI()/180)/(3-SIN(A!B$5*PI()/180))*A168</f>
        <v>476.39970763037957</v>
      </c>
      <c r="C168">
        <f>-6*SIN(A!B$5*PI()/180)/(3+SIN(A!B$5*PI()/180))*A168</f>
        <v>-329.53005638831843</v>
      </c>
      <c r="E168">
        <f>A!J123</f>
        <v>165.91724691954767</v>
      </c>
      <c r="F168">
        <f>A!W225*100</f>
        <v>1.059720684052996</v>
      </c>
      <c r="G168">
        <f>A!B225</f>
        <v>435.97584164588818</v>
      </c>
      <c r="I168">
        <f>A!W225*100</f>
        <v>1.059720684052996</v>
      </c>
      <c r="J168">
        <f>A!T225*100</f>
        <v>0.68224392129977651</v>
      </c>
    </row>
    <row r="169" spans="1:10">
      <c r="A169">
        <f>A!A124</f>
        <v>357.17066708229464</v>
      </c>
      <c r="B169">
        <f>6*SIN(A!B$5*PI()/180)/(3-SIN(A!B$5*PI()/180))*A169</f>
        <v>477.56673746131628</v>
      </c>
      <c r="C169">
        <f>-6*SIN(A!B$5*PI()/180)/(3+SIN(A!B$5*PI()/180))*A169</f>
        <v>-330.33730164862368</v>
      </c>
      <c r="E169">
        <f>A!J124</f>
        <v>168.33098214080638</v>
      </c>
      <c r="F169">
        <f>A!W226*100</f>
        <v>1.0677408901517058</v>
      </c>
      <c r="G169">
        <f>A!B226</f>
        <v>438.59429551122486</v>
      </c>
      <c r="I169">
        <f>A!W226*100</f>
        <v>1.0677408901517058</v>
      </c>
      <c r="J169">
        <f>A!T226*100</f>
        <v>0.68381520638210236</v>
      </c>
    </row>
    <row r="170" spans="1:10">
      <c r="A170">
        <f>A!A125</f>
        <v>358.04348503740687</v>
      </c>
      <c r="B170">
        <f>6*SIN(A!B$5*PI()/180)/(3-SIN(A!B$5*PI()/180))*A170</f>
        <v>478.73376729225299</v>
      </c>
      <c r="C170">
        <f>-6*SIN(A!B$5*PI()/180)/(3+SIN(A!B$5*PI()/180))*A170</f>
        <v>-331.14454690892887</v>
      </c>
      <c r="E170">
        <f>A!J125</f>
        <v>170.73894445465268</v>
      </c>
      <c r="F170">
        <f>A!W227*100</f>
        <v>1.0757755792872785</v>
      </c>
      <c r="G170">
        <f>A!B227</f>
        <v>441.21274937656153</v>
      </c>
      <c r="I170">
        <f>A!W227*100</f>
        <v>1.0757755792872785</v>
      </c>
      <c r="J170">
        <f>A!T227*100</f>
        <v>0.6853566790194584</v>
      </c>
    </row>
    <row r="171" spans="1:10">
      <c r="A171">
        <f>A!A126</f>
        <v>358.91630299251909</v>
      </c>
      <c r="B171">
        <f>6*SIN(A!B$5*PI()/180)/(3-SIN(A!B$5*PI()/180))*A171</f>
        <v>479.9007971231897</v>
      </c>
      <c r="C171">
        <f>-6*SIN(A!B$5*PI()/180)/(3+SIN(A!B$5*PI()/180))*A171</f>
        <v>-331.95179216923412</v>
      </c>
      <c r="E171">
        <f>A!J126</f>
        <v>173.14113084460638</v>
      </c>
      <c r="F171">
        <f>A!W228*100</f>
        <v>1.0838248212283832</v>
      </c>
      <c r="G171">
        <f>A!B228</f>
        <v>443.83120324189821</v>
      </c>
      <c r="I171">
        <f>A!W228*100</f>
        <v>1.0838248212283832</v>
      </c>
      <c r="J171">
        <f>A!T228*100</f>
        <v>0.6868684481594266</v>
      </c>
    </row>
    <row r="172" spans="1:10">
      <c r="A172">
        <f>A!A127</f>
        <v>359.78912094763132</v>
      </c>
      <c r="B172">
        <f>6*SIN(A!B$5*PI()/180)/(3-SIN(A!B$5*PI()/180))*A172</f>
        <v>481.06782695412642</v>
      </c>
      <c r="C172">
        <f>-6*SIN(A!B$5*PI()/180)/(3+SIN(A!B$5*PI()/180))*A172</f>
        <v>-332.75903742953938</v>
      </c>
      <c r="E172">
        <f>A!J127</f>
        <v>175.53754005456443</v>
      </c>
      <c r="F172">
        <f>A!W229*100</f>
        <v>1.0918886879386116</v>
      </c>
      <c r="G172">
        <f>A!B229</f>
        <v>446.44965710723488</v>
      </c>
      <c r="I172">
        <f>A!W229*100</f>
        <v>1.0918886879386116</v>
      </c>
      <c r="J172">
        <f>A!T229*100</f>
        <v>0.68835062179984929</v>
      </c>
    </row>
    <row r="173" spans="1:10">
      <c r="A173">
        <f>A!A128</f>
        <v>360.66193890274354</v>
      </c>
      <c r="B173">
        <f>6*SIN(A!B$5*PI()/180)/(3-SIN(A!B$5*PI()/180))*A173</f>
        <v>482.23485678506313</v>
      </c>
      <c r="C173">
        <f>-6*SIN(A!B$5*PI()/180)/(3+SIN(A!B$5*PI()/180))*A173</f>
        <v>-333.56628268984463</v>
      </c>
      <c r="E173">
        <f>A!J128</f>
        <v>177.92817254610867</v>
      </c>
      <c r="F173">
        <f>A!W230*100</f>
        <v>1.0999672535496796</v>
      </c>
      <c r="G173">
        <f>A!B230</f>
        <v>449.06811097257156</v>
      </c>
      <c r="I173">
        <f>A!W230*100</f>
        <v>1.0999672535496796</v>
      </c>
      <c r="J173">
        <f>A!T230*100</f>
        <v>0.68980330697408399</v>
      </c>
    </row>
    <row r="174" spans="1:10">
      <c r="A174">
        <f>A!A129</f>
        <v>361.53475685785577</v>
      </c>
      <c r="B174">
        <f>6*SIN(A!B$5*PI()/180)/(3-SIN(A!B$5*PI()/180))*A174</f>
        <v>483.40188661599984</v>
      </c>
      <c r="C174">
        <f>-6*SIN(A!B$5*PI()/180)/(3+SIN(A!B$5*PI()/180))*A174</f>
        <v>-334.37352795014982</v>
      </c>
      <c r="E174">
        <f>A!J129</f>
        <v>180.313030455822</v>
      </c>
      <c r="F174">
        <f>A!W231*100</f>
        <v>1.108060594335766</v>
      </c>
      <c r="G174">
        <f>A!B231</f>
        <v>451.68656483790824</v>
      </c>
      <c r="I174">
        <f>A!W231*100</f>
        <v>1.108060594335766</v>
      </c>
      <c r="J174">
        <f>A!T231*100</f>
        <v>0.69122660973731143</v>
      </c>
    </row>
    <row r="175" spans="1:10">
      <c r="A175">
        <f>A!A130</f>
        <v>362.40757481296799</v>
      </c>
      <c r="B175">
        <f>6*SIN(A!B$5*PI()/180)/(3-SIN(A!B$5*PI()/180))*A175</f>
        <v>484.56891644693656</v>
      </c>
      <c r="C175">
        <f>-6*SIN(A!B$5*PI()/180)/(3+SIN(A!B$5*PI()/180))*A175</f>
        <v>-335.18077321045507</v>
      </c>
      <c r="E175">
        <f>A!J130</f>
        <v>182.69211755263967</v>
      </c>
      <c r="F175">
        <f>A!W232*100</f>
        <v>1.1161687886888971</v>
      </c>
      <c r="G175">
        <f>A!B232</f>
        <v>454.30501870324491</v>
      </c>
      <c r="I175">
        <f>A!W232*100</f>
        <v>1.1161687886888971</v>
      </c>
      <c r="J175">
        <f>A!T232*100</f>
        <v>0.69262063515367456</v>
      </c>
    </row>
    <row r="176" spans="1:10">
      <c r="A176">
        <f>A!A131</f>
        <v>363.28039276808022</v>
      </c>
      <c r="B176">
        <f>6*SIN(A!B$5*PI()/180)/(3-SIN(A!B$5*PI()/180))*A176</f>
        <v>485.73594627787327</v>
      </c>
      <c r="C176">
        <f>-6*SIN(A!B$5*PI()/180)/(3+SIN(A!B$5*PI()/180))*A176</f>
        <v>-335.98801847076032</v>
      </c>
      <c r="E176">
        <f>A!J131</f>
        <v>185.06543919526206</v>
      </c>
      <c r="F176">
        <f>A!W233*100</f>
        <v>1.1242919170954313</v>
      </c>
      <c r="G176">
        <f>A!B233</f>
        <v>456.92347256858159</v>
      </c>
      <c r="I176">
        <f>A!W233*100</f>
        <v>1.1242919170954313</v>
      </c>
      <c r="J176">
        <f>A!T233*100</f>
        <v>0.69398548728437348</v>
      </c>
    </row>
    <row r="177" spans="1:10">
      <c r="A177">
        <f>A!A132</f>
        <v>364.15321072319244</v>
      </c>
      <c r="B177">
        <f>6*SIN(A!B$5*PI()/180)/(3-SIN(A!B$5*PI()/180))*A177</f>
        <v>486.90297610880998</v>
      </c>
      <c r="C177">
        <f>-6*SIN(A!B$5*PI()/180)/(3+SIN(A!B$5*PI()/180))*A177</f>
        <v>-336.79526373106557</v>
      </c>
      <c r="E177">
        <f>A!J132</f>
        <v>187.43300228965546</v>
      </c>
      <c r="F177">
        <f>A!W234*100</f>
        <v>1.1324300621136001</v>
      </c>
      <c r="G177">
        <f>A!B234</f>
        <v>459.54192643391826</v>
      </c>
      <c r="I177">
        <f>A!W234*100</f>
        <v>1.1324300621136001</v>
      </c>
      <c r="J177">
        <f>A!T234*100</f>
        <v>0.69532126917664694</v>
      </c>
    </row>
    <row r="178" spans="1:10">
      <c r="A178">
        <f>A!A133</f>
        <v>365.02602867830467</v>
      </c>
      <c r="B178">
        <f>6*SIN(A!B$5*PI()/180)/(3-SIN(A!B$5*PI()/180))*A178</f>
        <v>488.07000593974669</v>
      </c>
      <c r="C178">
        <f>-6*SIN(A!B$5*PI()/180)/(3+SIN(A!B$5*PI()/180))*A178</f>
        <v>-337.60250899137077</v>
      </c>
      <c r="E178">
        <f>A!J133</f>
        <v>189.79481524666713</v>
      </c>
      <c r="F178">
        <f>A!W235*100</f>
        <v>1.1405833083520869</v>
      </c>
      <c r="G178">
        <f>A!B235</f>
        <v>462.16038029925494</v>
      </c>
      <c r="I178">
        <f>A!W235*100</f>
        <v>1.1405833083520869</v>
      </c>
      <c r="J178">
        <f>A!T235*100</f>
        <v>0.69662808285354316</v>
      </c>
    </row>
    <row r="179" spans="1:10">
      <c r="A179">
        <f>A!A134</f>
        <v>365.89884663341689</v>
      </c>
      <c r="B179">
        <f>6*SIN(A!B$5*PI()/180)/(3-SIN(A!B$5*PI()/180))*A179</f>
        <v>489.23703577068341</v>
      </c>
      <c r="C179">
        <f>-6*SIN(A!B$5*PI()/180)/(3+SIN(A!B$5*PI()/180))*A179</f>
        <v>-338.40975425167602</v>
      </c>
      <c r="E179">
        <f>A!J134</f>
        <v>192.15088793978154</v>
      </c>
      <c r="F179">
        <f>A!W236*100</f>
        <v>1.1487517424496128</v>
      </c>
      <c r="G179">
        <f>A!B236</f>
        <v>464.77883416459161</v>
      </c>
      <c r="I179">
        <f>A!W236*100</f>
        <v>1.1487517424496128</v>
      </c>
      <c r="J179">
        <f>A!T236*100</f>
        <v>0.69790602930443735</v>
      </c>
    </row>
    <row r="180" spans="1:10">
      <c r="A180">
        <f>A!A135</f>
        <v>366.77166458852912</v>
      </c>
      <c r="B180">
        <f>6*SIN(A!B$5*PI()/180)/(3-SIN(A!B$5*PI()/180))*A180</f>
        <v>490.40406560162012</v>
      </c>
      <c r="C180">
        <f>-6*SIN(A!B$5*PI()/180)/(3+SIN(A!B$5*PI()/180))*A180</f>
        <v>-339.21699951198127</v>
      </c>
      <c r="E180">
        <f>A!J135</f>
        <v>194.50123166304385</v>
      </c>
      <c r="F180">
        <f>A!W237*100</f>
        <v>1.1569354530555864</v>
      </c>
      <c r="G180">
        <f>A!B237</f>
        <v>467.39728802992829</v>
      </c>
      <c r="I180">
        <f>A!W237*100</f>
        <v>1.1569354530555864</v>
      </c>
      <c r="J180">
        <f>A!T237*100</f>
        <v>0.6991552084764634</v>
      </c>
    </row>
    <row r="181" spans="1:10">
      <c r="A181">
        <f>A!A136</f>
        <v>367.64448254364135</v>
      </c>
      <c r="B181">
        <f>6*SIN(A!B$5*PI()/180)/(3-SIN(A!B$5*PI()/180))*A181</f>
        <v>491.57109543255683</v>
      </c>
      <c r="C181">
        <f>-6*SIN(A!B$5*PI()/180)/(3+SIN(A!B$5*PI()/180))*A181</f>
        <v>-340.02424477228652</v>
      </c>
      <c r="E181">
        <f>A!J136</f>
        <v>196.84585908917657</v>
      </c>
      <c r="F181">
        <f>A!W238*100</f>
        <v>1.1651345308116443</v>
      </c>
      <c r="G181">
        <f>A!B238</f>
        <v>470.01574189526497</v>
      </c>
      <c r="I181">
        <f>A!W238*100</f>
        <v>1.1651345308116443</v>
      </c>
      <c r="J181">
        <f>A!T238*100</f>
        <v>0.70037571926634312</v>
      </c>
    </row>
    <row r="182" spans="1:10">
      <c r="A182">
        <f>A!A137</f>
        <v>368.51730049875357</v>
      </c>
      <c r="B182">
        <f>6*SIN(A!B$5*PI()/180)/(3-SIN(A!B$5*PI()/180))*A182</f>
        <v>492.73812526349354</v>
      </c>
      <c r="C182">
        <f>-6*SIN(A!B$5*PI()/180)/(3+SIN(A!B$5*PI()/180))*A182</f>
        <v>-340.83149003259172</v>
      </c>
      <c r="E182">
        <f>A!J137</f>
        <v>199.18478422791574</v>
      </c>
      <c r="F182">
        <f>A!W239*100</f>
        <v>1.1733490683342791</v>
      </c>
      <c r="G182">
        <f>A!B239</f>
        <v>472.63419576060164</v>
      </c>
      <c r="I182">
        <f>A!W239*100</f>
        <v>1.1733490683342791</v>
      </c>
      <c r="J182">
        <f>A!T239*100</f>
        <v>0.70156765951325706</v>
      </c>
    </row>
    <row r="183" spans="1:10">
      <c r="A183">
        <f>A!A138</f>
        <v>369.3901184538658</v>
      </c>
      <c r="B183">
        <f>6*SIN(A!B$5*PI()/180)/(3-SIN(A!B$5*PI()/180))*A183</f>
        <v>493.90515509443026</v>
      </c>
      <c r="C183">
        <f>-6*SIN(A!B$5*PI()/180)/(3+SIN(A!B$5*PI()/180))*A183</f>
        <v>-341.63873529289697</v>
      </c>
      <c r="E183">
        <f>A!J138</f>
        <v>201.5180223845922</v>
      </c>
      <c r="F183">
        <f>A!W240*100</f>
        <v>1.1815791601983514</v>
      </c>
      <c r="G183">
        <f>A!B240</f>
        <v>475.25264962593832</v>
      </c>
      <c r="I183">
        <f>A!W240*100</f>
        <v>1.1815791601983514</v>
      </c>
      <c r="J183">
        <f>A!T240*100</f>
        <v>0.70273112599209731</v>
      </c>
    </row>
    <row r="184" spans="1:10">
      <c r="A184">
        <f>A!A139</f>
        <v>370.26293640897802</v>
      </c>
      <c r="B184">
        <f>6*SIN(A!B$5*PI()/180)/(3-SIN(A!B$5*PI()/180))*A184</f>
        <v>495.07218492536697</v>
      </c>
      <c r="C184">
        <f>-6*SIN(A!B$5*PI()/180)/(3+SIN(A!B$5*PI()/180))*A184</f>
        <v>-342.44598055320222</v>
      </c>
      <c r="E184">
        <f>A!J139</f>
        <v>203.84559011898267</v>
      </c>
      <c r="F184">
        <f>A!W241*100</f>
        <v>1.1898249029215553</v>
      </c>
      <c r="G184">
        <f>A!B241</f>
        <v>477.87110349127499</v>
      </c>
      <c r="I184">
        <f>A!W241*100</f>
        <v>1.1898249029215553</v>
      </c>
      <c r="J184">
        <f>A!T241*100</f>
        <v>0.70386621440738428</v>
      </c>
    </row>
    <row r="185" spans="1:10">
      <c r="A185">
        <f>A!A140</f>
        <v>371.13575436409025</v>
      </c>
      <c r="B185">
        <f>6*SIN(A!B$5*PI()/180)/(3-SIN(A!B$5*PI()/180))*A185</f>
        <v>496.23921475630368</v>
      </c>
      <c r="C185">
        <f>-6*SIN(A!B$5*PI()/180)/(3+SIN(A!B$5*PI()/180))*A185</f>
        <v>-343.25322581350747</v>
      </c>
      <c r="E185">
        <f>A!J140</f>
        <v>206.16750520445635</v>
      </c>
      <c r="F185">
        <f>A!W242*100</f>
        <v>1.1980863949498513</v>
      </c>
      <c r="G185">
        <f>A!B242</f>
        <v>480.48955735661167</v>
      </c>
      <c r="I185">
        <f>A!W242*100</f>
        <v>1.1980863949498513</v>
      </c>
      <c r="J185">
        <f>A!T242*100</f>
        <v>0.70497301938787449</v>
      </c>
    </row>
    <row r="186" spans="1:10">
      <c r="A186">
        <f>A!A141</f>
        <v>372.00857231920247</v>
      </c>
      <c r="B186">
        <f>6*SIN(A!B$5*PI()/180)/(3-SIN(A!B$5*PI()/180))*A186</f>
        <v>497.40624458724039</v>
      </c>
      <c r="C186">
        <f>-6*SIN(A!B$5*PI()/180)/(3+SIN(A!B$5*PI()/180))*A186</f>
        <v>-344.06047107381266</v>
      </c>
      <c r="E186">
        <f>A!J141</f>
        <v>208.48378658744059</v>
      </c>
      <c r="F186">
        <f>A!W243*100</f>
        <v>1.2063637366437769</v>
      </c>
      <c r="G186">
        <f>A!B243</f>
        <v>483.10801122194835</v>
      </c>
      <c r="I186">
        <f>A!W243*100</f>
        <v>1.2063637366437769</v>
      </c>
      <c r="J186">
        <f>A!T243*100</f>
        <v>0.70605163448160746</v>
      </c>
    </row>
    <row r="187" spans="1:10">
      <c r="A187">
        <f>A!A142</f>
        <v>372.8813902743147</v>
      </c>
      <c r="B187">
        <f>6*SIN(A!B$5*PI()/180)/(3-SIN(A!B$5*PI()/180))*A187</f>
        <v>498.57327441817711</v>
      </c>
      <c r="C187">
        <f>-6*SIN(A!B$5*PI()/180)/(3+SIN(A!B$5*PI()/180))*A187</f>
        <v>-344.86771633411792</v>
      </c>
      <c r="E187">
        <f>A!J142</f>
        <v>210.79445434723021</v>
      </c>
      <c r="F187">
        <f>A!W244*100</f>
        <v>1.2146570302656399</v>
      </c>
      <c r="G187">
        <f>A!B244</f>
        <v>485.72646508728502</v>
      </c>
      <c r="I187">
        <f>A!W244*100</f>
        <v>1.2146570302656399</v>
      </c>
      <c r="J187">
        <f>A!T244*100</f>
        <v>0.70710215215142025</v>
      </c>
    </row>
    <row r="188" spans="1:10">
      <c r="A188">
        <f>A!A143</f>
        <v>373.75420822942692</v>
      </c>
      <c r="B188">
        <f>6*SIN(A!B$5*PI()/180)/(3-SIN(A!B$5*PI()/180))*A188</f>
        <v>499.74030424911382</v>
      </c>
      <c r="C188">
        <f>-6*SIN(A!B$5*PI()/180)/(3+SIN(A!B$5*PI()/180))*A188</f>
        <v>-345.67496159442317</v>
      </c>
      <c r="E188">
        <f>A!J143</f>
        <v>213.09952965616327</v>
      </c>
      <c r="F188">
        <f>A!W245*100</f>
        <v>1.2229663799676538</v>
      </c>
      <c r="G188">
        <f>A!B245</f>
        <v>488.3449189526217</v>
      </c>
      <c r="I188">
        <f>A!W245*100</f>
        <v>1.2229663799676538</v>
      </c>
      <c r="J188">
        <f>A!T245*100</f>
        <v>0.70812466377113914</v>
      </c>
    </row>
    <row r="189" spans="1:10">
      <c r="A189">
        <f>A!A144</f>
        <v>374.62702618453915</v>
      </c>
      <c r="B189">
        <f>6*SIN(A!B$5*PI()/180)/(3-SIN(A!B$5*PI()/180))*A189</f>
        <v>500.90733408005053</v>
      </c>
      <c r="C189">
        <f>-6*SIN(A!B$5*PI()/180)/(3+SIN(A!B$5*PI()/180))*A189</f>
        <v>-346.48220685472842</v>
      </c>
      <c r="E189">
        <f>A!J144</f>
        <v>215.39903474018621</v>
      </c>
      <c r="F189">
        <f>A!W246*100</f>
        <v>1.2312918917809013</v>
      </c>
      <c r="G189">
        <f>A!B246</f>
        <v>490.96337281795837</v>
      </c>
      <c r="I189">
        <f>A!W246*100</f>
        <v>1.2312918917809013</v>
      </c>
      <c r="J189">
        <f>A!T246*100</f>
        <v>0.70911925962209821</v>
      </c>
    </row>
    <row r="190" spans="1:10">
      <c r="A190">
        <f>A!A145</f>
        <v>375.49984413965137</v>
      </c>
      <c r="B190">
        <f>6*SIN(A!B$5*PI()/180)/(3-SIN(A!B$5*PI()/180))*A190</f>
        <v>502.07436391098724</v>
      </c>
      <c r="C190">
        <f>-6*SIN(A!B$5*PI()/180)/(3+SIN(A!B$5*PI()/180))*A190</f>
        <v>-347.28945211503361</v>
      </c>
      <c r="E190">
        <f>A!J145</f>
        <v>217.69299283983042</v>
      </c>
      <c r="F190">
        <f>A!W247*100</f>
        <v>1.2396336736051587</v>
      </c>
      <c r="G190">
        <f>A!B247</f>
        <v>493.58182668329505</v>
      </c>
      <c r="I190">
        <f>A!W247*100</f>
        <v>1.2396336736051587</v>
      </c>
      <c r="J190">
        <f>A!T247*100</f>
        <v>0.71008602889012606</v>
      </c>
    </row>
    <row r="191" spans="1:10">
      <c r="A191">
        <f>A!A146</f>
        <v>376.3726620947636</v>
      </c>
      <c r="B191">
        <f>6*SIN(A!B$5*PI()/180)/(3-SIN(A!B$5*PI()/180))*A191</f>
        <v>503.24139374192396</v>
      </c>
      <c r="C191">
        <f>-6*SIN(A!B$5*PI()/180)/(3+SIN(A!B$5*PI()/180))*A191</f>
        <v>-348.09669737533886</v>
      </c>
      <c r="E191">
        <f>A!J146</f>
        <v>219.98142817162127</v>
      </c>
      <c r="F191">
        <f>A!W248*100</f>
        <v>1.2479918351995929</v>
      </c>
      <c r="G191">
        <f>A!B248</f>
        <v>496.20028054863172</v>
      </c>
      <c r="I191">
        <f>A!W248*100</f>
        <v>1.2479918351995929</v>
      </c>
      <c r="J191">
        <f>A!T248*100</f>
        <v>0.71102505966301366</v>
      </c>
    </row>
    <row r="192" spans="1:10">
      <c r="A192">
        <f>A!A147</f>
        <v>377.24548004987582</v>
      </c>
      <c r="B192">
        <f>6*SIN(A!B$5*PI()/180)/(3-SIN(A!B$5*PI()/180))*A192</f>
        <v>504.40842357286067</v>
      </c>
      <c r="C192">
        <f>-6*SIN(A!B$5*PI()/180)/(3+SIN(A!B$5*PI()/180))*A192</f>
        <v>-348.90394263564411</v>
      </c>
      <c r="E192">
        <f>A!J147</f>
        <v>222.26436588994059</v>
      </c>
      <c r="F192">
        <f>A!W249*100</f>
        <v>1.2563664881742351</v>
      </c>
      <c r="G192">
        <f>A!B249</f>
        <v>498.8187344139684</v>
      </c>
      <c r="I192">
        <f>A!W249*100</f>
        <v>1.2563664881742351</v>
      </c>
      <c r="J192">
        <f>A!T249*100</f>
        <v>0.71193643892822467</v>
      </c>
    </row>
    <row r="193" spans="1:10">
      <c r="A193">
        <f>A!A148</f>
        <v>378.11829800498805</v>
      </c>
      <c r="B193">
        <f>6*SIN(A!B$5*PI()/180)/(3-SIN(A!B$5*PI()/180))*A193</f>
        <v>505.57545340379738</v>
      </c>
      <c r="C193">
        <f>-6*SIN(A!B$5*PI()/180)/(3+SIN(A!B$5*PI()/180))*A193</f>
        <v>-349.71118789594937</v>
      </c>
      <c r="E193">
        <f>A!J148</f>
        <v>224.54183204936214</v>
      </c>
      <c r="F193">
        <f>A!W250*100</f>
        <v>1.2647577459823371</v>
      </c>
      <c r="G193">
        <f>A!B250</f>
        <v>501.43718827930508</v>
      </c>
      <c r="I193">
        <f>A!W250*100</f>
        <v>1.2647577459823371</v>
      </c>
      <c r="J193">
        <f>A!T250*100</f>
        <v>0.71282025257117265</v>
      </c>
    </row>
    <row r="194" spans="1:10">
      <c r="A194">
        <f>A!A149</f>
        <v>378.99111596010027</v>
      </c>
      <c r="B194">
        <f>6*SIN(A!B$5*PI()/180)/(3-SIN(A!B$5*PI()/180))*A194</f>
        <v>506.7424832347341</v>
      </c>
      <c r="C194">
        <f>-6*SIN(A!B$5*PI()/180)/(3+SIN(A!B$5*PI()/180))*A194</f>
        <v>-350.51843315625456</v>
      </c>
      <c r="E194">
        <f>A!J149</f>
        <v>226.81385356747884</v>
      </c>
      <c r="F194">
        <f>A!W251*100</f>
        <v>1.2731657239135035</v>
      </c>
      <c r="G194">
        <f>A!B251</f>
        <v>504.05564214464175</v>
      </c>
      <c r="I194">
        <f>A!W251*100</f>
        <v>1.2731657239135035</v>
      </c>
      <c r="J194">
        <f>A!T251*100</f>
        <v>0.71367658537374035</v>
      </c>
    </row>
    <row r="195" spans="1:10">
      <c r="A195">
        <f>A!A150</f>
        <v>379.8639339152125</v>
      </c>
      <c r="B195">
        <f>6*SIN(A!B$5*PI()/180)/(3-SIN(A!B$5*PI()/180))*A195</f>
        <v>507.90951306567081</v>
      </c>
      <c r="C195">
        <f>-6*SIN(A!B$5*PI()/180)/(3+SIN(A!B$5*PI()/180))*A195</f>
        <v>-351.32567841655981</v>
      </c>
      <c r="E195">
        <f>A!J150</f>
        <v>229.08045818824041</v>
      </c>
      <c r="F195">
        <f>A!W252*100</f>
        <v>1.2815905390876006</v>
      </c>
      <c r="G195">
        <f>A!B252</f>
        <v>506.67409600997843</v>
      </c>
      <c r="I195">
        <f>A!W252*100</f>
        <v>1.2815905390876006</v>
      </c>
      <c r="J195">
        <f>A!T252*100</f>
        <v>0.71450552101308507</v>
      </c>
    </row>
    <row r="196" spans="1:10">
      <c r="A196">
        <f>A!A151</f>
        <v>380.73675187032472</v>
      </c>
      <c r="B196">
        <f>6*SIN(A!B$5*PI()/180)/(3-SIN(A!B$5*PI()/180))*A196</f>
        <v>509.07654289660752</v>
      </c>
      <c r="C196">
        <f>-6*SIN(A!B$5*PI()/180)/(3+SIN(A!B$5*PI()/180))*A196</f>
        <v>-352.13292367686506</v>
      </c>
      <c r="E196">
        <f>A!J151</f>
        <v>231.34167444581817</v>
      </c>
      <c r="F196">
        <f>A!W253*100</f>
        <v>1.2900323104494866</v>
      </c>
      <c r="G196">
        <f>A!B253</f>
        <v>509.2925498753151</v>
      </c>
      <c r="I196">
        <f>A!W253*100</f>
        <v>1.2900323104494866</v>
      </c>
      <c r="J196">
        <f>A!T253*100</f>
        <v>0.71530714206085511</v>
      </c>
    </row>
    <row r="197" spans="1:10">
      <c r="A197">
        <f>A!A152</f>
        <v>381.60956982543695</v>
      </c>
      <c r="B197">
        <f>6*SIN(A!B$5*PI()/180)/(3-SIN(A!B$5*PI()/180))*A197</f>
        <v>510.24357272754423</v>
      </c>
      <c r="C197">
        <f>-6*SIN(A!B$5*PI()/180)/(3+SIN(A!B$5*PI()/180))*A197</f>
        <v>-352.94016893717031</v>
      </c>
      <c r="E197">
        <f>A!J152</f>
        <v>233.59753162901353</v>
      </c>
      <c r="F197">
        <f>A!W254*100</f>
        <v>1.2984911587645052</v>
      </c>
      <c r="G197">
        <f>A!B254</f>
        <v>511.91100374065178</v>
      </c>
      <c r="I197">
        <f>A!W254*100</f>
        <v>1.2984911587645052</v>
      </c>
      <c r="J197">
        <f>A!T254*100</f>
        <v>0.71608152998267727</v>
      </c>
    </row>
    <row r="198" spans="1:10">
      <c r="A198">
        <f>A!A153</f>
        <v>382.48238778054917</v>
      </c>
      <c r="B198">
        <f>6*SIN(A!B$5*PI()/180)/(3-SIN(A!B$5*PI()/180))*A198</f>
        <v>511.41060255848095</v>
      </c>
      <c r="C198">
        <f>-6*SIN(A!B$5*PI()/180)/(3+SIN(A!B$5*PI()/180))*A198</f>
        <v>-353.74741419747551</v>
      </c>
      <c r="E198">
        <f>A!J153</f>
        <v>235.84805974622557</v>
      </c>
      <c r="F198">
        <f>A!W255*100</f>
        <v>1.3069672066147273</v>
      </c>
      <c r="G198">
        <f>A!B255</f>
        <v>514.52945760598845</v>
      </c>
      <c r="I198">
        <f>A!W255*100</f>
        <v>1.3069672066147273</v>
      </c>
      <c r="J198">
        <f>A!T255*100</f>
        <v>0.71682876513786054</v>
      </c>
    </row>
    <row r="199" spans="1:10">
      <c r="A199">
        <f>A!A154</f>
        <v>383.3552057356614</v>
      </c>
      <c r="B199">
        <f>6*SIN(A!B$5*PI()/180)/(3-SIN(A!B$5*PI()/180))*A199</f>
        <v>512.57763238941766</v>
      </c>
      <c r="C199">
        <f>-6*SIN(A!B$5*PI()/180)/(3+SIN(A!B$5*PI()/180))*A199</f>
        <v>-354.55465945778076</v>
      </c>
      <c r="E199">
        <f>A!J154</f>
        <v>238.09328949099228</v>
      </c>
      <c r="F199">
        <f>A!W256*100</f>
        <v>1.3154605783959488</v>
      </c>
      <c r="G199">
        <f>A!B256</f>
        <v>517.14791147132519</v>
      </c>
      <c r="I199">
        <f>A!W256*100</f>
        <v>1.3154605783959488</v>
      </c>
      <c r="J199">
        <f>A!T256*100</f>
        <v>0.71754892677936977</v>
      </c>
    </row>
    <row r="200" spans="1:10">
      <c r="A200">
        <f>A!A155</f>
        <v>384.22802369077363</v>
      </c>
      <c r="B200">
        <f>6*SIN(A!B$5*PI()/180)/(3-SIN(A!B$5*PI()/180))*A200</f>
        <v>513.74466222035437</v>
      </c>
      <c r="C200">
        <f>-6*SIN(A!B$5*PI()/180)/(3+SIN(A!B$5*PI()/180))*A200</f>
        <v>-355.36190471808601</v>
      </c>
      <c r="E200">
        <f>A!J155</f>
        <v>240.33325220811861</v>
      </c>
      <c r="F200">
        <f>A!W257*100</f>
        <v>1.3239714003154557</v>
      </c>
      <c r="G200">
        <f>A!B257</f>
        <v>519.76636533666181</v>
      </c>
      <c r="I200">
        <f>A!W257*100</f>
        <v>1.3239714003154557</v>
      </c>
      <c r="J200">
        <f>A!T257*100</f>
        <v>0.71824209305411368</v>
      </c>
    </row>
    <row r="201" spans="1:10">
      <c r="A201">
        <f>A!A156</f>
        <v>385.10084164588585</v>
      </c>
      <c r="B201">
        <f>6*SIN(A!B$5*PI()/180)/(3-SIN(A!B$5*PI()/180))*A201</f>
        <v>514.91169205129108</v>
      </c>
      <c r="C201">
        <f>-6*SIN(A!B$5*PI()/180)/(3+SIN(A!B$5*PI()/180))*A201</f>
        <v>-356.16914997839126</v>
      </c>
      <c r="E201">
        <f>A!J156</f>
        <v>242.56797986040439</v>
      </c>
      <c r="F201">
        <f>A!W258*100</f>
        <v>1.3324998003904935</v>
      </c>
      <c r="G201">
        <f>A!B258</f>
        <v>522.38481920199843</v>
      </c>
      <c r="I201">
        <f>A!W258*100</f>
        <v>1.3324998003904935</v>
      </c>
      <c r="J201">
        <f>A!T258*100</f>
        <v>0.71890834100336398</v>
      </c>
    </row>
    <row r="202" spans="1:10">
      <c r="A202">
        <f>A!A157</f>
        <v>385.97365960099808</v>
      </c>
      <c r="B202">
        <f>6*SIN(A!B$5*PI()/180)/(3-SIN(A!B$5*PI()/180))*A202</f>
        <v>516.0787218822278</v>
      </c>
      <c r="C202">
        <f>-6*SIN(A!B$5*PI()/180)/(3+SIN(A!B$5*PI()/180))*A202</f>
        <v>-356.97639523869645</v>
      </c>
      <c r="E202">
        <f>A!J157</f>
        <v>244.79750499598325</v>
      </c>
      <c r="F202">
        <f>A!W259*100</f>
        <v>1.3410459084474724</v>
      </c>
      <c r="G202">
        <f>A!B259</f>
        <v>525.00327306733516</v>
      </c>
      <c r="I202">
        <f>A!W259*100</f>
        <v>1.3410459084474724</v>
      </c>
      <c r="J202">
        <f>A!T259*100</f>
        <v>0.71954774656340303</v>
      </c>
    </row>
    <row r="203" spans="1:10">
      <c r="A203">
        <f>A!A158</f>
        <v>386.8464775561103</v>
      </c>
      <c r="B203">
        <f>6*SIN(A!B$5*PI()/180)/(3-SIN(A!B$5*PI()/180))*A203</f>
        <v>517.24575171316451</v>
      </c>
      <c r="C203">
        <f>-6*SIN(A!B$5*PI()/180)/(3+SIN(A!B$5*PI()/180))*A203</f>
        <v>-357.78364049900171</v>
      </c>
      <c r="E203">
        <f>A!J158</f>
        <v>247.02186071628333</v>
      </c>
      <c r="F203">
        <f>A!W260*100</f>
        <v>1.3496098561218861</v>
      </c>
      <c r="G203">
        <f>A!B260</f>
        <v>527.62172693267189</v>
      </c>
      <c r="I203">
        <f>A!W260*100</f>
        <v>1.3496098561218861</v>
      </c>
      <c r="J203">
        <f>A!T260*100</f>
        <v>0.72016038456637321</v>
      </c>
    </row>
    <row r="204" spans="1:10">
      <c r="A204">
        <f>A!A159</f>
        <v>387.71929551122253</v>
      </c>
      <c r="B204">
        <f>6*SIN(A!B$5*PI()/180)/(3-SIN(A!B$5*PI()/180))*A204</f>
        <v>518.41278154410122</v>
      </c>
      <c r="C204">
        <f>-6*SIN(A!B$5*PI()/180)/(3+SIN(A!B$5*PI()/180))*A204</f>
        <v>-358.59088575930696</v>
      </c>
      <c r="E204">
        <f>A!J159</f>
        <v>249.24108064461925</v>
      </c>
      <c r="F204">
        <f>A!W261*100</f>
        <v>1.3581917768589702</v>
      </c>
      <c r="G204">
        <f>A!B261</f>
        <v>530.24018079800851</v>
      </c>
      <c r="I204">
        <f>A!W261*100</f>
        <v>1.3581917768589702</v>
      </c>
      <c r="J204">
        <f>A!T261*100</f>
        <v>0.72074632874138345</v>
      </c>
    </row>
    <row r="205" spans="1:10">
      <c r="A205">
        <f>A!A160</f>
        <v>388.59211346633475</v>
      </c>
      <c r="B205">
        <f>6*SIN(A!B$5*PI()/180)/(3-SIN(A!B$5*PI()/180))*A205</f>
        <v>519.57981137503793</v>
      </c>
      <c r="C205">
        <f>-6*SIN(A!B$5*PI()/180)/(3+SIN(A!B$5*PI()/180))*A205</f>
        <v>-359.39813101961221</v>
      </c>
      <c r="E205">
        <f>A!J160</f>
        <v>251.45519889542416</v>
      </c>
      <c r="F205">
        <f>A!W262*100</f>
        <v>1.366791805915007</v>
      </c>
      <c r="G205">
        <f>A!B262</f>
        <v>532.85863466334513</v>
      </c>
      <c r="I205">
        <f>A!W262*100</f>
        <v>1.366791805915007</v>
      </c>
      <c r="J205">
        <f>A!T262*100</f>
        <v>0.721305651715621</v>
      </c>
    </row>
    <row r="206" spans="1:10">
      <c r="A206">
        <f>A!A161</f>
        <v>389.46493142144698</v>
      </c>
      <c r="B206">
        <f>6*SIN(A!B$5*PI()/180)/(3-SIN(A!B$5*PI()/180))*A206</f>
        <v>520.74684120597465</v>
      </c>
      <c r="C206">
        <f>-6*SIN(A!B$5*PI()/180)/(3+SIN(A!B$5*PI()/180))*A206</f>
        <v>-360.2053762799174</v>
      </c>
      <c r="E206">
        <f>A!J161</f>
        <v>253.66425004412923</v>
      </c>
      <c r="F206">
        <f>A!W263*100</f>
        <v>1.3754100803593596</v>
      </c>
      <c r="G206">
        <f>A!B263</f>
        <v>535.47708852868186</v>
      </c>
      <c r="I206">
        <f>A!W263*100</f>
        <v>1.3754100803593596</v>
      </c>
      <c r="J206">
        <f>A!T263*100</f>
        <v>0.72183842501571926</v>
      </c>
    </row>
    <row r="207" spans="1:10">
      <c r="A207">
        <f>A!A162</f>
        <v>390.3377493765592</v>
      </c>
      <c r="B207">
        <f>6*SIN(A!B$5*PI()/180)/(3-SIN(A!B$5*PI()/180))*A207</f>
        <v>521.91387103691136</v>
      </c>
      <c r="C207">
        <f>-6*SIN(A!B$5*PI()/180)/(3+SIN(A!B$5*PI()/180))*A207</f>
        <v>-361.01262154022265</v>
      </c>
      <c r="E207">
        <f>A!J162</f>
        <v>255.86826909769744</v>
      </c>
      <c r="F207">
        <f>A!W264*100</f>
        <v>1.3840467390771882</v>
      </c>
      <c r="G207">
        <f>A!B264</f>
        <v>538.09554239401859</v>
      </c>
      <c r="I207">
        <f>A!W264*100</f>
        <v>1.3840467390771882</v>
      </c>
      <c r="J207">
        <f>A!T264*100</f>
        <v>0.72234471906925857</v>
      </c>
    </row>
    <row r="208" spans="1:10">
      <c r="A208">
        <f>A!A163</f>
        <v>391.21056733167143</v>
      </c>
      <c r="B208">
        <f>6*SIN(A!B$5*PI()/180)/(3-SIN(A!B$5*PI()/180))*A208</f>
        <v>523.08090086784807</v>
      </c>
      <c r="C208">
        <f>-6*SIN(A!B$5*PI()/180)/(3+SIN(A!B$5*PI()/180))*A208</f>
        <v>-361.8198668005279</v>
      </c>
      <c r="E208">
        <f>A!J163</f>
        <v>258.06729146581728</v>
      </c>
      <c r="F208">
        <f>A!W265*100</f>
        <v>1.3927019227728337</v>
      </c>
      <c r="G208">
        <f>A!B265</f>
        <v>540.71399625935521</v>
      </c>
      <c r="I208">
        <f>A!W265*100</f>
        <v>1.3927019227728337</v>
      </c>
      <c r="J208">
        <f>A!T265*100</f>
        <v>0.72282460320635389</v>
      </c>
    </row>
    <row r="209" spans="1:10">
      <c r="A209">
        <f>A!A164</f>
        <v>392.08338528678365</v>
      </c>
      <c r="B209">
        <f>6*SIN(A!B$5*PI()/180)/(3-SIN(A!B$5*PI()/180))*A209</f>
        <v>524.24793069878478</v>
      </c>
      <c r="C209">
        <f>-6*SIN(A!B$5*PI()/180)/(3+SIN(A!B$5*PI()/180))*A209</f>
        <v>-362.62711206083316</v>
      </c>
      <c r="E209">
        <f>A!J164</f>
        <v>260.26135293276116</v>
      </c>
      <c r="F209">
        <f>A!W266*100</f>
        <v>1.401375773973899</v>
      </c>
      <c r="G209">
        <f>A!B266</f>
        <v>543.33245012469183</v>
      </c>
      <c r="I209">
        <f>A!W266*100</f>
        <v>1.401375773973899</v>
      </c>
      <c r="J209">
        <f>A!T266*100</f>
        <v>0.72327814566141702</v>
      </c>
    </row>
    <row r="210" spans="1:10">
      <c r="A210">
        <f>A!A165</f>
        <v>392.95620324189588</v>
      </c>
      <c r="B210">
        <f>6*SIN(A!B$5*PI()/180)/(3-SIN(A!B$5*PI()/180))*A210</f>
        <v>525.4149605297215</v>
      </c>
      <c r="C210">
        <f>-6*SIN(A!B$5*PI()/180)/(3+SIN(A!B$5*PI()/180))*A210</f>
        <v>-363.43435732113835</v>
      </c>
      <c r="E210">
        <f>A!J165</f>
        <v>262.45048962991223</v>
      </c>
      <c r="F210">
        <f>A!W267*100</f>
        <v>1.410068437035978</v>
      </c>
      <c r="G210">
        <f>A!B267</f>
        <v>545.95090399002856</v>
      </c>
      <c r="I210">
        <f>A!W267*100</f>
        <v>1.410068437035978</v>
      </c>
      <c r="J210">
        <f>A!T267*100</f>
        <v>0.72370541357497931</v>
      </c>
    </row>
    <row r="211" spans="1:10">
      <c r="A211">
        <f>A!A166</f>
        <v>393.8290211970081</v>
      </c>
      <c r="B211">
        <f>6*SIN(A!B$5*PI()/180)/(3-SIN(A!B$5*PI()/180))*A211</f>
        <v>526.58199036065821</v>
      </c>
      <c r="C211">
        <f>-6*SIN(A!B$5*PI()/180)/(3+SIN(A!B$5*PI()/180))*A211</f>
        <v>-364.2416025814436</v>
      </c>
      <c r="E211">
        <f>A!J166</f>
        <v>264.63473800896259</v>
      </c>
      <c r="F211">
        <f>A!W268*100</f>
        <v>1.4187800581480308</v>
      </c>
      <c r="G211">
        <f>A!B268</f>
        <v>548.5693578553653</v>
      </c>
      <c r="I211">
        <f>A!W268*100</f>
        <v>1.4187800581480308</v>
      </c>
      <c r="J211">
        <f>A!T268*100</f>
        <v>0.72410647299554676</v>
      </c>
    </row>
    <row r="212" spans="1:10">
      <c r="A212">
        <f>A!A167</f>
        <v>394.70183915212033</v>
      </c>
      <c r="B212">
        <f>6*SIN(A!B$5*PI()/180)/(3-SIN(A!B$5*PI()/180))*A212</f>
        <v>527.74902019159492</v>
      </c>
      <c r="C212">
        <f>-6*SIN(A!B$5*PI()/180)/(3+SIN(A!B$5*PI()/180))*A212</f>
        <v>-365.04884784174885</v>
      </c>
      <c r="E212">
        <f>A!J167</f>
        <v>266.81413481578477</v>
      </c>
      <c r="F212">
        <f>A!W269*100</f>
        <v>1.4275107853384894</v>
      </c>
      <c r="G212">
        <f>A!B269</f>
        <v>551.18781172070192</v>
      </c>
      <c r="I212">
        <f>A!W269*100</f>
        <v>1.4275107853384894</v>
      </c>
      <c r="J212">
        <f>A!T269*100</f>
        <v>0.72448138888176883</v>
      </c>
    </row>
    <row r="213" spans="1:10">
      <c r="A213">
        <f>A!A168</f>
        <v>395.57465710723255</v>
      </c>
      <c r="B213">
        <f>6*SIN(A!B$5*PI()/180)/(3-SIN(A!B$5*PI()/180))*A213</f>
        <v>528.91605002253164</v>
      </c>
      <c r="C213">
        <f>-6*SIN(A!B$5*PI()/180)/(3+SIN(A!B$5*PI()/180))*A213</f>
        <v>-365.8560931020541</v>
      </c>
      <c r="E213">
        <f>A!J168</f>
        <v>268.98871706497778</v>
      </c>
      <c r="F213">
        <f>A!W270*100</f>
        <v>1.436260768481906</v>
      </c>
      <c r="G213">
        <f>A!B270</f>
        <v>553.80626558603853</v>
      </c>
      <c r="I213">
        <f>A!W270*100</f>
        <v>1.436260768481906</v>
      </c>
      <c r="J213">
        <f>A!T270*100</f>
        <v>0.72483022510433126</v>
      </c>
    </row>
    <row r="214" spans="1:10">
      <c r="A214">
        <f>A!A169</f>
        <v>396.44747506234478</v>
      </c>
      <c r="B214">
        <f>6*SIN(A!B$5*PI()/180)/(3-SIN(A!B$5*PI()/180))*A214</f>
        <v>530.08307985346835</v>
      </c>
      <c r="C214">
        <f>-6*SIN(A!B$5*PI()/180)/(3+SIN(A!B$5*PI()/180))*A214</f>
        <v>-366.6633383623593</v>
      </c>
      <c r="E214">
        <f>A!J169</f>
        <v>271.15852201508784</v>
      </c>
      <c r="F214">
        <f>A!W271*100</f>
        <v>1.4450301593063593</v>
      </c>
      <c r="G214">
        <f>A!B271</f>
        <v>556.42471945137527</v>
      </c>
      <c r="I214">
        <f>A!W271*100</f>
        <v>1.4450301593063593</v>
      </c>
      <c r="J214">
        <f>A!T271*100</f>
        <v>0.72515304444826056</v>
      </c>
    </row>
    <row r="215" spans="1:10">
      <c r="A215">
        <f>A!A170</f>
        <v>397.320293017457</v>
      </c>
      <c r="B215">
        <f>6*SIN(A!B$5*PI()/180)/(3-SIN(A!B$5*PI()/180))*A215</f>
        <v>531.25010968440506</v>
      </c>
      <c r="C215">
        <f>-6*SIN(A!B$5*PI()/180)/(3+SIN(A!B$5*PI()/180))*A215</f>
        <v>-367.47058362266455</v>
      </c>
      <c r="E215">
        <f>A!J170</f>
        <v>273.32358714450311</v>
      </c>
      <c r="F215">
        <f>A!W272*100</f>
        <v>1.4538191114014376</v>
      </c>
      <c r="G215">
        <f>A!B272</f>
        <v>559.043173316712</v>
      </c>
      <c r="I215">
        <f>A!W272*100</f>
        <v>1.4538191114014376</v>
      </c>
      <c r="J215">
        <f>A!T272*100</f>
        <v>0.72544990861506453</v>
      </c>
    </row>
    <row r="216" spans="1:10">
      <c r="A216">
        <f>A!A171</f>
        <v>398.19311097256923</v>
      </c>
      <c r="B216">
        <f>6*SIN(A!B$5*PI()/180)/(3-SIN(A!B$5*PI()/180))*A216</f>
        <v>532.41713951534177</v>
      </c>
      <c r="C216">
        <f>-6*SIN(A!B$5*PI()/180)/(3+SIN(A!B$5*PI()/180))*A216</f>
        <v>-368.2778288829698</v>
      </c>
      <c r="E216">
        <f>A!J171</f>
        <v>275.48395012802115</v>
      </c>
      <c r="F216">
        <f>A!W273*100</f>
        <v>1.4626277802268581</v>
      </c>
      <c r="G216">
        <f>A!B273</f>
        <v>561.66162718204862</v>
      </c>
      <c r="I216">
        <f>A!W273*100</f>
        <v>1.4626277802268581</v>
      </c>
      <c r="J216">
        <f>A!T273*100</f>
        <v>0.72572087822491971</v>
      </c>
    </row>
    <row r="217" spans="1:10">
      <c r="A217">
        <f>A!A172</f>
        <v>399.06592892768145</v>
      </c>
      <c r="B217">
        <f>6*SIN(A!B$5*PI()/180)/(3-SIN(A!B$5*PI()/180))*A217</f>
        <v>533.58416934627849</v>
      </c>
      <c r="C217">
        <f>-6*SIN(A!B$5*PI()/180)/(3+SIN(A!B$5*PI()/180))*A217</f>
        <v>-369.08507414327505</v>
      </c>
      <c r="E217">
        <f>A!J172</f>
        <v>277.63964881408708</v>
      </c>
      <c r="F217">
        <f>A!W274*100</f>
        <v>1.471456323121819</v>
      </c>
      <c r="G217">
        <f>A!B274</f>
        <v>564.28008104738524</v>
      </c>
      <c r="I217">
        <f>A!W274*100</f>
        <v>1.471456323121819</v>
      </c>
      <c r="J217">
        <f>A!T274*100</f>
        <v>0.72596601281915751</v>
      </c>
    </row>
    <row r="218" spans="1:10">
      <c r="A218">
        <f>A!A173</f>
        <v>399.93874688279368</v>
      </c>
      <c r="B218">
        <f>6*SIN(A!B$5*PI()/180)/(3-SIN(A!B$5*PI()/180))*A218</f>
        <v>534.7511991772152</v>
      </c>
      <c r="C218">
        <f>-6*SIN(A!B$5*PI()/180)/(3+SIN(A!B$5*PI()/180))*A218</f>
        <v>-369.89231940358025</v>
      </c>
      <c r="E218">
        <f>A!J173</f>
        <v>279.79072120269916</v>
      </c>
      <c r="F218">
        <f>A!W275*100</f>
        <v>1.48030489931482</v>
      </c>
      <c r="G218">
        <f>A!B275</f>
        <v>566.89853491272197</v>
      </c>
      <c r="I218">
        <f>A!W275*100</f>
        <v>1.48030489931482</v>
      </c>
      <c r="J218">
        <f>A!T275*100</f>
        <v>0.72618537086230717</v>
      </c>
    </row>
    <row r="219" spans="1:10">
      <c r="A219">
        <f>A!A174</f>
        <v>400.81156483790591</v>
      </c>
      <c r="B219">
        <f>6*SIN(A!B$5*PI()/180)/(3-SIN(A!B$5*PI()/180))*A219</f>
        <v>535.91822900815191</v>
      </c>
      <c r="C219">
        <f>-6*SIN(A!B$5*PI()/180)/(3+SIN(A!B$5*PI()/180))*A219</f>
        <v>-370.6995646638855</v>
      </c>
      <c r="E219">
        <f>A!J174</f>
        <v>281.93720542397824</v>
      </c>
      <c r="F219">
        <f>A!W276*100</f>
        <v>1.4891736699343099</v>
      </c>
      <c r="G219">
        <f>A!B276</f>
        <v>569.5169887780587</v>
      </c>
      <c r="I219">
        <f>A!W276*100</f>
        <v>1.4891736699343099</v>
      </c>
      <c r="J219">
        <f>A!T276*100</f>
        <v>0.72637900974471747</v>
      </c>
    </row>
    <row r="220" spans="1:10">
      <c r="A220">
        <f>A!A175</f>
        <v>401.68438279301813</v>
      </c>
      <c r="B220">
        <f>6*SIN(A!B$5*PI()/180)/(3-SIN(A!B$5*PI()/180))*A220</f>
        <v>537.08525883908862</v>
      </c>
      <c r="C220">
        <f>-6*SIN(A!B$5*PI()/180)/(3+SIN(A!B$5*PI()/180))*A220</f>
        <v>-371.50680992419075</v>
      </c>
      <c r="E220">
        <f>A!J175</f>
        <v>284.07913971739731</v>
      </c>
      <c r="F220">
        <f>A!W277*100</f>
        <v>1.4980627980198145</v>
      </c>
      <c r="G220">
        <f>A!B277</f>
        <v>572.13544264339532</v>
      </c>
      <c r="I220">
        <f>A!W277*100</f>
        <v>1.4980627980198145</v>
      </c>
      <c r="J220">
        <f>A!T277*100</f>
        <v>0.72654698578476185</v>
      </c>
    </row>
    <row r="221" spans="1:10">
      <c r="A221">
        <f>A!A176</f>
        <v>402.55720074813036</v>
      </c>
      <c r="B221">
        <f>6*SIN(A!B$5*PI()/180)/(3-SIN(A!B$5*PI()/180))*A221</f>
        <v>538.25228867002534</v>
      </c>
      <c r="C221">
        <f>-6*SIN(A!B$5*PI()/180)/(3+SIN(A!B$5*PI()/180))*A221</f>
        <v>-372.314055184496</v>
      </c>
      <c r="E221">
        <f>A!J176</f>
        <v>286.216562411665</v>
      </c>
      <c r="F221">
        <f>A!W278*100</f>
        <v>1.5069724485337623</v>
      </c>
      <c r="G221">
        <f>A!B278</f>
        <v>574.75389650873194</v>
      </c>
      <c r="I221">
        <f>A!W278*100</f>
        <v>1.5069724485337623</v>
      </c>
      <c r="J221">
        <f>A!T278*100</f>
        <v>0.7266893542312457</v>
      </c>
    </row>
    <row r="222" spans="1:10">
      <c r="A222">
        <f>A!A177</f>
        <v>403.43001870324258</v>
      </c>
      <c r="B222">
        <f>6*SIN(A!B$5*PI()/180)/(3-SIN(A!B$5*PI()/180))*A222</f>
        <v>539.41931850096205</v>
      </c>
      <c r="C222">
        <f>-6*SIN(A!B$5*PI()/180)/(3+SIN(A!B$5*PI()/180))*A222</f>
        <v>-373.12130044480119</v>
      </c>
      <c r="E222">
        <f>A!J177</f>
        <v>288.34951190525857</v>
      </c>
      <c r="F222">
        <f>A!W279*100</f>
        <v>1.5159027883739273</v>
      </c>
      <c r="G222">
        <f>A!B279</f>
        <v>577.37235037406867</v>
      </c>
      <c r="I222">
        <f>A!W279*100</f>
        <v>1.5159027883739273</v>
      </c>
      <c r="J222">
        <f>A!T279*100</f>
        <v>0.72680616926577513</v>
      </c>
    </row>
    <row r="223" spans="1:10">
      <c r="A223">
        <f>A!A178</f>
        <v>404.30283665835481</v>
      </c>
      <c r="B223">
        <f>6*SIN(A!B$5*PI()/180)/(3-SIN(A!B$5*PI()/180))*A223</f>
        <v>540.58634833189876</v>
      </c>
      <c r="C223">
        <f>-6*SIN(A!B$5*PI()/180)/(3+SIN(A!B$5*PI()/180))*A223</f>
        <v>-373.92854570510644</v>
      </c>
      <c r="E223">
        <f>A!J178</f>
        <v>290.47802664759962</v>
      </c>
      <c r="F223">
        <f>A!W280*100</f>
        <v>1.5248539863865236</v>
      </c>
      <c r="G223">
        <f>A!B280</f>
        <v>579.99080423940541</v>
      </c>
      <c r="I223">
        <f>A!W280*100</f>
        <v>1.5248539863865236</v>
      </c>
      <c r="J223">
        <f>A!T280*100</f>
        <v>0.72689748400521437</v>
      </c>
    </row>
    <row r="224" spans="1:10">
      <c r="A224">
        <f>A!A179</f>
        <v>405.17565461346703</v>
      </c>
      <c r="B224">
        <f>6*SIN(A!B$5*PI()/180)/(3-SIN(A!B$5*PI()/180))*A224</f>
        <v>541.75337816283547</v>
      </c>
      <c r="C224">
        <f>-6*SIN(A!B$5*PI()/180)/(3+SIN(A!B$5*PI()/180))*A224</f>
        <v>-374.7357909654117</v>
      </c>
      <c r="E224">
        <f>A!J179</f>
        <v>292.60214512086532</v>
      </c>
      <c r="F224">
        <f>A!W281*100</f>
        <v>1.5338262133798681</v>
      </c>
      <c r="G224">
        <f>A!B281</f>
        <v>582.60925810474203</v>
      </c>
      <c r="I224">
        <f>A!W281*100</f>
        <v>1.5338262133798681</v>
      </c>
      <c r="J224">
        <f>A!T281*100</f>
        <v>0.72696335050393746</v>
      </c>
    </row>
    <row r="225" spans="1:10">
      <c r="A225">
        <f>A!A180</f>
        <v>406.04847256857926</v>
      </c>
      <c r="B225">
        <f>6*SIN(A!B$5*PI()/180)/(3-SIN(A!B$5*PI()/180))*A225</f>
        <v>542.92040799377219</v>
      </c>
      <c r="C225">
        <f>-6*SIN(A!B$5*PI()/180)/(3+SIN(A!B$5*PI()/180))*A225</f>
        <v>-375.54303622571695</v>
      </c>
      <c r="E225">
        <f>A!J180</f>
        <v>294.72190582242894</v>
      </c>
      <c r="F225">
        <f>A!W282*100</f>
        <v>1.5428196421387126</v>
      </c>
      <c r="G225">
        <f>A!B282</f>
        <v>585.22771197007864</v>
      </c>
      <c r="I225">
        <f>A!W282*100</f>
        <v>1.5428196421387126</v>
      </c>
      <c r="J225">
        <f>A!T282*100</f>
        <v>0.72700381975619677</v>
      </c>
    </row>
    <row r="226" spans="1:10">
      <c r="A226">
        <f>A!A181</f>
        <v>406.92129052369148</v>
      </c>
      <c r="B226">
        <f>6*SIN(A!B$5*PI()/180)/(3-SIN(A!B$5*PI()/180))*A226</f>
        <v>544.0874378247089</v>
      </c>
      <c r="C226">
        <f>-6*SIN(A!B$5*PI()/180)/(3+SIN(A!B$5*PI()/180))*A226</f>
        <v>-376.35028148602214</v>
      </c>
      <c r="E226">
        <f>A!J181</f>
        <v>296.83734724792055</v>
      </c>
      <c r="F226">
        <f>A!W283*100</f>
        <v>1.5518344474392403</v>
      </c>
      <c r="G226">
        <f>A!B283</f>
        <v>587.84616583541538</v>
      </c>
      <c r="I226">
        <f>A!W283*100</f>
        <v>1.5518344474392403</v>
      </c>
      <c r="J226">
        <f>A!T283*100</f>
        <v>0.72701894169857972</v>
      </c>
    </row>
    <row r="227" spans="1:10">
      <c r="A227">
        <f>A!A182</f>
        <v>407.79410847880371</v>
      </c>
      <c r="B227">
        <f>6*SIN(A!B$5*PI()/180)/(3-SIN(A!B$5*PI()/180))*A227</f>
        <v>545.25446765564561</v>
      </c>
      <c r="C227">
        <f>-6*SIN(A!B$5*PI()/180)/(3+SIN(A!B$5*PI()/180))*A227</f>
        <v>-377.15752674632739</v>
      </c>
      <c r="E227">
        <f>A!J182</f>
        <v>298.94850787490088</v>
      </c>
      <c r="F227">
        <f>A!W284*100</f>
        <v>1.5608708060646017</v>
      </c>
      <c r="G227">
        <f>A!B284</f>
        <v>590.46461970075211</v>
      </c>
      <c r="I227">
        <f>A!W284*100</f>
        <v>1.5608708060646017</v>
      </c>
      <c r="J227">
        <f>A!T284*100</f>
        <v>0.72700876521217517</v>
      </c>
    </row>
    <row r="228" spans="1:10">
      <c r="A228">
        <f>A!A183</f>
        <v>408.66692643391593</v>
      </c>
      <c r="B228">
        <f>6*SIN(A!B$5*PI()/180)/(3-SIN(A!B$5*PI()/180))*A228</f>
        <v>546.42149748658233</v>
      </c>
      <c r="C228">
        <f>-6*SIN(A!B$5*PI()/180)/(3+SIN(A!B$5*PI()/180))*A228</f>
        <v>-377.96477200663264</v>
      </c>
      <c r="E228">
        <f>A!J183</f>
        <v>301.05542614713852</v>
      </c>
      <c r="F228">
        <f>A!W285*100</f>
        <v>1.5699288968211262</v>
      </c>
      <c r="G228">
        <f>A!B285</f>
        <v>593.08307356608873</v>
      </c>
      <c r="I228">
        <f>A!W285*100</f>
        <v>1.5699288968211262</v>
      </c>
      <c r="J228">
        <f>A!T285*100</f>
        <v>0.72697333812484299</v>
      </c>
    </row>
    <row r="229" spans="1:10">
      <c r="A229">
        <f>A!A184</f>
        <v>409.53974438902816</v>
      </c>
      <c r="B229">
        <f>6*SIN(A!B$5*PI()/180)/(3-SIN(A!B$5*PI()/180))*A229</f>
        <v>547.58852731751904</v>
      </c>
      <c r="C229">
        <f>-6*SIN(A!B$5*PI()/180)/(3+SIN(A!B$5*PI()/180))*A229</f>
        <v>-378.77201726693789</v>
      </c>
      <c r="E229">
        <f>A!J184</f>
        <v>303.15814045948201</v>
      </c>
      <c r="F229">
        <f>A!W286*100</f>
        <v>1.5790089005552268</v>
      </c>
      <c r="G229">
        <f>A!B286</f>
        <v>595.70152743142535</v>
      </c>
      <c r="I229">
        <f>A!W286*100</f>
        <v>1.5790089005552268</v>
      </c>
      <c r="J229">
        <f>A!T286*100</f>
        <v>0.72691270721362766</v>
      </c>
    </row>
    <row r="230" spans="1:10">
      <c r="A230">
        <f>A!A185</f>
        <v>410.41256234414038</v>
      </c>
      <c r="B230">
        <f>6*SIN(A!B$5*PI()/180)/(3-SIN(A!B$5*PI()/180))*A230</f>
        <v>548.75555714845575</v>
      </c>
      <c r="C230">
        <f>-6*SIN(A!B$5*PI()/180)/(3+SIN(A!B$5*PI()/180))*A230</f>
        <v>-379.57926252724309</v>
      </c>
      <c r="E230">
        <f>A!J185</f>
        <v>305.25668914331698</v>
      </c>
      <c r="F230">
        <f>A!W287*100</f>
        <v>1.5881110001707968</v>
      </c>
      <c r="G230">
        <f>A!B287</f>
        <v>598.31998129676208</v>
      </c>
      <c r="I230">
        <f>A!W287*100</f>
        <v>1.5881110001707968</v>
      </c>
      <c r="J230">
        <f>A!T287*100</f>
        <v>0.7268269182067274</v>
      </c>
    </row>
    <row r="231" spans="1:10">
      <c r="A231">
        <f>A!A186</f>
        <v>411.28538029925261</v>
      </c>
      <c r="B231">
        <f>6*SIN(A!B$5*PI()/180)/(3-SIN(A!B$5*PI()/180))*A231</f>
        <v>549.92258697939246</v>
      </c>
      <c r="C231">
        <f>-6*SIN(A!B$5*PI()/180)/(3+SIN(A!B$5*PI()/180))*A231</f>
        <v>-380.38650778754834</v>
      </c>
      <c r="E231">
        <f>A!J186</f>
        <v>307.3511104525989</v>
      </c>
      <c r="F231">
        <f>A!W288*100</f>
        <v>1.5972353806473869</v>
      </c>
      <c r="G231">
        <f>A!B288</f>
        <v>600.93843516209881</v>
      </c>
      <c r="I231">
        <f>A!W288*100</f>
        <v>1.5972353806473869</v>
      </c>
      <c r="J231">
        <f>A!T288*100</f>
        <v>0.72671601578583234</v>
      </c>
    </row>
    <row r="232" spans="1:10">
      <c r="A232">
        <f>A!A187</f>
        <v>412.15819825436483</v>
      </c>
      <c r="B232">
        <f>6*SIN(A!B$5*PI()/180)/(3-SIN(A!B$5*PI()/180))*A232</f>
        <v>551.08961681032918</v>
      </c>
      <c r="C232">
        <f>-6*SIN(A!B$5*PI()/180)/(3+SIN(A!B$5*PI()/180))*A232</f>
        <v>-381.19375304785359</v>
      </c>
      <c r="E232">
        <f>A!J187</f>
        <v>309.44144255045086</v>
      </c>
      <c r="F232">
        <f>A!W289*100</f>
        <v>1.6063822290589309</v>
      </c>
      <c r="G232">
        <f>A!B289</f>
        <v>603.55688902743543</v>
      </c>
      <c r="I232">
        <f>A!W289*100</f>
        <v>1.6063822290589309</v>
      </c>
      <c r="J232">
        <f>A!T289*100</f>
        <v>0.72658004358815875</v>
      </c>
    </row>
    <row r="233" spans="1:10">
      <c r="A233">
        <f>A!A188</f>
        <v>413.03101620947706</v>
      </c>
      <c r="B233">
        <f>6*SIN(A!B$5*PI()/180)/(3-SIN(A!B$5*PI()/180))*A233</f>
        <v>552.25664664126589</v>
      </c>
      <c r="C233">
        <f>-6*SIN(A!B$5*PI()/180)/(3+SIN(A!B$5*PI()/180))*A233</f>
        <v>-382.00099830815884</v>
      </c>
      <c r="E233">
        <f>A!J188</f>
        <v>311.52772349631613</v>
      </c>
      <c r="F233">
        <f>A!W290*100</f>
        <v>1.615551734593123</v>
      </c>
      <c r="G233">
        <f>A!B290</f>
        <v>606.17534289277205</v>
      </c>
      <c r="I233">
        <f>A!W290*100</f>
        <v>1.615551734593123</v>
      </c>
      <c r="J233">
        <f>A!T290*100</f>
        <v>0.72641904420845849</v>
      </c>
    </row>
    <row r="234" spans="1:10">
      <c r="A234">
        <f>A!A189</f>
        <v>413.90383416458928</v>
      </c>
      <c r="B234">
        <f>6*SIN(A!B$5*PI()/180)/(3-SIN(A!B$5*PI()/180))*A234</f>
        <v>553.4236764722026</v>
      </c>
      <c r="C234">
        <f>-6*SIN(A!B$5*PI()/180)/(3+SIN(A!B$5*PI()/180))*A234</f>
        <v>-382.80824356846404</v>
      </c>
      <c r="E234">
        <f>A!J189</f>
        <v>313.60999123365485</v>
      </c>
      <c r="F234">
        <f>A!W291*100</f>
        <v>1.6247440885714795</v>
      </c>
      <c r="G234">
        <f>A!B291</f>
        <v>608.79379675810878</v>
      </c>
      <c r="I234">
        <f>A!W291*100</f>
        <v>1.6247440885714795</v>
      </c>
      <c r="J234">
        <f>A!T291*100</f>
        <v>0.72623305920108983</v>
      </c>
    </row>
    <row r="235" spans="1:10">
      <c r="A235">
        <f>A!A190</f>
        <v>414.77665211970151</v>
      </c>
      <c r="B235">
        <f>6*SIN(A!B$5*PI()/180)/(3-SIN(A!B$5*PI()/180))*A235</f>
        <v>554.59070630313931</v>
      </c>
      <c r="C235">
        <f>-6*SIN(A!B$5*PI()/180)/(3+SIN(A!B$5*PI()/180))*A235</f>
        <v>-383.61548882876929</v>
      </c>
      <c r="E235">
        <f>A!J190</f>
        <v>315.68828357817432</v>
      </c>
      <c r="F235">
        <f>A!W292*100</f>
        <v>1.6339594844700138</v>
      </c>
      <c r="G235">
        <f>A!B292</f>
        <v>611.41225062344552</v>
      </c>
      <c r="I235">
        <f>A!W292*100</f>
        <v>1.6339594844700138</v>
      </c>
      <c r="J235">
        <f>A!T292*100</f>
        <v>0.72602212908192365</v>
      </c>
    </row>
    <row r="236" spans="1:10">
      <c r="A236">
        <f>A!A191</f>
        <v>415.64947007481373</v>
      </c>
      <c r="B236">
        <f>6*SIN(A!B$5*PI()/180)/(3-SIN(A!B$5*PI()/180))*A236</f>
        <v>555.75773613407603</v>
      </c>
      <c r="C236">
        <f>-6*SIN(A!B$5*PI()/180)/(3+SIN(A!B$5*PI()/180))*A236</f>
        <v>-384.42273408907454</v>
      </c>
      <c r="E236">
        <f>A!J191</f>
        <v>317.76263820658079</v>
      </c>
      <c r="F236">
        <f>A!W293*100</f>
        <v>1.6431981179405655</v>
      </c>
      <c r="G236">
        <f>A!B293</f>
        <v>614.03070448878213</v>
      </c>
      <c r="I236">
        <f>A!W293*100</f>
        <v>1.6431981179405655</v>
      </c>
      <c r="J236">
        <f>A!T293*100</f>
        <v>0.72578629333019729</v>
      </c>
    </row>
    <row r="237" spans="1:10">
      <c r="A237">
        <f>A!A192</f>
        <v>416.52228802992596</v>
      </c>
      <c r="B237">
        <f>6*SIN(A!B$5*PI()/180)/(3-SIN(A!B$5*PI()/180))*A237</f>
        <v>556.92476596501274</v>
      </c>
      <c r="C237">
        <f>-6*SIN(A!B$5*PI()/180)/(3+SIN(A!B$5*PI()/180))*A237</f>
        <v>-385.22997934937979</v>
      </c>
      <c r="E237">
        <f>A!J192</f>
        <v>319.83309264584273</v>
      </c>
      <c r="F237">
        <f>A!W294*100</f>
        <v>1.6524601868328055</v>
      </c>
      <c r="G237">
        <f>A!B294</f>
        <v>616.64915835411875</v>
      </c>
      <c r="I237">
        <f>A!W294*100</f>
        <v>1.6524601868328055</v>
      </c>
      <c r="J237">
        <f>A!T294*100</f>
        <v>0.72552559039034559</v>
      </c>
    </row>
    <row r="238" spans="1:10">
      <c r="A238">
        <f>A!A193</f>
        <v>417.39510598503819</v>
      </c>
      <c r="B238">
        <f>6*SIN(A!B$5*PI()/180)/(3-SIN(A!B$5*PI()/180))*A238</f>
        <v>558.09179579594945</v>
      </c>
      <c r="C238">
        <f>-6*SIN(A!B$5*PI()/180)/(3+SIN(A!B$5*PI()/180))*A238</f>
        <v>-386.03722460968498</v>
      </c>
      <c r="E238">
        <f>A!J193</f>
        <v>321.89968426295337</v>
      </c>
      <c r="F238">
        <f>A!W295*100</f>
        <v>1.6617458912168721</v>
      </c>
      <c r="G238">
        <f>A!B295</f>
        <v>619.26761221945549</v>
      </c>
      <c r="I238">
        <f>A!W295*100</f>
        <v>1.6617458912168721</v>
      </c>
      <c r="J238">
        <f>A!T295*100</f>
        <v>0.7252400576736806</v>
      </c>
    </row>
    <row r="239" spans="1:10">
      <c r="A239">
        <f>A!A194</f>
        <v>418.26792394015041</v>
      </c>
      <c r="B239">
        <f>6*SIN(A!B$5*PI()/180)/(3-SIN(A!B$5*PI()/180))*A239</f>
        <v>559.25882562688616</v>
      </c>
      <c r="C239">
        <f>-6*SIN(A!B$5*PI()/180)/(3+SIN(A!B$5*PI()/180))*A239</f>
        <v>-386.84446986999023</v>
      </c>
      <c r="E239">
        <f>A!J194</f>
        <v>323.96245025518135</v>
      </c>
      <c r="F239">
        <f>A!W296*100</f>
        <v>1.6710554334067202</v>
      </c>
      <c r="G239">
        <f>A!B296</f>
        <v>621.88606608479222</v>
      </c>
      <c r="I239">
        <f>A!W296*100</f>
        <v>1.6710554334067202</v>
      </c>
      <c r="J239">
        <f>A!T296*100</f>
        <v>0.72492973156013241</v>
      </c>
    </row>
    <row r="240" spans="1:10">
      <c r="A240">
        <f>A!A195</f>
        <v>419.14074189526264</v>
      </c>
      <c r="B240">
        <f>6*SIN(A!B$5*PI()/180)/(3-SIN(A!B$5*PI()/180))*A240</f>
        <v>560.42585545782288</v>
      </c>
      <c r="C240">
        <f>-6*SIN(A!B$5*PI()/180)/(3+SIN(A!B$5*PI()/180))*A240</f>
        <v>-387.65171513029549</v>
      </c>
      <c r="E240">
        <f>A!J195</f>
        <v>326.02142764079798</v>
      </c>
      <c r="F240">
        <f>A!W297*100</f>
        <v>1.6803890179840826</v>
      </c>
      <c r="G240">
        <f>A!B297</f>
        <v>624.50451995012884</v>
      </c>
      <c r="I240">
        <f>A!W297*100</f>
        <v>1.6803890179840826</v>
      </c>
      <c r="J240">
        <f>A!T297*100</f>
        <v>0.72459464739971291</v>
      </c>
    </row>
    <row r="241" spans="1:10">
      <c r="A241">
        <f>A!A196</f>
        <v>420.01355985037486</v>
      </c>
      <c r="B241">
        <f>6*SIN(A!B$5*PI()/180)/(3-SIN(A!B$5*PI()/180))*A241</f>
        <v>561.59288528875959</v>
      </c>
      <c r="C241">
        <f>-6*SIN(A!B$5*PI()/180)/(3+SIN(A!B$5*PI()/180))*A241</f>
        <v>-388.45896039060074</v>
      </c>
      <c r="E241">
        <f>A!J196</f>
        <v>328.07665325026903</v>
      </c>
      <c r="F241">
        <f>A!W298*100</f>
        <v>1.6897468518231595</v>
      </c>
      <c r="G241">
        <f>A!B298</f>
        <v>627.12297381546546</v>
      </c>
      <c r="I241">
        <f>A!W298*100</f>
        <v>1.6897468518231595</v>
      </c>
      <c r="J241">
        <f>A!T298*100</f>
        <v>0.72423483951408263</v>
      </c>
    </row>
    <row r="242" spans="1:10">
      <c r="A242">
        <f>A!A197</f>
        <v>420.88637780548709</v>
      </c>
      <c r="B242">
        <f>6*SIN(A!B$5*PI()/180)/(3-SIN(A!B$5*PI()/180))*A242</f>
        <v>562.7599151196963</v>
      </c>
      <c r="C242">
        <f>-6*SIN(A!B$5*PI()/180)/(3+SIN(A!B$5*PI()/180))*A242</f>
        <v>-389.26620565090593</v>
      </c>
      <c r="E242">
        <f>A!J197</f>
        <v>330.12816371789995</v>
      </c>
      <c r="F242">
        <f>A!W299*100</f>
        <v>1.699129144115975</v>
      </c>
      <c r="G242">
        <f>A!B299</f>
        <v>629.74142768080219</v>
      </c>
      <c r="I242">
        <f>A!W299*100</f>
        <v>1.699129144115975</v>
      </c>
      <c r="J242">
        <f>A!T299*100</f>
        <v>0.72385034119793801</v>
      </c>
    </row>
    <row r="243" spans="1:10">
      <c r="A243">
        <f>A!A198</f>
        <v>421.75919576059931</v>
      </c>
      <c r="B243">
        <f>6*SIN(A!B$5*PI()/180)/(3-SIN(A!B$5*PI()/180))*A243</f>
        <v>563.92694495063301</v>
      </c>
      <c r="C243">
        <f>-6*SIN(A!B$5*PI()/180)/(3+SIN(A!B$5*PI()/180))*A243</f>
        <v>-390.07345091121118</v>
      </c>
      <c r="E243">
        <f>A!J198</f>
        <v>332.17599547392194</v>
      </c>
      <c r="F243">
        <f>A!W300*100</f>
        <v>1.7085361063984215</v>
      </c>
      <c r="G243">
        <f>A!B300</f>
        <v>632.35988154613892</v>
      </c>
      <c r="I243">
        <f>A!W300*100</f>
        <v>1.7085361063984215</v>
      </c>
      <c r="J243">
        <f>A!T300*100</f>
        <v>0.72344118472033414</v>
      </c>
    </row>
    <row r="244" spans="1:10">
      <c r="A244">
        <f>A!A199</f>
        <v>422.63201371571154</v>
      </c>
      <c r="B244">
        <f>6*SIN(A!B$5*PI()/180)/(3-SIN(A!B$5*PI()/180))*A244</f>
        <v>565.09397478156973</v>
      </c>
      <c r="C244">
        <f>-6*SIN(A!B$5*PI()/180)/(3+SIN(A!B$5*PI()/180))*A244</f>
        <v>-390.88069617151643</v>
      </c>
      <c r="E244">
        <f>A!J199</f>
        <v>334.22018473700848</v>
      </c>
      <c r="F244">
        <f>A!W301*100</f>
        <v>1.7179679525770133</v>
      </c>
      <c r="G244">
        <f>A!B301</f>
        <v>634.97833541147554</v>
      </c>
      <c r="I244">
        <f>A!W301*100</f>
        <v>1.7179679525770133</v>
      </c>
      <c r="J244">
        <f>A!T301*100</f>
        <v>0.723007401325926</v>
      </c>
    </row>
    <row r="245" spans="1:10">
      <c r="A245">
        <f>A!A200</f>
        <v>423.50483167082376</v>
      </c>
      <c r="B245">
        <f>6*SIN(A!B$5*PI()/180)/(3-SIN(A!B$5*PI()/180))*A245</f>
        <v>566.26100461250644</v>
      </c>
      <c r="C245">
        <f>-6*SIN(A!B$5*PI()/180)/(3+SIN(A!B$5*PI()/180))*A245</f>
        <v>-391.68794143182168</v>
      </c>
      <c r="E245">
        <f>A!J200</f>
        <v>336.26076750720932</v>
      </c>
      <c r="F245">
        <f>A!W302*100</f>
        <v>1.7274248989563308</v>
      </c>
      <c r="G245">
        <f>A!B302</f>
        <v>637.59678927681205</v>
      </c>
      <c r="I245">
        <f>A!W302*100</f>
        <v>1.7274248989563308</v>
      </c>
      <c r="J245">
        <f>A!T302*100</f>
        <v>0.72254902123606068</v>
      </c>
    </row>
    <row r="246" spans="1:10">
      <c r="A246">
        <f>A!A201</f>
        <v>424.37764962593599</v>
      </c>
      <c r="B246">
        <f>6*SIN(A!B$5*PI()/180)/(3-SIN(A!B$5*PI()/180))*A246</f>
        <v>567.42803444344315</v>
      </c>
      <c r="C246">
        <f>-6*SIN(A!B$5*PI()/180)/(3+SIN(A!B$5*PI()/180))*A246</f>
        <v>-392.49518669212688</v>
      </c>
      <c r="E246">
        <f>A!J201</f>
        <v>338.29777955929092</v>
      </c>
      <c r="F246">
        <f>A!W303*100</f>
        <v>1.7369071642671958</v>
      </c>
      <c r="G246">
        <f>A!B303</f>
        <v>640.21524314214855</v>
      </c>
      <c r="I246">
        <f>A!W303*100</f>
        <v>1.7369071642671958</v>
      </c>
      <c r="J246">
        <f>A!T303*100</f>
        <v>0.72206607364985831</v>
      </c>
    </row>
    <row r="247" spans="1:10">
      <c r="A247">
        <f>A!A202</f>
        <v>425.25046758104821</v>
      </c>
      <c r="B247">
        <f>6*SIN(A!B$5*PI()/180)/(3-SIN(A!B$5*PI()/180))*A247</f>
        <v>568.59506427437987</v>
      </c>
      <c r="C247">
        <f>-6*SIN(A!B$5*PI()/180)/(3+SIN(A!B$5*PI()/180))*A247</f>
        <v>-393.30243195243213</v>
      </c>
      <c r="E247">
        <f>A!J202</f>
        <v>340.33125643647145</v>
      </c>
      <c r="F247">
        <f>A!W304*100</f>
        <v>1.7464149696955804</v>
      </c>
      <c r="G247">
        <f>A!B304</f>
        <v>642.83369700748506</v>
      </c>
      <c r="I247">
        <f>A!W304*100</f>
        <v>1.7464149696955804</v>
      </c>
      <c r="J247">
        <f>A!T304*100</f>
        <v>0.72155858674517204</v>
      </c>
    </row>
    <row r="248" spans="1:10">
      <c r="A248">
        <f>A!A203</f>
        <v>426.12328553616044</v>
      </c>
      <c r="B248">
        <f>6*SIN(A!B$5*PI()/180)/(3-SIN(A!B$5*PI()/180))*A248</f>
        <v>569.76209410531658</v>
      </c>
      <c r="C248">
        <f>-6*SIN(A!B$5*PI()/180)/(3+SIN(A!B$5*PI()/180))*A248</f>
        <v>-394.10967721273738</v>
      </c>
      <c r="E248">
        <f>A!J203</f>
        <v>342.36123344453944</v>
      </c>
      <c r="F248">
        <f>A!W305*100</f>
        <v>1.7559485389122085</v>
      </c>
      <c r="G248">
        <f>A!B305</f>
        <v>645.45215087282156</v>
      </c>
      <c r="I248">
        <f>A!W305*100</f>
        <v>1.7559485389122085</v>
      </c>
      <c r="J248">
        <f>A!T305*100</f>
        <v>0.72102658767936889</v>
      </c>
    </row>
    <row r="249" spans="1:10">
      <c r="A249">
        <f>A!A204</f>
        <v>426.99610349127266</v>
      </c>
      <c r="B249">
        <f>6*SIN(A!B$5*PI()/180)/(3-SIN(A!B$5*PI()/180))*A249</f>
        <v>570.92912393625329</v>
      </c>
      <c r="C249">
        <f>-6*SIN(A!B$5*PI()/180)/(3+SIN(A!B$5*PI()/180))*A249</f>
        <v>-394.91692247304258</v>
      </c>
      <c r="E249">
        <f>A!J204</f>
        <v>344.38774564634321</v>
      </c>
      <c r="F249">
        <f>A!W306*100</f>
        <v>1.7655080981029283</v>
      </c>
      <c r="G249">
        <f>A!B306</f>
        <v>648.07060473815807</v>
      </c>
      <c r="I249">
        <f>A!W306*100</f>
        <v>1.7655080981029283</v>
      </c>
      <c r="J249">
        <f>A!T306*100</f>
        <v>0.7204701025900867</v>
      </c>
    </row>
    <row r="250" spans="1:10">
      <c r="A250">
        <f>A!A205</f>
        <v>427.86892144638489</v>
      </c>
      <c r="B250">
        <f>6*SIN(A!B$5*PI()/180)/(3-SIN(A!B$5*PI()/180))*A250</f>
        <v>572.09615376719</v>
      </c>
      <c r="C250">
        <f>-6*SIN(A!B$5*PI()/180)/(3+SIN(A!B$5*PI()/180))*A250</f>
        <v>-395.72416773334783</v>
      </c>
      <c r="E250">
        <f>A!J205</f>
        <v>346.41082785664173</v>
      </c>
      <c r="F250">
        <f>A!W307*100</f>
        <v>1.7750938759998458</v>
      </c>
      <c r="G250">
        <f>A!B307</f>
        <v>650.68905860349457</v>
      </c>
      <c r="I250">
        <f>A!W307*100</f>
        <v>1.7750938759998458</v>
      </c>
      <c r="J250">
        <f>A!T307*100</f>
        <v>0.71988915659588271</v>
      </c>
    </row>
    <row r="251" spans="1:10">
      <c r="A251">
        <f>A!A206</f>
        <v>428.74173940149711</v>
      </c>
      <c r="B251">
        <f>6*SIN(A!B$5*PI()/180)/(3-SIN(A!B$5*PI()/180))*A251</f>
        <v>573.26318359812672</v>
      </c>
      <c r="C251">
        <f>-6*SIN(A!B$5*PI()/180)/(3+SIN(A!B$5*PI()/180))*A251</f>
        <v>-396.53141299365308</v>
      </c>
      <c r="E251">
        <f>A!J206</f>
        <v>348.43051463730387</v>
      </c>
      <c r="F251">
        <f>A!W308*100</f>
        <v>1.7847061039131984</v>
      </c>
      <c r="G251">
        <f>A!B308</f>
        <v>653.30751246883108</v>
      </c>
      <c r="I251">
        <f>A!W308*100</f>
        <v>1.7847061039131984</v>
      </c>
      <c r="J251">
        <f>A!T308*100</f>
        <v>0.71928377379674668</v>
      </c>
    </row>
    <row r="252" spans="1:10">
      <c r="A252">
        <f>A!A207</f>
        <v>429.61455735660934</v>
      </c>
      <c r="B252">
        <f>6*SIN(A!B$5*PI()/180)/(3-SIN(A!B$5*PI()/180))*A252</f>
        <v>574.43021342906343</v>
      </c>
      <c r="C252">
        <f>-6*SIN(A!B$5*PI()/180)/(3+SIN(A!B$5*PI()/180))*A252</f>
        <v>-397.33865825395833</v>
      </c>
      <c r="E252">
        <f>A!J207</f>
        <v>350.44684029284559</v>
      </c>
      <c r="F252">
        <f>A!W309*100</f>
        <v>1.7943450157640113</v>
      </c>
      <c r="G252">
        <f>A!B309</f>
        <v>655.92596633416758</v>
      </c>
      <c r="I252">
        <f>A!W309*100</f>
        <v>1.7943450157640113</v>
      </c>
      <c r="J252">
        <f>A!T309*100</f>
        <v>0.71865397727450453</v>
      </c>
    </row>
    <row r="253" spans="1:10">
      <c r="A253">
        <f>A!A208</f>
        <v>430.48737531172156</v>
      </c>
      <c r="B253">
        <f>6*SIN(A!B$5*PI()/180)/(3-SIN(A!B$5*PI()/180))*A253</f>
        <v>575.59724326000014</v>
      </c>
      <c r="C253">
        <f>-6*SIN(A!B$5*PI()/180)/(3+SIN(A!B$5*PI()/180))*A253</f>
        <v>-398.14590351426352</v>
      </c>
      <c r="E253">
        <f>A!J208</f>
        <v>352.45983886629443</v>
      </c>
      <c r="F253">
        <f>A!W310*100</f>
        <v>1.8040108481175459</v>
      </c>
      <c r="G253">
        <f>A!B310</f>
        <v>658.54442019950409</v>
      </c>
      <c r="I253">
        <f>A!W310*100</f>
        <v>1.8040108481175459</v>
      </c>
      <c r="J253">
        <f>A!T310*100</f>
        <v>0.71799978909314277</v>
      </c>
    </row>
    <row r="254" spans="1:10">
      <c r="A254">
        <f>A!A209</f>
        <v>431.36019326683379</v>
      </c>
      <c r="B254">
        <f>6*SIN(A!B$5*PI()/180)/(3-SIN(A!B$5*PI()/180))*A254</f>
        <v>576.76427309093685</v>
      </c>
      <c r="C254">
        <f>-6*SIN(A!B$5*PI()/180)/(3+SIN(A!B$5*PI()/180))*A254</f>
        <v>-398.95314877456877</v>
      </c>
      <c r="E254">
        <f>A!J209</f>
        <v>354.46954413536992</v>
      </c>
      <c r="F254">
        <f>A!W311*100</f>
        <v>1.8137038402175132</v>
      </c>
      <c r="G254">
        <f>A!B311</f>
        <v>661.16287406484059</v>
      </c>
      <c r="I254">
        <f>A!W311*100</f>
        <v>1.8137038402175132</v>
      </c>
      <c r="J254">
        <f>A!T311*100</f>
        <v>0.71732123029892592</v>
      </c>
    </row>
    <row r="255" spans="1:10">
      <c r="A255">
        <f>A!A210</f>
        <v>432.23301122194601</v>
      </c>
      <c r="B255">
        <f>6*SIN(A!B$5*PI()/180)/(3-SIN(A!B$5*PI()/180))*A255</f>
        <v>577.93130292187357</v>
      </c>
      <c r="C255">
        <f>-6*SIN(A!B$5*PI()/180)/(3+SIN(A!B$5*PI()/180))*A255</f>
        <v>-399.76039403487403</v>
      </c>
      <c r="E255">
        <f>A!J210</f>
        <v>356.47598960896943</v>
      </c>
      <c r="F255">
        <f>A!W312*100</f>
        <v>1.8234242340211377</v>
      </c>
      <c r="G255">
        <f>A!B312</f>
        <v>663.7813279301771</v>
      </c>
      <c r="I255">
        <f>A!W312*100</f>
        <v>1.8234242340211377</v>
      </c>
      <c r="J255">
        <f>A!T312*100</f>
        <v>0.7166183209205188</v>
      </c>
    </row>
    <row r="256" spans="1:10">
      <c r="A256">
        <f>A!A211</f>
        <v>433.10582917705824</v>
      </c>
      <c r="B256">
        <f>6*SIN(A!B$5*PI()/180)/(3-SIN(A!B$5*PI()/180))*A256</f>
        <v>579.09833275281028</v>
      </c>
      <c r="C256">
        <f>-6*SIN(A!B$5*PI()/180)/(3+SIN(A!B$5*PI()/180))*A256</f>
        <v>-400.56763929517928</v>
      </c>
      <c r="E256">
        <f>A!J211</f>
        <v>358.47920852394878</v>
      </c>
      <c r="F256">
        <f>A!W313*100</f>
        <v>1.8331722742350183</v>
      </c>
      <c r="G256">
        <f>A!B313</f>
        <v>666.3997817955136</v>
      </c>
      <c r="I256">
        <f>A!W313*100</f>
        <v>1.8331722742350183</v>
      </c>
      <c r="J256">
        <f>A!T313*100</f>
        <v>0.71589107996891477</v>
      </c>
    </row>
    <row r="257" spans="1:10">
      <c r="A257">
        <f>A!A212</f>
        <v>433.97864713217047</v>
      </c>
      <c r="B257">
        <f>6*SIN(A!B$5*PI()/180)/(3-SIN(A!B$5*PI()/180))*A257</f>
        <v>580.26536258374699</v>
      </c>
      <c r="C257">
        <f>-6*SIN(A!B$5*PI()/180)/(3+SIN(A!B$5*PI()/180))*A257</f>
        <v>-401.37488455548447</v>
      </c>
      <c r="E257">
        <f>A!J212</f>
        <v>360.47923384218763</v>
      </c>
      <c r="F257">
        <f>A!W314*100</f>
        <v>1.8429482083518147</v>
      </c>
      <c r="G257">
        <f>A!B314</f>
        <v>669.01823566085011</v>
      </c>
      <c r="I257">
        <f>A!W314*100</f>
        <v>1.8429482083518147</v>
      </c>
      <c r="J257">
        <f>A!T314*100</f>
        <v>0.7151395254372297</v>
      </c>
    </row>
    <row r="258" spans="1:10">
      <c r="A258">
        <f>A!A213</f>
        <v>434.85146508728269</v>
      </c>
      <c r="B258">
        <f>6*SIN(A!B$5*PI()/180)/(3-SIN(A!B$5*PI()/180))*A258</f>
        <v>581.4323924146837</v>
      </c>
      <c r="C258">
        <f>-6*SIN(A!B$5*PI()/180)/(3+SIN(A!B$5*PI()/180))*A258</f>
        <v>-402.18212981578972</v>
      </c>
      <c r="E258">
        <f>A!J213</f>
        <v>362.47609824792875</v>
      </c>
      <c r="F258">
        <f>A!W315*100</f>
        <v>1.852752286687829</v>
      </c>
      <c r="G258">
        <f>A!B315</f>
        <v>671.63668952618661</v>
      </c>
      <c r="I258">
        <f>A!W315*100</f>
        <v>1.852752286687829</v>
      </c>
      <c r="J258">
        <f>A!T315*100</f>
        <v>0.71436367430048453</v>
      </c>
    </row>
    <row r="259" spans="1:10">
      <c r="A259">
        <f>A!A214</f>
        <v>435.72428304239492</v>
      </c>
      <c r="B259">
        <f>6*SIN(A!B$5*PI()/180)/(3-SIN(A!B$5*PI()/180))*A259</f>
        <v>582.59942224562042</v>
      </c>
      <c r="C259">
        <f>-6*SIN(A!B$5*PI()/180)/(3+SIN(A!B$5*PI()/180))*A259</f>
        <v>-402.98937507609497</v>
      </c>
      <c r="E259">
        <f>A!J214</f>
        <v>364.46983414538221</v>
      </c>
      <c r="F259">
        <f>A!W316*100</f>
        <v>1.8625847624213574</v>
      </c>
      <c r="G259">
        <f>A!B316</f>
        <v>674.25514339152312</v>
      </c>
      <c r="I259">
        <f>A!W316*100</f>
        <v>1.8625847624213574</v>
      </c>
      <c r="J259">
        <f>A!T316*100</f>
        <v>0.7135635425150274</v>
      </c>
    </row>
    <row r="260" spans="1:10">
      <c r="A260">
        <f>A!A215</f>
        <v>436.59710099750714</v>
      </c>
      <c r="B260">
        <f>6*SIN(A!B$5*PI()/180)/(3-SIN(A!B$5*PI()/180))*A260</f>
        <v>583.76645207655713</v>
      </c>
      <c r="C260">
        <f>-6*SIN(A!B$5*PI()/180)/(3+SIN(A!B$5*PI()/180))*A260</f>
        <v>-403.79662033640022</v>
      </c>
      <c r="E260">
        <f>A!J215</f>
        <v>366.46047365658364</v>
      </c>
      <c r="F260">
        <f>A!W317*100</f>
        <v>1.8724458916320366</v>
      </c>
      <c r="G260">
        <f>A!B317</f>
        <v>676.87359725685963</v>
      </c>
      <c r="I260">
        <f>A!W317*100</f>
        <v>1.8724458916320366</v>
      </c>
      <c r="J260">
        <f>A!T317*100</f>
        <v>0.71273914501814228</v>
      </c>
    </row>
    <row r="261" spans="1:10">
      <c r="A261">
        <f>A!A216</f>
        <v>437.46991895261937</v>
      </c>
      <c r="B261">
        <f>6*SIN(A!B$5*PI()/180)/(3-SIN(A!B$5*PI()/180))*A261</f>
        <v>584.93348190749384</v>
      </c>
      <c r="C261">
        <f>-6*SIN(A!B$5*PI()/180)/(3+SIN(A!B$5*PI()/180))*A261</f>
        <v>-404.60386559670542</v>
      </c>
      <c r="E261">
        <f>A!J216</f>
        <v>368.4480486194974</v>
      </c>
      <c r="F261">
        <f>A!W318*100</f>
        <v>1.8823359333409666</v>
      </c>
      <c r="G261">
        <f>A!B318</f>
        <v>679.49205112219613</v>
      </c>
      <c r="I261">
        <f>A!W318*100</f>
        <v>1.8823359333409666</v>
      </c>
      <c r="J261">
        <f>A!T318*100</f>
        <v>0.71189049572719909</v>
      </c>
    </row>
    <row r="262" spans="1:10">
      <c r="A262">
        <f>A!A217</f>
        <v>438.34273690773159</v>
      </c>
      <c r="B262">
        <f>6*SIN(A!B$5*PI()/180)/(3-SIN(A!B$5*PI()/180))*A262</f>
        <v>586.10051173843055</v>
      </c>
      <c r="C262">
        <f>-6*SIN(A!B$5*PI()/180)/(3+SIN(A!B$5*PI()/180))*A262</f>
        <v>-405.41111085701067</v>
      </c>
      <c r="E262">
        <f>A!J217</f>
        <v>370.43259058635556</v>
      </c>
      <c r="F262">
        <f>A!W319*100</f>
        <v>1.8922551495518474</v>
      </c>
      <c r="G262">
        <f>A!B319</f>
        <v>682.11050498753264</v>
      </c>
      <c r="I262">
        <f>A!W319*100</f>
        <v>1.8922551495518474</v>
      </c>
      <c r="J262">
        <f>A!T319*100</f>
        <v>0.71101760753898902</v>
      </c>
    </row>
    <row r="263" spans="1:10">
      <c r="A263">
        <f>A!A218</f>
        <v>439.21555486284382</v>
      </c>
      <c r="B263">
        <f>6*SIN(A!B$5*PI()/180)/(3-SIN(A!B$5*PI()/180))*A263</f>
        <v>587.26754156936727</v>
      </c>
      <c r="C263">
        <f>-6*SIN(A!B$5*PI()/180)/(3+SIN(A!B$5*PI()/180))*A263</f>
        <v>-406.21835611731592</v>
      </c>
      <c r="E263">
        <f>A!J218</f>
        <v>372.41413082222283</v>
      </c>
      <c r="F263">
        <f>A!W320*100</f>
        <v>1.9022038052929617</v>
      </c>
      <c r="G263">
        <f>A!B320</f>
        <v>684.72895885286914</v>
      </c>
      <c r="I263">
        <f>A!W320*100</f>
        <v>1.9022038052929617</v>
      </c>
      <c r="J263">
        <f>A!T320*100</f>
        <v>0.71012049232868679</v>
      </c>
    </row>
    <row r="264" spans="1:10">
      <c r="A264">
        <f>A!A219</f>
        <v>440.08837281795604</v>
      </c>
      <c r="B264">
        <f>6*SIN(A!B$5*PI()/180)/(3-SIN(A!B$5*PI()/180))*A264</f>
        <v>588.43457140030398</v>
      </c>
      <c r="C264">
        <f>-6*SIN(A!B$5*PI()/180)/(3+SIN(A!B$5*PI()/180))*A264</f>
        <v>-407.02560137762117</v>
      </c>
      <c r="E264">
        <f>A!J219</f>
        <v>374.39270030377872</v>
      </c>
      <c r="F264">
        <f>A!W321*100</f>
        <v>1.9121821686600982</v>
      </c>
      <c r="G264">
        <f>A!B321</f>
        <v>687.34741271820565</v>
      </c>
      <c r="I264">
        <f>A!W321*100</f>
        <v>1.9121821686600982</v>
      </c>
      <c r="J264">
        <f>A!T321*100</f>
        <v>0.70919916094866109</v>
      </c>
    </row>
    <row r="265" spans="1:10">
      <c r="A265">
        <f>A!A220</f>
        <v>440.96119077306827</v>
      </c>
      <c r="B265">
        <f>6*SIN(A!B$5*PI()/180)/(3-SIN(A!B$5*PI()/180))*A265</f>
        <v>589.60160123124069</v>
      </c>
      <c r="C265">
        <f>-6*SIN(A!B$5*PI()/180)/(3+SIN(A!B$5*PI()/180))*A265</f>
        <v>-407.83284663792637</v>
      </c>
      <c r="E265">
        <f>A!J220</f>
        <v>376.36832971830842</v>
      </c>
      <c r="F265">
        <f>A!W322*100</f>
        <v>1.9221905108605404</v>
      </c>
      <c r="G265">
        <f>A!B322</f>
        <v>689.96586658354215</v>
      </c>
      <c r="I265">
        <f>A!W322*100</f>
        <v>1.9221905108605404</v>
      </c>
      <c r="J265">
        <f>A!T322*100</f>
        <v>0.70825362322750052</v>
      </c>
    </row>
    <row r="266" spans="1:10">
      <c r="A266">
        <f>A!A221</f>
        <v>441.83400872818049</v>
      </c>
      <c r="B266">
        <f>6*SIN(A!B$5*PI()/180)/(3-SIN(A!B$5*PI()/180))*A266</f>
        <v>590.76863106217741</v>
      </c>
      <c r="C266">
        <f>-6*SIN(A!B$5*PI()/180)/(3+SIN(A!B$5*PI()/180))*A266</f>
        <v>-408.64009189823162</v>
      </c>
      <c r="E266">
        <f>A!J221</f>
        <v>378.34104946289324</v>
      </c>
      <c r="F266">
        <f>A!W323*100</f>
        <v>1.9322291062578736</v>
      </c>
      <c r="G266">
        <f>A!B323</f>
        <v>692.58432044887866</v>
      </c>
      <c r="I266">
        <f>A!W323*100</f>
        <v>1.9322291062578736</v>
      </c>
      <c r="J266">
        <f>A!T323*100</f>
        <v>0.70728388796836983</v>
      </c>
    </row>
    <row r="267" spans="1:10">
      <c r="A267">
        <f>A!A222</f>
        <v>442.70682668329272</v>
      </c>
      <c r="B267">
        <f>6*SIN(A!B$5*PI()/180)/(3-SIN(A!B$5*PI()/180))*A267</f>
        <v>591.93566089311412</v>
      </c>
      <c r="C267">
        <f>-6*SIN(A!B$5*PI()/180)/(3+SIN(A!B$5*PI()/180))*A267</f>
        <v>-409.44733715853687</v>
      </c>
      <c r="E267">
        <f>A!J222</f>
        <v>380.31088964379268</v>
      </c>
      <c r="F267">
        <f>A!W324*100</f>
        <v>1.9422982324179061</v>
      </c>
      <c r="G267">
        <f>A!B324</f>
        <v>695.20277431421516</v>
      </c>
      <c r="I267">
        <f>A!W324*100</f>
        <v>1.9422982324179061</v>
      </c>
      <c r="J267">
        <f>A!T324*100</f>
        <v>0.70628996294763713</v>
      </c>
    </row>
    <row r="268" spans="1:10">
      <c r="A268">
        <f>A!A223</f>
        <v>443.57964463840494</v>
      </c>
      <c r="B268">
        <f>6*SIN(A!B$5*PI()/180)/(3-SIN(A!B$5*PI()/180))*A268</f>
        <v>593.10269072405083</v>
      </c>
      <c r="C268">
        <f>-6*SIN(A!B$5*PI()/180)/(3+SIN(A!B$5*PI()/180))*A268</f>
        <v>-410.25458241884212</v>
      </c>
      <c r="E268">
        <f>A!J223</f>
        <v>382.27788007600958</v>
      </c>
      <c r="F268">
        <f>A!W325*100</f>
        <v>1.9523981701555768</v>
      </c>
      <c r="G268">
        <f>A!B325</f>
        <v>697.82122817955167</v>
      </c>
      <c r="I268">
        <f>A!W325*100</f>
        <v>1.9523981701555768</v>
      </c>
      <c r="J268">
        <f>A!T325*100</f>
        <v>0.70527185491320965</v>
      </c>
    </row>
    <row r="269" spans="1:10">
      <c r="A269">
        <f>A!A224</f>
        <v>444.45246259351717</v>
      </c>
      <c r="B269">
        <f>6*SIN(A!B$5*PI()/180)/(3-SIN(A!B$5*PI()/180))*A269</f>
        <v>594.26972055498754</v>
      </c>
      <c r="C269">
        <f>-6*SIN(A!B$5*PI()/180)/(3+SIN(A!B$5*PI()/180))*A269</f>
        <v>-411.06182767914731</v>
      </c>
      <c r="E269">
        <f>A!J224</f>
        <v>384.24205028303095</v>
      </c>
      <c r="F269">
        <f>A!W326*100</f>
        <v>1.9625292035828683</v>
      </c>
      <c r="G269">
        <f>A!B326</f>
        <v>700.43968204488817</v>
      </c>
      <c r="I269">
        <f>A!W326*100</f>
        <v>1.9625292035828683</v>
      </c>
      <c r="J269">
        <f>A!T326*100</f>
        <v>0.70422956958267913</v>
      </c>
    </row>
    <row r="270" spans="1:10">
      <c r="A270">
        <f>A!A225</f>
        <v>445.32528054862939</v>
      </c>
      <c r="B270">
        <f>6*SIN(A!B$5*PI()/180)/(3-SIN(A!B$5*PI()/180))*A270</f>
        <v>595.43675038592426</v>
      </c>
      <c r="C270">
        <f>-6*SIN(A!B$5*PI()/180)/(3+SIN(A!B$5*PI()/180))*A270</f>
        <v>-411.86907293945256</v>
      </c>
      <c r="E270">
        <f>A!J225</f>
        <v>386.20342949673591</v>
      </c>
      <c r="F270">
        <f>A!W327*100</f>
        <v>1.972691620157804</v>
      </c>
      <c r="G270">
        <f>A!B327</f>
        <v>703.05813591022468</v>
      </c>
      <c r="I270">
        <f>A!W327*100</f>
        <v>1.972691620157804</v>
      </c>
      <c r="J270">
        <f>A!T327*100</f>
        <v>0.70316311164137069</v>
      </c>
    </row>
    <row r="271" spans="1:10">
      <c r="A271">
        <f>A!A226</f>
        <v>446.19809850374162</v>
      </c>
      <c r="B271">
        <f>6*SIN(A!B$5*PI()/180)/(3-SIN(A!B$5*PI()/180))*A271</f>
        <v>596.60378021686097</v>
      </c>
      <c r="C271">
        <f>-6*SIN(A!B$5*PI()/180)/(3+SIN(A!B$5*PI()/180))*A271</f>
        <v>-412.67631819975782</v>
      </c>
      <c r="E271">
        <f>A!J226</f>
        <v>388.16204665746403</v>
      </c>
      <c r="F271">
        <f>A!W328*100</f>
        <v>1.9828857107345312</v>
      </c>
      <c r="G271">
        <f>A!B328</f>
        <v>705.67658977556118</v>
      </c>
      <c r="I271">
        <f>A!W328*100</f>
        <v>1.9828857107345312</v>
      </c>
      <c r="J271">
        <f>A!T328*100</f>
        <v>0.70207248474028605</v>
      </c>
    </row>
    <row r="272" spans="1:10">
      <c r="A272">
        <f>A!A227</f>
        <v>447.07091645885384</v>
      </c>
      <c r="B272">
        <f>6*SIN(A!B$5*PI()/180)/(3-SIN(A!B$5*PI()/180))*A272</f>
        <v>597.77081004779768</v>
      </c>
      <c r="C272">
        <f>-6*SIN(A!B$5*PI()/180)/(3+SIN(A!B$5*PI()/180))*A272</f>
        <v>-413.48356346006307</v>
      </c>
      <c r="E272">
        <f>A!J227</f>
        <v>390.1179304142363</v>
      </c>
    </row>
    <row r="273" spans="1:5">
      <c r="A273">
        <f>A!A228</f>
        <v>447.94373441396607</v>
      </c>
      <c r="B273">
        <f>6*SIN(A!B$5*PI()/180)/(3-SIN(A!B$5*PI()/180))*A273</f>
        <v>598.93783987873439</v>
      </c>
      <c r="C273">
        <f>-6*SIN(A!B$5*PI()/180)/(3+SIN(A!B$5*PI()/180))*A273</f>
        <v>-414.29080872036826</v>
      </c>
      <c r="E273">
        <f>A!J228</f>
        <v>392.07110912512127</v>
      </c>
    </row>
    <row r="274" spans="1:5">
      <c r="A274">
        <f>A!A229</f>
        <v>448.81655236907829</v>
      </c>
      <c r="B274">
        <f>6*SIN(A!B$5*PI()/180)/(3-SIN(A!B$5*PI()/180))*A274</f>
        <v>600.10486970967111</v>
      </c>
      <c r="C274">
        <f>-6*SIN(A!B$5*PI()/180)/(3+SIN(A!B$5*PI()/180))*A274</f>
        <v>-415.09805398067351</v>
      </c>
      <c r="E274">
        <f>A!J229</f>
        <v>394.02161085774048</v>
      </c>
    </row>
    <row r="275" spans="1:5">
      <c r="A275">
        <f>A!A230</f>
        <v>449.68937032419052</v>
      </c>
      <c r="B275">
        <f>6*SIN(A!B$5*PI()/180)/(3-SIN(A!B$5*PI()/180))*A275</f>
        <v>601.27189954060782</v>
      </c>
      <c r="C275">
        <f>-6*SIN(A!B$5*PI()/180)/(3+SIN(A!B$5*PI()/180))*A275</f>
        <v>-415.90529924097876</v>
      </c>
      <c r="E275">
        <f>A!J230</f>
        <v>395.96946338990529</v>
      </c>
    </row>
    <row r="276" spans="1:5">
      <c r="A276">
        <f>A!A231</f>
        <v>450.56218827930275</v>
      </c>
      <c r="B276">
        <f>6*SIN(A!B$5*PI()/180)/(3-SIN(A!B$5*PI()/180))*A276</f>
        <v>602.43892937154453</v>
      </c>
      <c r="C276">
        <f>-6*SIN(A!B$5*PI()/180)/(3+SIN(A!B$5*PI()/180))*A276</f>
        <v>-416.71254450128401</v>
      </c>
      <c r="E276">
        <f>A!J231</f>
        <v>397.91469421037937</v>
      </c>
    </row>
    <row r="277" spans="1:5">
      <c r="A277">
        <f>A!A232</f>
        <v>451.43500623441497</v>
      </c>
      <c r="B277">
        <f>6*SIN(A!B$5*PI()/180)/(3-SIN(A!B$5*PI()/180))*A277</f>
        <v>603.60595920248124</v>
      </c>
      <c r="C277">
        <f>-6*SIN(A!B$5*PI()/180)/(3+SIN(A!B$5*PI()/180))*A277</f>
        <v>-417.51978976158921</v>
      </c>
      <c r="E277">
        <f>A!J232</f>
        <v>399.85733051976052</v>
      </c>
    </row>
    <row r="278" spans="1:5">
      <c r="A278">
        <f>A!A233</f>
        <v>452.3078241895272</v>
      </c>
      <c r="B278">
        <f>6*SIN(A!B$5*PI()/180)/(3-SIN(A!B$5*PI()/180))*A278</f>
        <v>604.77298903341796</v>
      </c>
      <c r="C278">
        <f>-6*SIN(A!B$5*PI()/180)/(3+SIN(A!B$5*PI()/180))*A278</f>
        <v>-418.32703502189446</v>
      </c>
      <c r="E278">
        <f>A!J233</f>
        <v>401.79739923147503</v>
      </c>
    </row>
    <row r="279" spans="1:5">
      <c r="A279">
        <f>A!A234</f>
        <v>453.18064214463942</v>
      </c>
      <c r="B279">
        <f>6*SIN(A!B$5*PI()/180)/(3-SIN(A!B$5*PI()/180))*A279</f>
        <v>605.94001886435467</v>
      </c>
      <c r="C279">
        <f>-6*SIN(A!B$5*PI()/180)/(3+SIN(A!B$5*PI()/180))*A279</f>
        <v>-419.13428028219971</v>
      </c>
      <c r="E279">
        <f>A!J234</f>
        <v>403.73492697287958</v>
      </c>
    </row>
    <row r="280" spans="1:5">
      <c r="A280">
        <f>A!A235</f>
        <v>454.05346009975165</v>
      </c>
      <c r="B280">
        <f>6*SIN(A!B$5*PI()/180)/(3-SIN(A!B$5*PI()/180))*A280</f>
        <v>607.10704869529138</v>
      </c>
      <c r="C280">
        <f>-6*SIN(A!B$5*PI()/180)/(3+SIN(A!B$5*PI()/180))*A280</f>
        <v>-419.94152554250496</v>
      </c>
      <c r="E280">
        <f>A!J235</f>
        <v>405.66994008646418</v>
      </c>
    </row>
    <row r="281" spans="1:5">
      <c r="A281">
        <f>A!A236</f>
        <v>454.92627805486387</v>
      </c>
      <c r="B281">
        <f>6*SIN(A!B$5*PI()/180)/(3-SIN(A!B$5*PI()/180))*A281</f>
        <v>608.2740785262281</v>
      </c>
      <c r="C281">
        <f>-6*SIN(A!B$5*PI()/180)/(3+SIN(A!B$5*PI()/180))*A281</f>
        <v>-420.74877080281016</v>
      </c>
      <c r="E281">
        <f>A!J236</f>
        <v>407.60246463115146</v>
      </c>
    </row>
    <row r="282" spans="1:5">
      <c r="A282">
        <f>A!A237</f>
        <v>455.7990960099761</v>
      </c>
      <c r="B282">
        <f>6*SIN(A!B$5*PI()/180)/(3-SIN(A!B$5*PI()/180))*A282</f>
        <v>609.44110835716481</v>
      </c>
      <c r="C282">
        <f>-6*SIN(A!B$5*PI()/180)/(3+SIN(A!B$5*PI()/180))*A282</f>
        <v>-421.55601606311541</v>
      </c>
      <c r="E282">
        <f>A!J237</f>
        <v>409.53252638368588</v>
      </c>
    </row>
    <row r="283" spans="1:5">
      <c r="A283">
        <f>A!A238</f>
        <v>456.67191396508832</v>
      </c>
      <c r="B283">
        <f>6*SIN(A!B$5*PI()/180)/(3-SIN(A!B$5*PI()/180))*A283</f>
        <v>610.60813818810152</v>
      </c>
      <c r="C283">
        <f>-6*SIN(A!B$5*PI()/180)/(3+SIN(A!B$5*PI()/180))*A283</f>
        <v>-422.36326132342066</v>
      </c>
      <c r="E283">
        <f>A!J238</f>
        <v>411.46015084010867</v>
      </c>
    </row>
    <row r="284" spans="1:5">
      <c r="A284">
        <f>A!A239</f>
        <v>457.54473192020055</v>
      </c>
      <c r="B284">
        <f>6*SIN(A!B$5*PI()/180)/(3-SIN(A!B$5*PI()/180))*A284</f>
        <v>611.77516801903823</v>
      </c>
      <c r="C284">
        <f>-6*SIN(A!B$5*PI()/180)/(3+SIN(A!B$5*PI()/180))*A284</f>
        <v>-423.17050658372591</v>
      </c>
      <c r="E284">
        <f>A!J239</f>
        <v>413.38536321731294</v>
      </c>
    </row>
    <row r="285" spans="1:5">
      <c r="A285">
        <f>A!A240</f>
        <v>458.41754987531277</v>
      </c>
      <c r="B285">
        <f>6*SIN(A!B$5*PI()/180)/(3-SIN(A!B$5*PI()/180))*A285</f>
        <v>612.94219784997495</v>
      </c>
      <c r="C285">
        <f>-6*SIN(A!B$5*PI()/180)/(3+SIN(A!B$5*PI()/180))*A285</f>
        <v>-423.9777518440311</v>
      </c>
      <c r="E285">
        <f>A!J240</f>
        <v>415.30818845467491</v>
      </c>
    </row>
    <row r="286" spans="1:5">
      <c r="A286">
        <f>A!A241</f>
        <v>459.290367830425</v>
      </c>
      <c r="B286">
        <f>6*SIN(A!B$5*PI()/180)/(3-SIN(A!B$5*PI()/180))*A286</f>
        <v>614.10922768091166</v>
      </c>
      <c r="C286">
        <f>-6*SIN(A!B$5*PI()/180)/(3+SIN(A!B$5*PI()/180))*A286</f>
        <v>-424.78499710433636</v>
      </c>
      <c r="E286">
        <f>A!J241</f>
        <v>417.22865121575501</v>
      </c>
    </row>
    <row r="287" spans="1:5">
      <c r="A287">
        <f>A!A242</f>
        <v>460.16318578553722</v>
      </c>
      <c r="B287">
        <f>6*SIN(A!B$5*PI()/180)/(3-SIN(A!B$5*PI()/180))*A287</f>
        <v>615.27625751184837</v>
      </c>
      <c r="C287">
        <f>-6*SIN(A!B$5*PI()/180)/(3+SIN(A!B$5*PI()/180))*A287</f>
        <v>-425.59224236464161</v>
      </c>
      <c r="E287">
        <f>A!J242</f>
        <v>419.14677589006681</v>
      </c>
    </row>
    <row r="288" spans="1:5">
      <c r="A288">
        <f>A!A243</f>
        <v>461.03600374064945</v>
      </c>
      <c r="B288">
        <f>6*SIN(A!B$5*PI()/180)/(3-SIN(A!B$5*PI()/180))*A288</f>
        <v>616.44328734278508</v>
      </c>
      <c r="C288">
        <f>-6*SIN(A!B$5*PI()/180)/(3+SIN(A!B$5*PI()/180))*A288</f>
        <v>-426.39948762494686</v>
      </c>
      <c r="E288">
        <f>A!J243</f>
        <v>421.06258659490669</v>
      </c>
    </row>
    <row r="289" spans="1:5">
      <c r="A289">
        <f>A!A244</f>
        <v>461.90882169576167</v>
      </c>
      <c r="B289">
        <f>6*SIN(A!B$5*PI()/180)/(3-SIN(A!B$5*PI()/180))*A289</f>
        <v>617.6103171737218</v>
      </c>
      <c r="C289">
        <f>-6*SIN(A!B$5*PI()/180)/(3+SIN(A!B$5*PI()/180))*A289</f>
        <v>-427.20673288525205</v>
      </c>
      <c r="E289">
        <f>A!J244</f>
        <v>422.97610717724291</v>
      </c>
    </row>
    <row r="290" spans="1:5">
      <c r="A290">
        <f>A!A245</f>
        <v>462.7816396508739</v>
      </c>
      <c r="B290">
        <f>6*SIN(A!B$5*PI()/180)/(3-SIN(A!B$5*PI()/180))*A290</f>
        <v>618.77734700465851</v>
      </c>
      <c r="C290">
        <f>-6*SIN(A!B$5*PI()/180)/(3+SIN(A!B$5*PI()/180))*A290</f>
        <v>-428.0139781455573</v>
      </c>
      <c r="E290">
        <f>A!J245</f>
        <v>424.88736121565768</v>
      </c>
    </row>
    <row r="291" spans="1:5">
      <c r="A291">
        <f>A!A246</f>
        <v>463.65445760598612</v>
      </c>
      <c r="B291">
        <f>6*SIN(A!B$5*PI()/180)/(3-SIN(A!B$5*PI()/180))*A291</f>
        <v>619.94437683559522</v>
      </c>
      <c r="C291">
        <f>-6*SIN(A!B$5*PI()/180)/(3+SIN(A!B$5*PI()/180))*A291</f>
        <v>-428.82122340586255</v>
      </c>
      <c r="E291">
        <f>A!J246</f>
        <v>426.79637202234022</v>
      </c>
    </row>
    <row r="292" spans="1:5">
      <c r="A292">
        <f>A!A247</f>
        <v>464.52727556109835</v>
      </c>
      <c r="B292">
        <f>6*SIN(A!B$5*PI()/180)/(3-SIN(A!B$5*PI()/180))*A292</f>
        <v>621.11140666653193</v>
      </c>
      <c r="C292">
        <f>-6*SIN(A!B$5*PI()/180)/(3+SIN(A!B$5*PI()/180))*A292</f>
        <v>-429.62846866616781</v>
      </c>
      <c r="E292">
        <f>A!J247</f>
        <v>428.70316264512581</v>
      </c>
    </row>
    <row r="293" spans="1:5">
      <c r="A293">
        <f>A!A248</f>
        <v>465.40009351621057</v>
      </c>
      <c r="B293">
        <f>6*SIN(A!B$5*PI()/180)/(3-SIN(A!B$5*PI()/180))*A293</f>
        <v>622.27843649746865</v>
      </c>
      <c r="C293">
        <f>-6*SIN(A!B$5*PI()/180)/(3+SIN(A!B$5*PI()/180))*A293</f>
        <v>-430.435713926473</v>
      </c>
      <c r="E293">
        <f>A!J248</f>
        <v>430.60775586957828</v>
      </c>
    </row>
    <row r="294" spans="1:5">
      <c r="A294">
        <f>A!A249</f>
        <v>466.2729114713228</v>
      </c>
      <c r="B294">
        <f>6*SIN(A!B$5*PI()/180)/(3-SIN(A!B$5*PI()/180))*A294</f>
        <v>623.44546632840536</v>
      </c>
      <c r="C294">
        <f>-6*SIN(A!B$5*PI()/180)/(3+SIN(A!B$5*PI()/180))*A294</f>
        <v>-431.24295918677825</v>
      </c>
      <c r="E294">
        <f>A!J249</f>
        <v>432.51017422111198</v>
      </c>
    </row>
    <row r="295" spans="1:5">
      <c r="A295">
        <f>A!A250</f>
        <v>467.14572942643503</v>
      </c>
      <c r="B295">
        <f>6*SIN(A!B$5*PI()/180)/(3-SIN(A!B$5*PI()/180))*A295</f>
        <v>624.61249615934207</v>
      </c>
      <c r="C295">
        <f>-6*SIN(A!B$5*PI()/180)/(3+SIN(A!B$5*PI()/180))*A295</f>
        <v>-432.0502044470835</v>
      </c>
      <c r="E295">
        <f>A!J250</f>
        <v>434.41043996715013</v>
      </c>
    </row>
    <row r="296" spans="1:5">
      <c r="A296">
        <f>A!A251</f>
        <v>468.01854738154725</v>
      </c>
      <c r="B296">
        <f>6*SIN(A!B$5*PI()/180)/(3-SIN(A!B$5*PI()/180))*A296</f>
        <v>625.77952599027878</v>
      </c>
      <c r="C296">
        <f>-6*SIN(A!B$5*PI()/180)/(3+SIN(A!B$5*PI()/180))*A296</f>
        <v>-432.85744970738875</v>
      </c>
      <c r="E296">
        <f>A!J251</f>
        <v>436.30857511931634</v>
      </c>
    </row>
    <row r="297" spans="1:5">
      <c r="A297">
        <f>A!A252</f>
        <v>468.89136533665948</v>
      </c>
      <c r="B297">
        <f>6*SIN(A!B$5*PI()/180)/(3-SIN(A!B$5*PI()/180))*A297</f>
        <v>626.9465558212155</v>
      </c>
      <c r="C297">
        <f>-6*SIN(A!B$5*PI()/180)/(3+SIN(A!B$5*PI()/180))*A297</f>
        <v>-433.66469496769395</v>
      </c>
      <c r="E297">
        <f>A!J252</f>
        <v>438.20460143565663</v>
      </c>
    </row>
    <row r="298" spans="1:5">
      <c r="A298">
        <f>A!A253</f>
        <v>469.7641832917717</v>
      </c>
      <c r="B298">
        <f>6*SIN(A!B$5*PI()/180)/(3-SIN(A!B$5*PI()/180))*A298</f>
        <v>628.11358565215221</v>
      </c>
      <c r="C298">
        <f>-6*SIN(A!B$5*PI()/180)/(3+SIN(A!B$5*PI()/180))*A298</f>
        <v>-434.4719402279992</v>
      </c>
      <c r="E298">
        <f>A!J253</f>
        <v>440.09854042288873</v>
      </c>
    </row>
    <row r="299" spans="1:5">
      <c r="A299">
        <f>A!A254</f>
        <v>470.63700124688393</v>
      </c>
      <c r="B299">
        <f>6*SIN(A!B$5*PI()/180)/(3-SIN(A!B$5*PI()/180))*A299</f>
        <v>629.28061548308892</v>
      </c>
      <c r="C299">
        <f>-6*SIN(A!B$5*PI()/180)/(3+SIN(A!B$5*PI()/180))*A299</f>
        <v>-435.27918548830445</v>
      </c>
      <c r="E299">
        <f>A!J254</f>
        <v>441.99041333867609</v>
      </c>
    </row>
    <row r="300" spans="1:5">
      <c r="A300">
        <f>A!A255</f>
        <v>471.50981920199615</v>
      </c>
      <c r="B300">
        <f>6*SIN(A!B$5*PI()/180)/(3-SIN(A!B$5*PI()/180))*A300</f>
        <v>630.44764531402564</v>
      </c>
      <c r="C300">
        <f>-6*SIN(A!B$5*PI()/180)/(3+SIN(A!B$5*PI()/180))*A300</f>
        <v>-436.0864307486097</v>
      </c>
      <c r="E300">
        <f>A!J255</f>
        <v>443.88024119392412</v>
      </c>
    </row>
    <row r="301" spans="1:5">
      <c r="A301">
        <f>A!A256</f>
        <v>472.38263715710838</v>
      </c>
      <c r="B301">
        <f>6*SIN(A!B$5*PI()/180)/(3-SIN(A!B$5*PI()/180))*A301</f>
        <v>631.61467514496223</v>
      </c>
      <c r="C301">
        <f>-6*SIN(A!B$5*PI()/180)/(3+SIN(A!B$5*PI()/180))*A301</f>
        <v>-436.89367600891489</v>
      </c>
      <c r="E301">
        <f>A!J256</f>
        <v>445.7680447550955</v>
      </c>
    </row>
    <row r="302" spans="1:5">
      <c r="A302">
        <f>A!A257</f>
        <v>473.2554551122206</v>
      </c>
      <c r="B302">
        <f>6*SIN(A!B$5*PI()/180)/(3-SIN(A!B$5*PI()/180))*A302</f>
        <v>632.78170497589895</v>
      </c>
      <c r="C302">
        <f>-6*SIN(A!B$5*PI()/180)/(3+SIN(A!B$5*PI()/180))*A302</f>
        <v>-437.70092126922015</v>
      </c>
      <c r="E302">
        <f>A!J257</f>
        <v>447.65384454654321</v>
      </c>
    </row>
    <row r="303" spans="1:5">
      <c r="A303">
        <f>A!A258</f>
        <v>474.12827306733283</v>
      </c>
      <c r="B303">
        <f>6*SIN(A!B$5*PI()/180)/(3-SIN(A!B$5*PI()/180))*A303</f>
        <v>633.94873480683566</v>
      </c>
      <c r="C303">
        <f>-6*SIN(A!B$5*PI()/180)/(3+SIN(A!B$5*PI()/180))*A303</f>
        <v>-438.5081665295254</v>
      </c>
      <c r="E303">
        <f>A!J258</f>
        <v>449.53766085285821</v>
      </c>
    </row>
    <row r="304" spans="1:5">
      <c r="A304">
        <f>A!A259</f>
        <v>475.00109102244505</v>
      </c>
      <c r="B304">
        <f>6*SIN(A!B$5*PI()/180)/(3-SIN(A!B$5*PI()/180))*A304</f>
        <v>635.11576463777237</v>
      </c>
      <c r="C304">
        <f>-6*SIN(A!B$5*PI()/180)/(3+SIN(A!B$5*PI()/180))*A304</f>
        <v>-439.31541178983065</v>
      </c>
      <c r="E304">
        <f>A!J259</f>
        <v>451.41951372122981</v>
      </c>
    </row>
    <row r="305" spans="1:5">
      <c r="A305">
        <f>A!A260</f>
        <v>475.87390897755728</v>
      </c>
      <c r="B305">
        <f>6*SIN(A!B$5*PI()/180)/(3-SIN(A!B$5*PI()/180))*A305</f>
        <v>636.28279446870908</v>
      </c>
      <c r="C305">
        <f>-6*SIN(A!B$5*PI()/180)/(3+SIN(A!B$5*PI()/180))*A305</f>
        <v>-440.12265705013584</v>
      </c>
      <c r="E305">
        <f>A!J260</f>
        <v>453.29942296381654</v>
      </c>
    </row>
    <row r="306" spans="1:5">
      <c r="A306">
        <f>A!A261</f>
        <v>476.7467269326695</v>
      </c>
      <c r="B306">
        <f>6*SIN(A!B$5*PI()/180)/(3-SIN(A!B$5*PI()/180))*A306</f>
        <v>637.4498242996458</v>
      </c>
      <c r="C306">
        <f>-6*SIN(A!B$5*PI()/180)/(3+SIN(A!B$5*PI()/180))*A306</f>
        <v>-440.92990231044109</v>
      </c>
      <c r="E306">
        <f>A!J261</f>
        <v>455.17740816012582</v>
      </c>
    </row>
    <row r="307" spans="1:5">
      <c r="A307">
        <f>A!A262</f>
        <v>477.61954488778173</v>
      </c>
      <c r="B307">
        <f>6*SIN(A!B$5*PI()/180)/(3-SIN(A!B$5*PI()/180))*A307</f>
        <v>638.61685413058251</v>
      </c>
      <c r="C307">
        <f>-6*SIN(A!B$5*PI()/180)/(3+SIN(A!B$5*PI()/180))*A307</f>
        <v>-441.73714757074634</v>
      </c>
      <c r="E307">
        <f>A!J262</f>
        <v>457.05348865940056</v>
      </c>
    </row>
    <row r="308" spans="1:5">
      <c r="A308">
        <f>A!A263</f>
        <v>478.49236284289395</v>
      </c>
      <c r="B308">
        <f>6*SIN(A!B$5*PI()/180)/(3-SIN(A!B$5*PI()/180))*A308</f>
        <v>639.78388396151922</v>
      </c>
      <c r="C308">
        <f>-6*SIN(A!B$5*PI()/180)/(3+SIN(A!B$5*PI()/180))*A308</f>
        <v>-442.5443928310516</v>
      </c>
      <c r="E308">
        <f>A!J263</f>
        <v>458.92768358301026</v>
      </c>
    </row>
    <row r="309" spans="1:5">
      <c r="A309">
        <f>A!A264</f>
        <v>479.36518079800618</v>
      </c>
      <c r="B309">
        <f>6*SIN(A!B$5*PI()/180)/(3-SIN(A!B$5*PI()/180))*A309</f>
        <v>640.95091379245594</v>
      </c>
      <c r="C309">
        <f>-6*SIN(A!B$5*PI()/180)/(3+SIN(A!B$5*PI()/180))*A309</f>
        <v>-443.35163809135679</v>
      </c>
      <c r="E309">
        <f>A!J264</f>
        <v>460.80001182684572</v>
      </c>
    </row>
    <row r="310" spans="1:5">
      <c r="A310">
        <f>A!A265</f>
        <v>480.2379987531184</v>
      </c>
      <c r="B310">
        <f>6*SIN(A!B$5*PI()/180)/(3-SIN(A!B$5*PI()/180))*A310</f>
        <v>642.11794362339265</v>
      </c>
      <c r="C310">
        <f>-6*SIN(A!B$5*PI()/180)/(3+SIN(A!B$5*PI()/180))*A310</f>
        <v>-444.15888335166204</v>
      </c>
      <c r="E310">
        <f>A!J265</f>
        <v>462.67049206371502</v>
      </c>
    </row>
    <row r="311" spans="1:5">
      <c r="A311">
        <f>A!A266</f>
        <v>481.11081670823063</v>
      </c>
      <c r="B311">
        <f>6*SIN(A!B$5*PI()/180)/(3-SIN(A!B$5*PI()/180))*A311</f>
        <v>643.28497345432936</v>
      </c>
      <c r="C311">
        <f>-6*SIN(A!B$5*PI()/180)/(3+SIN(A!B$5*PI()/180))*A311</f>
        <v>-444.96612861196729</v>
      </c>
      <c r="E311">
        <f>A!J266</f>
        <v>464.53914274574026</v>
      </c>
    </row>
    <row r="312" spans="1:5">
      <c r="A312">
        <f>A!A267</f>
        <v>481.98363466334285</v>
      </c>
      <c r="B312">
        <f>6*SIN(A!B$5*PI()/180)/(3-SIN(A!B$5*PI()/180))*A312</f>
        <v>644.45200328526607</v>
      </c>
      <c r="C312">
        <f>-6*SIN(A!B$5*PI()/180)/(3+SIN(A!B$5*PI()/180))*A312</f>
        <v>-445.77337387227254</v>
      </c>
      <c r="E312">
        <f>A!J267</f>
        <v>466.40598210675216</v>
      </c>
    </row>
    <row r="313" spans="1:5">
      <c r="A313">
        <f>A!A268</f>
        <v>482.85645261845508</v>
      </c>
      <c r="B313">
        <f>6*SIN(A!B$5*PI()/180)/(3-SIN(A!B$5*PI()/180))*A313</f>
        <v>645.61903311620279</v>
      </c>
      <c r="C313">
        <f>-6*SIN(A!B$5*PI()/180)/(3+SIN(A!B$5*PI()/180))*A313</f>
        <v>-446.58061913257774</v>
      </c>
      <c r="E313">
        <f>A!J268</f>
        <v>468.27102816468232</v>
      </c>
    </row>
    <row r="314" spans="1:5">
      <c r="A314">
        <f>A!A269</f>
        <v>483.72927057356731</v>
      </c>
      <c r="B314">
        <f>6*SIN(A!B$5*PI()/180)/(3-SIN(A!B$5*PI()/180))*A314</f>
        <v>646.7860629471395</v>
      </c>
      <c r="C314">
        <f>-6*SIN(A!B$5*PI()/180)/(3+SIN(A!B$5*PI()/180))*A314</f>
        <v>-447.38786439288299</v>
      </c>
      <c r="E314">
        <f>A!J269</f>
        <v>470.13429872395096</v>
      </c>
    </row>
    <row r="315" spans="1:5">
      <c r="A315">
        <f>A!A270</f>
        <v>484.60208852867953</v>
      </c>
      <c r="B315">
        <f>6*SIN(A!B$5*PI()/180)/(3-SIN(A!B$5*PI()/180))*A315</f>
        <v>647.95309277807621</v>
      </c>
      <c r="C315">
        <f>-6*SIN(A!B$5*PI()/180)/(3+SIN(A!B$5*PI()/180))*A315</f>
        <v>-448.19510965318824</v>
      </c>
      <c r="E315">
        <f>A!J270</f>
        <v>471.99581137785043</v>
      </c>
    </row>
    <row r="316" spans="1:5">
      <c r="A316">
        <f>A!A271</f>
        <v>485.47490648379176</v>
      </c>
      <c r="B316">
        <f>6*SIN(A!B$5*PI()/180)/(3-SIN(A!B$5*PI()/180))*A316</f>
        <v>649.12012260901292</v>
      </c>
      <c r="C316">
        <f>-6*SIN(A!B$5*PI()/180)/(3+SIN(A!B$5*PI()/180))*A316</f>
        <v>-449.00235491349349</v>
      </c>
      <c r="E316">
        <f>A!J271</f>
        <v>473.85558351092084</v>
      </c>
    </row>
    <row r="317" spans="1:5">
      <c r="A317">
        <f>A!A272</f>
        <v>486.34772443890398</v>
      </c>
      <c r="B317">
        <f>6*SIN(A!B$5*PI()/180)/(3-SIN(A!B$5*PI()/180))*A317</f>
        <v>650.28715243994964</v>
      </c>
      <c r="C317">
        <f>-6*SIN(A!B$5*PI()/180)/(3+SIN(A!B$5*PI()/180))*A317</f>
        <v>-449.80960017379869</v>
      </c>
      <c r="E317">
        <f>A!J272</f>
        <v>475.71363230131874</v>
      </c>
    </row>
    <row r="318" spans="1:5">
      <c r="A318">
        <f>A!A273</f>
        <v>487.22054239401621</v>
      </c>
      <c r="B318">
        <f>6*SIN(A!B$5*PI()/180)/(3-SIN(A!B$5*PI()/180))*A318</f>
        <v>651.45418227088635</v>
      </c>
      <c r="C318">
        <f>-6*SIN(A!B$5*PI()/180)/(3+SIN(A!B$5*PI()/180))*A318</f>
        <v>-450.61684543410394</v>
      </c>
      <c r="E318">
        <f>A!J273</f>
        <v>477.56997472317744</v>
      </c>
    </row>
    <row r="319" spans="1:5">
      <c r="A319">
        <f>A!A274</f>
        <v>488.09336034912843</v>
      </c>
      <c r="B319">
        <f>6*SIN(A!B$5*PI()/180)/(3-SIN(A!B$5*PI()/180))*A319</f>
        <v>652.62121210182306</v>
      </c>
      <c r="C319">
        <f>-6*SIN(A!B$5*PI()/180)/(3+SIN(A!B$5*PI()/180))*A319</f>
        <v>-451.42409069440919</v>
      </c>
      <c r="E319">
        <f>A!J274</f>
        <v>479.42462754895718</v>
      </c>
    </row>
    <row r="320" spans="1:5">
      <c r="A320">
        <f>A!A275</f>
        <v>488.96617830424066</v>
      </c>
      <c r="B320">
        <f>6*SIN(A!B$5*PI()/180)/(3-SIN(A!B$5*PI()/180))*A320</f>
        <v>653.78824193275977</v>
      </c>
      <c r="C320">
        <f>-6*SIN(A!B$5*PI()/180)/(3+SIN(A!B$5*PI()/180))*A320</f>
        <v>-452.23133595471444</v>
      </c>
      <c r="E320">
        <f>A!J275</f>
        <v>481.27760735178515</v>
      </c>
    </row>
    <row r="321" spans="1:5">
      <c r="A321">
        <f>A!A276</f>
        <v>489.83899625935288</v>
      </c>
      <c r="B321">
        <f>6*SIN(A!B$5*PI()/180)/(3-SIN(A!B$5*PI()/180))*A321</f>
        <v>654.95527176369649</v>
      </c>
      <c r="C321">
        <f>-6*SIN(A!B$5*PI()/180)/(3+SIN(A!B$5*PI()/180))*A321</f>
        <v>-453.03858121501963</v>
      </c>
      <c r="E321">
        <f>A!J276</f>
        <v>483.12893050778354</v>
      </c>
    </row>
    <row r="322" spans="1:5">
      <c r="A322">
        <f>A!A277</f>
        <v>490.71181421446511</v>
      </c>
      <c r="B322">
        <f>6*SIN(A!B$5*PI()/180)/(3-SIN(A!B$5*PI()/180))*A322</f>
        <v>656.1223015946332</v>
      </c>
      <c r="C322">
        <f>-6*SIN(A!B$5*PI()/180)/(3+SIN(A!B$5*PI()/180))*A322</f>
        <v>-453.84582647532488</v>
      </c>
      <c r="E322">
        <f>A!J277</f>
        <v>484.97861319838569</v>
      </c>
    </row>
    <row r="323" spans="1:5">
      <c r="A323">
        <f>A!A278</f>
        <v>491.58463216957733</v>
      </c>
      <c r="B323">
        <f>6*SIN(A!B$5*PI()/180)/(3-SIN(A!B$5*PI()/180))*A323</f>
        <v>657.28933142556991</v>
      </c>
      <c r="C323">
        <f>-6*SIN(A!B$5*PI()/180)/(3+SIN(A!B$5*PI()/180))*A323</f>
        <v>-454.65307173563014</v>
      </c>
      <c r="E323">
        <f>A!J278</f>
        <v>486.82667141263966</v>
      </c>
    </row>
    <row r="324" spans="1:5">
      <c r="A324">
        <f>A!A279</f>
        <v>492.45745012468956</v>
      </c>
      <c r="B324">
        <f>6*SIN(A!B$5*PI()/180)/(3-SIN(A!B$5*PI()/180))*A324</f>
        <v>658.45636125650663</v>
      </c>
      <c r="C324">
        <f>-6*SIN(A!B$5*PI()/180)/(3+SIN(A!B$5*PI()/180))*A324</f>
        <v>-455.46031699593539</v>
      </c>
      <c r="E324">
        <f>A!J279</f>
        <v>488.67312094949716</v>
      </c>
    </row>
    <row r="325" spans="1:5">
      <c r="A325">
        <f>A!A280</f>
        <v>493.33026807980178</v>
      </c>
      <c r="B325">
        <f>6*SIN(A!B$5*PI()/180)/(3-SIN(A!B$5*PI()/180))*A325</f>
        <v>659.62339108744334</v>
      </c>
      <c r="C325">
        <f>-6*SIN(A!B$5*PI()/180)/(3+SIN(A!B$5*PI()/180))*A325</f>
        <v>-456.26756225624058</v>
      </c>
      <c r="E325">
        <f>A!J280</f>
        <v>490.51797742008858</v>
      </c>
    </row>
    <row r="326" spans="1:5">
      <c r="A326">
        <f>A!A281</f>
        <v>494.20308603491401</v>
      </c>
      <c r="B326">
        <f>6*SIN(A!B$5*PI()/180)/(3-SIN(A!B$5*PI()/180))*A326</f>
        <v>660.79042091838005</v>
      </c>
      <c r="C326">
        <f>-6*SIN(A!B$5*PI()/180)/(3+SIN(A!B$5*PI()/180))*A326</f>
        <v>-457.07480751654583</v>
      </c>
      <c r="E326">
        <f>A!J281</f>
        <v>492.36125624998277</v>
      </c>
    </row>
    <row r="327" spans="1:5">
      <c r="A327">
        <f>A!A282</f>
        <v>495.07590399002623</v>
      </c>
      <c r="B327">
        <f>6*SIN(A!B$5*PI()/180)/(3-SIN(A!B$5*PI()/180))*A327</f>
        <v>661.95745074931676</v>
      </c>
      <c r="C327">
        <f>-6*SIN(A!B$5*PI()/180)/(3+SIN(A!B$5*PI()/180))*A327</f>
        <v>-457.88205277685108</v>
      </c>
      <c r="E327">
        <f>A!J282</f>
        <v>494.20297268143162</v>
      </c>
    </row>
    <row r="328" spans="1:5">
      <c r="A328">
        <f>A!A283</f>
        <v>495.94872194513846</v>
      </c>
      <c r="B328">
        <f>6*SIN(A!B$5*PI()/180)/(3-SIN(A!B$5*PI()/180))*A328</f>
        <v>663.12448058025348</v>
      </c>
      <c r="C328">
        <f>-6*SIN(A!B$5*PI()/180)/(3+SIN(A!B$5*PI()/180))*A328</f>
        <v>-458.68929803715633</v>
      </c>
      <c r="E328">
        <f>A!J283</f>
        <v>496.04314177559809</v>
      </c>
    </row>
    <row r="329" spans="1:5">
      <c r="A329">
        <f>A!A284</f>
        <v>496.82153990025068</v>
      </c>
      <c r="B329">
        <f>6*SIN(A!B$5*PI()/180)/(3-SIN(A!B$5*PI()/180))*A329</f>
        <v>664.29151041119019</v>
      </c>
      <c r="C329">
        <f>-6*SIN(A!B$5*PI()/180)/(3+SIN(A!B$5*PI()/180))*A329</f>
        <v>-459.49654329746153</v>
      </c>
      <c r="E329">
        <f>A!J284</f>
        <v>497.88177841476744</v>
      </c>
    </row>
    <row r="330" spans="1:5">
      <c r="A330">
        <f>A!A285</f>
        <v>497.69435785536291</v>
      </c>
      <c r="B330">
        <f>6*SIN(A!B$5*PI()/180)/(3-SIN(A!B$5*PI()/180))*A330</f>
        <v>665.4585402421269</v>
      </c>
      <c r="C330">
        <f>-6*SIN(A!B$5*PI()/180)/(3+SIN(A!B$5*PI()/180))*A330</f>
        <v>-460.30378855776678</v>
      </c>
      <c r="E330">
        <f>A!J285</f>
        <v>499.71889730454166</v>
      </c>
    </row>
    <row r="331" spans="1:5">
      <c r="A331">
        <f>A!A286</f>
        <v>498.56717581047513</v>
      </c>
      <c r="B331">
        <f>6*SIN(A!B$5*PI()/180)/(3-SIN(A!B$5*PI()/180))*A331</f>
        <v>666.62557007306361</v>
      </c>
      <c r="C331">
        <f>-6*SIN(A!B$5*PI()/180)/(3+SIN(A!B$5*PI()/180))*A331</f>
        <v>-461.11103381807203</v>
      </c>
      <c r="E331">
        <f>A!J286</f>
        <v>501.55451297601638</v>
      </c>
    </row>
    <row r="332" spans="1:5">
      <c r="A332">
        <f>A!A287</f>
        <v>499.43999376558736</v>
      </c>
      <c r="B332">
        <f>6*SIN(A!B$5*PI()/180)/(3-SIN(A!B$5*PI()/180))*A332</f>
        <v>667.79259990400033</v>
      </c>
      <c r="C332">
        <f>-6*SIN(A!B$5*PI()/180)/(3+SIN(A!B$5*PI()/180))*A332</f>
        <v>-461.91827907837728</v>
      </c>
      <c r="E332">
        <f>A!J287</f>
        <v>503.38863978793955</v>
      </c>
    </row>
    <row r="333" spans="1:5">
      <c r="A333">
        <f>A!A288</f>
        <v>500.31281172069959</v>
      </c>
      <c r="B333">
        <f>6*SIN(A!B$5*PI()/180)/(3-SIN(A!B$5*PI()/180))*A333</f>
        <v>668.95962973493704</v>
      </c>
      <c r="C333">
        <f>-6*SIN(A!B$5*PI()/180)/(3+SIN(A!B$5*PI()/180))*A333</f>
        <v>-462.72552433868248</v>
      </c>
      <c r="E333">
        <f>A!J288</f>
        <v>505.22129192885188</v>
      </c>
    </row>
    <row r="334" spans="1:5">
      <c r="A334">
        <f>A!A289</f>
        <v>501.18562967581181</v>
      </c>
      <c r="B334">
        <f>6*SIN(A!B$5*PI()/180)/(3-SIN(A!B$5*PI()/180))*A334</f>
        <v>670.12665956587375</v>
      </c>
      <c r="C334">
        <f>-6*SIN(A!B$5*PI()/180)/(3+SIN(A!B$5*PI()/180))*A334</f>
        <v>-463.53276959898773</v>
      </c>
      <c r="E334">
        <f>A!J289</f>
        <v>507.05248341920867</v>
      </c>
    </row>
    <row r="335" spans="1:5">
      <c r="A335">
        <f>A!A290</f>
        <v>502.05844763092404</v>
      </c>
      <c r="B335">
        <f>6*SIN(A!B$5*PI()/180)/(3-SIN(A!B$5*PI()/180))*A335</f>
        <v>671.29368939681046</v>
      </c>
      <c r="C335">
        <f>-6*SIN(A!B$5*PI()/180)/(3+SIN(A!B$5*PI()/180))*A335</f>
        <v>-464.34001485929298</v>
      </c>
      <c r="E335">
        <f>A!J290</f>
        <v>508.88222811348288</v>
      </c>
    </row>
    <row r="336" spans="1:5">
      <c r="A336">
        <f>A!A291</f>
        <v>502.93126558603626</v>
      </c>
      <c r="B336">
        <f>6*SIN(A!B$5*PI()/180)/(3-SIN(A!B$5*PI()/180))*A336</f>
        <v>672.46071922774718</v>
      </c>
      <c r="C336">
        <f>-6*SIN(A!B$5*PI()/180)/(3+SIN(A!B$5*PI()/180))*A336</f>
        <v>-465.14726011959823</v>
      </c>
      <c r="E336">
        <f>A!J291</f>
        <v>510.7105397022487</v>
      </c>
    </row>
    <row r="337" spans="1:5">
      <c r="A337">
        <f>A!A292</f>
        <v>503.80408354114849</v>
      </c>
      <c r="B337">
        <f>6*SIN(A!B$5*PI()/180)/(3-SIN(A!B$5*PI()/180))*A337</f>
        <v>673.62774905868389</v>
      </c>
      <c r="C337">
        <f>-6*SIN(A!B$5*PI()/180)/(3+SIN(A!B$5*PI()/180))*A337</f>
        <v>-465.95450537990342</v>
      </c>
      <c r="E337">
        <f>A!J292</f>
        <v>512.53743171424571</v>
      </c>
    </row>
    <row r="338" spans="1:5">
      <c r="A338">
        <f>A!A293</f>
        <v>504.67690149626071</v>
      </c>
      <c r="B338">
        <f>6*SIN(A!B$5*PI()/180)/(3-SIN(A!B$5*PI()/180))*A338</f>
        <v>674.7947788896206</v>
      </c>
      <c r="C338">
        <f>-6*SIN(A!B$5*PI()/180)/(3+SIN(A!B$5*PI()/180))*A338</f>
        <v>-466.76175064020867</v>
      </c>
      <c r="E338">
        <f>A!J293</f>
        <v>514.36291751842339</v>
      </c>
    </row>
    <row r="339" spans="1:5">
      <c r="A339">
        <f>A!A294</f>
        <v>505.54971945137294</v>
      </c>
      <c r="B339">
        <f>6*SIN(A!B$5*PI()/180)/(3-SIN(A!B$5*PI()/180))*A339</f>
        <v>675.96180872055731</v>
      </c>
      <c r="C339">
        <f>-6*SIN(A!B$5*PI()/180)/(3+SIN(A!B$5*PI()/180))*A339</f>
        <v>-467.56899590051393</v>
      </c>
      <c r="E339">
        <f>A!J294</f>
        <v>516.18701032596618</v>
      </c>
    </row>
    <row r="340" spans="1:5">
      <c r="A340">
        <f>A!A295</f>
        <v>506.42253740648516</v>
      </c>
      <c r="B340">
        <f>6*SIN(A!B$5*PI()/180)/(3-SIN(A!B$5*PI()/180))*A340</f>
        <v>677.12883855149403</v>
      </c>
      <c r="C340">
        <f>-6*SIN(A!B$5*PI()/180)/(3+SIN(A!B$5*PI()/180))*A340</f>
        <v>-468.37624116081918</v>
      </c>
      <c r="E340">
        <f>A!J295</f>
        <v>518.00972319229754</v>
      </c>
    </row>
    <row r="341" spans="1:5">
      <c r="A341">
        <f>A!A296</f>
        <v>507.29535536159739</v>
      </c>
      <c r="B341">
        <f>6*SIN(A!B$5*PI()/180)/(3-SIN(A!B$5*PI()/180))*A341</f>
        <v>678.29586838243074</v>
      </c>
      <c r="C341">
        <f>-6*SIN(A!B$5*PI()/180)/(3+SIN(A!B$5*PI()/180))*A341</f>
        <v>-469.18348642112437</v>
      </c>
      <c r="E341">
        <f>A!J296</f>
        <v>519.83106901906478</v>
      </c>
    </row>
    <row r="342" spans="1:5">
      <c r="A342">
        <f>A!A297</f>
        <v>508.16817331670961</v>
      </c>
      <c r="B342">
        <f>6*SIN(A!B$5*PI()/180)/(3-SIN(A!B$5*PI()/180))*A342</f>
        <v>679.46289821336745</v>
      </c>
      <c r="C342">
        <f>-6*SIN(A!B$5*PI()/180)/(3+SIN(A!B$5*PI()/180))*A342</f>
        <v>-469.99073168142962</v>
      </c>
      <c r="E342">
        <f>A!J297</f>
        <v>521.65106055610318</v>
      </c>
    </row>
    <row r="343" spans="1:5">
      <c r="A343">
        <f>A!A298</f>
        <v>509.04099127182184</v>
      </c>
      <c r="B343">
        <f>6*SIN(A!B$5*PI()/180)/(3-SIN(A!B$5*PI()/180))*A343</f>
        <v>680.62992804430417</v>
      </c>
      <c r="C343">
        <f>-6*SIN(A!B$5*PI()/180)/(3+SIN(A!B$5*PI()/180))*A343</f>
        <v>-470.79797694173487</v>
      </c>
      <c r="E343">
        <f>A!J298</f>
        <v>523.46971040337951</v>
      </c>
    </row>
    <row r="344" spans="1:5">
      <c r="A344">
        <f>A!A299</f>
        <v>509.91380922693406</v>
      </c>
      <c r="B344">
        <f>6*SIN(A!B$5*PI()/180)/(3-SIN(A!B$5*PI()/180))*A344</f>
        <v>681.79695787524088</v>
      </c>
      <c r="C344">
        <f>-6*SIN(A!B$5*PI()/180)/(3+SIN(A!B$5*PI()/180))*A344</f>
        <v>-471.60522220204012</v>
      </c>
      <c r="E344">
        <f>A!J299</f>
        <v>525.2870310129158</v>
      </c>
    </row>
    <row r="345" spans="1:5">
      <c r="A345">
        <f>A!A300</f>
        <v>510.78662718204629</v>
      </c>
      <c r="B345">
        <f>6*SIN(A!B$5*PI()/180)/(3-SIN(A!B$5*PI()/180))*A345</f>
        <v>682.96398770617759</v>
      </c>
      <c r="C345">
        <f>-6*SIN(A!B$5*PI()/180)/(3+SIN(A!B$5*PI()/180))*A345</f>
        <v>-472.41246746234532</v>
      </c>
      <c r="E345">
        <f>A!J300</f>
        <v>527.10303469069106</v>
      </c>
    </row>
    <row r="346" spans="1:5">
      <c r="A346">
        <f>A!A301</f>
        <v>511.65944513715851</v>
      </c>
      <c r="B346">
        <f>6*SIN(A!B$5*PI()/180)/(3-SIN(A!B$5*PI()/180))*A346</f>
        <v>684.1310175371143</v>
      </c>
      <c r="C346">
        <f>-6*SIN(A!B$5*PI()/180)/(3+SIN(A!B$5*PI()/180))*A346</f>
        <v>-473.21971272265057</v>
      </c>
      <c r="E346">
        <f>A!J301</f>
        <v>528.91773359852414</v>
      </c>
    </row>
    <row r="347" spans="1:5">
      <c r="A347">
        <f>A!A302</f>
        <v>512.53226309227068</v>
      </c>
      <c r="B347">
        <f>6*SIN(A!B$5*PI()/180)/(3-SIN(A!B$5*PI()/180))*A347</f>
        <v>685.29804736805102</v>
      </c>
      <c r="C347">
        <f>-6*SIN(A!B$5*PI()/180)/(3+SIN(A!B$5*PI()/180))*A347</f>
        <v>-474.02695798295576</v>
      </c>
      <c r="E347">
        <f>A!J302</f>
        <v>530.73113975593492</v>
      </c>
    </row>
    <row r="348" spans="1:5">
      <c r="A348">
        <f>A!A303</f>
        <v>513.40508104738285</v>
      </c>
      <c r="B348">
        <f>6*SIN(A!B$5*PI()/180)/(3-SIN(A!B$5*PI()/180))*A348</f>
        <v>686.46507719898761</v>
      </c>
      <c r="C348">
        <f>-6*SIN(A!B$5*PI()/180)/(3+SIN(A!B$5*PI()/180))*A348</f>
        <v>-474.83420324326096</v>
      </c>
      <c r="E348">
        <f>A!J303</f>
        <v>532.54326504198491</v>
      </c>
    </row>
    <row r="349" spans="1:5">
      <c r="A349">
        <f>A!A304</f>
        <v>514.27789900249502</v>
      </c>
      <c r="B349">
        <f>6*SIN(A!B$5*PI()/180)/(3-SIN(A!B$5*PI()/180))*A349</f>
        <v>687.63210702992421</v>
      </c>
      <c r="C349">
        <f>-6*SIN(A!B$5*PI()/180)/(3+SIN(A!B$5*PI()/180))*A349</f>
        <v>-475.64144850356615</v>
      </c>
      <c r="E349">
        <f>A!J304</f>
        <v>534.35412119709747</v>
      </c>
    </row>
    <row r="350" spans="1:5">
      <c r="A350">
        <f>A!A305</f>
        <v>515.15071695760719</v>
      </c>
      <c r="B350">
        <f>6*SIN(A!B$5*PI()/180)/(3-SIN(A!B$5*PI()/180))*A350</f>
        <v>688.79913686086093</v>
      </c>
      <c r="C350">
        <f>-6*SIN(A!B$5*PI()/180)/(3+SIN(A!B$5*PI()/180))*A350</f>
        <v>-476.44869376387129</v>
      </c>
      <c r="E350">
        <f>A!J305</f>
        <v>536.16371982485714</v>
      </c>
    </row>
    <row r="351" spans="1:5">
      <c r="A351">
        <f>A!A306</f>
        <v>516.02353491271936</v>
      </c>
      <c r="B351">
        <f>6*SIN(A!B$5*PI()/180)/(3-SIN(A!B$5*PI()/180))*A351</f>
        <v>689.96616669179753</v>
      </c>
      <c r="C351">
        <f>-6*SIN(A!B$5*PI()/180)/(3+SIN(A!B$5*PI()/180))*A351</f>
        <v>-477.25593902417648</v>
      </c>
      <c r="E351">
        <f>A!J306</f>
        <v>537.97207239378804</v>
      </c>
    </row>
    <row r="352" spans="1:5">
      <c r="A352">
        <f>A!A307</f>
        <v>516.89635286783152</v>
      </c>
      <c r="B352">
        <f>6*SIN(A!B$5*PI()/180)/(3-SIN(A!B$5*PI()/180))*A352</f>
        <v>691.13319652273412</v>
      </c>
      <c r="C352">
        <f>-6*SIN(A!B$5*PI()/180)/(3+SIN(A!B$5*PI()/180))*A352</f>
        <v>-478.06318428448168</v>
      </c>
      <c r="E352">
        <f>A!J307</f>
        <v>539.77919023911272</v>
      </c>
    </row>
    <row r="353" spans="1:5">
      <c r="A353">
        <f>A!A308</f>
        <v>517.76917082294369</v>
      </c>
      <c r="B353">
        <f>6*SIN(A!B$5*PI()/180)/(3-SIN(A!B$5*PI()/180))*A353</f>
        <v>692.30022635367084</v>
      </c>
      <c r="C353">
        <f>-6*SIN(A!B$5*PI()/180)/(3+SIN(A!B$5*PI()/180))*A353</f>
        <v>-478.87042954478687</v>
      </c>
      <c r="E353">
        <f>A!J308</f>
        <v>541.58508456448908</v>
      </c>
    </row>
    <row r="354" spans="1:5">
      <c r="A354">
        <f>A!A309</f>
        <v>518.64198877805586</v>
      </c>
      <c r="B354">
        <f>6*SIN(A!B$5*PI()/180)/(3-SIN(A!B$5*PI()/180))*A354</f>
        <v>693.46725618460744</v>
      </c>
      <c r="C354">
        <f>-6*SIN(A!B$5*PI()/180)/(3+SIN(A!B$5*PI()/180))*A354</f>
        <v>-479.67767480509207</v>
      </c>
      <c r="E354">
        <f>A!J309</f>
        <v>543.38976644372804</v>
      </c>
    </row>
    <row r="355" spans="1:5">
      <c r="A355">
        <f>A!A310</f>
        <v>519.51480673316803</v>
      </c>
      <c r="B355">
        <f>6*SIN(A!B$5*PI()/180)/(3-SIN(A!B$5*PI()/180))*A355</f>
        <v>694.63428601554403</v>
      </c>
      <c r="C355">
        <f>-6*SIN(A!B$5*PI()/180)/(3+SIN(A!B$5*PI()/180))*A355</f>
        <v>-480.48492006539726</v>
      </c>
      <c r="E355">
        <f>A!J310</f>
        <v>545.19324682248987</v>
      </c>
    </row>
    <row r="356" spans="1:5">
      <c r="A356">
        <f>A!A311</f>
        <v>520.3876246882802</v>
      </c>
      <c r="B356">
        <f>6*SIN(A!B$5*PI()/180)/(3-SIN(A!B$5*PI()/180))*A356</f>
        <v>695.80131584648075</v>
      </c>
      <c r="C356">
        <f>-6*SIN(A!B$5*PI()/180)/(3+SIN(A!B$5*PI()/180))*A356</f>
        <v>-481.2921653257024</v>
      </c>
      <c r="E356">
        <f>A!J311</f>
        <v>546.99553651996052</v>
      </c>
    </row>
    <row r="357" spans="1:5">
      <c r="A357">
        <f>A!A312</f>
        <v>521.26044264339237</v>
      </c>
      <c r="B357">
        <f>6*SIN(A!B$5*PI()/180)/(3-SIN(A!B$5*PI()/180))*A357</f>
        <v>696.96834567741735</v>
      </c>
      <c r="C357">
        <f>-6*SIN(A!B$5*PI()/180)/(3+SIN(A!B$5*PI()/180))*A357</f>
        <v>-482.09941058600759</v>
      </c>
      <c r="E357">
        <f>A!J312</f>
        <v>548.79664623050769</v>
      </c>
    </row>
    <row r="358" spans="1:5">
      <c r="A358">
        <f>A!A313</f>
        <v>522.13326059850453</v>
      </c>
      <c r="B358">
        <f>6*SIN(A!B$5*PI()/180)/(3-SIN(A!B$5*PI()/180))*A358</f>
        <v>698.13537550835395</v>
      </c>
      <c r="C358">
        <f>-6*SIN(A!B$5*PI()/180)/(3+SIN(A!B$5*PI()/180))*A358</f>
        <v>-482.90665584631279</v>
      </c>
      <c r="E358">
        <f>A!J313</f>
        <v>550.59658652531698</v>
      </c>
    </row>
    <row r="359" spans="1:5">
      <c r="A359">
        <f>A!A314</f>
        <v>523.0060785536167</v>
      </c>
      <c r="B359">
        <f>6*SIN(A!B$5*PI()/180)/(3-SIN(A!B$5*PI()/180))*A359</f>
        <v>699.30240533929066</v>
      </c>
      <c r="C359">
        <f>-6*SIN(A!B$5*PI()/180)/(3+SIN(A!B$5*PI()/180))*A359</f>
        <v>-483.71390110661798</v>
      </c>
      <c r="E359">
        <f>A!J314</f>
        <v>552.39536785400742</v>
      </c>
    </row>
    <row r="360" spans="1:5">
      <c r="A360">
        <f>A!A315</f>
        <v>523.87889650872887</v>
      </c>
      <c r="B360">
        <f>6*SIN(A!B$5*PI()/180)/(3-SIN(A!B$5*PI()/180))*A360</f>
        <v>700.46943517022726</v>
      </c>
      <c r="C360">
        <f>-6*SIN(A!B$5*PI()/180)/(3+SIN(A!B$5*PI()/180))*A360</f>
        <v>-484.52114636692318</v>
      </c>
      <c r="E360">
        <f>A!J315</f>
        <v>554.19300054622784</v>
      </c>
    </row>
    <row r="361" spans="1:5">
      <c r="A361">
        <f>A!A316</f>
        <v>524.75171446384104</v>
      </c>
      <c r="B361">
        <f>6*SIN(A!B$5*PI()/180)/(3-SIN(A!B$5*PI()/180))*A361</f>
        <v>701.63646500116386</v>
      </c>
      <c r="C361">
        <f>-6*SIN(A!B$5*PI()/180)/(3+SIN(A!B$5*PI()/180))*A361</f>
        <v>-485.32839162722831</v>
      </c>
      <c r="E361">
        <f>A!J316</f>
        <v>555.98949481323223</v>
      </c>
    </row>
    <row r="362" spans="1:5">
      <c r="A362">
        <f>A!A317</f>
        <v>525.62453241895321</v>
      </c>
      <c r="B362">
        <f>6*SIN(A!B$5*PI()/180)/(3-SIN(A!B$5*PI()/180))*A362</f>
        <v>702.80349483210057</v>
      </c>
      <c r="C362">
        <f>-6*SIN(A!B$5*PI()/180)/(3+SIN(A!B$5*PI()/180))*A362</f>
        <v>-486.13563688753351</v>
      </c>
      <c r="E362">
        <f>A!J317</f>
        <v>557.78486074943669</v>
      </c>
    </row>
    <row r="363" spans="1:5">
      <c r="A363">
        <f>A!A318</f>
        <v>526.49735037406538</v>
      </c>
      <c r="B363">
        <f>6*SIN(A!B$5*PI()/180)/(3-SIN(A!B$5*PI()/180))*A363</f>
        <v>703.97052466303717</v>
      </c>
      <c r="C363">
        <f>-6*SIN(A!B$5*PI()/180)/(3+SIN(A!B$5*PI()/180))*A363</f>
        <v>-486.9428821478387</v>
      </c>
      <c r="E363">
        <f>A!J318</f>
        <v>559.57910833395613</v>
      </c>
    </row>
    <row r="364" spans="1:5">
      <c r="A364">
        <f>A!A319</f>
        <v>527.37016832917755</v>
      </c>
      <c r="B364">
        <f>6*SIN(A!B$5*PI()/180)/(3-SIN(A!B$5*PI()/180))*A364</f>
        <v>705.13755449397377</v>
      </c>
      <c r="C364">
        <f>-6*SIN(A!B$5*PI()/180)/(3+SIN(A!B$5*PI()/180))*A364</f>
        <v>-487.7501274081439</v>
      </c>
      <c r="E364">
        <f>A!J319</f>
        <v>561.37224743212153</v>
      </c>
    </row>
    <row r="365" spans="1:5">
      <c r="A365">
        <f>A!A320</f>
        <v>528.24298628428971</v>
      </c>
      <c r="B365">
        <f>6*SIN(A!B$5*PI()/180)/(3-SIN(A!B$5*PI()/180))*A365</f>
        <v>706.30458432491048</v>
      </c>
      <c r="C365">
        <f>-6*SIN(A!B$5*PI()/180)/(3+SIN(A!B$5*PI()/180))*A365</f>
        <v>-488.55737266844909</v>
      </c>
      <c r="E365">
        <f>A!J320</f>
        <v>563.16428779697821</v>
      </c>
    </row>
    <row r="366" spans="1:5">
      <c r="A366">
        <f>A!A321</f>
        <v>529.11580423940188</v>
      </c>
      <c r="B366">
        <f>6*SIN(A!B$5*PI()/180)/(3-SIN(A!B$5*PI()/180))*A366</f>
        <v>707.47161415584708</v>
      </c>
      <c r="C366">
        <f>-6*SIN(A!B$5*PI()/180)/(3+SIN(A!B$5*PI()/180))*A366</f>
        <v>-489.36461792875429</v>
      </c>
      <c r="E366">
        <f>A!J321</f>
        <v>564.95523907076438</v>
      </c>
    </row>
    <row r="367" spans="1:5">
      <c r="A367">
        <f>A!A322</f>
        <v>529.98862219451405</v>
      </c>
      <c r="B367">
        <f>6*SIN(A!B$5*PI()/180)/(3-SIN(A!B$5*PI()/180))*A367</f>
        <v>708.63864398678368</v>
      </c>
      <c r="C367">
        <f>-6*SIN(A!B$5*PI()/180)/(3+SIN(A!B$5*PI()/180))*A367</f>
        <v>-490.17186318905942</v>
      </c>
      <c r="E367">
        <f>A!J322</f>
        <v>566.7451107863717</v>
      </c>
    </row>
    <row r="368" spans="1:5">
      <c r="A368">
        <f>A!A323</f>
        <v>530.86144014962622</v>
      </c>
      <c r="B368">
        <f>6*SIN(A!B$5*PI()/180)/(3-SIN(A!B$5*PI()/180))*A368</f>
        <v>709.80567381772039</v>
      </c>
      <c r="C368">
        <f>-6*SIN(A!B$5*PI()/180)/(3+SIN(A!B$5*PI()/180))*A368</f>
        <v>-490.97910844936462</v>
      </c>
      <c r="E368">
        <f>A!J323</f>
        <v>568.53391236878588</v>
      </c>
    </row>
    <row r="369" spans="1:5">
      <c r="A369">
        <f>A!A324</f>
        <v>531.73425810473839</v>
      </c>
      <c r="B369">
        <f>6*SIN(A!B$5*PI()/180)/(3-SIN(A!B$5*PI()/180))*A369</f>
        <v>710.97270364865699</v>
      </c>
      <c r="C369">
        <f>-6*SIN(A!B$5*PI()/180)/(3+SIN(A!B$5*PI()/180))*A369</f>
        <v>-491.78635370966981</v>
      </c>
      <c r="E369">
        <f>A!J324</f>
        <v>570.32165313650944</v>
      </c>
    </row>
    <row r="370" spans="1:5">
      <c r="A370">
        <f>A!A325</f>
        <v>532.60707605985056</v>
      </c>
      <c r="B370">
        <f>6*SIN(A!B$5*PI()/180)/(3-SIN(A!B$5*PI()/180))*A370</f>
        <v>712.13973347959359</v>
      </c>
      <c r="C370">
        <f>-6*SIN(A!B$5*PI()/180)/(3+SIN(A!B$5*PI()/180))*A370</f>
        <v>-492.59359896997501</v>
      </c>
      <c r="E370">
        <f>A!J325</f>
        <v>572.10834230296575</v>
      </c>
    </row>
    <row r="371" spans="1:5">
      <c r="A371">
        <f>A!A326</f>
        <v>533.47989401496272</v>
      </c>
      <c r="B371">
        <f>6*SIN(A!B$5*PI()/180)/(3-SIN(A!B$5*PI()/180))*A371</f>
        <v>713.30676331053019</v>
      </c>
      <c r="C371">
        <f>-6*SIN(A!B$5*PI()/180)/(3+SIN(A!B$5*PI()/180))*A371</f>
        <v>-493.4008442302802</v>
      </c>
      <c r="E371">
        <f>A!J326</f>
        <v>573.89398897788431</v>
      </c>
    </row>
    <row r="372" spans="1:5">
      <c r="A372">
        <f>A!A327</f>
        <v>534.35271197007489</v>
      </c>
      <c r="B372">
        <f>6*SIN(A!B$5*PI()/180)/(3-SIN(A!B$5*PI()/180))*A372</f>
        <v>714.4737931414669</v>
      </c>
      <c r="C372">
        <f>-6*SIN(A!B$5*PI()/180)/(3+SIN(A!B$5*PI()/180))*A372</f>
        <v>-494.20808949058539</v>
      </c>
      <c r="E372">
        <f>A!J327</f>
        <v>575.67860216866859</v>
      </c>
    </row>
    <row r="373" spans="1:5">
      <c r="A373">
        <f>A!A328</f>
        <v>535.22552992518706</v>
      </c>
      <c r="B373">
        <f>6*SIN(A!B$5*PI()/180)/(3-SIN(A!B$5*PI()/180))*A373</f>
        <v>715.6408229724035</v>
      </c>
      <c r="C373">
        <f>-6*SIN(A!B$5*PI()/180)/(3+SIN(A!B$5*PI()/180))*A373</f>
        <v>-495.01533475089053</v>
      </c>
      <c r="E373">
        <f>A!J328</f>
        <v>577.46219078174488</v>
      </c>
    </row>
    <row r="374" spans="1:5">
      <c r="A374">
        <f>A!A329</f>
        <v>536.09834788029923</v>
      </c>
      <c r="B374">
        <f>6*SIN(A!B$5*PI()/180)/(3-SIN(A!B$5*PI()/180))*A374</f>
        <v>716.8078528033401</v>
      </c>
      <c r="C374">
        <f>-6*SIN(A!B$5*PI()/180)/(3+SIN(A!B$5*PI()/180))*A374</f>
        <v>-495.82258001119573</v>
      </c>
    </row>
    <row r="375" spans="1:5">
      <c r="A375">
        <f>A!A330</f>
        <v>536.9711658354114</v>
      </c>
      <c r="B375">
        <f>6*SIN(A!B$5*PI()/180)/(3-SIN(A!B$5*PI()/180))*A375</f>
        <v>717.97488263427681</v>
      </c>
      <c r="C375">
        <f>-6*SIN(A!B$5*PI()/180)/(3+SIN(A!B$5*PI()/180))*A375</f>
        <v>-496.62982527150092</v>
      </c>
    </row>
    <row r="376" spans="1:5">
      <c r="A376">
        <f>A!A331</f>
        <v>537.84398379052357</v>
      </c>
      <c r="B376">
        <f>6*SIN(A!B$5*PI()/180)/(3-SIN(A!B$5*PI()/180))*A376</f>
        <v>719.14191246521341</v>
      </c>
      <c r="C376">
        <f>-6*SIN(A!B$5*PI()/180)/(3+SIN(A!B$5*PI()/180))*A376</f>
        <v>-497.43707053180611</v>
      </c>
    </row>
    <row r="377" spans="1:5">
      <c r="A377">
        <f>A!A332</f>
        <v>538.71680174563573</v>
      </c>
      <c r="B377">
        <f>6*SIN(A!B$5*PI()/180)/(3-SIN(A!B$5*PI()/180))*A377</f>
        <v>720.30894229615001</v>
      </c>
      <c r="C377">
        <f>-6*SIN(A!B$5*PI()/180)/(3+SIN(A!B$5*PI()/180))*A377</f>
        <v>-498.24431579211131</v>
      </c>
    </row>
    <row r="378" spans="1:5">
      <c r="A378">
        <f>A!A333</f>
        <v>539.5896197007479</v>
      </c>
      <c r="B378">
        <f>6*SIN(A!B$5*PI()/180)/(3-SIN(A!B$5*PI()/180))*A378</f>
        <v>721.47597212708672</v>
      </c>
      <c r="C378">
        <f>-6*SIN(A!B$5*PI()/180)/(3+SIN(A!B$5*PI()/180))*A378</f>
        <v>-499.05156105241645</v>
      </c>
    </row>
    <row r="379" spans="1:5">
      <c r="A379">
        <f>A!A334</f>
        <v>540.46243765586007</v>
      </c>
      <c r="B379">
        <f>6*SIN(A!B$5*PI()/180)/(3-SIN(A!B$5*PI()/180))*A379</f>
        <v>722.64300195802332</v>
      </c>
      <c r="C379">
        <f>-6*SIN(A!B$5*PI()/180)/(3+SIN(A!B$5*PI()/180))*A379</f>
        <v>-499.85880631272164</v>
      </c>
    </row>
    <row r="380" spans="1:5">
      <c r="A380">
        <f>A!A335</f>
        <v>541.33525561097224</v>
      </c>
      <c r="B380">
        <f>6*SIN(A!B$5*PI()/180)/(3-SIN(A!B$5*PI()/180))*A380</f>
        <v>723.81003178895992</v>
      </c>
      <c r="C380">
        <f>-6*SIN(A!B$5*PI()/180)/(3+SIN(A!B$5*PI()/180))*A380</f>
        <v>-500.66605157302683</v>
      </c>
    </row>
    <row r="381" spans="1:5">
      <c r="A381">
        <f>A!A336</f>
        <v>542.20807356608441</v>
      </c>
      <c r="B381">
        <f>6*SIN(A!B$5*PI()/180)/(3-SIN(A!B$5*PI()/180))*A381</f>
        <v>724.97706161989663</v>
      </c>
      <c r="C381">
        <f>-6*SIN(A!B$5*PI()/180)/(3+SIN(A!B$5*PI()/180))*A381</f>
        <v>-501.47329683333203</v>
      </c>
    </row>
    <row r="382" spans="1:5">
      <c r="A382">
        <f>A!A337</f>
        <v>543.08089152119658</v>
      </c>
      <c r="B382">
        <f>6*SIN(A!B$5*PI()/180)/(3-SIN(A!B$5*PI()/180))*A382</f>
        <v>726.14409145083323</v>
      </c>
      <c r="C382">
        <f>-6*SIN(A!B$5*PI()/180)/(3+SIN(A!B$5*PI()/180))*A382</f>
        <v>-502.28054209363722</v>
      </c>
    </row>
    <row r="383" spans="1:5">
      <c r="A383">
        <f>A!A338</f>
        <v>543.95370947630875</v>
      </c>
      <c r="B383">
        <f>6*SIN(A!B$5*PI()/180)/(3-SIN(A!B$5*PI()/180))*A383</f>
        <v>727.31112128176983</v>
      </c>
      <c r="C383">
        <f>-6*SIN(A!B$5*PI()/180)/(3+SIN(A!B$5*PI()/180))*A383</f>
        <v>-503.08778735394242</v>
      </c>
    </row>
    <row r="384" spans="1:5">
      <c r="A384">
        <f>A!A339</f>
        <v>544.82652743142091</v>
      </c>
      <c r="B384">
        <f>6*SIN(A!B$5*PI()/180)/(3-SIN(A!B$5*PI()/180))*A384</f>
        <v>728.47815111270654</v>
      </c>
      <c r="C384">
        <f>-6*SIN(A!B$5*PI()/180)/(3+SIN(A!B$5*PI()/180))*A384</f>
        <v>-503.89503261424755</v>
      </c>
    </row>
    <row r="385" spans="1:3">
      <c r="A385">
        <f>A!A340</f>
        <v>545.69934538653308</v>
      </c>
      <c r="B385">
        <f>6*SIN(A!B$5*PI()/180)/(3-SIN(A!B$5*PI()/180))*A385</f>
        <v>729.64518094364314</v>
      </c>
      <c r="C385">
        <f>-6*SIN(A!B$5*PI()/180)/(3+SIN(A!B$5*PI()/180))*A385</f>
        <v>-504.70227787455275</v>
      </c>
    </row>
    <row r="386" spans="1:3">
      <c r="A386">
        <f>A!A341</f>
        <v>546.57216334164525</v>
      </c>
      <c r="B386">
        <f>6*SIN(A!B$5*PI()/180)/(3-SIN(A!B$5*PI()/180))*A386</f>
        <v>730.81221077457974</v>
      </c>
      <c r="C386">
        <f>-6*SIN(A!B$5*PI()/180)/(3+SIN(A!B$5*PI()/180))*A386</f>
        <v>-505.50952313485794</v>
      </c>
    </row>
    <row r="387" spans="1:3">
      <c r="A387">
        <f>A!A342</f>
        <v>547.44498129675742</v>
      </c>
      <c r="B387">
        <f>6*SIN(A!B$5*PI()/180)/(3-SIN(A!B$5*PI()/180))*A387</f>
        <v>731.97924060551645</v>
      </c>
      <c r="C387">
        <f>-6*SIN(A!B$5*PI()/180)/(3+SIN(A!B$5*PI()/180))*A387</f>
        <v>-506.31676839516314</v>
      </c>
    </row>
    <row r="388" spans="1:3">
      <c r="A388">
        <f>A!A343</f>
        <v>548.31779925186959</v>
      </c>
      <c r="B388">
        <f>6*SIN(A!B$5*PI()/180)/(3-SIN(A!B$5*PI()/180))*A388</f>
        <v>733.14627043645305</v>
      </c>
      <c r="C388">
        <f>-6*SIN(A!B$5*PI()/180)/(3+SIN(A!B$5*PI()/180))*A388</f>
        <v>-507.12401365546833</v>
      </c>
    </row>
    <row r="389" spans="1:3">
      <c r="A389">
        <f>A!A344</f>
        <v>549.19061720698176</v>
      </c>
      <c r="B389">
        <f>6*SIN(A!B$5*PI()/180)/(3-SIN(A!B$5*PI()/180))*A389</f>
        <v>734.31330026738965</v>
      </c>
      <c r="C389">
        <f>-6*SIN(A!B$5*PI()/180)/(3+SIN(A!B$5*PI()/180))*A389</f>
        <v>-507.93125891577353</v>
      </c>
    </row>
    <row r="390" spans="1:3">
      <c r="A390">
        <f>A!A345</f>
        <v>550.06343516209392</v>
      </c>
      <c r="B390">
        <f>6*SIN(A!B$5*PI()/180)/(3-SIN(A!B$5*PI()/180))*A390</f>
        <v>735.48033009832636</v>
      </c>
      <c r="C390">
        <f>-6*SIN(A!B$5*PI()/180)/(3+SIN(A!B$5*PI()/180))*A390</f>
        <v>-508.73850417607866</v>
      </c>
    </row>
    <row r="391" spans="1:3">
      <c r="A391">
        <f>A!A346</f>
        <v>550.93625311720609</v>
      </c>
      <c r="B391">
        <f>6*SIN(A!B$5*PI()/180)/(3-SIN(A!B$5*PI()/180))*A391</f>
        <v>736.64735992926296</v>
      </c>
      <c r="C391">
        <f>-6*SIN(A!B$5*PI()/180)/(3+SIN(A!B$5*PI()/180))*A391</f>
        <v>-509.54574943638386</v>
      </c>
    </row>
    <row r="392" spans="1:3">
      <c r="A392">
        <f>A!A347</f>
        <v>551.80907107231826</v>
      </c>
      <c r="B392">
        <f>6*SIN(A!B$5*PI()/180)/(3-SIN(A!B$5*PI()/180))*A392</f>
        <v>737.81438976019956</v>
      </c>
      <c r="C392">
        <f>-6*SIN(A!B$5*PI()/180)/(3+SIN(A!B$5*PI()/180))*A392</f>
        <v>-510.35299469668905</v>
      </c>
    </row>
    <row r="393" spans="1:3">
      <c r="A393">
        <f>A!A348</f>
        <v>552.68188902743043</v>
      </c>
      <c r="B393">
        <f>6*SIN(A!B$5*PI()/180)/(3-SIN(A!B$5*PI()/180))*A393</f>
        <v>738.98141959113627</v>
      </c>
      <c r="C393">
        <f>-6*SIN(A!B$5*PI()/180)/(3+SIN(A!B$5*PI()/180))*A393</f>
        <v>-511.16023995699425</v>
      </c>
    </row>
    <row r="394" spans="1:3">
      <c r="A394">
        <f>A!A349</f>
        <v>553.5547069825426</v>
      </c>
      <c r="B394">
        <f>6*SIN(A!B$5*PI()/180)/(3-SIN(A!B$5*PI()/180))*A394</f>
        <v>740.14844942207287</v>
      </c>
      <c r="C394">
        <f>-6*SIN(A!B$5*PI()/180)/(3+SIN(A!B$5*PI()/180))*A394</f>
        <v>-511.96748521729944</v>
      </c>
    </row>
    <row r="395" spans="1:3">
      <c r="A395">
        <f>A!A350</f>
        <v>554.42752493765477</v>
      </c>
      <c r="B395">
        <f>6*SIN(A!B$5*PI()/180)/(3-SIN(A!B$5*PI()/180))*A395</f>
        <v>741.31547925300947</v>
      </c>
      <c r="C395">
        <f>-6*SIN(A!B$5*PI()/180)/(3+SIN(A!B$5*PI()/180))*A395</f>
        <v>-512.77473047760463</v>
      </c>
    </row>
    <row r="396" spans="1:3">
      <c r="A396">
        <f>A!A351</f>
        <v>555.30034289276693</v>
      </c>
      <c r="B396">
        <f>6*SIN(A!B$5*PI()/180)/(3-SIN(A!B$5*PI()/180))*A396</f>
        <v>742.48250908394618</v>
      </c>
      <c r="C396">
        <f>-6*SIN(A!B$5*PI()/180)/(3+SIN(A!B$5*PI()/180))*A396</f>
        <v>-513.58197573790983</v>
      </c>
    </row>
    <row r="397" spans="1:3">
      <c r="A397">
        <f>A!A352</f>
        <v>556.1731608478791</v>
      </c>
      <c r="B397">
        <f>6*SIN(A!B$5*PI()/180)/(3-SIN(A!B$5*PI()/180))*A397</f>
        <v>743.64953891488278</v>
      </c>
      <c r="C397">
        <f>-6*SIN(A!B$5*PI()/180)/(3+SIN(A!B$5*PI()/180))*A397</f>
        <v>-514.38922099821502</v>
      </c>
    </row>
    <row r="398" spans="1:3">
      <c r="A398">
        <f>A!A353</f>
        <v>557.04597880299127</v>
      </c>
      <c r="B398">
        <f>6*SIN(A!B$5*PI()/180)/(3-SIN(A!B$5*PI()/180))*A398</f>
        <v>744.81656874581938</v>
      </c>
      <c r="C398">
        <f>-6*SIN(A!B$5*PI()/180)/(3+SIN(A!B$5*PI()/180))*A398</f>
        <v>-515.1964662585201</v>
      </c>
    </row>
    <row r="399" spans="1:3">
      <c r="A399">
        <f>A!A354</f>
        <v>557.91879675810344</v>
      </c>
      <c r="B399">
        <f>6*SIN(A!B$5*PI()/180)/(3-SIN(A!B$5*PI()/180))*A399</f>
        <v>745.98359857675609</v>
      </c>
      <c r="C399">
        <f>-6*SIN(A!B$5*PI()/180)/(3+SIN(A!B$5*PI()/180))*A399</f>
        <v>-516.0037115188253</v>
      </c>
    </row>
    <row r="400" spans="1:3">
      <c r="A400">
        <f>A!A355</f>
        <v>558.79161471321561</v>
      </c>
      <c r="B400">
        <f>6*SIN(A!B$5*PI()/180)/(3-SIN(A!B$5*PI()/180))*A400</f>
        <v>747.15062840769269</v>
      </c>
      <c r="C400">
        <f>-6*SIN(A!B$5*PI()/180)/(3+SIN(A!B$5*PI()/180))*A400</f>
        <v>-516.81095677913049</v>
      </c>
    </row>
    <row r="401" spans="1:3">
      <c r="A401">
        <f>A!A356</f>
        <v>559.66443266832778</v>
      </c>
      <c r="B401">
        <f>6*SIN(A!B$5*PI()/180)/(3-SIN(A!B$5*PI()/180))*A401</f>
        <v>748.31765823862929</v>
      </c>
      <c r="C401">
        <f>-6*SIN(A!B$5*PI()/180)/(3+SIN(A!B$5*PI()/180))*A401</f>
        <v>-517.61820203943569</v>
      </c>
    </row>
    <row r="402" spans="1:3">
      <c r="A402">
        <f>A!A357</f>
        <v>560.53725062343995</v>
      </c>
      <c r="B402">
        <f>6*SIN(A!B$5*PI()/180)/(3-SIN(A!B$5*PI()/180))*A402</f>
        <v>749.484688069566</v>
      </c>
      <c r="C402">
        <f>-6*SIN(A!B$5*PI()/180)/(3+SIN(A!B$5*PI()/180))*A402</f>
        <v>-518.42544729974088</v>
      </c>
    </row>
    <row r="403" spans="1:3">
      <c r="A403">
        <f>A!A358</f>
        <v>561.41006857855211</v>
      </c>
      <c r="B403">
        <f>6*SIN(A!B$5*PI()/180)/(3-SIN(A!B$5*PI()/180))*A403</f>
        <v>750.6517179005026</v>
      </c>
      <c r="C403">
        <f>-6*SIN(A!B$5*PI()/180)/(3+SIN(A!B$5*PI()/180))*A403</f>
        <v>-519.23269256004608</v>
      </c>
    </row>
    <row r="404" spans="1:3">
      <c r="A404">
        <f>A!A359</f>
        <v>562.28288653366428</v>
      </c>
      <c r="B404">
        <f>6*SIN(A!B$5*PI()/180)/(3-SIN(A!B$5*PI()/180))*A404</f>
        <v>751.8187477314392</v>
      </c>
      <c r="C404">
        <f>-6*SIN(A!B$5*PI()/180)/(3+SIN(A!B$5*PI()/180))*A404</f>
        <v>-520.03993782035127</v>
      </c>
    </row>
    <row r="405" spans="1:3">
      <c r="A405">
        <f>A!A360</f>
        <v>563.15570448877645</v>
      </c>
      <c r="B405">
        <f>6*SIN(A!B$5*PI()/180)/(3-SIN(A!B$5*PI()/180))*A405</f>
        <v>752.98577756237592</v>
      </c>
      <c r="C405">
        <f>-6*SIN(A!B$5*PI()/180)/(3+SIN(A!B$5*PI()/180))*A405</f>
        <v>-520.84718308065646</v>
      </c>
    </row>
    <row r="406" spans="1:3">
      <c r="A406">
        <f>A!A361</f>
        <v>564.02852244388862</v>
      </c>
      <c r="B406">
        <f>6*SIN(A!B$5*PI()/180)/(3-SIN(A!B$5*PI()/180))*A406</f>
        <v>754.15280739331251</v>
      </c>
      <c r="C406">
        <f>-6*SIN(A!B$5*PI()/180)/(3+SIN(A!B$5*PI()/180))*A406</f>
        <v>-521.65442834096166</v>
      </c>
    </row>
    <row r="407" spans="1:3">
      <c r="A407">
        <f>A!A362</f>
        <v>564.90134039900079</v>
      </c>
      <c r="B407">
        <f>6*SIN(A!B$5*PI()/180)/(3-SIN(A!B$5*PI()/180))*A407</f>
        <v>755.31983722424911</v>
      </c>
      <c r="C407">
        <f>-6*SIN(A!B$5*PI()/180)/(3+SIN(A!B$5*PI()/180))*A407</f>
        <v>-522.46167360126685</v>
      </c>
    </row>
    <row r="408" spans="1:3">
      <c r="A408">
        <f>A!A363</f>
        <v>565.77415835411296</v>
      </c>
      <c r="B408">
        <f>6*SIN(A!B$5*PI()/180)/(3-SIN(A!B$5*PI()/180))*A408</f>
        <v>756.48686705518583</v>
      </c>
      <c r="C408">
        <f>-6*SIN(A!B$5*PI()/180)/(3+SIN(A!B$5*PI()/180))*A408</f>
        <v>-523.26891886157205</v>
      </c>
    </row>
    <row r="409" spans="1:3">
      <c r="A409">
        <f>A!A364</f>
        <v>566.64697630922512</v>
      </c>
      <c r="B409">
        <f>6*SIN(A!B$5*PI()/180)/(3-SIN(A!B$5*PI()/180))*A409</f>
        <v>757.65389688612242</v>
      </c>
      <c r="C409">
        <f>-6*SIN(A!B$5*PI()/180)/(3+SIN(A!B$5*PI()/180))*A409</f>
        <v>-524.07616412187713</v>
      </c>
    </row>
    <row r="410" spans="1:3">
      <c r="A410">
        <f>A!A365</f>
        <v>567.51979426433729</v>
      </c>
      <c r="B410">
        <f>6*SIN(A!B$5*PI()/180)/(3-SIN(A!B$5*PI()/180))*A410</f>
        <v>758.82092671705902</v>
      </c>
      <c r="C410">
        <f>-6*SIN(A!B$5*PI()/180)/(3+SIN(A!B$5*PI()/180))*A410</f>
        <v>-524.88340938218232</v>
      </c>
    </row>
    <row r="411" spans="1:3">
      <c r="A411">
        <f>A!A366</f>
        <v>568.39261221944946</v>
      </c>
      <c r="B411">
        <f>6*SIN(A!B$5*PI()/180)/(3-SIN(A!B$5*PI()/180))*A411</f>
        <v>759.98795654799574</v>
      </c>
      <c r="C411">
        <f>-6*SIN(A!B$5*PI()/180)/(3+SIN(A!B$5*PI()/180))*A411</f>
        <v>-525.69065464248752</v>
      </c>
    </row>
    <row r="412" spans="1:3">
      <c r="A412">
        <f>A!A367</f>
        <v>569.26543017456163</v>
      </c>
      <c r="B412">
        <f>6*SIN(A!B$5*PI()/180)/(3-SIN(A!B$5*PI()/180))*A412</f>
        <v>761.15498637893234</v>
      </c>
      <c r="C412">
        <f>-6*SIN(A!B$5*PI()/180)/(3+SIN(A!B$5*PI()/180))*A412</f>
        <v>-526.49789990279271</v>
      </c>
    </row>
    <row r="413" spans="1:3">
      <c r="A413">
        <f>A!A368</f>
        <v>570.1382481296738</v>
      </c>
      <c r="B413">
        <f>6*SIN(A!B$5*PI()/180)/(3-SIN(A!B$5*PI()/180))*A413</f>
        <v>762.32201620986893</v>
      </c>
      <c r="C413">
        <f>-6*SIN(A!B$5*PI()/180)/(3+SIN(A!B$5*PI()/180))*A413</f>
        <v>-527.3051451630979</v>
      </c>
    </row>
    <row r="414" spans="1:3">
      <c r="A414">
        <f>A!A369</f>
        <v>571.01106608478597</v>
      </c>
      <c r="B414">
        <f>6*SIN(A!B$5*PI()/180)/(3-SIN(A!B$5*PI()/180))*A414</f>
        <v>763.48904604080565</v>
      </c>
      <c r="C414">
        <f>-6*SIN(A!B$5*PI()/180)/(3+SIN(A!B$5*PI()/180))*A414</f>
        <v>-528.1123904234031</v>
      </c>
    </row>
    <row r="415" spans="1:3">
      <c r="A415">
        <f>A!A370</f>
        <v>571.88388403989813</v>
      </c>
      <c r="B415">
        <f>6*SIN(A!B$5*PI()/180)/(3-SIN(A!B$5*PI()/180))*A415</f>
        <v>764.65607587174225</v>
      </c>
      <c r="C415">
        <f>-6*SIN(A!B$5*PI()/180)/(3+SIN(A!B$5*PI()/180))*A415</f>
        <v>-528.91963568370829</v>
      </c>
    </row>
    <row r="416" spans="1:3">
      <c r="A416">
        <f>A!A371</f>
        <v>572.7567019950103</v>
      </c>
      <c r="B416">
        <f>6*SIN(A!B$5*PI()/180)/(3-SIN(A!B$5*PI()/180))*A416</f>
        <v>765.82310570267884</v>
      </c>
      <c r="C416">
        <f>-6*SIN(A!B$5*PI()/180)/(3+SIN(A!B$5*PI()/180))*A416</f>
        <v>-529.72688094401349</v>
      </c>
    </row>
    <row r="417" spans="1:3">
      <c r="A417">
        <f>A!A372</f>
        <v>573.62951995012247</v>
      </c>
      <c r="B417">
        <f>6*SIN(A!B$5*PI()/180)/(3-SIN(A!B$5*PI()/180))*A417</f>
        <v>766.99013553361556</v>
      </c>
      <c r="C417">
        <f>-6*SIN(A!B$5*PI()/180)/(3+SIN(A!B$5*PI()/180))*A417</f>
        <v>-530.53412620431868</v>
      </c>
    </row>
    <row r="418" spans="1:3">
      <c r="A418">
        <f>A!A373</f>
        <v>574.50233790523464</v>
      </c>
      <c r="B418">
        <f>6*SIN(A!B$5*PI()/180)/(3-SIN(A!B$5*PI()/180))*A418</f>
        <v>768.15716536455216</v>
      </c>
      <c r="C418">
        <f>-6*SIN(A!B$5*PI()/180)/(3+SIN(A!B$5*PI()/180))*A418</f>
        <v>-531.34137146462388</v>
      </c>
    </row>
    <row r="419" spans="1:3">
      <c r="A419">
        <f>A!A374</f>
        <v>575.37515586034681</v>
      </c>
      <c r="B419">
        <f>6*SIN(A!B$5*PI()/180)/(3-SIN(A!B$5*PI()/180))*A419</f>
        <v>769.32419519548876</v>
      </c>
      <c r="C419">
        <f>-6*SIN(A!B$5*PI()/180)/(3+SIN(A!B$5*PI()/180))*A419</f>
        <v>-532.14861672492907</v>
      </c>
    </row>
    <row r="420" spans="1:3">
      <c r="A420">
        <f>A!A375</f>
        <v>576.24797381545898</v>
      </c>
      <c r="B420">
        <f>6*SIN(A!B$5*PI()/180)/(3-SIN(A!B$5*PI()/180))*A420</f>
        <v>770.49122502642547</v>
      </c>
      <c r="C420">
        <f>-6*SIN(A!B$5*PI()/180)/(3+SIN(A!B$5*PI()/180))*A420</f>
        <v>-532.95586198523426</v>
      </c>
    </row>
    <row r="421" spans="1:3">
      <c r="A421">
        <f>A!A376</f>
        <v>577.12079177057115</v>
      </c>
      <c r="B421">
        <f>6*SIN(A!B$5*PI()/180)/(3-SIN(A!B$5*PI()/180))*A421</f>
        <v>771.65825485736207</v>
      </c>
      <c r="C421">
        <f>-6*SIN(A!B$5*PI()/180)/(3+SIN(A!B$5*PI()/180))*A421</f>
        <v>-533.76310724553935</v>
      </c>
    </row>
    <row r="422" spans="1:3">
      <c r="A422">
        <f>A!A377</f>
        <v>577.99360972568331</v>
      </c>
      <c r="B422">
        <f>6*SIN(A!B$5*PI()/180)/(3-SIN(A!B$5*PI()/180))*A422</f>
        <v>772.82528468829867</v>
      </c>
      <c r="C422">
        <f>-6*SIN(A!B$5*PI()/180)/(3+SIN(A!B$5*PI()/180))*A422</f>
        <v>-534.57035250584454</v>
      </c>
    </row>
    <row r="423" spans="1:3">
      <c r="A423">
        <f>A!A378</f>
        <v>578.86642768079548</v>
      </c>
      <c r="B423">
        <f>6*SIN(A!B$5*PI()/180)/(3-SIN(A!B$5*PI()/180))*A423</f>
        <v>773.99231451923538</v>
      </c>
      <c r="C423">
        <f>-6*SIN(A!B$5*PI()/180)/(3+SIN(A!B$5*PI()/180))*A423</f>
        <v>-535.37759776614973</v>
      </c>
    </row>
    <row r="424" spans="1:3">
      <c r="A424">
        <f>A!A379</f>
        <v>579.73924563590765</v>
      </c>
      <c r="B424">
        <f>6*SIN(A!B$5*PI()/180)/(3-SIN(A!B$5*PI()/180))*A424</f>
        <v>775.15934435017198</v>
      </c>
      <c r="C424">
        <f>-6*SIN(A!B$5*PI()/180)/(3+SIN(A!B$5*PI()/180))*A424</f>
        <v>-536.18484302645493</v>
      </c>
    </row>
    <row r="425" spans="1:3">
      <c r="A425">
        <f>A!A380</f>
        <v>580.61206359101982</v>
      </c>
      <c r="B425">
        <f>6*SIN(A!B$5*PI()/180)/(3-SIN(A!B$5*PI()/180))*A425</f>
        <v>776.32637418110858</v>
      </c>
      <c r="C425">
        <f>-6*SIN(A!B$5*PI()/180)/(3+SIN(A!B$5*PI()/180))*A425</f>
        <v>-536.99208828676012</v>
      </c>
    </row>
    <row r="426" spans="1:3">
      <c r="A426">
        <f>A!A381</f>
        <v>581.48488154613199</v>
      </c>
      <c r="B426">
        <f>6*SIN(A!B$5*PI()/180)/(3-SIN(A!B$5*PI()/180))*A426</f>
        <v>777.49340401204518</v>
      </c>
      <c r="C426">
        <f>-6*SIN(A!B$5*PI()/180)/(3+SIN(A!B$5*PI()/180))*A426</f>
        <v>-537.79933354706532</v>
      </c>
    </row>
    <row r="427" spans="1:3">
      <c r="A427">
        <f>A!A382</f>
        <v>582.35769950124416</v>
      </c>
      <c r="B427">
        <f>6*SIN(A!B$5*PI()/180)/(3-SIN(A!B$5*PI()/180))*A427</f>
        <v>778.66043384298189</v>
      </c>
      <c r="C427">
        <f>-6*SIN(A!B$5*PI()/180)/(3+SIN(A!B$5*PI()/180))*A427</f>
        <v>-538.60657880737051</v>
      </c>
    </row>
    <row r="428" spans="1:3">
      <c r="A428">
        <f>A!A383</f>
        <v>583.23051745635632</v>
      </c>
      <c r="B428">
        <f>6*SIN(A!B$5*PI()/180)/(3-SIN(A!B$5*PI()/180))*A428</f>
        <v>779.82746367391849</v>
      </c>
      <c r="C428">
        <f>-6*SIN(A!B$5*PI()/180)/(3+SIN(A!B$5*PI()/180))*A428</f>
        <v>-539.41382406767571</v>
      </c>
    </row>
    <row r="429" spans="1:3">
      <c r="A429">
        <f>A!A384</f>
        <v>584.10333541146849</v>
      </c>
      <c r="B429">
        <f>6*SIN(A!B$5*PI()/180)/(3-SIN(A!B$5*PI()/180))*A429</f>
        <v>780.99449350485509</v>
      </c>
      <c r="C429">
        <f>-6*SIN(A!B$5*PI()/180)/(3+SIN(A!B$5*PI()/180))*A429</f>
        <v>-540.2210693279809</v>
      </c>
    </row>
    <row r="430" spans="1:3">
      <c r="A430">
        <f>A!A385</f>
        <v>584.97615336658066</v>
      </c>
      <c r="B430">
        <f>6*SIN(A!B$5*PI()/180)/(3-SIN(A!B$5*PI()/180))*A430</f>
        <v>782.1615233357918</v>
      </c>
      <c r="C430">
        <f>-6*SIN(A!B$5*PI()/180)/(3+SIN(A!B$5*PI()/180))*A430</f>
        <v>-541.02831458828609</v>
      </c>
    </row>
    <row r="431" spans="1:3">
      <c r="A431">
        <f>A!A386</f>
        <v>585.84897132169283</v>
      </c>
      <c r="B431">
        <f>6*SIN(A!B$5*PI()/180)/(3-SIN(A!B$5*PI()/180))*A431</f>
        <v>783.3285531667284</v>
      </c>
      <c r="C431">
        <f>-6*SIN(A!B$5*PI()/180)/(3+SIN(A!B$5*PI()/180))*A431</f>
        <v>-541.83555984859129</v>
      </c>
    </row>
    <row r="432" spans="1:3">
      <c r="A432">
        <f>A!A387</f>
        <v>586.721789276805</v>
      </c>
      <c r="B432">
        <f>6*SIN(A!B$5*PI()/180)/(3-SIN(A!B$5*PI()/180))*A432</f>
        <v>784.495582997665</v>
      </c>
      <c r="C432">
        <f>-6*SIN(A!B$5*PI()/180)/(3+SIN(A!B$5*PI()/180))*A432</f>
        <v>-542.64280510889637</v>
      </c>
    </row>
    <row r="433" spans="1:3">
      <c r="A433">
        <f>A!A388</f>
        <v>587.59460723191717</v>
      </c>
      <c r="B433">
        <f>6*SIN(A!B$5*PI()/180)/(3-SIN(A!B$5*PI()/180))*A433</f>
        <v>785.66261282860171</v>
      </c>
      <c r="C433">
        <f>-6*SIN(A!B$5*PI()/180)/(3+SIN(A!B$5*PI()/180))*A433</f>
        <v>-543.45005036920156</v>
      </c>
    </row>
    <row r="434" spans="1:3">
      <c r="A434">
        <f>A!A389</f>
        <v>588.46742518702933</v>
      </c>
      <c r="B434">
        <f>6*SIN(A!B$5*PI()/180)/(3-SIN(A!B$5*PI()/180))*A434</f>
        <v>786.82964265953831</v>
      </c>
      <c r="C434">
        <f>-6*SIN(A!B$5*PI()/180)/(3+SIN(A!B$5*PI()/180))*A434</f>
        <v>-544.25729562950676</v>
      </c>
    </row>
    <row r="435" spans="1:3">
      <c r="A435">
        <f>A!A390</f>
        <v>589.3402431421415</v>
      </c>
      <c r="B435">
        <f>6*SIN(A!B$5*PI()/180)/(3-SIN(A!B$5*PI()/180))*A435</f>
        <v>787.99667249047491</v>
      </c>
      <c r="C435">
        <f>-6*SIN(A!B$5*PI()/180)/(3+SIN(A!B$5*PI()/180))*A435</f>
        <v>-545.06454088981195</v>
      </c>
    </row>
    <row r="436" spans="1:3">
      <c r="A436">
        <f>A!A391</f>
        <v>590.21306109725367</v>
      </c>
      <c r="B436">
        <f>6*SIN(A!B$5*PI()/180)/(3-SIN(A!B$5*PI()/180))*A436</f>
        <v>789.16370232141162</v>
      </c>
      <c r="C436">
        <f>-6*SIN(A!B$5*PI()/180)/(3+SIN(A!B$5*PI()/180))*A436</f>
        <v>-545.87178615011715</v>
      </c>
    </row>
    <row r="437" spans="1:3">
      <c r="A437">
        <f>A!A392</f>
        <v>591.08587905236584</v>
      </c>
      <c r="B437">
        <f>6*SIN(A!B$5*PI()/180)/(3-SIN(A!B$5*PI()/180))*A437</f>
        <v>790.33073215234822</v>
      </c>
      <c r="C437">
        <f>-6*SIN(A!B$5*PI()/180)/(3+SIN(A!B$5*PI()/180))*A437</f>
        <v>-546.67903141042234</v>
      </c>
    </row>
    <row r="438" spans="1:3">
      <c r="A438">
        <f>A!A393</f>
        <v>591.95869700747801</v>
      </c>
      <c r="B438">
        <f>6*SIN(A!B$5*PI()/180)/(3-SIN(A!B$5*PI()/180))*A438</f>
        <v>791.49776198328482</v>
      </c>
      <c r="C438">
        <f>-6*SIN(A!B$5*PI()/180)/(3+SIN(A!B$5*PI()/180))*A438</f>
        <v>-547.48627667072753</v>
      </c>
    </row>
    <row r="439" spans="1:3">
      <c r="A439">
        <f>A!A394</f>
        <v>592.83151496259018</v>
      </c>
      <c r="B439">
        <f>6*SIN(A!B$5*PI()/180)/(3-SIN(A!B$5*PI()/180))*A439</f>
        <v>792.66479181422153</v>
      </c>
      <c r="C439">
        <f>-6*SIN(A!B$5*PI()/180)/(3+SIN(A!B$5*PI()/180))*A439</f>
        <v>-548.29352193103273</v>
      </c>
    </row>
    <row r="440" spans="1:3">
      <c r="A440">
        <f>A!A395</f>
        <v>593.70433291770235</v>
      </c>
      <c r="B440">
        <f>6*SIN(A!B$5*PI()/180)/(3-SIN(A!B$5*PI()/180))*A440</f>
        <v>793.83182164515813</v>
      </c>
      <c r="C440">
        <f>-6*SIN(A!B$5*PI()/180)/(3+SIN(A!B$5*PI()/180))*A440</f>
        <v>-549.10076719133792</v>
      </c>
    </row>
    <row r="441" spans="1:3">
      <c r="A441">
        <f>A!A396</f>
        <v>594.57715087281451</v>
      </c>
      <c r="B441">
        <f>6*SIN(A!B$5*PI()/180)/(3-SIN(A!B$5*PI()/180))*A441</f>
        <v>794.99885147609473</v>
      </c>
      <c r="C441">
        <f>-6*SIN(A!B$5*PI()/180)/(3+SIN(A!B$5*PI()/180))*A441</f>
        <v>-549.90801245164312</v>
      </c>
    </row>
    <row r="442" spans="1:3">
      <c r="A442">
        <f>A!A397</f>
        <v>595.44996882792668</v>
      </c>
      <c r="B442">
        <f>6*SIN(A!B$5*PI()/180)/(3-SIN(A!B$5*PI()/180))*A442</f>
        <v>796.16588130703144</v>
      </c>
      <c r="C442">
        <f>-6*SIN(A!B$5*PI()/180)/(3+SIN(A!B$5*PI()/180))*A442</f>
        <v>-550.71525771194831</v>
      </c>
    </row>
    <row r="443" spans="1:3">
      <c r="A443">
        <f>A!A398</f>
        <v>596.32278678303885</v>
      </c>
      <c r="B443">
        <f>6*SIN(A!B$5*PI()/180)/(3-SIN(A!B$5*PI()/180))*A443</f>
        <v>797.33291113796804</v>
      </c>
      <c r="C443">
        <f>-6*SIN(A!B$5*PI()/180)/(3+SIN(A!B$5*PI()/180))*A443</f>
        <v>-551.52250297225339</v>
      </c>
    </row>
    <row r="444" spans="1:3">
      <c r="A444">
        <f>A!A399</f>
        <v>597.19560473815102</v>
      </c>
      <c r="B444">
        <f>6*SIN(A!B$5*PI()/180)/(3-SIN(A!B$5*PI()/180))*A444</f>
        <v>798.49994096890464</v>
      </c>
      <c r="C444">
        <f>-6*SIN(A!B$5*PI()/180)/(3+SIN(A!B$5*PI()/180))*A444</f>
        <v>-552.32974823255859</v>
      </c>
    </row>
    <row r="445" spans="1:3">
      <c r="A445">
        <f>A!A400</f>
        <v>598.06842269326319</v>
      </c>
      <c r="B445">
        <f>6*SIN(A!B$5*PI()/180)/(3-SIN(A!B$5*PI()/180))*A445</f>
        <v>799.66697079984135</v>
      </c>
      <c r="C445">
        <f>-6*SIN(A!B$5*PI()/180)/(3+SIN(A!B$5*PI()/180))*A445</f>
        <v>-553.13699349286378</v>
      </c>
    </row>
    <row r="446" spans="1:3">
      <c r="A446">
        <f>A!A401</f>
        <v>598.94124064837536</v>
      </c>
      <c r="B446">
        <f>6*SIN(A!B$5*PI()/180)/(3-SIN(A!B$5*PI()/180))*A446</f>
        <v>800.83400063077795</v>
      </c>
      <c r="C446">
        <f>-6*SIN(A!B$5*PI()/180)/(3+SIN(A!B$5*PI()/180))*A446</f>
        <v>-553.94423875316897</v>
      </c>
    </row>
    <row r="447" spans="1:3">
      <c r="A447">
        <f>A!A402</f>
        <v>599.81405860348752</v>
      </c>
      <c r="B447">
        <f>6*SIN(A!B$5*PI()/180)/(3-SIN(A!B$5*PI()/180))*A447</f>
        <v>802.00103046171455</v>
      </c>
      <c r="C447">
        <f>-6*SIN(A!B$5*PI()/180)/(3+SIN(A!B$5*PI()/180))*A447</f>
        <v>-554.75148401347417</v>
      </c>
    </row>
    <row r="448" spans="1:3">
      <c r="A448">
        <f>A!A403</f>
        <v>600.68687655859969</v>
      </c>
      <c r="B448">
        <f>6*SIN(A!B$5*PI()/180)/(3-SIN(A!B$5*PI()/180))*A448</f>
        <v>803.16806029265126</v>
      </c>
      <c r="C448">
        <f>-6*SIN(A!B$5*PI()/180)/(3+SIN(A!B$5*PI()/180))*A448</f>
        <v>-555.55872927377936</v>
      </c>
    </row>
    <row r="449" spans="1:3">
      <c r="A449">
        <f>A!A404</f>
        <v>601.55969451371186</v>
      </c>
      <c r="B449">
        <f>6*SIN(A!B$5*PI()/180)/(3-SIN(A!B$5*PI()/180))*A449</f>
        <v>804.33509012358786</v>
      </c>
      <c r="C449">
        <f>-6*SIN(A!B$5*PI()/180)/(3+SIN(A!B$5*PI()/180))*A449</f>
        <v>-556.36597453408456</v>
      </c>
    </row>
    <row r="450" spans="1:3">
      <c r="A450">
        <f>A!A405</f>
        <v>602.43251246882403</v>
      </c>
      <c r="B450">
        <f>6*SIN(A!B$5*PI()/180)/(3-SIN(A!B$5*PI()/180))*A450</f>
        <v>805.50211995452446</v>
      </c>
      <c r="C450">
        <f>-6*SIN(A!B$5*PI()/180)/(3+SIN(A!B$5*PI()/180))*A450</f>
        <v>-557.17321979438975</v>
      </c>
    </row>
    <row r="451" spans="1:3">
      <c r="A451">
        <f>A!A406</f>
        <v>603.3053304239362</v>
      </c>
      <c r="B451">
        <f>6*SIN(A!B$5*PI()/180)/(3-SIN(A!B$5*PI()/180))*A451</f>
        <v>806.66914978546117</v>
      </c>
      <c r="C451">
        <f>-6*SIN(A!B$5*PI()/180)/(3+SIN(A!B$5*PI()/180))*A451</f>
        <v>-557.98046505469495</v>
      </c>
    </row>
    <row r="452" spans="1:3">
      <c r="A452">
        <f>A!A407</f>
        <v>604.17814837904837</v>
      </c>
      <c r="B452">
        <f>6*SIN(A!B$5*PI()/180)/(3-SIN(A!B$5*PI()/180))*A452</f>
        <v>807.83617961639777</v>
      </c>
      <c r="C452">
        <f>-6*SIN(A!B$5*PI()/180)/(3+SIN(A!B$5*PI()/180))*A452</f>
        <v>-558.78771031500014</v>
      </c>
    </row>
    <row r="453" spans="1:3">
      <c r="A453">
        <f>A!A408</f>
        <v>605.05096633416053</v>
      </c>
      <c r="B453">
        <f>6*SIN(A!B$5*PI()/180)/(3-SIN(A!B$5*PI()/180))*A453</f>
        <v>809.00320944733437</v>
      </c>
      <c r="C453">
        <f>-6*SIN(A!B$5*PI()/180)/(3+SIN(A!B$5*PI()/180))*A453</f>
        <v>-559.59495557530533</v>
      </c>
    </row>
    <row r="454" spans="1:3">
      <c r="A454">
        <f>A!A409</f>
        <v>605.9237842892727</v>
      </c>
      <c r="B454">
        <f>6*SIN(A!B$5*PI()/180)/(3-SIN(A!B$5*PI()/180))*A454</f>
        <v>810.17023927827108</v>
      </c>
      <c r="C454">
        <f>-6*SIN(A!B$5*PI()/180)/(3+SIN(A!B$5*PI()/180))*A454</f>
        <v>-560.40220083561053</v>
      </c>
    </row>
    <row r="455" spans="1:3">
      <c r="A455">
        <f>A!A410</f>
        <v>606.79660224438487</v>
      </c>
      <c r="B455">
        <f>6*SIN(A!B$5*PI()/180)/(3-SIN(A!B$5*PI()/180))*A455</f>
        <v>811.33726910920768</v>
      </c>
      <c r="C455">
        <f>-6*SIN(A!B$5*PI()/180)/(3+SIN(A!B$5*PI()/180))*A455</f>
        <v>-561.20944609591561</v>
      </c>
    </row>
    <row r="456" spans="1:3">
      <c r="A456">
        <f>A!A411</f>
        <v>607.66942019949704</v>
      </c>
      <c r="B456">
        <f>6*SIN(A!B$5*PI()/180)/(3-SIN(A!B$5*PI()/180))*A456</f>
        <v>812.50429894014428</v>
      </c>
      <c r="C456">
        <f>-6*SIN(A!B$5*PI()/180)/(3+SIN(A!B$5*PI()/180))*A456</f>
        <v>-562.0166913562208</v>
      </c>
    </row>
    <row r="457" spans="1:3">
      <c r="A457">
        <f>A!A412</f>
        <v>608.54223815460921</v>
      </c>
      <c r="B457">
        <f>6*SIN(A!B$5*PI()/180)/(3-SIN(A!B$5*PI()/180))*A457</f>
        <v>813.67132877108099</v>
      </c>
      <c r="C457">
        <f>-6*SIN(A!B$5*PI()/180)/(3+SIN(A!B$5*PI()/180))*A457</f>
        <v>-562.823936616526</v>
      </c>
    </row>
    <row r="458" spans="1:3">
      <c r="A458">
        <f>A!A413</f>
        <v>609.41505610972138</v>
      </c>
      <c r="B458">
        <f>6*SIN(A!B$5*PI()/180)/(3-SIN(A!B$5*PI()/180))*A458</f>
        <v>814.83835860201759</v>
      </c>
      <c r="C458">
        <f>-6*SIN(A!B$5*PI()/180)/(3+SIN(A!B$5*PI()/180))*A458</f>
        <v>-563.63118187683119</v>
      </c>
    </row>
    <row r="459" spans="1:3">
      <c r="A459">
        <f>A!A414</f>
        <v>610.28787406483355</v>
      </c>
      <c r="B459">
        <f>6*SIN(A!B$5*PI()/180)/(3-SIN(A!B$5*PI()/180))*A459</f>
        <v>816.00538843295419</v>
      </c>
      <c r="C459">
        <f>-6*SIN(A!B$5*PI()/180)/(3+SIN(A!B$5*PI()/180))*A459</f>
        <v>-564.43842713713639</v>
      </c>
    </row>
    <row r="460" spans="1:3">
      <c r="A460">
        <f>A!A415</f>
        <v>611.16069201994571</v>
      </c>
      <c r="B460">
        <f>6*SIN(A!B$5*PI()/180)/(3-SIN(A!B$5*PI()/180))*A460</f>
        <v>817.1724182638909</v>
      </c>
      <c r="C460">
        <f>-6*SIN(A!B$5*PI()/180)/(3+SIN(A!B$5*PI()/180))*A460</f>
        <v>-565.24567239744158</v>
      </c>
    </row>
    <row r="461" spans="1:3">
      <c r="A461">
        <f>A!A416</f>
        <v>612.03350997505788</v>
      </c>
      <c r="B461">
        <f>6*SIN(A!B$5*PI()/180)/(3-SIN(A!B$5*PI()/180))*A461</f>
        <v>818.3394480948275</v>
      </c>
      <c r="C461">
        <f>-6*SIN(A!B$5*PI()/180)/(3+SIN(A!B$5*PI()/180))*A461</f>
        <v>-566.05291765774678</v>
      </c>
    </row>
    <row r="462" spans="1:3">
      <c r="A462">
        <f>A!A417</f>
        <v>612.90632793017005</v>
      </c>
      <c r="B462">
        <f>6*SIN(A!B$5*PI()/180)/(3-SIN(A!B$5*PI()/180))*A462</f>
        <v>819.5064779257641</v>
      </c>
      <c r="C462">
        <f>-6*SIN(A!B$5*PI()/180)/(3+SIN(A!B$5*PI()/180))*A462</f>
        <v>-566.86016291805197</v>
      </c>
    </row>
    <row r="463" spans="1:3">
      <c r="A463">
        <f>A!A418</f>
        <v>613.77914588528222</v>
      </c>
      <c r="B463">
        <f>6*SIN(A!B$5*PI()/180)/(3-SIN(A!B$5*PI()/180))*A463</f>
        <v>820.67350775670081</v>
      </c>
      <c r="C463">
        <f>-6*SIN(A!B$5*PI()/180)/(3+SIN(A!B$5*PI()/180))*A463</f>
        <v>-567.66740817835716</v>
      </c>
    </row>
    <row r="464" spans="1:3">
      <c r="A464">
        <f>A!A419</f>
        <v>614.65196384039439</v>
      </c>
      <c r="B464">
        <f>6*SIN(A!B$5*PI()/180)/(3-SIN(A!B$5*PI()/180))*A464</f>
        <v>821.84053758763741</v>
      </c>
      <c r="C464">
        <f>-6*SIN(A!B$5*PI()/180)/(3+SIN(A!B$5*PI()/180))*A464</f>
        <v>-568.47465343866236</v>
      </c>
    </row>
    <row r="465" spans="1:3">
      <c r="A465">
        <f>A!A420</f>
        <v>615.52478179550656</v>
      </c>
      <c r="B465">
        <f>6*SIN(A!B$5*PI()/180)/(3-SIN(A!B$5*PI()/180))*A465</f>
        <v>823.00756741857401</v>
      </c>
      <c r="C465">
        <f>-6*SIN(A!B$5*PI()/180)/(3+SIN(A!B$5*PI()/180))*A465</f>
        <v>-569.28189869896755</v>
      </c>
    </row>
    <row r="466" spans="1:3">
      <c r="A466">
        <f>A!A421</f>
        <v>616.39759975061872</v>
      </c>
      <c r="B466">
        <f>6*SIN(A!B$5*PI()/180)/(3-SIN(A!B$5*PI()/180))*A466</f>
        <v>824.17459724951073</v>
      </c>
      <c r="C466">
        <f>-6*SIN(A!B$5*PI()/180)/(3+SIN(A!B$5*PI()/180))*A466</f>
        <v>-570.08914395927263</v>
      </c>
    </row>
    <row r="467" spans="1:3">
      <c r="A467">
        <f>A!A422</f>
        <v>617.27041770573089</v>
      </c>
      <c r="B467">
        <f>6*SIN(A!B$5*PI()/180)/(3-SIN(A!B$5*PI()/180))*A467</f>
        <v>825.34162708044732</v>
      </c>
      <c r="C467">
        <f>-6*SIN(A!B$5*PI()/180)/(3+SIN(A!B$5*PI()/180))*A467</f>
        <v>-570.89638921957783</v>
      </c>
    </row>
    <row r="468" spans="1:3">
      <c r="A468">
        <f>A!A423</f>
        <v>618.14323566084306</v>
      </c>
      <c r="B468">
        <f>6*SIN(A!B$5*PI()/180)/(3-SIN(A!B$5*PI()/180))*A468</f>
        <v>826.50865691138392</v>
      </c>
      <c r="C468">
        <f>-6*SIN(A!B$5*PI()/180)/(3+SIN(A!B$5*PI()/180))*A468</f>
        <v>-571.70363447988302</v>
      </c>
    </row>
    <row r="469" spans="1:3">
      <c r="A469">
        <f>A!A424</f>
        <v>619.01605361595523</v>
      </c>
      <c r="B469">
        <f>6*SIN(A!B$5*PI()/180)/(3-SIN(A!B$5*PI()/180))*A469</f>
        <v>827.67568674232064</v>
      </c>
      <c r="C469">
        <f>-6*SIN(A!B$5*PI()/180)/(3+SIN(A!B$5*PI()/180))*A469</f>
        <v>-572.51087974018822</v>
      </c>
    </row>
    <row r="470" spans="1:3">
      <c r="A470">
        <f>A!A425</f>
        <v>619.8888715710674</v>
      </c>
      <c r="B470">
        <f>6*SIN(A!B$5*PI()/180)/(3-SIN(A!B$5*PI()/180))*A470</f>
        <v>828.84271657325723</v>
      </c>
      <c r="C470">
        <f>-6*SIN(A!B$5*PI()/180)/(3+SIN(A!B$5*PI()/180))*A470</f>
        <v>-573.31812500049341</v>
      </c>
    </row>
    <row r="471" spans="1:3">
      <c r="A471">
        <f>A!A426</f>
        <v>620.76168952617957</v>
      </c>
      <c r="B471">
        <f>6*SIN(A!B$5*PI()/180)/(3-SIN(A!B$5*PI()/180))*A471</f>
        <v>830.00974640419383</v>
      </c>
      <c r="C471">
        <f>-6*SIN(A!B$5*PI()/180)/(3+SIN(A!B$5*PI()/180))*A471</f>
        <v>-574.1253702607986</v>
      </c>
    </row>
    <row r="472" spans="1:3">
      <c r="A472">
        <f>A!A427</f>
        <v>621.63450748129173</v>
      </c>
      <c r="B472">
        <f>6*SIN(A!B$5*PI()/180)/(3-SIN(A!B$5*PI()/180))*A472</f>
        <v>831.17677623513055</v>
      </c>
      <c r="C472">
        <f>-6*SIN(A!B$5*PI()/180)/(3+SIN(A!B$5*PI()/180))*A472</f>
        <v>-574.9326155211038</v>
      </c>
    </row>
    <row r="473" spans="1:3">
      <c r="A473">
        <f>A!A428</f>
        <v>622.5073254364039</v>
      </c>
      <c r="B473">
        <f>6*SIN(A!B$5*PI()/180)/(3-SIN(A!B$5*PI()/180))*A473</f>
        <v>832.34380606606715</v>
      </c>
      <c r="C473">
        <f>-6*SIN(A!B$5*PI()/180)/(3+SIN(A!B$5*PI()/180))*A473</f>
        <v>-575.73986078140899</v>
      </c>
    </row>
    <row r="474" spans="1:3">
      <c r="A474">
        <f>A!A429</f>
        <v>623.38014339151607</v>
      </c>
      <c r="B474">
        <f>6*SIN(A!B$5*PI()/180)/(3-SIN(A!B$5*PI()/180))*A474</f>
        <v>833.51083589700374</v>
      </c>
      <c r="C474">
        <f>-6*SIN(A!B$5*PI()/180)/(3+SIN(A!B$5*PI()/180))*A474</f>
        <v>-576.54710604171419</v>
      </c>
    </row>
    <row r="475" spans="1:3">
      <c r="A475">
        <f>A!A430</f>
        <v>624.25296134662824</v>
      </c>
      <c r="B475">
        <f>6*SIN(A!B$5*PI()/180)/(3-SIN(A!B$5*PI()/180))*A475</f>
        <v>834.67786572794046</v>
      </c>
      <c r="C475">
        <f>-6*SIN(A!B$5*PI()/180)/(3+SIN(A!B$5*PI()/180))*A475</f>
        <v>-577.35435130201938</v>
      </c>
    </row>
    <row r="476" spans="1:3">
      <c r="A476">
        <f>A!A431</f>
        <v>625.12577930174041</v>
      </c>
      <c r="B476">
        <f>6*SIN(A!B$5*PI()/180)/(3-SIN(A!B$5*PI()/180))*A476</f>
        <v>835.84489555887706</v>
      </c>
      <c r="C476">
        <f>-6*SIN(A!B$5*PI()/180)/(3+SIN(A!B$5*PI()/180))*A476</f>
        <v>-578.16159656232458</v>
      </c>
    </row>
    <row r="477" spans="1:3">
      <c r="A477">
        <f>A!A432</f>
        <v>625.99859725685258</v>
      </c>
      <c r="B477">
        <f>6*SIN(A!B$5*PI()/180)/(3-SIN(A!B$5*PI()/180))*A477</f>
        <v>837.01192538981365</v>
      </c>
      <c r="C477">
        <f>-6*SIN(A!B$5*PI()/180)/(3+SIN(A!B$5*PI()/180))*A477</f>
        <v>-578.96884182262966</v>
      </c>
    </row>
    <row r="478" spans="1:3">
      <c r="A478">
        <f>A!A433</f>
        <v>626.87141521196475</v>
      </c>
      <c r="B478">
        <f>6*SIN(A!B$5*PI()/180)/(3-SIN(A!B$5*PI()/180))*A478</f>
        <v>838.17895522075037</v>
      </c>
      <c r="C478">
        <f>-6*SIN(A!B$5*PI()/180)/(3+SIN(A!B$5*PI()/180))*A478</f>
        <v>-579.77608708293485</v>
      </c>
    </row>
    <row r="479" spans="1:3">
      <c r="A479">
        <f>A!A434</f>
        <v>627.74423316707691</v>
      </c>
      <c r="B479">
        <f>6*SIN(A!B$5*PI()/180)/(3-SIN(A!B$5*PI()/180))*A479</f>
        <v>839.34598505168697</v>
      </c>
      <c r="C479">
        <f>-6*SIN(A!B$5*PI()/180)/(3+SIN(A!B$5*PI()/180))*A479</f>
        <v>-580.58333234324004</v>
      </c>
    </row>
    <row r="480" spans="1:3">
      <c r="A480">
        <f>A!A435</f>
        <v>628.61705112218908</v>
      </c>
      <c r="B480">
        <f>6*SIN(A!B$5*PI()/180)/(3-SIN(A!B$5*PI()/180))*A480</f>
        <v>840.51301488262357</v>
      </c>
      <c r="C480">
        <f>-6*SIN(A!B$5*PI()/180)/(3+SIN(A!B$5*PI()/180))*A480</f>
        <v>-581.39057760354524</v>
      </c>
    </row>
    <row r="481" spans="1:3">
      <c r="A481">
        <f>A!A436</f>
        <v>629.48986907730125</v>
      </c>
      <c r="B481">
        <f>6*SIN(A!B$5*PI()/180)/(3-SIN(A!B$5*PI()/180))*A481</f>
        <v>841.68004471356028</v>
      </c>
      <c r="C481">
        <f>-6*SIN(A!B$5*PI()/180)/(3+SIN(A!B$5*PI()/180))*A481</f>
        <v>-582.19782286385043</v>
      </c>
    </row>
    <row r="482" spans="1:3">
      <c r="A482">
        <f>A!A437</f>
        <v>630.36268703241342</v>
      </c>
      <c r="B482">
        <f>6*SIN(A!B$5*PI()/180)/(3-SIN(A!B$5*PI()/180))*A482</f>
        <v>842.84707454449688</v>
      </c>
      <c r="C482">
        <f>-6*SIN(A!B$5*PI()/180)/(3+SIN(A!B$5*PI()/180))*A482</f>
        <v>-583.00506812415563</v>
      </c>
    </row>
    <row r="483" spans="1:3">
      <c r="A483">
        <f>A!A438</f>
        <v>631.23550498752559</v>
      </c>
      <c r="B483">
        <f>6*SIN(A!B$5*PI()/180)/(3-SIN(A!B$5*PI()/180))*A483</f>
        <v>844.01410437543348</v>
      </c>
      <c r="C483">
        <f>-6*SIN(A!B$5*PI()/180)/(3+SIN(A!B$5*PI()/180))*A483</f>
        <v>-583.81231338446082</v>
      </c>
    </row>
    <row r="484" spans="1:3">
      <c r="A484">
        <f>A!A439</f>
        <v>632.10832294263776</v>
      </c>
      <c r="B484">
        <f>6*SIN(A!B$5*PI()/180)/(3-SIN(A!B$5*PI()/180))*A484</f>
        <v>845.18113420637007</v>
      </c>
      <c r="C484">
        <f>-6*SIN(A!B$5*PI()/180)/(3+SIN(A!B$5*PI()/180))*A484</f>
        <v>-584.61955864476602</v>
      </c>
    </row>
    <row r="485" spans="1:3">
      <c r="A485">
        <f>A!A440</f>
        <v>632.98114089774992</v>
      </c>
      <c r="B485">
        <f>6*SIN(A!B$5*PI()/180)/(3-SIN(A!B$5*PI()/180))*A485</f>
        <v>846.34816403730679</v>
      </c>
      <c r="C485">
        <f>-6*SIN(A!B$5*PI()/180)/(3+SIN(A!B$5*PI()/180))*A485</f>
        <v>-585.42680390507121</v>
      </c>
    </row>
    <row r="486" spans="1:3">
      <c r="A486">
        <f>A!A441</f>
        <v>633.85395885286209</v>
      </c>
      <c r="B486">
        <f>6*SIN(A!B$5*PI()/180)/(3-SIN(A!B$5*PI()/180))*A486</f>
        <v>847.51519386824339</v>
      </c>
      <c r="C486">
        <f>-6*SIN(A!B$5*PI()/180)/(3+SIN(A!B$5*PI()/180))*A486</f>
        <v>-586.2340491653764</v>
      </c>
    </row>
    <row r="487" spans="1:3">
      <c r="A487">
        <f>A!A442</f>
        <v>634.72677680797426</v>
      </c>
      <c r="B487">
        <f>6*SIN(A!B$5*PI()/180)/(3-SIN(A!B$5*PI()/180))*A487</f>
        <v>848.68222369917999</v>
      </c>
      <c r="C487">
        <f>-6*SIN(A!B$5*PI()/180)/(3+SIN(A!B$5*PI()/180))*A487</f>
        <v>-587.0412944256816</v>
      </c>
    </row>
    <row r="488" spans="1:3">
      <c r="A488">
        <f>A!A443</f>
        <v>635.59959476308643</v>
      </c>
      <c r="B488">
        <f>6*SIN(A!B$5*PI()/180)/(3-SIN(A!B$5*PI()/180))*A488</f>
        <v>849.8492535301167</v>
      </c>
      <c r="C488">
        <f>-6*SIN(A!B$5*PI()/180)/(3+SIN(A!B$5*PI()/180))*A488</f>
        <v>-587.84853968598679</v>
      </c>
    </row>
    <row r="489" spans="1:3">
      <c r="A489">
        <f>A!A444</f>
        <v>636.4724127181986</v>
      </c>
      <c r="B489">
        <f>6*SIN(A!B$5*PI()/180)/(3-SIN(A!B$5*PI()/180))*A489</f>
        <v>851.0162833610533</v>
      </c>
      <c r="C489">
        <f>-6*SIN(A!B$5*PI()/180)/(3+SIN(A!B$5*PI()/180))*A489</f>
        <v>-588.65578494629187</v>
      </c>
    </row>
    <row r="490" spans="1:3">
      <c r="A490">
        <f>A!A445</f>
        <v>637.34523067331077</v>
      </c>
      <c r="B490">
        <f>6*SIN(A!B$5*PI()/180)/(3-SIN(A!B$5*PI()/180))*A490</f>
        <v>852.1833131919899</v>
      </c>
      <c r="C490">
        <f>-6*SIN(A!B$5*PI()/180)/(3+SIN(A!B$5*PI()/180))*A490</f>
        <v>-589.46303020659707</v>
      </c>
    </row>
    <row r="491" spans="1:3">
      <c r="A491">
        <f>A!A446</f>
        <v>638.21804862842293</v>
      </c>
      <c r="B491">
        <f>6*SIN(A!B$5*PI()/180)/(3-SIN(A!B$5*PI()/180))*A491</f>
        <v>853.35034302292661</v>
      </c>
      <c r="C491">
        <f>-6*SIN(A!B$5*PI()/180)/(3+SIN(A!B$5*PI()/180))*A491</f>
        <v>-590.27027546690226</v>
      </c>
    </row>
    <row r="492" spans="1:3">
      <c r="A492">
        <f>A!A447</f>
        <v>639.0908665835351</v>
      </c>
      <c r="B492">
        <f>6*SIN(A!B$5*PI()/180)/(3-SIN(A!B$5*PI()/180))*A492</f>
        <v>854.51737285386321</v>
      </c>
      <c r="C492">
        <f>-6*SIN(A!B$5*PI()/180)/(3+SIN(A!B$5*PI()/180))*A492</f>
        <v>-591.07752072720746</v>
      </c>
    </row>
    <row r="493" spans="1:3">
      <c r="A493">
        <f>A!A448</f>
        <v>639.96368453864727</v>
      </c>
      <c r="B493">
        <f>6*SIN(A!B$5*PI()/180)/(3-SIN(A!B$5*PI()/180))*A493</f>
        <v>855.68440268479981</v>
      </c>
      <c r="C493">
        <f>-6*SIN(A!B$5*PI()/180)/(3+SIN(A!B$5*PI()/180))*A493</f>
        <v>-591.88476598751265</v>
      </c>
    </row>
    <row r="494" spans="1:3">
      <c r="A494">
        <f>A!A449</f>
        <v>640.83650249375944</v>
      </c>
      <c r="B494">
        <f>6*SIN(A!B$5*PI()/180)/(3-SIN(A!B$5*PI()/180))*A494</f>
        <v>856.85143251573652</v>
      </c>
      <c r="C494">
        <f>-6*SIN(A!B$5*PI()/180)/(3+SIN(A!B$5*PI()/180))*A494</f>
        <v>-592.69201124781785</v>
      </c>
    </row>
    <row r="495" spans="1:3">
      <c r="A495">
        <f>A!A450</f>
        <v>641.70932044887161</v>
      </c>
      <c r="B495">
        <f>6*SIN(A!B$5*PI()/180)/(3-SIN(A!B$5*PI()/180))*A495</f>
        <v>858.01846234667312</v>
      </c>
      <c r="C495">
        <f>-6*SIN(A!B$5*PI()/180)/(3+SIN(A!B$5*PI()/180))*A495</f>
        <v>-593.49925650812304</v>
      </c>
    </row>
    <row r="496" spans="1:3">
      <c r="A496">
        <f>A!A451</f>
        <v>642.58213840398378</v>
      </c>
      <c r="B496">
        <f>6*SIN(A!B$5*PI()/180)/(3-SIN(A!B$5*PI()/180))*A496</f>
        <v>859.18549217760972</v>
      </c>
      <c r="C496">
        <f>-6*SIN(A!B$5*PI()/180)/(3+SIN(A!B$5*PI()/180))*A496</f>
        <v>-594.30650176842823</v>
      </c>
    </row>
    <row r="497" spans="1:3">
      <c r="A497">
        <f>A!A452</f>
        <v>643.45495635909595</v>
      </c>
      <c r="B497">
        <f>6*SIN(A!B$5*PI()/180)/(3-SIN(A!B$5*PI()/180))*A497</f>
        <v>860.35252200854643</v>
      </c>
      <c r="C497">
        <f>-6*SIN(A!B$5*PI()/180)/(3+SIN(A!B$5*PI()/180))*A497</f>
        <v>-595.11374702873343</v>
      </c>
    </row>
    <row r="498" spans="1:3">
      <c r="A498">
        <f>A!A453</f>
        <v>644.32777431420811</v>
      </c>
      <c r="B498">
        <f>6*SIN(A!B$5*PI()/180)/(3-SIN(A!B$5*PI()/180))*A498</f>
        <v>861.51955183948303</v>
      </c>
      <c r="C498">
        <f>-6*SIN(A!B$5*PI()/180)/(3+SIN(A!B$5*PI()/180))*A498</f>
        <v>-595.92099228903862</v>
      </c>
    </row>
    <row r="499" spans="1:3">
      <c r="A499">
        <f>A!A454</f>
        <v>645.20059226932028</v>
      </c>
      <c r="B499">
        <f>6*SIN(A!B$5*PI()/180)/(3-SIN(A!B$5*PI()/180))*A499</f>
        <v>862.68658167041963</v>
      </c>
      <c r="C499">
        <f>-6*SIN(A!B$5*PI()/180)/(3+SIN(A!B$5*PI()/180))*A499</f>
        <v>-596.72823754934382</v>
      </c>
    </row>
    <row r="500" spans="1:3">
      <c r="A500">
        <f>A!A455</f>
        <v>646.07341022443245</v>
      </c>
      <c r="B500">
        <f>6*SIN(A!B$5*PI()/180)/(3-SIN(A!B$5*PI()/180))*A500</f>
        <v>863.85361150135634</v>
      </c>
      <c r="C500">
        <f>-6*SIN(A!B$5*PI()/180)/(3+SIN(A!B$5*PI()/180))*A500</f>
        <v>-597.5354828096489</v>
      </c>
    </row>
    <row r="501" spans="1:3">
      <c r="A501">
        <f>A!A456</f>
        <v>646.94622817954462</v>
      </c>
      <c r="B501">
        <f>6*SIN(A!B$5*PI()/180)/(3-SIN(A!B$5*PI()/180))*A501</f>
        <v>865.02064133229294</v>
      </c>
      <c r="C501">
        <f>-6*SIN(A!B$5*PI()/180)/(3+SIN(A!B$5*PI()/180))*A501</f>
        <v>-598.34272806995409</v>
      </c>
    </row>
    <row r="502" spans="1:3">
      <c r="A502">
        <f>A!A457</f>
        <v>647.81904613465679</v>
      </c>
      <c r="B502">
        <f>6*SIN(A!B$5*PI()/180)/(3-SIN(A!B$5*PI()/180))*A502</f>
        <v>866.18767116322954</v>
      </c>
      <c r="C502">
        <f>-6*SIN(A!B$5*PI()/180)/(3+SIN(A!B$5*PI()/180))*A502</f>
        <v>-599.14997333025929</v>
      </c>
    </row>
    <row r="503" spans="1:3">
      <c r="A503">
        <f>A!A458</f>
        <v>648.69186408976896</v>
      </c>
      <c r="B503">
        <f>6*SIN(A!B$5*PI()/180)/(3-SIN(A!B$5*PI()/180))*A503</f>
        <v>867.35470099416625</v>
      </c>
      <c r="C503">
        <f>-6*SIN(A!B$5*PI()/180)/(3+SIN(A!B$5*PI()/180))*A503</f>
        <v>-599.95721859056448</v>
      </c>
    </row>
    <row r="504" spans="1:3">
      <c r="A504">
        <f>A!A459</f>
        <v>649.56468204488112</v>
      </c>
      <c r="B504">
        <f>6*SIN(A!B$5*PI()/180)/(3-SIN(A!B$5*PI()/180))*A504</f>
        <v>868.52173082510285</v>
      </c>
      <c r="C504">
        <f>-6*SIN(A!B$5*PI()/180)/(3+SIN(A!B$5*PI()/180))*A504</f>
        <v>-600.76446385086967</v>
      </c>
    </row>
    <row r="505" spans="1:3">
      <c r="A505">
        <f>A!A460</f>
        <v>650.43749999999329</v>
      </c>
      <c r="B505">
        <f>6*SIN(A!B$5*PI()/180)/(3-SIN(A!B$5*PI()/180))*A505</f>
        <v>869.68876065603945</v>
      </c>
      <c r="C505">
        <f>-6*SIN(A!B$5*PI()/180)/(3+SIN(A!B$5*PI()/180))*A505</f>
        <v>-601.57170911117487</v>
      </c>
    </row>
    <row r="506" spans="1:3">
      <c r="A506">
        <f>A!A461</f>
        <v>651.31031795510546</v>
      </c>
      <c r="B506">
        <f>6*SIN(A!B$5*PI()/180)/(3-SIN(A!B$5*PI()/180))*A506</f>
        <v>870.85579048697616</v>
      </c>
      <c r="C506">
        <f>-6*SIN(A!B$5*PI()/180)/(3+SIN(A!B$5*PI()/180))*A506</f>
        <v>-602.37895437148006</v>
      </c>
    </row>
    <row r="507" spans="1:3">
      <c r="A507">
        <f>A!A462</f>
        <v>652.18313591021763</v>
      </c>
      <c r="B507">
        <f>6*SIN(A!B$5*PI()/180)/(3-SIN(A!B$5*PI()/180))*A507</f>
        <v>872.02282031791276</v>
      </c>
      <c r="C507">
        <f>-6*SIN(A!B$5*PI()/180)/(3+SIN(A!B$5*PI()/180))*A507</f>
        <v>-603.18619963178526</v>
      </c>
    </row>
    <row r="508" spans="1:3">
      <c r="A508">
        <f>A!A463</f>
        <v>653.0559538653298</v>
      </c>
      <c r="B508">
        <f>6*SIN(A!B$5*PI()/180)/(3-SIN(A!B$5*PI()/180))*A508</f>
        <v>873.18985014884936</v>
      </c>
      <c r="C508">
        <f>-6*SIN(A!B$5*PI()/180)/(3+SIN(A!B$5*PI()/180))*A508</f>
        <v>-603.99344489209045</v>
      </c>
    </row>
    <row r="509" spans="1:3">
      <c r="A509">
        <f>A!A464</f>
        <v>653.92877182044197</v>
      </c>
      <c r="B509">
        <f>6*SIN(A!B$5*PI()/180)/(3-SIN(A!B$5*PI()/180))*A509</f>
        <v>874.35687997978607</v>
      </c>
      <c r="C509">
        <f>-6*SIN(A!B$5*PI()/180)/(3+SIN(A!B$5*PI()/180))*A509</f>
        <v>-604.80069015239565</v>
      </c>
    </row>
    <row r="510" spans="1:3">
      <c r="A510">
        <f>A!A465</f>
        <v>654.80158977555413</v>
      </c>
      <c r="B510">
        <f>6*SIN(A!B$5*PI()/180)/(3-SIN(A!B$5*PI()/180))*A510</f>
        <v>875.52390981072267</v>
      </c>
      <c r="C510">
        <f>-6*SIN(A!B$5*PI()/180)/(3+SIN(A!B$5*PI()/180))*A510</f>
        <v>-605.60793541270084</v>
      </c>
    </row>
    <row r="511" spans="1:3">
      <c r="A511">
        <f>A!A466</f>
        <v>655.6744077306663</v>
      </c>
      <c r="B511">
        <f>6*SIN(A!B$5*PI()/180)/(3-SIN(A!B$5*PI()/180))*A511</f>
        <v>876.69093964165927</v>
      </c>
      <c r="C511">
        <f>-6*SIN(A!B$5*PI()/180)/(3+SIN(A!B$5*PI()/180))*A511</f>
        <v>-606.41518067300592</v>
      </c>
    </row>
    <row r="512" spans="1:3">
      <c r="A512">
        <f>A!A467</f>
        <v>656.54722568577847</v>
      </c>
      <c r="B512">
        <f>6*SIN(A!B$5*PI()/180)/(3-SIN(A!B$5*PI()/180))*A512</f>
        <v>877.85796947259598</v>
      </c>
      <c r="C512">
        <f>-6*SIN(A!B$5*PI()/180)/(3+SIN(A!B$5*PI()/180))*A512</f>
        <v>-607.22242593331111</v>
      </c>
    </row>
    <row r="513" spans="1:3">
      <c r="A513">
        <f>A!A468</f>
        <v>657.42004364089064</v>
      </c>
      <c r="B513">
        <f>6*SIN(A!B$5*PI()/180)/(3-SIN(A!B$5*PI()/180))*A513</f>
        <v>879.02499930353258</v>
      </c>
      <c r="C513">
        <f>-6*SIN(A!B$5*PI()/180)/(3+SIN(A!B$5*PI()/180))*A513</f>
        <v>-608.02967119361631</v>
      </c>
    </row>
    <row r="514" spans="1:3">
      <c r="A514">
        <f>A!A469</f>
        <v>658.29286159600281</v>
      </c>
      <c r="B514">
        <f>6*SIN(A!B$5*PI()/180)/(3-SIN(A!B$5*PI()/180))*A514</f>
        <v>880.19202913446918</v>
      </c>
      <c r="C514">
        <f>-6*SIN(A!B$5*PI()/180)/(3+SIN(A!B$5*PI()/180))*A514</f>
        <v>-608.8369164539215</v>
      </c>
    </row>
    <row r="515" spans="1:3">
      <c r="A515">
        <f>A!A470</f>
        <v>659.16567955111498</v>
      </c>
      <c r="B515">
        <f>6*SIN(A!B$5*PI()/180)/(3-SIN(A!B$5*PI()/180))*A515</f>
        <v>881.35905896540589</v>
      </c>
      <c r="C515">
        <f>-6*SIN(A!B$5*PI()/180)/(3+SIN(A!B$5*PI()/180))*A515</f>
        <v>-609.6441617142267</v>
      </c>
    </row>
    <row r="516" spans="1:3">
      <c r="A516">
        <f>A!A471</f>
        <v>660.03849750622715</v>
      </c>
      <c r="B516">
        <f>6*SIN(A!B$5*PI()/180)/(3-SIN(A!B$5*PI()/180))*A516</f>
        <v>882.52608879634249</v>
      </c>
      <c r="C516">
        <f>-6*SIN(A!B$5*PI()/180)/(3+SIN(A!B$5*PI()/180))*A516</f>
        <v>-610.45140697453189</v>
      </c>
    </row>
    <row r="517" spans="1:3">
      <c r="A517">
        <f>A!A472</f>
        <v>660.91131546133931</v>
      </c>
      <c r="B517">
        <f>6*SIN(A!B$5*PI()/180)/(3-SIN(A!B$5*PI()/180))*A517</f>
        <v>883.69311862727909</v>
      </c>
      <c r="C517">
        <f>-6*SIN(A!B$5*PI()/180)/(3+SIN(A!B$5*PI()/180))*A517</f>
        <v>-611.25865223483709</v>
      </c>
    </row>
    <row r="518" spans="1:3">
      <c r="A518">
        <f>A!A473</f>
        <v>661.78413341645148</v>
      </c>
      <c r="B518">
        <f>6*SIN(A!B$5*PI()/180)/(3-SIN(A!B$5*PI()/180))*A518</f>
        <v>884.8601484582158</v>
      </c>
      <c r="C518">
        <f>-6*SIN(A!B$5*PI()/180)/(3+SIN(A!B$5*PI()/180))*A518</f>
        <v>-612.06589749514228</v>
      </c>
    </row>
    <row r="519" spans="1:3">
      <c r="A519">
        <f>A!A474</f>
        <v>662.65695137156365</v>
      </c>
      <c r="B519">
        <f>6*SIN(A!B$5*PI()/180)/(3-SIN(A!B$5*PI()/180))*A519</f>
        <v>886.0271782891524</v>
      </c>
      <c r="C519">
        <f>-6*SIN(A!B$5*PI()/180)/(3+SIN(A!B$5*PI()/180))*A519</f>
        <v>-612.87314275544747</v>
      </c>
    </row>
    <row r="520" spans="1:3">
      <c r="A520">
        <f>A!A475</f>
        <v>663.52976932667582</v>
      </c>
      <c r="B520">
        <f>6*SIN(A!B$5*PI()/180)/(3-SIN(A!B$5*PI()/180))*A520</f>
        <v>887.194208120089</v>
      </c>
      <c r="C520">
        <f>-6*SIN(A!B$5*PI()/180)/(3+SIN(A!B$5*PI()/180))*A520</f>
        <v>-613.68038801575267</v>
      </c>
    </row>
    <row r="521" spans="1:3">
      <c r="A521">
        <f>A!A476</f>
        <v>664.40258728178799</v>
      </c>
      <c r="B521">
        <f>6*SIN(A!B$5*PI()/180)/(3-SIN(A!B$5*PI()/180))*A521</f>
        <v>888.36123795102571</v>
      </c>
      <c r="C521">
        <f>-6*SIN(A!B$5*PI()/180)/(3+SIN(A!B$5*PI()/180))*A521</f>
        <v>-614.48763327605786</v>
      </c>
    </row>
    <row r="522" spans="1:3">
      <c r="A522">
        <f>A!A477</f>
        <v>665.27540523690016</v>
      </c>
      <c r="B522">
        <f>6*SIN(A!B$5*PI()/180)/(3-SIN(A!B$5*PI()/180))*A522</f>
        <v>889.52826778196231</v>
      </c>
      <c r="C522">
        <f>-6*SIN(A!B$5*PI()/180)/(3+SIN(A!B$5*PI()/180))*A522</f>
        <v>-615.29487853636306</v>
      </c>
    </row>
    <row r="523" spans="1:3">
      <c r="A523">
        <f>A!A478</f>
        <v>666.14822319201232</v>
      </c>
      <c r="B523">
        <f>6*SIN(A!B$5*PI()/180)/(3-SIN(A!B$5*PI()/180))*A523</f>
        <v>890.69529761289891</v>
      </c>
      <c r="C523">
        <f>-6*SIN(A!B$5*PI()/180)/(3+SIN(A!B$5*PI()/180))*A523</f>
        <v>-616.10212379666814</v>
      </c>
    </row>
    <row r="524" spans="1:3">
      <c r="A524">
        <f>A!A479</f>
        <v>667.02104114712449</v>
      </c>
      <c r="B524">
        <f>6*SIN(A!B$5*PI()/180)/(3-SIN(A!B$5*PI()/180))*A524</f>
        <v>891.86232744383562</v>
      </c>
      <c r="C524">
        <f>-6*SIN(A!B$5*PI()/180)/(3+SIN(A!B$5*PI()/180))*A524</f>
        <v>-616.90936905697333</v>
      </c>
    </row>
    <row r="525" spans="1:3">
      <c r="A525">
        <f>A!A480</f>
        <v>667.89385910223666</v>
      </c>
      <c r="B525">
        <f>6*SIN(A!B$5*PI()/180)/(3-SIN(A!B$5*PI()/180))*A525</f>
        <v>893.02935727477222</v>
      </c>
      <c r="C525">
        <f>-6*SIN(A!B$5*PI()/180)/(3+SIN(A!B$5*PI()/180))*A525</f>
        <v>-617.71661431727853</v>
      </c>
    </row>
    <row r="526" spans="1:3">
      <c r="A526">
        <f>A!A481</f>
        <v>668.76667705734883</v>
      </c>
      <c r="B526">
        <f>6*SIN(A!B$5*PI()/180)/(3-SIN(A!B$5*PI()/180))*A526</f>
        <v>894.19638710570882</v>
      </c>
      <c r="C526">
        <f>-6*SIN(A!B$5*PI()/180)/(3+SIN(A!B$5*PI()/180))*A526</f>
        <v>-618.52385957758372</v>
      </c>
    </row>
    <row r="527" spans="1:3">
      <c r="A527">
        <f>A!A482</f>
        <v>669.639495012461</v>
      </c>
      <c r="B527">
        <f>6*SIN(A!B$5*PI()/180)/(3-SIN(A!B$5*PI()/180))*A527</f>
        <v>895.36341693664554</v>
      </c>
      <c r="C527">
        <f>-6*SIN(A!B$5*PI()/180)/(3+SIN(A!B$5*PI()/180))*A527</f>
        <v>-619.33110483788892</v>
      </c>
    </row>
    <row r="528" spans="1:3">
      <c r="A528">
        <f>A!A483</f>
        <v>670.51231296757317</v>
      </c>
      <c r="B528">
        <f>6*SIN(A!B$5*PI()/180)/(3-SIN(A!B$5*PI()/180))*A528</f>
        <v>896.53044676758213</v>
      </c>
      <c r="C528">
        <f>-6*SIN(A!B$5*PI()/180)/(3+SIN(A!B$5*PI()/180))*A528</f>
        <v>-620.13835009819411</v>
      </c>
    </row>
    <row r="529" spans="1:3">
      <c r="A529">
        <f>A!A484</f>
        <v>671.38513092268533</v>
      </c>
      <c r="B529">
        <f>6*SIN(A!B$5*PI()/180)/(3-SIN(A!B$5*PI()/180))*A529</f>
        <v>897.69747659851873</v>
      </c>
      <c r="C529">
        <f>-6*SIN(A!B$5*PI()/180)/(3+SIN(A!B$5*PI()/180))*A529</f>
        <v>-620.9455953584993</v>
      </c>
    </row>
    <row r="530" spans="1:3">
      <c r="A530">
        <f>A!A485</f>
        <v>672.2579488777975</v>
      </c>
      <c r="B530">
        <f>6*SIN(A!B$5*PI()/180)/(3-SIN(A!B$5*PI()/180))*A530</f>
        <v>898.86450642945545</v>
      </c>
      <c r="C530">
        <f>-6*SIN(A!B$5*PI()/180)/(3+SIN(A!B$5*PI()/180))*A530</f>
        <v>-621.7528406188045</v>
      </c>
    </row>
    <row r="531" spans="1:3">
      <c r="A531">
        <f>A!A486</f>
        <v>673.13076683290967</v>
      </c>
      <c r="B531">
        <f>6*SIN(A!B$5*PI()/180)/(3-SIN(A!B$5*PI()/180))*A531</f>
        <v>900.03153626039204</v>
      </c>
      <c r="C531">
        <f>-6*SIN(A!B$5*PI()/180)/(3+SIN(A!B$5*PI()/180))*A531</f>
        <v>-622.56008587910969</v>
      </c>
    </row>
    <row r="532" spans="1:3">
      <c r="A532">
        <f>A!A487</f>
        <v>674.00358478802184</v>
      </c>
      <c r="B532">
        <f>6*SIN(A!B$5*PI()/180)/(3-SIN(A!B$5*PI()/180))*A532</f>
        <v>901.19856609132864</v>
      </c>
      <c r="C532">
        <f>-6*SIN(A!B$5*PI()/180)/(3+SIN(A!B$5*PI()/180))*A532</f>
        <v>-623.36733113941489</v>
      </c>
    </row>
    <row r="533" spans="1:3">
      <c r="A533">
        <f>A!A488</f>
        <v>674.87640274313401</v>
      </c>
      <c r="B533">
        <f>6*SIN(A!B$5*PI()/180)/(3-SIN(A!B$5*PI()/180))*A533</f>
        <v>902.36559592226536</v>
      </c>
      <c r="C533">
        <f>-6*SIN(A!B$5*PI()/180)/(3+SIN(A!B$5*PI()/180))*A533</f>
        <v>-624.17457639972008</v>
      </c>
    </row>
    <row r="534" spans="1:3">
      <c r="A534">
        <f>A!A489</f>
        <v>675.74922069824618</v>
      </c>
      <c r="B534">
        <f>6*SIN(A!B$5*PI()/180)/(3-SIN(A!B$5*PI()/180))*A534</f>
        <v>903.53262575320196</v>
      </c>
      <c r="C534">
        <f>-6*SIN(A!B$5*PI()/180)/(3+SIN(A!B$5*PI()/180))*A534</f>
        <v>-624.98182166002516</v>
      </c>
    </row>
    <row r="535" spans="1:3">
      <c r="A535">
        <f>A!A490</f>
        <v>676.62203865335835</v>
      </c>
      <c r="B535">
        <f>6*SIN(A!B$5*PI()/180)/(3-SIN(A!B$5*PI()/180))*A535</f>
        <v>904.69965558413855</v>
      </c>
      <c r="C535">
        <f>-6*SIN(A!B$5*PI()/180)/(3+SIN(A!B$5*PI()/180))*A535</f>
        <v>-625.78906692033036</v>
      </c>
    </row>
    <row r="536" spans="1:3">
      <c r="A536">
        <f>A!A491</f>
        <v>677.49485660847051</v>
      </c>
      <c r="B536">
        <f>6*SIN(A!B$5*PI()/180)/(3-SIN(A!B$5*PI()/180))*A536</f>
        <v>905.86668541507527</v>
      </c>
      <c r="C536">
        <f>-6*SIN(A!B$5*PI()/180)/(3+SIN(A!B$5*PI()/180))*A536</f>
        <v>-626.59631218063555</v>
      </c>
    </row>
    <row r="537" spans="1:3">
      <c r="A537">
        <f>A!A492</f>
        <v>678.36767456358268</v>
      </c>
      <c r="B537">
        <f>6*SIN(A!B$5*PI()/180)/(3-SIN(A!B$5*PI()/180))*A537</f>
        <v>907.03371524601187</v>
      </c>
      <c r="C537">
        <f>-6*SIN(A!B$5*PI()/180)/(3+SIN(A!B$5*PI()/180))*A537</f>
        <v>-627.40355744094074</v>
      </c>
    </row>
    <row r="538" spans="1:3">
      <c r="A538">
        <f>A!A493</f>
        <v>679.24049251869485</v>
      </c>
      <c r="B538">
        <f>6*SIN(A!B$5*PI()/180)/(3-SIN(A!B$5*PI()/180))*A538</f>
        <v>908.20074507694846</v>
      </c>
      <c r="C538">
        <f>-6*SIN(A!B$5*PI()/180)/(3+SIN(A!B$5*PI()/180))*A538</f>
        <v>-628.21080270124594</v>
      </c>
    </row>
    <row r="539" spans="1:3">
      <c r="A539">
        <f>A!A494</f>
        <v>680.11331047380702</v>
      </c>
      <c r="B539">
        <f>6*SIN(A!B$5*PI()/180)/(3-SIN(A!B$5*PI()/180))*A539</f>
        <v>909.36777490788506</v>
      </c>
      <c r="C539">
        <f>-6*SIN(A!B$5*PI()/180)/(3+SIN(A!B$5*PI()/180))*A539</f>
        <v>-629.01804796155113</v>
      </c>
    </row>
    <row r="540" spans="1:3">
      <c r="A540">
        <f>A!A495</f>
        <v>680.98612842891919</v>
      </c>
      <c r="B540">
        <f>6*SIN(A!B$5*PI()/180)/(3-SIN(A!B$5*PI()/180))*A540</f>
        <v>910.53480473882178</v>
      </c>
      <c r="C540">
        <f>-6*SIN(A!B$5*PI()/180)/(3+SIN(A!B$5*PI()/180))*A540</f>
        <v>-629.82529322185633</v>
      </c>
    </row>
    <row r="541" spans="1:3">
      <c r="A541">
        <f>A!A496</f>
        <v>681.85894638403136</v>
      </c>
      <c r="B541">
        <f>6*SIN(A!B$5*PI()/180)/(3-SIN(A!B$5*PI()/180))*A541</f>
        <v>911.70183456975838</v>
      </c>
      <c r="C541">
        <f>-6*SIN(A!B$5*PI()/180)/(3+SIN(A!B$5*PI()/180))*A541</f>
        <v>-630.63253848216152</v>
      </c>
    </row>
    <row r="542" spans="1:3">
      <c r="A542">
        <f>A!A497</f>
        <v>682.73176433914352</v>
      </c>
      <c r="B542">
        <f>6*SIN(A!B$5*PI()/180)/(3-SIN(A!B$5*PI()/180))*A542</f>
        <v>912.86886440069497</v>
      </c>
      <c r="C542">
        <f>-6*SIN(A!B$5*PI()/180)/(3+SIN(A!B$5*PI()/180))*A542</f>
        <v>-631.43978374246672</v>
      </c>
    </row>
    <row r="543" spans="1:3">
      <c r="A543">
        <f>A!A498</f>
        <v>683.60458229425569</v>
      </c>
      <c r="B543">
        <f>6*SIN(A!B$5*PI()/180)/(3-SIN(A!B$5*PI()/180))*A543</f>
        <v>914.03589423163169</v>
      </c>
      <c r="C543">
        <f>-6*SIN(A!B$5*PI()/180)/(3+SIN(A!B$5*PI()/180))*A543</f>
        <v>-632.24702900277191</v>
      </c>
    </row>
    <row r="544" spans="1:3">
      <c r="A544">
        <f>A!A499</f>
        <v>684.47740024936786</v>
      </c>
      <c r="B544">
        <f>6*SIN(A!B$5*PI()/180)/(3-SIN(A!B$5*PI()/180))*A544</f>
        <v>915.20292406256829</v>
      </c>
      <c r="C544">
        <f>-6*SIN(A!B$5*PI()/180)/(3+SIN(A!B$5*PI()/180))*A544</f>
        <v>-633.0542742630771</v>
      </c>
    </row>
    <row r="545" spans="1:3">
      <c r="A545">
        <f>A!A500</f>
        <v>685.35021820448003</v>
      </c>
      <c r="B545">
        <f>6*SIN(A!B$5*PI()/180)/(3-SIN(A!B$5*PI()/180))*A545</f>
        <v>916.36995389350488</v>
      </c>
      <c r="C545">
        <f>-6*SIN(A!B$5*PI()/180)/(3+SIN(A!B$5*PI()/180))*A545</f>
        <v>-633.86151952338219</v>
      </c>
    </row>
    <row r="546" spans="1:3">
      <c r="A546">
        <f>A!A501</f>
        <v>686.2230361595922</v>
      </c>
      <c r="B546">
        <f>6*SIN(A!B$5*PI()/180)/(3-SIN(A!B$5*PI()/180))*A546</f>
        <v>917.5369837244416</v>
      </c>
      <c r="C546">
        <f>-6*SIN(A!B$5*PI()/180)/(3+SIN(A!B$5*PI()/180))*A546</f>
        <v>-634.66876478368738</v>
      </c>
    </row>
    <row r="547" spans="1:3">
      <c r="A547">
        <f>A!A502</f>
        <v>687.09585411470437</v>
      </c>
      <c r="B547">
        <f>6*SIN(A!B$5*PI()/180)/(3-SIN(A!B$5*PI()/180))*A547</f>
        <v>918.7040135553782</v>
      </c>
      <c r="C547">
        <f>-6*SIN(A!B$5*PI()/180)/(3+SIN(A!B$5*PI()/180))*A547</f>
        <v>-635.47601004399257</v>
      </c>
    </row>
    <row r="548" spans="1:3">
      <c r="A548">
        <f>A!A503</f>
        <v>687.96867206981653</v>
      </c>
      <c r="B548">
        <f>6*SIN(A!B$5*PI()/180)/(3-SIN(A!B$5*PI()/180))*A548</f>
        <v>919.8710433863148</v>
      </c>
      <c r="C548">
        <f>-6*SIN(A!B$5*PI()/180)/(3+SIN(A!B$5*PI()/180))*A548</f>
        <v>-636.28325530429777</v>
      </c>
    </row>
    <row r="549" spans="1:3">
      <c r="A549">
        <f>A!A504</f>
        <v>688.8414900249287</v>
      </c>
      <c r="B549">
        <f>6*SIN(A!B$5*PI()/180)/(3-SIN(A!B$5*PI()/180))*A549</f>
        <v>921.03807321725151</v>
      </c>
      <c r="C549">
        <f>-6*SIN(A!B$5*PI()/180)/(3+SIN(A!B$5*PI()/180))*A549</f>
        <v>-637.09050056460296</v>
      </c>
    </row>
    <row r="550" spans="1:3">
      <c r="A550">
        <f>A!A505</f>
        <v>689.71430798004087</v>
      </c>
      <c r="B550">
        <f>6*SIN(A!B$5*PI()/180)/(3-SIN(A!B$5*PI()/180))*A550</f>
        <v>922.20510304818811</v>
      </c>
      <c r="C550">
        <f>-6*SIN(A!B$5*PI()/180)/(3+SIN(A!B$5*PI()/180))*A550</f>
        <v>-637.89774582490816</v>
      </c>
    </row>
    <row r="551" spans="1:3">
      <c r="A551">
        <f>A!A506</f>
        <v>690.58712593515304</v>
      </c>
      <c r="B551">
        <f>6*SIN(A!B$5*PI()/180)/(3-SIN(A!B$5*PI()/180))*A551</f>
        <v>923.37213287912471</v>
      </c>
      <c r="C551">
        <f>-6*SIN(A!B$5*PI()/180)/(3+SIN(A!B$5*PI()/180))*A551</f>
        <v>-638.70499108521335</v>
      </c>
    </row>
    <row r="552" spans="1:3">
      <c r="A552">
        <f>A!A507</f>
        <v>691.45994389026521</v>
      </c>
      <c r="B552">
        <f>6*SIN(A!B$5*PI()/180)/(3-SIN(A!B$5*PI()/180))*A552</f>
        <v>924.53916271006142</v>
      </c>
      <c r="C552">
        <f>-6*SIN(A!B$5*PI()/180)/(3+SIN(A!B$5*PI()/180))*A552</f>
        <v>-639.51223634551855</v>
      </c>
    </row>
    <row r="553" spans="1:3">
      <c r="A553">
        <f>A!A508</f>
        <v>692.33276184537738</v>
      </c>
      <c r="B553">
        <f>6*SIN(A!B$5*PI()/180)/(3-SIN(A!B$5*PI()/180))*A553</f>
        <v>925.70619254099802</v>
      </c>
      <c r="C553">
        <f>-6*SIN(A!B$5*PI()/180)/(3+SIN(A!B$5*PI()/180))*A553</f>
        <v>-640.31948160582374</v>
      </c>
    </row>
    <row r="554" spans="1:3">
      <c r="A554">
        <f>A!A509</f>
        <v>693.20557980048955</v>
      </c>
      <c r="B554">
        <f>6*SIN(A!B$5*PI()/180)/(3-SIN(A!B$5*PI()/180))*A554</f>
        <v>926.87322237193462</v>
      </c>
      <c r="C554">
        <f>-6*SIN(A!B$5*PI()/180)/(3+SIN(A!B$5*PI()/180))*A554</f>
        <v>-641.12672686612893</v>
      </c>
    </row>
    <row r="555" spans="1:3">
      <c r="A555">
        <f>A!A510</f>
        <v>694.07839775560171</v>
      </c>
      <c r="B555">
        <f>6*SIN(A!B$5*PI()/180)/(3-SIN(A!B$5*PI()/180))*A555</f>
        <v>928.04025220287133</v>
      </c>
      <c r="C555">
        <f>-6*SIN(A!B$5*PI()/180)/(3+SIN(A!B$5*PI()/180))*A555</f>
        <v>-641.93397212643413</v>
      </c>
    </row>
    <row r="556" spans="1:3">
      <c r="A556">
        <f>A!A511</f>
        <v>694.95121571071388</v>
      </c>
      <c r="B556">
        <f>6*SIN(A!B$5*PI()/180)/(3-SIN(A!B$5*PI()/180))*A556</f>
        <v>929.20728203380793</v>
      </c>
      <c r="C556">
        <f>-6*SIN(A!B$5*PI()/180)/(3+SIN(A!B$5*PI()/180))*A556</f>
        <v>-642.74121738673932</v>
      </c>
    </row>
    <row r="557" spans="1:3">
      <c r="A557">
        <f>A!A512</f>
        <v>695.82403366582605</v>
      </c>
      <c r="B557">
        <f>6*SIN(A!B$5*PI()/180)/(3-SIN(A!B$5*PI()/180))*A557</f>
        <v>930.37431186474453</v>
      </c>
      <c r="C557">
        <f>-6*SIN(A!B$5*PI()/180)/(3+SIN(A!B$5*PI()/180))*A557</f>
        <v>-643.5484626470444</v>
      </c>
    </row>
    <row r="558" spans="1:3">
      <c r="A558">
        <f>A!A513</f>
        <v>696.69685162093822</v>
      </c>
      <c r="B558">
        <f>6*SIN(A!B$5*PI()/180)/(3-SIN(A!B$5*PI()/180))*A558</f>
        <v>931.54134169568124</v>
      </c>
      <c r="C558">
        <f>-6*SIN(A!B$5*PI()/180)/(3+SIN(A!B$5*PI()/180))*A558</f>
        <v>-644.3557079073496</v>
      </c>
    </row>
    <row r="559" spans="1:3">
      <c r="A559">
        <f>A!A514</f>
        <v>697.56966957605039</v>
      </c>
      <c r="B559">
        <f>6*SIN(A!B$5*PI()/180)/(3-SIN(A!B$5*PI()/180))*A559</f>
        <v>932.70837152661784</v>
      </c>
      <c r="C559">
        <f>-6*SIN(A!B$5*PI()/180)/(3+SIN(A!B$5*PI()/180))*A559</f>
        <v>-645.16295316765479</v>
      </c>
    </row>
    <row r="560" spans="1:3">
      <c r="A560">
        <f>A!A515</f>
        <v>698.44248753116256</v>
      </c>
      <c r="B560">
        <f>6*SIN(A!B$5*PI()/180)/(3-SIN(A!B$5*PI()/180))*A560</f>
        <v>933.87540135755444</v>
      </c>
      <c r="C560">
        <f>-6*SIN(A!B$5*PI()/180)/(3+SIN(A!B$5*PI()/180))*A560</f>
        <v>-645.97019842795999</v>
      </c>
    </row>
    <row r="561" spans="1:3">
      <c r="A561">
        <f>A!A516</f>
        <v>699.31530548627472</v>
      </c>
      <c r="B561">
        <f>6*SIN(A!B$5*PI()/180)/(3-SIN(A!B$5*PI()/180))*A561</f>
        <v>935.04243118849115</v>
      </c>
      <c r="C561">
        <f>-6*SIN(A!B$5*PI()/180)/(3+SIN(A!B$5*PI()/180))*A561</f>
        <v>-646.77744368826518</v>
      </c>
    </row>
    <row r="562" spans="1:3">
      <c r="A562">
        <f>A!A517</f>
        <v>700.18812344138689</v>
      </c>
      <c r="B562">
        <f>6*SIN(A!B$5*PI()/180)/(3-SIN(A!B$5*PI()/180))*A562</f>
        <v>936.20946101942775</v>
      </c>
      <c r="C562">
        <f>-6*SIN(A!B$5*PI()/180)/(3+SIN(A!B$5*PI()/180))*A562</f>
        <v>-647.58468894857037</v>
      </c>
    </row>
    <row r="563" spans="1:3">
      <c r="A563">
        <f>A!A518</f>
        <v>701.06094139649906</v>
      </c>
      <c r="B563">
        <f>6*SIN(A!B$5*PI()/180)/(3-SIN(A!B$5*PI()/180))*A563</f>
        <v>937.37649085036435</v>
      </c>
      <c r="C563">
        <f>-6*SIN(A!B$5*PI()/180)/(3+SIN(A!B$5*PI()/180))*A563</f>
        <v>-648.39193420887557</v>
      </c>
    </row>
    <row r="564" spans="1:3">
      <c r="A564">
        <f>A!A519</f>
        <v>701.93375935161123</v>
      </c>
      <c r="B564">
        <f>6*SIN(A!B$5*PI()/180)/(3-SIN(A!B$5*PI()/180))*A564</f>
        <v>938.54352068130106</v>
      </c>
      <c r="C564">
        <f>-6*SIN(A!B$5*PI()/180)/(3+SIN(A!B$5*PI()/180))*A564</f>
        <v>-649.19917946918076</v>
      </c>
    </row>
    <row r="565" spans="1:3">
      <c r="A565">
        <f>A!A520</f>
        <v>702.8065773067234</v>
      </c>
      <c r="B565">
        <f>6*SIN(A!B$5*PI()/180)/(3-SIN(A!B$5*PI()/180))*A565</f>
        <v>939.71055051223766</v>
      </c>
      <c r="C565">
        <f>-6*SIN(A!B$5*PI()/180)/(3+SIN(A!B$5*PI()/180))*A565</f>
        <v>-650.00642472948596</v>
      </c>
    </row>
    <row r="566" spans="1:3">
      <c r="A566">
        <f>A!A521</f>
        <v>703.67939526183557</v>
      </c>
      <c r="B566">
        <f>6*SIN(A!B$5*PI()/180)/(3-SIN(A!B$5*PI()/180))*A566</f>
        <v>940.87758034317426</v>
      </c>
      <c r="C566">
        <f>-6*SIN(A!B$5*PI()/180)/(3+SIN(A!B$5*PI()/180))*A566</f>
        <v>-650.81366998979115</v>
      </c>
    </row>
    <row r="567" spans="1:3">
      <c r="A567">
        <f>A!A522</f>
        <v>704.55221321694773</v>
      </c>
      <c r="B567">
        <f>6*SIN(A!B$5*PI()/180)/(3-SIN(A!B$5*PI()/180))*A567</f>
        <v>942.04461017411097</v>
      </c>
      <c r="C567">
        <f>-6*SIN(A!B$5*PI()/180)/(3+SIN(A!B$5*PI()/180))*A567</f>
        <v>-651.62091525009635</v>
      </c>
    </row>
    <row r="568" spans="1:3">
      <c r="A568">
        <f>A!A523</f>
        <v>705.4250311720599</v>
      </c>
      <c r="B568">
        <f>6*SIN(A!B$5*PI()/180)/(3-SIN(A!B$5*PI()/180))*A568</f>
        <v>943.21164000504757</v>
      </c>
      <c r="C568">
        <f>-6*SIN(A!B$5*PI()/180)/(3+SIN(A!B$5*PI()/180))*A568</f>
        <v>-652.42816051040143</v>
      </c>
    </row>
    <row r="569" spans="1:3">
      <c r="A569">
        <f>A!A524</f>
        <v>706.29784912717207</v>
      </c>
      <c r="B569">
        <f>6*SIN(A!B$5*PI()/180)/(3-SIN(A!B$5*PI()/180))*A569</f>
        <v>944.37866983598417</v>
      </c>
      <c r="C569">
        <f>-6*SIN(A!B$5*PI()/180)/(3+SIN(A!B$5*PI()/180))*A569</f>
        <v>-653.23540577070662</v>
      </c>
    </row>
    <row r="570" spans="1:3">
      <c r="A570">
        <f>A!A525</f>
        <v>707.17066708228424</v>
      </c>
      <c r="B570">
        <f>6*SIN(A!B$5*PI()/180)/(3-SIN(A!B$5*PI()/180))*A570</f>
        <v>945.54569966692088</v>
      </c>
      <c r="C570">
        <f>-6*SIN(A!B$5*PI()/180)/(3+SIN(A!B$5*PI()/180))*A570</f>
        <v>-654.04265103101181</v>
      </c>
    </row>
    <row r="571" spans="1:3">
      <c r="A571">
        <f>A!A526</f>
        <v>708.04348503739641</v>
      </c>
      <c r="B571">
        <f>6*SIN(A!B$5*PI()/180)/(3-SIN(A!B$5*PI()/180))*A571</f>
        <v>946.71272949785748</v>
      </c>
      <c r="C571">
        <f>-6*SIN(A!B$5*PI()/180)/(3+SIN(A!B$5*PI()/180))*A571</f>
        <v>-654.84989629131701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75" zoomScaleNormal="75" workbookViewId="0">
      <selection activeCell="L17" sqref="L17"/>
    </sheetView>
  </sheetViews>
  <sheetFormatPr defaultColWidth="11.5703125" defaultRowHeight="12.75" customHeight="1"/>
  <sheetData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15695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</vt:lpstr>
      <vt:lpstr>Graficos_resumo</vt:lpstr>
      <vt:lpstr>Exp_res</vt:lpstr>
      <vt:lpstr>Sheet8</vt:lpstr>
      <vt:lpstr>Planilha5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João Paulo de Araujo Rodrigues</cp:lastModifiedBy>
  <cp:revision>1105</cp:revision>
  <dcterms:created xsi:type="dcterms:W3CDTF">2002-02-05T16:05:56Z</dcterms:created>
  <dcterms:modified xsi:type="dcterms:W3CDTF">2025-03-31T23:07:50Z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0">
    <vt:lpwstr/>
  </property>
  <property fmtid="{D5CDD505-2E9C-101B-9397-08002B2CF9AE}" pid="3" name="Info 1">
    <vt:lpwstr/>
  </property>
  <property fmtid="{D5CDD505-2E9C-101B-9397-08002B2CF9AE}" pid="4" name="Info 2">
    <vt:lpwstr/>
  </property>
  <property fmtid="{D5CDD505-2E9C-101B-9397-08002B2CF9AE}" pid="5" name="Info 3">
    <vt:lpwstr/>
  </property>
</Properties>
</file>